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LENOVO\Google Drive\FREDDY\17.-ALUMNO FREDDY\JAVERIANA\"/>
    </mc:Choice>
  </mc:AlternateContent>
  <xr:revisionPtr revIDLastSave="0" documentId="13_ncr:1_{1E026FD6-9531-4FCD-9344-E65804129AEE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Ejemplo" sheetId="1" r:id="rId1"/>
    <sheet name="Hoja4" sheetId="8" r:id="rId2"/>
    <sheet name="Hoja5" sheetId="9" r:id="rId3"/>
    <sheet name="Ejercicio" sheetId="3" r:id="rId4"/>
    <sheet name="Mercado Cambiario Colombia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C52" i="3"/>
  <c r="D52" i="3"/>
  <c r="E52" i="3"/>
  <c r="C53" i="3"/>
  <c r="D53" i="3"/>
  <c r="E53" i="3"/>
  <c r="C54" i="3"/>
  <c r="D54" i="3"/>
  <c r="E54" i="3"/>
  <c r="C55" i="3"/>
  <c r="D55" i="3"/>
  <c r="E55" i="3"/>
  <c r="C56" i="3"/>
  <c r="D56" i="3"/>
  <c r="E56" i="3"/>
  <c r="C57" i="3"/>
  <c r="D57" i="3"/>
  <c r="E57" i="3"/>
  <c r="C58" i="3"/>
  <c r="D58" i="3"/>
  <c r="E58" i="3"/>
  <c r="C59" i="3"/>
  <c r="D59" i="3"/>
  <c r="E59" i="3"/>
  <c r="C60" i="3"/>
  <c r="D60" i="3"/>
  <c r="E60" i="3"/>
  <c r="C61" i="3"/>
  <c r="D61" i="3"/>
  <c r="E61" i="3"/>
  <c r="C62" i="3"/>
  <c r="D62" i="3"/>
  <c r="E62" i="3"/>
  <c r="C63" i="3"/>
  <c r="D63" i="3"/>
  <c r="E63" i="3"/>
  <c r="C64" i="3"/>
  <c r="D64" i="3"/>
  <c r="E64" i="3"/>
  <c r="C65" i="3"/>
  <c r="D65" i="3"/>
  <c r="E65" i="3"/>
  <c r="C66" i="3"/>
  <c r="D66" i="3"/>
  <c r="E66" i="3"/>
  <c r="C67" i="3"/>
  <c r="D67" i="3"/>
  <c r="E67" i="3"/>
  <c r="C68" i="3"/>
  <c r="D68" i="3"/>
  <c r="E68" i="3"/>
  <c r="C69" i="3"/>
  <c r="D69" i="3"/>
  <c r="E69" i="3"/>
  <c r="C70" i="3"/>
  <c r="D70" i="3"/>
  <c r="E70" i="3"/>
  <c r="C71" i="3"/>
  <c r="D71" i="3"/>
  <c r="E71" i="3"/>
  <c r="C72" i="3"/>
  <c r="D72" i="3"/>
  <c r="E72" i="3"/>
  <c r="C73" i="3"/>
  <c r="D73" i="3"/>
  <c r="E73" i="3"/>
  <c r="C74" i="3"/>
  <c r="D74" i="3"/>
  <c r="E74" i="3"/>
  <c r="C75" i="3"/>
  <c r="D75" i="3"/>
  <c r="E75" i="3"/>
  <c r="C76" i="3"/>
  <c r="D76" i="3"/>
  <c r="E76" i="3"/>
  <c r="C77" i="3"/>
  <c r="D77" i="3"/>
  <c r="E77" i="3"/>
  <c r="C78" i="3"/>
  <c r="D78" i="3"/>
  <c r="E78" i="3"/>
  <c r="C79" i="3"/>
  <c r="D79" i="3"/>
  <c r="E79" i="3"/>
  <c r="C80" i="3"/>
  <c r="D80" i="3"/>
  <c r="E80" i="3"/>
  <c r="C81" i="3"/>
  <c r="D81" i="3"/>
  <c r="E81" i="3"/>
  <c r="C82" i="3"/>
  <c r="D82" i="3"/>
  <c r="E82" i="3"/>
  <c r="C83" i="3"/>
  <c r="D83" i="3"/>
  <c r="E83" i="3"/>
  <c r="C84" i="3"/>
  <c r="D84" i="3"/>
  <c r="E84" i="3"/>
  <c r="C85" i="3"/>
  <c r="D85" i="3"/>
  <c r="E85" i="3"/>
  <c r="C86" i="3"/>
  <c r="D86" i="3"/>
  <c r="E86" i="3"/>
  <c r="C87" i="3"/>
  <c r="D87" i="3"/>
  <c r="E87" i="3"/>
  <c r="C88" i="3"/>
  <c r="D88" i="3"/>
  <c r="E88" i="3"/>
  <c r="C89" i="3"/>
  <c r="D89" i="3"/>
  <c r="E89" i="3"/>
  <c r="C90" i="3"/>
  <c r="D90" i="3"/>
  <c r="E90" i="3"/>
  <c r="C91" i="3"/>
  <c r="D91" i="3"/>
  <c r="E91" i="3"/>
  <c r="C92" i="3"/>
  <c r="D92" i="3"/>
  <c r="E92" i="3"/>
  <c r="C93" i="3"/>
  <c r="D93" i="3"/>
  <c r="E93" i="3"/>
  <c r="C94" i="3"/>
  <c r="D94" i="3"/>
  <c r="E94" i="3"/>
  <c r="C95" i="3"/>
  <c r="D95" i="3"/>
  <c r="E95" i="3"/>
  <c r="C96" i="3"/>
  <c r="D96" i="3"/>
  <c r="E96" i="3"/>
  <c r="C97" i="3"/>
  <c r="D97" i="3"/>
  <c r="E97" i="3"/>
  <c r="C98" i="3"/>
  <c r="D98" i="3"/>
  <c r="E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D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D111" i="3"/>
  <c r="E111" i="3"/>
  <c r="C112" i="3"/>
  <c r="D112" i="3"/>
  <c r="E112" i="3"/>
  <c r="C113" i="3"/>
  <c r="D113" i="3"/>
  <c r="E113" i="3"/>
  <c r="C114" i="3"/>
  <c r="D114" i="3"/>
  <c r="E114" i="3"/>
  <c r="C115" i="3"/>
  <c r="D115" i="3"/>
  <c r="E115" i="3"/>
  <c r="C116" i="3"/>
  <c r="D116" i="3"/>
  <c r="E116" i="3"/>
  <c r="C117" i="3"/>
  <c r="D117" i="3"/>
  <c r="E117" i="3"/>
  <c r="C118" i="3"/>
  <c r="D118" i="3"/>
  <c r="E118" i="3"/>
  <c r="C119" i="3"/>
  <c r="D119" i="3"/>
  <c r="E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C128" i="3"/>
  <c r="D128" i="3"/>
  <c r="E128" i="3"/>
  <c r="C129" i="3"/>
  <c r="D129" i="3"/>
  <c r="E129" i="3"/>
  <c r="C130" i="3"/>
  <c r="D130" i="3"/>
  <c r="E130" i="3"/>
  <c r="C131" i="3"/>
  <c r="D131" i="3"/>
  <c r="E131" i="3"/>
  <c r="C132" i="3"/>
  <c r="D132" i="3"/>
  <c r="E132" i="3"/>
  <c r="C133" i="3"/>
  <c r="D133" i="3"/>
  <c r="E133" i="3"/>
  <c r="C134" i="3"/>
  <c r="D134" i="3"/>
  <c r="E134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C140" i="3"/>
  <c r="D140" i="3"/>
  <c r="E140" i="3"/>
  <c r="C141" i="3"/>
  <c r="D141" i="3"/>
  <c r="E141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C146" i="3"/>
  <c r="D146" i="3"/>
  <c r="E146" i="3"/>
  <c r="C147" i="3"/>
  <c r="D147" i="3"/>
  <c r="E14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C152" i="3"/>
  <c r="D152" i="3"/>
  <c r="E152" i="3"/>
  <c r="C153" i="3"/>
  <c r="D153" i="3"/>
  <c r="E153" i="3"/>
  <c r="C154" i="3"/>
  <c r="D154" i="3"/>
  <c r="E154" i="3"/>
  <c r="C155" i="3"/>
  <c r="D155" i="3"/>
  <c r="E155" i="3"/>
  <c r="C156" i="3"/>
  <c r="D156" i="3"/>
  <c r="E156" i="3"/>
  <c r="C157" i="3"/>
  <c r="D157" i="3"/>
  <c r="E157" i="3"/>
  <c r="C158" i="3"/>
  <c r="D158" i="3"/>
  <c r="E158" i="3"/>
  <c r="C159" i="3"/>
  <c r="D159" i="3"/>
  <c r="E159" i="3"/>
  <c r="C160" i="3"/>
  <c r="D160" i="3"/>
  <c r="E160" i="3"/>
  <c r="C161" i="3"/>
  <c r="D161" i="3"/>
  <c r="E161" i="3"/>
  <c r="C162" i="3"/>
  <c r="D162" i="3"/>
  <c r="E162" i="3"/>
  <c r="C163" i="3"/>
  <c r="D163" i="3"/>
  <c r="E163" i="3"/>
  <c r="C164" i="3"/>
  <c r="D164" i="3"/>
  <c r="E164" i="3"/>
  <c r="C165" i="3"/>
  <c r="D165" i="3"/>
  <c r="E165" i="3"/>
  <c r="C166" i="3"/>
  <c r="D166" i="3"/>
  <c r="E166" i="3"/>
  <c r="C167" i="3"/>
  <c r="D167" i="3"/>
  <c r="E167" i="3"/>
  <c r="C168" i="3"/>
  <c r="D168" i="3"/>
  <c r="E168" i="3"/>
  <c r="C169" i="3"/>
  <c r="D169" i="3"/>
  <c r="E169" i="3"/>
  <c r="C170" i="3"/>
  <c r="D170" i="3"/>
  <c r="E170" i="3"/>
  <c r="C171" i="3"/>
  <c r="D171" i="3"/>
  <c r="E171" i="3"/>
  <c r="C172" i="3"/>
  <c r="D172" i="3"/>
  <c r="E172" i="3"/>
  <c r="C173" i="3"/>
  <c r="D173" i="3"/>
  <c r="E173" i="3"/>
  <c r="C174" i="3"/>
  <c r="D174" i="3"/>
  <c r="E174" i="3"/>
  <c r="C175" i="3"/>
  <c r="D175" i="3"/>
  <c r="E175" i="3"/>
  <c r="C176" i="3"/>
  <c r="D176" i="3"/>
  <c r="E176" i="3"/>
  <c r="C177" i="3"/>
  <c r="D177" i="3"/>
  <c r="E177" i="3"/>
  <c r="C178" i="3"/>
  <c r="D178" i="3"/>
  <c r="E178" i="3"/>
  <c r="C179" i="3"/>
  <c r="D179" i="3"/>
  <c r="E179" i="3"/>
  <c r="C180" i="3"/>
  <c r="D180" i="3"/>
  <c r="E180" i="3"/>
  <c r="C181" i="3"/>
  <c r="D181" i="3"/>
  <c r="E181" i="3"/>
  <c r="C182" i="3"/>
  <c r="D182" i="3"/>
  <c r="E182" i="3"/>
  <c r="C183" i="3"/>
  <c r="D183" i="3"/>
  <c r="E183" i="3"/>
  <c r="C184" i="3"/>
  <c r="D184" i="3"/>
  <c r="E184" i="3"/>
  <c r="C185" i="3"/>
  <c r="D185" i="3"/>
  <c r="E185" i="3"/>
  <c r="C186" i="3"/>
  <c r="D186" i="3"/>
  <c r="E186" i="3"/>
  <c r="C187" i="3"/>
  <c r="D187" i="3"/>
  <c r="E187" i="3"/>
  <c r="C188" i="3"/>
  <c r="D188" i="3"/>
  <c r="E188" i="3"/>
  <c r="C189" i="3"/>
  <c r="D189" i="3"/>
  <c r="E189" i="3"/>
  <c r="C190" i="3"/>
  <c r="D190" i="3"/>
  <c r="E190" i="3"/>
  <c r="C191" i="3"/>
  <c r="D191" i="3"/>
  <c r="E191" i="3"/>
  <c r="C192" i="3"/>
  <c r="D192" i="3"/>
  <c r="E192" i="3"/>
  <c r="C193" i="3"/>
  <c r="D193" i="3"/>
  <c r="E193" i="3"/>
  <c r="C194" i="3"/>
  <c r="D194" i="3"/>
  <c r="E194" i="3"/>
  <c r="C195" i="3"/>
  <c r="D195" i="3"/>
  <c r="E195" i="3"/>
  <c r="C196" i="3"/>
  <c r="D196" i="3"/>
  <c r="E196" i="3"/>
  <c r="C197" i="3"/>
  <c r="D197" i="3"/>
  <c r="E197" i="3"/>
  <c r="C198" i="3"/>
  <c r="D198" i="3"/>
  <c r="E198" i="3"/>
  <c r="C199" i="3"/>
  <c r="D199" i="3"/>
  <c r="E199" i="3"/>
  <c r="C200" i="3"/>
  <c r="D200" i="3"/>
  <c r="E200" i="3"/>
  <c r="C201" i="3"/>
  <c r="D201" i="3"/>
  <c r="E201" i="3"/>
  <c r="C202" i="3"/>
  <c r="D202" i="3"/>
  <c r="E202" i="3"/>
  <c r="C203" i="3"/>
  <c r="D203" i="3"/>
  <c r="E203" i="3"/>
  <c r="C204" i="3"/>
  <c r="D204" i="3"/>
  <c r="E204" i="3"/>
  <c r="C205" i="3"/>
  <c r="D205" i="3"/>
  <c r="E205" i="3"/>
  <c r="C206" i="3"/>
  <c r="D206" i="3"/>
  <c r="E206" i="3"/>
  <c r="C207" i="3"/>
  <c r="D207" i="3"/>
  <c r="E207" i="3"/>
  <c r="C208" i="3"/>
  <c r="D208" i="3"/>
  <c r="E208" i="3"/>
  <c r="C209" i="3"/>
  <c r="D209" i="3"/>
  <c r="E209" i="3"/>
  <c r="C210" i="3"/>
  <c r="D210" i="3"/>
  <c r="E210" i="3"/>
  <c r="C211" i="3"/>
  <c r="D211" i="3"/>
  <c r="E211" i="3"/>
  <c r="C212" i="3"/>
  <c r="D212" i="3"/>
  <c r="E212" i="3"/>
  <c r="C213" i="3"/>
  <c r="D213" i="3"/>
  <c r="E213" i="3"/>
  <c r="C214" i="3"/>
  <c r="D214" i="3"/>
  <c r="E214" i="3"/>
  <c r="C215" i="3"/>
  <c r="D215" i="3"/>
  <c r="E215" i="3"/>
  <c r="C216" i="3"/>
  <c r="D216" i="3"/>
  <c r="E216" i="3"/>
  <c r="C217" i="3"/>
  <c r="D217" i="3"/>
  <c r="E217" i="3"/>
  <c r="C218" i="3"/>
  <c r="D218" i="3"/>
  <c r="E218" i="3"/>
  <c r="C219" i="3"/>
  <c r="D219" i="3"/>
  <c r="E219" i="3"/>
  <c r="C220" i="3"/>
  <c r="D220" i="3"/>
  <c r="E220" i="3"/>
  <c r="C221" i="3"/>
  <c r="D221" i="3"/>
  <c r="E221" i="3"/>
  <c r="C222" i="3"/>
  <c r="D222" i="3"/>
  <c r="E222" i="3"/>
  <c r="C223" i="3"/>
  <c r="D223" i="3"/>
  <c r="E223" i="3"/>
  <c r="C224" i="3"/>
  <c r="D224" i="3"/>
  <c r="E224" i="3"/>
  <c r="C225" i="3"/>
  <c r="D225" i="3"/>
  <c r="E225" i="3"/>
  <c r="C226" i="3"/>
  <c r="D226" i="3"/>
  <c r="E226" i="3"/>
  <c r="C227" i="3"/>
  <c r="D227" i="3"/>
  <c r="E227" i="3"/>
  <c r="C228" i="3"/>
  <c r="D228" i="3"/>
  <c r="E228" i="3"/>
  <c r="C229" i="3"/>
  <c r="D229" i="3"/>
  <c r="E229" i="3"/>
  <c r="C230" i="3"/>
  <c r="D230" i="3"/>
  <c r="E230" i="3"/>
  <c r="C231" i="3"/>
  <c r="D231" i="3"/>
  <c r="E231" i="3"/>
  <c r="C232" i="3"/>
  <c r="D232" i="3"/>
  <c r="E232" i="3"/>
  <c r="C233" i="3"/>
  <c r="D233" i="3"/>
  <c r="E233" i="3"/>
  <c r="C234" i="3"/>
  <c r="D234" i="3"/>
  <c r="E234" i="3"/>
  <c r="C235" i="3"/>
  <c r="D235" i="3"/>
  <c r="E235" i="3"/>
  <c r="C236" i="3"/>
  <c r="D236" i="3"/>
  <c r="E236" i="3"/>
  <c r="C237" i="3"/>
  <c r="D237" i="3"/>
  <c r="E237" i="3"/>
  <c r="C238" i="3"/>
  <c r="D238" i="3"/>
  <c r="E238" i="3"/>
  <c r="C239" i="3"/>
  <c r="D239" i="3"/>
  <c r="E239" i="3"/>
  <c r="C240" i="3"/>
  <c r="D240" i="3"/>
  <c r="E240" i="3"/>
  <c r="E3" i="3"/>
  <c r="D3" i="3"/>
  <c r="C3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3" i="1"/>
  <c r="I17" i="1"/>
  <c r="I20" i="1"/>
  <c r="I21" i="1"/>
  <c r="I19" i="1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I22" i="1"/>
</calcChain>
</file>

<file path=xl/sharedStrings.xml><?xml version="1.0" encoding="utf-8"?>
<sst xmlns="http://schemas.openxmlformats.org/spreadsheetml/2006/main" count="39" uniqueCount="20">
  <si>
    <t>Fecha</t>
  </si>
  <si>
    <t>Valor</t>
  </si>
  <si>
    <t>Clase</t>
  </si>
  <si>
    <t>y mayor...</t>
  </si>
  <si>
    <t>Raiz (N)</t>
  </si>
  <si>
    <t>Log 10 (N)</t>
  </si>
  <si>
    <t>Sturgess</t>
  </si>
  <si>
    <t>Valleman</t>
  </si>
  <si>
    <t>n</t>
  </si>
  <si>
    <t>f</t>
  </si>
  <si>
    <t>F</t>
  </si>
  <si>
    <t>Frecuencia</t>
  </si>
  <si>
    <t>Spot - Spot-1</t>
  </si>
  <si>
    <t>Spot - Spot-1 %</t>
  </si>
  <si>
    <t>ln (Spot) - Spot-1 %</t>
  </si>
  <si>
    <t>1. Establecimientos de Crédito y Banco de la República</t>
  </si>
  <si>
    <t>2. Casas de cambio</t>
  </si>
  <si>
    <t>3. Comisionistas de bolsa</t>
  </si>
  <si>
    <t>4. Compradores profesionales</t>
  </si>
  <si>
    <t>Mercado regulado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</si>
</sst>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&quot;$&quot;* #,##0.00_-;\-&quot;$&quot;* #,##0.00_-;_-&quot;$&quot;* &quot;-&quot;_-;_-@_-"/>
    <numFmt numFmtId="167" formatCode="_-* #,##0.0_-;\-* #,##0.0_-;_-* &quot;-&quot;_-;_-@_-"/>
    <numFmt numFmtId="168" formatCode="_-* #,##0.00_-;\-* #,##0.00_-;_-* &quot;-&quot;_-;_-@_-"/>
    <numFmt numFmtId="169" formatCode="[$$]\ #,##0.00;\-[$$]\ #,##0.00"/>
    <numFmt numFmtId="173" formatCode="0.0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3578"/>
      <name val="Arial"/>
      <family val="2"/>
    </font>
    <font>
      <sz val="8"/>
      <color rgb="FF3E3D4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BBA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1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6EAF8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medium">
        <color rgb="FF969594"/>
      </left>
      <right style="medium">
        <color rgb="FF969594"/>
      </right>
      <top style="medium">
        <color rgb="FF969594"/>
      </top>
      <bottom style="medium">
        <color rgb="FF96959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 wrapText="1"/>
    </xf>
    <xf numFmtId="14" fontId="4" fillId="4" borderId="1" xfId="0" applyNumberFormat="1" applyFont="1" applyFill="1" applyBorder="1" applyAlignment="1">
      <alignment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vertical="center" wrapText="1"/>
    </xf>
    <xf numFmtId="166" fontId="4" fillId="4" borderId="1" xfId="2" applyNumberFormat="1" applyFont="1" applyFill="1" applyBorder="1" applyAlignment="1">
      <alignment vertical="center" wrapText="1"/>
    </xf>
    <xf numFmtId="166" fontId="0" fillId="0" borderId="0" xfId="2" applyNumberFormat="1" applyFont="1"/>
    <xf numFmtId="0" fontId="0" fillId="0" borderId="0" xfId="0" applyFill="1" applyBorder="1" applyAlignment="1"/>
    <xf numFmtId="0" fontId="0" fillId="0" borderId="2" xfId="0" applyFill="1" applyBorder="1" applyAlignment="1"/>
    <xf numFmtId="41" fontId="0" fillId="0" borderId="0" xfId="1" applyFont="1"/>
    <xf numFmtId="41" fontId="0" fillId="0" borderId="0" xfId="0" applyNumberFormat="1"/>
    <xf numFmtId="0" fontId="2" fillId="5" borderId="0" xfId="0" applyFont="1" applyFill="1"/>
    <xf numFmtId="41" fontId="2" fillId="5" borderId="0" xfId="1" applyFont="1" applyFill="1"/>
    <xf numFmtId="167" fontId="0" fillId="0" borderId="4" xfId="1" applyNumberFormat="1" applyFont="1" applyFill="1" applyBorder="1" applyAlignment="1"/>
    <xf numFmtId="0" fontId="0" fillId="0" borderId="4" xfId="0" applyFill="1" applyBorder="1" applyAlignment="1"/>
    <xf numFmtId="10" fontId="0" fillId="0" borderId="4" xfId="3" applyNumberFormat="1" applyFont="1" applyBorder="1"/>
    <xf numFmtId="10" fontId="0" fillId="0" borderId="4" xfId="0" applyNumberFormat="1" applyBorder="1"/>
    <xf numFmtId="0" fontId="2" fillId="0" borderId="0" xfId="0" applyFont="1" applyFill="1" applyBorder="1" applyAlignment="1"/>
    <xf numFmtId="0" fontId="6" fillId="6" borderId="4" xfId="0" applyFont="1" applyFill="1" applyBorder="1" applyAlignment="1">
      <alignment horizontal="center"/>
    </xf>
    <xf numFmtId="165" fontId="0" fillId="0" borderId="0" xfId="0" applyNumberFormat="1"/>
    <xf numFmtId="0" fontId="5" fillId="0" borderId="3" xfId="0" applyFont="1" applyFill="1" applyBorder="1" applyAlignment="1">
      <alignment horizontal="center"/>
    </xf>
    <xf numFmtId="0" fontId="0" fillId="7" borderId="0" xfId="0" applyFill="1"/>
    <xf numFmtId="168" fontId="0" fillId="7" borderId="0" xfId="1" applyNumberFormat="1" applyFont="1" applyFill="1"/>
    <xf numFmtId="166" fontId="7" fillId="7" borderId="1" xfId="2" applyNumberFormat="1" applyFont="1" applyFill="1" applyBorder="1" applyAlignment="1">
      <alignment horizontal="center" vertical="center" wrapText="1"/>
    </xf>
    <xf numFmtId="166" fontId="7" fillId="8" borderId="1" xfId="2" applyNumberFormat="1" applyFont="1" applyFill="1" applyBorder="1" applyAlignment="1">
      <alignment horizontal="center" vertical="center" wrapText="1"/>
    </xf>
    <xf numFmtId="0" fontId="0" fillId="8" borderId="0" xfId="0" applyFill="1"/>
    <xf numFmtId="10" fontId="0" fillId="8" borderId="0" xfId="3" applyNumberFormat="1" applyFont="1" applyFill="1"/>
    <xf numFmtId="10" fontId="0" fillId="7" borderId="0" xfId="3" applyNumberFormat="1" applyFont="1" applyFill="1"/>
    <xf numFmtId="14" fontId="8" fillId="9" borderId="5" xfId="0" applyNumberFormat="1" applyFont="1" applyFill="1" applyBorder="1" applyAlignment="1">
      <alignment horizontal="left" vertical="center" wrapText="1"/>
    </xf>
    <xf numFmtId="169" fontId="8" fillId="9" borderId="6" xfId="0" applyNumberFormat="1" applyFont="1" applyFill="1" applyBorder="1" applyAlignment="1">
      <alignment horizontal="right" vertical="top" wrapText="1"/>
    </xf>
    <xf numFmtId="14" fontId="8" fillId="10" borderId="5" xfId="0" applyNumberFormat="1" applyFont="1" applyFill="1" applyBorder="1" applyAlignment="1">
      <alignment horizontal="left" vertical="center" wrapText="1"/>
    </xf>
    <xf numFmtId="169" fontId="8" fillId="11" borderId="6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0" fontId="0" fillId="5" borderId="0" xfId="0" applyFill="1" applyBorder="1" applyAlignment="1"/>
    <xf numFmtId="10" fontId="0" fillId="0" borderId="0" xfId="3" applyNumberFormat="1" applyFont="1" applyFill="1" applyBorder="1" applyAlignment="1"/>
    <xf numFmtId="10" fontId="0" fillId="5" borderId="0" xfId="3" applyNumberFormat="1" applyFont="1" applyFill="1" applyBorder="1" applyAlignment="1"/>
    <xf numFmtId="173" fontId="0" fillId="0" borderId="0" xfId="3" applyNumberFormat="1" applyFont="1" applyFill="1" applyBorder="1" applyAlignment="1"/>
    <xf numFmtId="173" fontId="0" fillId="5" borderId="0" xfId="3" applyNumberFormat="1" applyFont="1" applyFill="1" applyBorder="1" applyAlignment="1"/>
    <xf numFmtId="173" fontId="0" fillId="0" borderId="2" xfId="3" applyNumberFormat="1" applyFont="1" applyFill="1" applyBorder="1" applyAlignment="1"/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Histograma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invertIfNegative val="0"/>
          <c:cat>
            <c:strRef>
              <c:f>Ejemplo!$H$3:$H$16</c:f>
              <c:strCache>
                <c:ptCount val="14"/>
                <c:pt idx="0">
                  <c:v> 2,841.0 </c:v>
                </c:pt>
                <c:pt idx="1">
                  <c:v> 2,860.6 </c:v>
                </c:pt>
                <c:pt idx="2">
                  <c:v> 2,880.2 </c:v>
                </c:pt>
                <c:pt idx="3">
                  <c:v> 2,899.8 </c:v>
                </c:pt>
                <c:pt idx="4">
                  <c:v> 2,919.5 </c:v>
                </c:pt>
                <c:pt idx="5">
                  <c:v> 2,939.1 </c:v>
                </c:pt>
                <c:pt idx="6">
                  <c:v> 2,958.7 </c:v>
                </c:pt>
                <c:pt idx="7">
                  <c:v> 2,978.3 </c:v>
                </c:pt>
                <c:pt idx="8">
                  <c:v> 2,997.9 </c:v>
                </c:pt>
                <c:pt idx="9">
                  <c:v> 3,017.5 </c:v>
                </c:pt>
                <c:pt idx="10">
                  <c:v> 3,037.2 </c:v>
                </c:pt>
                <c:pt idx="11">
                  <c:v> 3,056.8 </c:v>
                </c:pt>
                <c:pt idx="12">
                  <c:v> 3,076.4 </c:v>
                </c:pt>
                <c:pt idx="13">
                  <c:v>y mayor...</c:v>
                </c:pt>
              </c:strCache>
            </c:strRef>
          </c:cat>
          <c:val>
            <c:numRef>
              <c:f>Ejemplo!$I$3:$I$16</c:f>
              <c:numCache>
                <c:formatCode>General</c:formatCode>
                <c:ptCount val="14"/>
                <c:pt idx="0">
                  <c:v>1</c:v>
                </c:pt>
                <c:pt idx="1">
                  <c:v>6</c:v>
                </c:pt>
                <c:pt idx="2">
                  <c:v>18</c:v>
                </c:pt>
                <c:pt idx="3">
                  <c:v>15</c:v>
                </c:pt>
                <c:pt idx="4">
                  <c:v>26</c:v>
                </c:pt>
                <c:pt idx="5">
                  <c:v>30</c:v>
                </c:pt>
                <c:pt idx="6">
                  <c:v>16</c:v>
                </c:pt>
                <c:pt idx="7">
                  <c:v>13</c:v>
                </c:pt>
                <c:pt idx="8">
                  <c:v>18</c:v>
                </c:pt>
                <c:pt idx="9">
                  <c:v>20</c:v>
                </c:pt>
                <c:pt idx="10">
                  <c:v>11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C-4C63-B9DB-41EC8A6F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7272224"/>
        <c:axId val="-857271680"/>
      </c:barChart>
      <c:catAx>
        <c:axId val="-85727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857271680"/>
        <c:crosses val="autoZero"/>
        <c:auto val="1"/>
        <c:lblAlgn val="ctr"/>
        <c:lblOffset val="100"/>
        <c:noMultiLvlLbl val="0"/>
      </c:catAx>
      <c:valAx>
        <c:axId val="-857271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857272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Histograma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invertIfNegative val="0"/>
          <c:cat>
            <c:strRef>
              <c:f>Ejemplo!$I$39:$I$52</c:f>
              <c:strCache>
                <c:ptCount val="14"/>
                <c:pt idx="0">
                  <c:v>-48.02</c:v>
                </c:pt>
                <c:pt idx="1">
                  <c:v>-36.98</c:v>
                </c:pt>
                <c:pt idx="2">
                  <c:v>-25.94</c:v>
                </c:pt>
                <c:pt idx="3">
                  <c:v>-14.9</c:v>
                </c:pt>
                <c:pt idx="4">
                  <c:v>-3.86</c:v>
                </c:pt>
                <c:pt idx="5">
                  <c:v>7.18</c:v>
                </c:pt>
                <c:pt idx="6">
                  <c:v>18.22</c:v>
                </c:pt>
                <c:pt idx="7">
                  <c:v>29.26</c:v>
                </c:pt>
                <c:pt idx="8">
                  <c:v>40.3</c:v>
                </c:pt>
                <c:pt idx="9">
                  <c:v>51.34</c:v>
                </c:pt>
                <c:pt idx="10">
                  <c:v>62.38</c:v>
                </c:pt>
                <c:pt idx="11">
                  <c:v>73.42</c:v>
                </c:pt>
                <c:pt idx="12">
                  <c:v>84.46</c:v>
                </c:pt>
                <c:pt idx="13">
                  <c:v>y mayor...</c:v>
                </c:pt>
              </c:strCache>
            </c:strRef>
          </c:cat>
          <c:val>
            <c:numRef>
              <c:f>Ejemplo!$J$39:$J$52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10</c:v>
                </c:pt>
                <c:pt idx="3">
                  <c:v>20</c:v>
                </c:pt>
                <c:pt idx="4">
                  <c:v>45</c:v>
                </c:pt>
                <c:pt idx="5">
                  <c:v>42</c:v>
                </c:pt>
                <c:pt idx="6">
                  <c:v>35</c:v>
                </c:pt>
                <c:pt idx="7">
                  <c:v>21</c:v>
                </c:pt>
                <c:pt idx="8">
                  <c:v>7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D-4B63-B76B-2E89A237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3828064"/>
        <c:axId val="-765553568"/>
      </c:barChart>
      <c:catAx>
        <c:axId val="-86382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765553568"/>
        <c:crosses val="autoZero"/>
        <c:auto val="1"/>
        <c:lblAlgn val="ctr"/>
        <c:lblOffset val="100"/>
        <c:noMultiLvlLbl val="0"/>
      </c:catAx>
      <c:valAx>
        <c:axId val="-765553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863828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Histograma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invertIfNegative val="0"/>
          <c:cat>
            <c:strRef>
              <c:f>Ejemplo!$I$56:$I$69</c:f>
              <c:strCache>
                <c:ptCount val="14"/>
                <c:pt idx="0">
                  <c:v>-0.016163452</c:v>
                </c:pt>
                <c:pt idx="1">
                  <c:v>-0.012415454</c:v>
                </c:pt>
                <c:pt idx="2">
                  <c:v>-0.008667457</c:v>
                </c:pt>
                <c:pt idx="3">
                  <c:v>-0.004919459</c:v>
                </c:pt>
                <c:pt idx="4">
                  <c:v>-0.001171461</c:v>
                </c:pt>
                <c:pt idx="5">
                  <c:v>0.002576536</c:v>
                </c:pt>
                <c:pt idx="6">
                  <c:v>0.006324534</c:v>
                </c:pt>
                <c:pt idx="7">
                  <c:v>0.010072532</c:v>
                </c:pt>
                <c:pt idx="8">
                  <c:v>0.01382053</c:v>
                </c:pt>
                <c:pt idx="9">
                  <c:v>0.017568527</c:v>
                </c:pt>
                <c:pt idx="10">
                  <c:v>0.021316525</c:v>
                </c:pt>
                <c:pt idx="11">
                  <c:v>0.025064523</c:v>
                </c:pt>
                <c:pt idx="12">
                  <c:v>0.028812521</c:v>
                </c:pt>
                <c:pt idx="13">
                  <c:v>y mayor...</c:v>
                </c:pt>
              </c:strCache>
            </c:strRef>
          </c:cat>
          <c:val>
            <c:numRef>
              <c:f>Ejemplo!$J$56:$J$69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10</c:v>
                </c:pt>
                <c:pt idx="3">
                  <c:v>20</c:v>
                </c:pt>
                <c:pt idx="4">
                  <c:v>47</c:v>
                </c:pt>
                <c:pt idx="5">
                  <c:v>42</c:v>
                </c:pt>
                <c:pt idx="6">
                  <c:v>34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1-4517-AE5B-D0BC5D30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5561728"/>
        <c:axId val="-765552480"/>
      </c:barChart>
      <c:catAx>
        <c:axId val="-76556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765552480"/>
        <c:crosses val="autoZero"/>
        <c:auto val="1"/>
        <c:lblAlgn val="ctr"/>
        <c:lblOffset val="100"/>
        <c:noMultiLvlLbl val="0"/>
      </c:catAx>
      <c:valAx>
        <c:axId val="-765552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765561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Histograma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invertIfNegative val="0"/>
          <c:cat>
            <c:strRef>
              <c:f>Ejemplo!$I$72:$I$85</c:f>
              <c:strCache>
                <c:ptCount val="14"/>
                <c:pt idx="0">
                  <c:v>-0.016295506</c:v>
                </c:pt>
                <c:pt idx="1">
                  <c:v>-0.012577262</c:v>
                </c:pt>
                <c:pt idx="2">
                  <c:v>-0.008859019</c:v>
                </c:pt>
                <c:pt idx="3">
                  <c:v>-0.005140776</c:v>
                </c:pt>
                <c:pt idx="4">
                  <c:v>-0.001422532</c:v>
                </c:pt>
                <c:pt idx="5">
                  <c:v>0.002295711</c:v>
                </c:pt>
                <c:pt idx="6">
                  <c:v>0.006013954</c:v>
                </c:pt>
                <c:pt idx="7">
                  <c:v>0.009732198</c:v>
                </c:pt>
                <c:pt idx="8">
                  <c:v>0.013450441</c:v>
                </c:pt>
                <c:pt idx="9">
                  <c:v>0.017168684</c:v>
                </c:pt>
                <c:pt idx="10">
                  <c:v>0.020886928</c:v>
                </c:pt>
                <c:pt idx="11">
                  <c:v>0.024605171</c:v>
                </c:pt>
                <c:pt idx="12">
                  <c:v>0.028323414</c:v>
                </c:pt>
                <c:pt idx="13">
                  <c:v>y mayor...</c:v>
                </c:pt>
              </c:strCache>
            </c:strRef>
          </c:cat>
          <c:val>
            <c:numRef>
              <c:f>Ejemplo!$J$72:$J$85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10</c:v>
                </c:pt>
                <c:pt idx="3">
                  <c:v>19</c:v>
                </c:pt>
                <c:pt idx="4">
                  <c:v>44</c:v>
                </c:pt>
                <c:pt idx="5">
                  <c:v>42</c:v>
                </c:pt>
                <c:pt idx="6">
                  <c:v>35</c:v>
                </c:pt>
                <c:pt idx="7">
                  <c:v>21</c:v>
                </c:pt>
                <c:pt idx="8">
                  <c:v>9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4-4669-8AD1-CBF53EADF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5549760"/>
        <c:axId val="-765549216"/>
      </c:barChart>
      <c:catAx>
        <c:axId val="-7655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765549216"/>
        <c:crosses val="autoZero"/>
        <c:auto val="1"/>
        <c:lblAlgn val="ctr"/>
        <c:lblOffset val="100"/>
        <c:noMultiLvlLbl val="0"/>
      </c:catAx>
      <c:valAx>
        <c:axId val="-765549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765549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3013779527559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Ejemplo!$B$2:$B$188</c:f>
              <c:numCache>
                <c:formatCode>_-"$"* #,##0.00_-;\-"$"* #,##0.00_-;_-"$"* "-"_-;_-@_-</c:formatCode>
                <c:ptCount val="187"/>
                <c:pt idx="0">
                  <c:v>2905.2</c:v>
                </c:pt>
                <c:pt idx="1">
                  <c:v>2879</c:v>
                </c:pt>
                <c:pt idx="2">
                  <c:v>2854.2</c:v>
                </c:pt>
                <c:pt idx="3">
                  <c:v>2856.8</c:v>
                </c:pt>
                <c:pt idx="4">
                  <c:v>2853</c:v>
                </c:pt>
                <c:pt idx="5">
                  <c:v>2884</c:v>
                </c:pt>
                <c:pt idx="6">
                  <c:v>2859.85</c:v>
                </c:pt>
                <c:pt idx="7">
                  <c:v>2854.2</c:v>
                </c:pt>
                <c:pt idx="8">
                  <c:v>2870.3</c:v>
                </c:pt>
                <c:pt idx="9">
                  <c:v>2875</c:v>
                </c:pt>
                <c:pt idx="10">
                  <c:v>2882</c:v>
                </c:pt>
                <c:pt idx="11">
                  <c:v>2876.7</c:v>
                </c:pt>
                <c:pt idx="12">
                  <c:v>2890.5</c:v>
                </c:pt>
                <c:pt idx="13">
                  <c:v>2902</c:v>
                </c:pt>
                <c:pt idx="14">
                  <c:v>2897.25</c:v>
                </c:pt>
                <c:pt idx="15">
                  <c:v>2869.9</c:v>
                </c:pt>
                <c:pt idx="16">
                  <c:v>2891.5</c:v>
                </c:pt>
                <c:pt idx="17">
                  <c:v>2898</c:v>
                </c:pt>
                <c:pt idx="18">
                  <c:v>2928.75</c:v>
                </c:pt>
                <c:pt idx="19">
                  <c:v>2937.9</c:v>
                </c:pt>
                <c:pt idx="20">
                  <c:v>2977.5</c:v>
                </c:pt>
                <c:pt idx="21">
                  <c:v>2980</c:v>
                </c:pt>
                <c:pt idx="22">
                  <c:v>2976.7</c:v>
                </c:pt>
                <c:pt idx="23">
                  <c:v>2956.95</c:v>
                </c:pt>
                <c:pt idx="24">
                  <c:v>2994.1</c:v>
                </c:pt>
                <c:pt idx="25">
                  <c:v>2995.5</c:v>
                </c:pt>
                <c:pt idx="26">
                  <c:v>2984.5</c:v>
                </c:pt>
                <c:pt idx="27">
                  <c:v>2984</c:v>
                </c:pt>
                <c:pt idx="28">
                  <c:v>2999.5</c:v>
                </c:pt>
                <c:pt idx="29">
                  <c:v>2970.9</c:v>
                </c:pt>
                <c:pt idx="30">
                  <c:v>2922.88</c:v>
                </c:pt>
                <c:pt idx="31">
                  <c:v>2915</c:v>
                </c:pt>
                <c:pt idx="32">
                  <c:v>2920</c:v>
                </c:pt>
                <c:pt idx="33">
                  <c:v>2921.1</c:v>
                </c:pt>
                <c:pt idx="34">
                  <c:v>2918.25</c:v>
                </c:pt>
                <c:pt idx="35">
                  <c:v>2896.7</c:v>
                </c:pt>
                <c:pt idx="36">
                  <c:v>2923.5</c:v>
                </c:pt>
                <c:pt idx="37">
                  <c:v>2908</c:v>
                </c:pt>
                <c:pt idx="38">
                  <c:v>2879.5</c:v>
                </c:pt>
                <c:pt idx="39">
                  <c:v>2886.3</c:v>
                </c:pt>
                <c:pt idx="40">
                  <c:v>2874.98</c:v>
                </c:pt>
                <c:pt idx="41">
                  <c:v>2871.98</c:v>
                </c:pt>
                <c:pt idx="42">
                  <c:v>2866.5</c:v>
                </c:pt>
                <c:pt idx="43">
                  <c:v>2857.5</c:v>
                </c:pt>
                <c:pt idx="44">
                  <c:v>2865</c:v>
                </c:pt>
                <c:pt idx="45">
                  <c:v>2865.25</c:v>
                </c:pt>
                <c:pt idx="46">
                  <c:v>2876</c:v>
                </c:pt>
                <c:pt idx="47">
                  <c:v>2841</c:v>
                </c:pt>
                <c:pt idx="48">
                  <c:v>2869</c:v>
                </c:pt>
                <c:pt idx="49">
                  <c:v>2869</c:v>
                </c:pt>
                <c:pt idx="50">
                  <c:v>2863.65</c:v>
                </c:pt>
                <c:pt idx="51">
                  <c:v>2871</c:v>
                </c:pt>
                <c:pt idx="52">
                  <c:v>2899.2</c:v>
                </c:pt>
                <c:pt idx="53">
                  <c:v>2929.95</c:v>
                </c:pt>
                <c:pt idx="54">
                  <c:v>2948.5</c:v>
                </c:pt>
                <c:pt idx="55">
                  <c:v>2940</c:v>
                </c:pt>
                <c:pt idx="56">
                  <c:v>2928.3</c:v>
                </c:pt>
                <c:pt idx="57">
                  <c:v>2982.7</c:v>
                </c:pt>
                <c:pt idx="58">
                  <c:v>2945</c:v>
                </c:pt>
                <c:pt idx="59">
                  <c:v>2961.55</c:v>
                </c:pt>
                <c:pt idx="60">
                  <c:v>2978.5</c:v>
                </c:pt>
                <c:pt idx="61">
                  <c:v>2941.93</c:v>
                </c:pt>
                <c:pt idx="62">
                  <c:v>2926.7</c:v>
                </c:pt>
                <c:pt idx="63">
                  <c:v>2920.15</c:v>
                </c:pt>
                <c:pt idx="64">
                  <c:v>2879</c:v>
                </c:pt>
                <c:pt idx="65">
                  <c:v>2878.6</c:v>
                </c:pt>
                <c:pt idx="66">
                  <c:v>2899.89</c:v>
                </c:pt>
                <c:pt idx="67">
                  <c:v>2926</c:v>
                </c:pt>
                <c:pt idx="68">
                  <c:v>2885.9</c:v>
                </c:pt>
                <c:pt idx="69">
                  <c:v>2905.95</c:v>
                </c:pt>
                <c:pt idx="70">
                  <c:v>2909</c:v>
                </c:pt>
                <c:pt idx="71">
                  <c:v>2911</c:v>
                </c:pt>
                <c:pt idx="72">
                  <c:v>2920.15</c:v>
                </c:pt>
                <c:pt idx="73">
                  <c:v>2910.5</c:v>
                </c:pt>
                <c:pt idx="74">
                  <c:v>2919</c:v>
                </c:pt>
                <c:pt idx="75">
                  <c:v>2915.7</c:v>
                </c:pt>
                <c:pt idx="76">
                  <c:v>2893</c:v>
                </c:pt>
                <c:pt idx="77">
                  <c:v>2896</c:v>
                </c:pt>
                <c:pt idx="78">
                  <c:v>2900</c:v>
                </c:pt>
                <c:pt idx="79">
                  <c:v>2895</c:v>
                </c:pt>
                <c:pt idx="80">
                  <c:v>2916.5</c:v>
                </c:pt>
                <c:pt idx="81">
                  <c:v>2920</c:v>
                </c:pt>
                <c:pt idx="82">
                  <c:v>2916</c:v>
                </c:pt>
                <c:pt idx="83">
                  <c:v>2933.85</c:v>
                </c:pt>
                <c:pt idx="84">
                  <c:v>2933</c:v>
                </c:pt>
                <c:pt idx="85">
                  <c:v>3028.5</c:v>
                </c:pt>
                <c:pt idx="86">
                  <c:v>3020.2</c:v>
                </c:pt>
                <c:pt idx="87">
                  <c:v>3048.3</c:v>
                </c:pt>
                <c:pt idx="88">
                  <c:v>3044.9</c:v>
                </c:pt>
                <c:pt idx="89">
                  <c:v>3084</c:v>
                </c:pt>
                <c:pt idx="90">
                  <c:v>3096</c:v>
                </c:pt>
                <c:pt idx="91">
                  <c:v>3091</c:v>
                </c:pt>
                <c:pt idx="92">
                  <c:v>3063</c:v>
                </c:pt>
                <c:pt idx="93">
                  <c:v>3075.5</c:v>
                </c:pt>
                <c:pt idx="94">
                  <c:v>3048.1</c:v>
                </c:pt>
                <c:pt idx="95">
                  <c:v>3046.8</c:v>
                </c:pt>
                <c:pt idx="96">
                  <c:v>3029.5</c:v>
                </c:pt>
                <c:pt idx="97">
                  <c:v>3031</c:v>
                </c:pt>
                <c:pt idx="98">
                  <c:v>3015</c:v>
                </c:pt>
                <c:pt idx="99">
                  <c:v>3004.7</c:v>
                </c:pt>
                <c:pt idx="100">
                  <c:v>3013.15</c:v>
                </c:pt>
                <c:pt idx="101">
                  <c:v>3031</c:v>
                </c:pt>
                <c:pt idx="102">
                  <c:v>3031</c:v>
                </c:pt>
                <c:pt idx="103">
                  <c:v>3018.4</c:v>
                </c:pt>
                <c:pt idx="104">
                  <c:v>3013</c:v>
                </c:pt>
                <c:pt idx="105">
                  <c:v>2997.6</c:v>
                </c:pt>
                <c:pt idx="106">
                  <c:v>2986</c:v>
                </c:pt>
                <c:pt idx="107">
                  <c:v>2968.68</c:v>
                </c:pt>
                <c:pt idx="108">
                  <c:v>2963</c:v>
                </c:pt>
                <c:pt idx="109">
                  <c:v>2955</c:v>
                </c:pt>
                <c:pt idx="110">
                  <c:v>2987</c:v>
                </c:pt>
                <c:pt idx="111">
                  <c:v>2998</c:v>
                </c:pt>
                <c:pt idx="112">
                  <c:v>3002</c:v>
                </c:pt>
                <c:pt idx="113">
                  <c:v>2999</c:v>
                </c:pt>
                <c:pt idx="114">
                  <c:v>2975.05</c:v>
                </c:pt>
                <c:pt idx="115">
                  <c:v>2967.95</c:v>
                </c:pt>
                <c:pt idx="116">
                  <c:v>2963.2</c:v>
                </c:pt>
                <c:pt idx="117">
                  <c:v>2970.7</c:v>
                </c:pt>
                <c:pt idx="118">
                  <c:v>2991.9</c:v>
                </c:pt>
                <c:pt idx="119">
                  <c:v>2987</c:v>
                </c:pt>
                <c:pt idx="120">
                  <c:v>2984.95</c:v>
                </c:pt>
                <c:pt idx="121">
                  <c:v>2981</c:v>
                </c:pt>
                <c:pt idx="122">
                  <c:v>2960.07</c:v>
                </c:pt>
                <c:pt idx="123">
                  <c:v>2924.1</c:v>
                </c:pt>
                <c:pt idx="124">
                  <c:v>2945.75</c:v>
                </c:pt>
                <c:pt idx="125">
                  <c:v>2935</c:v>
                </c:pt>
                <c:pt idx="126">
                  <c:v>2953.02</c:v>
                </c:pt>
                <c:pt idx="127">
                  <c:v>2949.3</c:v>
                </c:pt>
                <c:pt idx="128">
                  <c:v>2931</c:v>
                </c:pt>
                <c:pt idx="129">
                  <c:v>2934</c:v>
                </c:pt>
                <c:pt idx="130">
                  <c:v>2913.7</c:v>
                </c:pt>
                <c:pt idx="131">
                  <c:v>2908</c:v>
                </c:pt>
                <c:pt idx="132">
                  <c:v>2906.5</c:v>
                </c:pt>
                <c:pt idx="133">
                  <c:v>2923</c:v>
                </c:pt>
                <c:pt idx="134">
                  <c:v>2909.25</c:v>
                </c:pt>
                <c:pt idx="135">
                  <c:v>2911</c:v>
                </c:pt>
                <c:pt idx="136">
                  <c:v>2900</c:v>
                </c:pt>
                <c:pt idx="137">
                  <c:v>2897</c:v>
                </c:pt>
                <c:pt idx="138">
                  <c:v>2908.8</c:v>
                </c:pt>
                <c:pt idx="139">
                  <c:v>2901.9</c:v>
                </c:pt>
                <c:pt idx="140">
                  <c:v>2891.15</c:v>
                </c:pt>
                <c:pt idx="141">
                  <c:v>2915.2</c:v>
                </c:pt>
                <c:pt idx="142">
                  <c:v>2905.85</c:v>
                </c:pt>
                <c:pt idx="143">
                  <c:v>2925.78</c:v>
                </c:pt>
                <c:pt idx="144">
                  <c:v>2924.9</c:v>
                </c:pt>
                <c:pt idx="145">
                  <c:v>2936.8</c:v>
                </c:pt>
                <c:pt idx="146">
                  <c:v>2943.39</c:v>
                </c:pt>
                <c:pt idx="147">
                  <c:v>2939</c:v>
                </c:pt>
                <c:pt idx="148">
                  <c:v>2947.45</c:v>
                </c:pt>
                <c:pt idx="149">
                  <c:v>2935.3</c:v>
                </c:pt>
                <c:pt idx="150">
                  <c:v>2926</c:v>
                </c:pt>
                <c:pt idx="151">
                  <c:v>2937.5</c:v>
                </c:pt>
                <c:pt idx="152">
                  <c:v>2956.5</c:v>
                </c:pt>
                <c:pt idx="153">
                  <c:v>2955.1</c:v>
                </c:pt>
                <c:pt idx="154">
                  <c:v>2940.75</c:v>
                </c:pt>
                <c:pt idx="155">
                  <c:v>2934.2</c:v>
                </c:pt>
                <c:pt idx="156">
                  <c:v>2949.7</c:v>
                </c:pt>
                <c:pt idx="157">
                  <c:v>2925</c:v>
                </c:pt>
                <c:pt idx="158">
                  <c:v>2919</c:v>
                </c:pt>
                <c:pt idx="159">
                  <c:v>2937.99</c:v>
                </c:pt>
                <c:pt idx="160">
                  <c:v>2952.8</c:v>
                </c:pt>
                <c:pt idx="161">
                  <c:v>2978</c:v>
                </c:pt>
                <c:pt idx="162">
                  <c:v>2998.2</c:v>
                </c:pt>
                <c:pt idx="163">
                  <c:v>3015.01</c:v>
                </c:pt>
                <c:pt idx="164">
                  <c:v>3010</c:v>
                </c:pt>
                <c:pt idx="165">
                  <c:v>3023.5</c:v>
                </c:pt>
                <c:pt idx="166">
                  <c:v>3041.8</c:v>
                </c:pt>
                <c:pt idx="167">
                  <c:v>3065</c:v>
                </c:pt>
                <c:pt idx="168">
                  <c:v>3028.1</c:v>
                </c:pt>
                <c:pt idx="169">
                  <c:v>3038.05</c:v>
                </c:pt>
                <c:pt idx="170">
                  <c:v>3039.89</c:v>
                </c:pt>
                <c:pt idx="171">
                  <c:v>3019</c:v>
                </c:pt>
                <c:pt idx="172">
                  <c:v>3010.3</c:v>
                </c:pt>
                <c:pt idx="173">
                  <c:v>3008</c:v>
                </c:pt>
                <c:pt idx="174">
                  <c:v>3017</c:v>
                </c:pt>
                <c:pt idx="175">
                  <c:v>3028.05</c:v>
                </c:pt>
                <c:pt idx="176">
                  <c:v>3015.35</c:v>
                </c:pt>
                <c:pt idx="177">
                  <c:v>3001.05</c:v>
                </c:pt>
                <c:pt idx="178">
                  <c:v>3014.9</c:v>
                </c:pt>
                <c:pt idx="179">
                  <c:v>2994.25</c:v>
                </c:pt>
                <c:pt idx="180">
                  <c:v>2978</c:v>
                </c:pt>
                <c:pt idx="181">
                  <c:v>2982.9</c:v>
                </c:pt>
                <c:pt idx="182">
                  <c:v>3005</c:v>
                </c:pt>
                <c:pt idx="183">
                  <c:v>2996.95</c:v>
                </c:pt>
                <c:pt idx="184">
                  <c:v>3007</c:v>
                </c:pt>
                <c:pt idx="185">
                  <c:v>3016.9</c:v>
                </c:pt>
                <c:pt idx="186">
                  <c:v>2997.6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CD-4046-8D0A-5D853D54A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664440"/>
        <c:axId val="578666080"/>
      </c:scatterChart>
      <c:valAx>
        <c:axId val="578664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8666080"/>
        <c:crosses val="autoZero"/>
        <c:crossBetween val="midCat"/>
      </c:valAx>
      <c:valAx>
        <c:axId val="57866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.00_-;\-&quot;$&quot;* #,##0.00_-;_-&quot;$&quot;* &quot;-&quot;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8664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E"/>
              <a:t>Histograma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invertIfNegative val="0"/>
          <c:cat>
            <c:strRef>
              <c:f>Hoja4!$A$2:$A$17</c:f>
              <c:strCache>
                <c:ptCount val="16"/>
                <c:pt idx="0">
                  <c:v>-2.32541%</c:v>
                </c:pt>
                <c:pt idx="1">
                  <c:v>-1.77501%</c:v>
                </c:pt>
                <c:pt idx="2">
                  <c:v>-1.22460%</c:v>
                </c:pt>
                <c:pt idx="3">
                  <c:v>-0.67420%</c:v>
                </c:pt>
                <c:pt idx="4">
                  <c:v>-0.12379%</c:v>
                </c:pt>
                <c:pt idx="5">
                  <c:v>0.42661%</c:v>
                </c:pt>
                <c:pt idx="6">
                  <c:v>0.97702%</c:v>
                </c:pt>
                <c:pt idx="7">
                  <c:v>1.52743%</c:v>
                </c:pt>
                <c:pt idx="8">
                  <c:v>2.07783%</c:v>
                </c:pt>
                <c:pt idx="9">
                  <c:v>2.62824%</c:v>
                </c:pt>
                <c:pt idx="10">
                  <c:v>3.17864%</c:v>
                </c:pt>
                <c:pt idx="11">
                  <c:v>3.72905%</c:v>
                </c:pt>
                <c:pt idx="12">
                  <c:v>4.27945%</c:v>
                </c:pt>
                <c:pt idx="13">
                  <c:v>4.82986%</c:v>
                </c:pt>
                <c:pt idx="14">
                  <c:v>5.38026%</c:v>
                </c:pt>
                <c:pt idx="15">
                  <c:v>y mayor...</c:v>
                </c:pt>
              </c:strCache>
            </c:strRef>
          </c:cat>
          <c:val>
            <c:numRef>
              <c:f>Hoja4!$B$2:$B$17</c:f>
              <c:numCache>
                <c:formatCode>General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13</c:v>
                </c:pt>
                <c:pt idx="3">
                  <c:v>26</c:v>
                </c:pt>
                <c:pt idx="4">
                  <c:v>62</c:v>
                </c:pt>
                <c:pt idx="5">
                  <c:v>61</c:v>
                </c:pt>
                <c:pt idx="6">
                  <c:v>51</c:v>
                </c:pt>
                <c:pt idx="7">
                  <c:v>10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A-4BEC-8B1C-ADD87EA70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098328"/>
        <c:axId val="593097344"/>
      </c:barChart>
      <c:catAx>
        <c:axId val="593098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3097344"/>
        <c:crosses val="autoZero"/>
        <c:auto val="1"/>
        <c:lblAlgn val="ctr"/>
        <c:lblOffset val="100"/>
        <c:noMultiLvlLbl val="0"/>
      </c:catAx>
      <c:valAx>
        <c:axId val="593097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30983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E"/>
              <a:t>Histograma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invertIfNegative val="0"/>
          <c:cat>
            <c:strRef>
              <c:f>Hoja5!$A$2:$A$17</c:f>
              <c:strCache>
                <c:ptCount val="16"/>
                <c:pt idx="0">
                  <c:v>-2.30%</c:v>
                </c:pt>
                <c:pt idx="1">
                  <c:v>-1.74%</c:v>
                </c:pt>
                <c:pt idx="2">
                  <c:v>-1.18%</c:v>
                </c:pt>
                <c:pt idx="3">
                  <c:v>-0.62%</c:v>
                </c:pt>
                <c:pt idx="4">
                  <c:v>-0.06%</c:v>
                </c:pt>
                <c:pt idx="5">
                  <c:v>0.50%</c:v>
                </c:pt>
                <c:pt idx="6">
                  <c:v>1.06%</c:v>
                </c:pt>
                <c:pt idx="7">
                  <c:v>1.63%</c:v>
                </c:pt>
                <c:pt idx="8">
                  <c:v>2.19%</c:v>
                </c:pt>
                <c:pt idx="9">
                  <c:v>2.75%</c:v>
                </c:pt>
                <c:pt idx="10">
                  <c:v>3.31%</c:v>
                </c:pt>
                <c:pt idx="11">
                  <c:v>3.87%</c:v>
                </c:pt>
                <c:pt idx="12">
                  <c:v>4.43%</c:v>
                </c:pt>
                <c:pt idx="13">
                  <c:v>4.99%</c:v>
                </c:pt>
                <c:pt idx="14">
                  <c:v>5.55%</c:v>
                </c:pt>
                <c:pt idx="15">
                  <c:v>y mayor...</c:v>
                </c:pt>
              </c:strCache>
            </c:strRef>
          </c:cat>
          <c:val>
            <c:numRef>
              <c:f>Hoja5!$B$2:$B$17</c:f>
              <c:numCache>
                <c:formatCode>General</c:formatCode>
                <c:ptCount val="16"/>
                <c:pt idx="0">
                  <c:v>1</c:v>
                </c:pt>
                <c:pt idx="1">
                  <c:v>4</c:v>
                </c:pt>
                <c:pt idx="2">
                  <c:v>12</c:v>
                </c:pt>
                <c:pt idx="3">
                  <c:v>30</c:v>
                </c:pt>
                <c:pt idx="4">
                  <c:v>63</c:v>
                </c:pt>
                <c:pt idx="5">
                  <c:v>69</c:v>
                </c:pt>
                <c:pt idx="6">
                  <c:v>41</c:v>
                </c:pt>
                <c:pt idx="7">
                  <c:v>8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8-4180-9A0C-3A206C38D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576680"/>
        <c:axId val="443577008"/>
      </c:barChart>
      <c:catAx>
        <c:axId val="44357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3577008"/>
        <c:crosses val="autoZero"/>
        <c:auto val="1"/>
        <c:lblAlgn val="ctr"/>
        <c:lblOffset val="100"/>
        <c:noMultiLvlLbl val="0"/>
      </c:catAx>
      <c:valAx>
        <c:axId val="4435770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357668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17</xdr:row>
      <xdr:rowOff>114300</xdr:rowOff>
    </xdr:from>
    <xdr:to>
      <xdr:col>15</xdr:col>
      <xdr:colOff>600075</xdr:colOff>
      <xdr:row>34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200025</xdr:colOff>
      <xdr:row>36</xdr:row>
      <xdr:rowOff>71437</xdr:rowOff>
    </xdr:from>
    <xdr:to>
      <xdr:col>16</xdr:col>
      <xdr:colOff>200025</xdr:colOff>
      <xdr:row>51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114300</xdr:colOff>
      <xdr:row>53</xdr:row>
      <xdr:rowOff>152400</xdr:rowOff>
    </xdr:from>
    <xdr:to>
      <xdr:col>16</xdr:col>
      <xdr:colOff>114300</xdr:colOff>
      <xdr:row>69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104775</xdr:colOff>
      <xdr:row>69</xdr:row>
      <xdr:rowOff>190499</xdr:rowOff>
    </xdr:from>
    <xdr:to>
      <xdr:col>16</xdr:col>
      <xdr:colOff>104775</xdr:colOff>
      <xdr:row>85</xdr:row>
      <xdr:rowOff>28574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247650</xdr:colOff>
      <xdr:row>180</xdr:row>
      <xdr:rowOff>9525</xdr:rowOff>
    </xdr:from>
    <xdr:to>
      <xdr:col>11</xdr:col>
      <xdr:colOff>247650</xdr:colOff>
      <xdr:row>194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20E6A9-0033-4806-A65E-26D51CCE5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85724</xdr:rowOff>
    </xdr:from>
    <xdr:to>
      <xdr:col>8</xdr:col>
      <xdr:colOff>171450</xdr:colOff>
      <xdr:row>17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FAD488-47C8-400B-8530-1998F06BE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180974</xdr:rowOff>
    </xdr:from>
    <xdr:to>
      <xdr:col>9</xdr:col>
      <xdr:colOff>238125</xdr:colOff>
      <xdr:row>18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691060-E308-4BFF-A5A0-0B8EF3EBF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8"/>
  <sheetViews>
    <sheetView topLeftCell="A40" workbookViewId="0">
      <selection activeCell="G50" sqref="G50"/>
    </sheetView>
  </sheetViews>
  <sheetFormatPr baseColWidth="10" defaultRowHeight="15" x14ac:dyDescent="0.25"/>
  <cols>
    <col min="2" max="2" width="11.42578125" style="7"/>
    <col min="5" max="5" width="11.42578125" style="26"/>
  </cols>
  <sheetData>
    <row r="1" spans="1:11" ht="23.25" thickBot="1" x14ac:dyDescent="0.3">
      <c r="A1" s="1" t="s">
        <v>0</v>
      </c>
      <c r="B1" s="4" t="s">
        <v>1</v>
      </c>
      <c r="C1" s="4" t="s">
        <v>12</v>
      </c>
      <c r="D1" s="24" t="s">
        <v>13</v>
      </c>
      <c r="E1" s="25" t="s">
        <v>14</v>
      </c>
    </row>
    <row r="2" spans="1:11" ht="15.75" thickBot="1" x14ac:dyDescent="0.3">
      <c r="A2" s="2">
        <v>42767</v>
      </c>
      <c r="B2" s="5">
        <v>2905.2</v>
      </c>
      <c r="D2" s="22"/>
      <c r="H2" s="19" t="s">
        <v>2</v>
      </c>
      <c r="I2" s="19" t="s">
        <v>8</v>
      </c>
      <c r="J2" s="19" t="s">
        <v>9</v>
      </c>
      <c r="K2" s="19" t="s">
        <v>10</v>
      </c>
    </row>
    <row r="3" spans="1:11" ht="15.75" thickBot="1" x14ac:dyDescent="0.3">
      <c r="A3" s="3">
        <v>42768</v>
      </c>
      <c r="B3" s="6">
        <v>2879</v>
      </c>
      <c r="C3" s="20">
        <f>+B3-B2</f>
        <v>-26.199999999999818</v>
      </c>
      <c r="D3" s="28">
        <f>+(B3-B2)/B2</f>
        <v>-9.0183119922896248E-3</v>
      </c>
      <c r="E3" s="27">
        <f>+LN(B3/B2)</f>
        <v>-9.0592231198371957E-3</v>
      </c>
      <c r="H3" s="14">
        <v>2841</v>
      </c>
      <c r="I3" s="15">
        <v>1</v>
      </c>
      <c r="J3" s="16">
        <f>+I3/$I$17</f>
        <v>5.3475935828877002E-3</v>
      </c>
      <c r="K3" s="17">
        <f>+J3</f>
        <v>5.3475935828877002E-3</v>
      </c>
    </row>
    <row r="4" spans="1:11" ht="15.75" thickBot="1" x14ac:dyDescent="0.3">
      <c r="A4" s="2">
        <v>42769</v>
      </c>
      <c r="B4" s="5">
        <v>2854.2</v>
      </c>
      <c r="C4" s="20">
        <f t="shared" ref="C4:C67" si="0">+B4-B3</f>
        <v>-24.800000000000182</v>
      </c>
      <c r="D4" s="28">
        <f t="shared" ref="D4:D67" si="1">+(B4-B3)/B3</f>
        <v>-8.6141021187913103E-3</v>
      </c>
      <c r="E4" s="27">
        <f t="shared" ref="E4:E67" si="2">+LN(B4/B3)</f>
        <v>-8.6514179458851495E-3</v>
      </c>
      <c r="H4" s="14">
        <v>2860.6153846153848</v>
      </c>
      <c r="I4" s="15">
        <v>6</v>
      </c>
      <c r="J4" s="16">
        <f t="shared" ref="J4:J16" si="3">+I4/$I$17</f>
        <v>3.2085561497326207E-2</v>
      </c>
      <c r="K4" s="17">
        <f>+K3+J4</f>
        <v>3.7433155080213908E-2</v>
      </c>
    </row>
    <row r="5" spans="1:11" ht="15.75" thickBot="1" x14ac:dyDescent="0.3">
      <c r="A5" s="3">
        <v>42772</v>
      </c>
      <c r="B5" s="6">
        <v>2856.8</v>
      </c>
      <c r="C5" s="20">
        <f t="shared" si="0"/>
        <v>2.6000000000003638</v>
      </c>
      <c r="D5" s="28">
        <f t="shared" si="1"/>
        <v>9.1093826641453434E-4</v>
      </c>
      <c r="E5" s="27">
        <f t="shared" si="2"/>
        <v>9.1052361394801319E-4</v>
      </c>
      <c r="H5" s="14">
        <v>2880.2307692307691</v>
      </c>
      <c r="I5" s="15">
        <v>18</v>
      </c>
      <c r="J5" s="16">
        <f t="shared" si="3"/>
        <v>9.6256684491978606E-2</v>
      </c>
      <c r="K5" s="17">
        <f t="shared" ref="K5:K16" si="4">+K4+J5</f>
        <v>0.13368983957219252</v>
      </c>
    </row>
    <row r="6" spans="1:11" ht="15.75" thickBot="1" x14ac:dyDescent="0.3">
      <c r="A6" s="2">
        <v>42773</v>
      </c>
      <c r="B6" s="5">
        <v>2853</v>
      </c>
      <c r="C6" s="20">
        <f t="shared" si="0"/>
        <v>-3.8000000000001819</v>
      </c>
      <c r="D6" s="28">
        <f t="shared" si="1"/>
        <v>-1.3301596191543621E-3</v>
      </c>
      <c r="E6" s="27">
        <f t="shared" si="2"/>
        <v>-1.331045066738785E-3</v>
      </c>
      <c r="H6" s="14">
        <v>2899.8461538461538</v>
      </c>
      <c r="I6" s="15">
        <v>15</v>
      </c>
      <c r="J6" s="16">
        <f t="shared" si="3"/>
        <v>8.0213903743315509E-2</v>
      </c>
      <c r="K6" s="17">
        <f t="shared" si="4"/>
        <v>0.21390374331550804</v>
      </c>
    </row>
    <row r="7" spans="1:11" ht="15.75" thickBot="1" x14ac:dyDescent="0.3">
      <c r="A7" s="3">
        <v>42774</v>
      </c>
      <c r="B7" s="6">
        <v>2884</v>
      </c>
      <c r="C7" s="20">
        <f t="shared" si="0"/>
        <v>31</v>
      </c>
      <c r="D7" s="28">
        <f t="shared" si="1"/>
        <v>1.0865755345250614E-2</v>
      </c>
      <c r="E7" s="27">
        <f t="shared" si="2"/>
        <v>1.0807147191339777E-2</v>
      </c>
      <c r="H7" s="14">
        <v>2919.4615384615386</v>
      </c>
      <c r="I7" s="15">
        <v>26</v>
      </c>
      <c r="J7" s="16">
        <f t="shared" si="3"/>
        <v>0.13903743315508021</v>
      </c>
      <c r="K7" s="17">
        <f t="shared" si="4"/>
        <v>0.35294117647058826</v>
      </c>
    </row>
    <row r="8" spans="1:11" ht="15.75" thickBot="1" x14ac:dyDescent="0.3">
      <c r="A8" s="2">
        <v>42775</v>
      </c>
      <c r="B8" s="5">
        <v>2859.85</v>
      </c>
      <c r="C8" s="20">
        <f t="shared" si="0"/>
        <v>-24.150000000000091</v>
      </c>
      <c r="D8" s="28">
        <f t="shared" si="1"/>
        <v>-8.3737864077670227E-3</v>
      </c>
      <c r="E8" s="27">
        <f t="shared" si="2"/>
        <v>-8.4090435188099357E-3</v>
      </c>
      <c r="H8" s="14">
        <v>2939.0769230769229</v>
      </c>
      <c r="I8" s="15">
        <v>30</v>
      </c>
      <c r="J8" s="16">
        <f t="shared" si="3"/>
        <v>0.16042780748663102</v>
      </c>
      <c r="K8" s="17">
        <f t="shared" si="4"/>
        <v>0.5133689839572193</v>
      </c>
    </row>
    <row r="9" spans="1:11" ht="15.75" thickBot="1" x14ac:dyDescent="0.3">
      <c r="A9" s="3">
        <v>42776</v>
      </c>
      <c r="B9" s="6">
        <v>2854.2</v>
      </c>
      <c r="C9" s="20">
        <f t="shared" si="0"/>
        <v>-5.6500000000000909</v>
      </c>
      <c r="D9" s="28">
        <f t="shared" si="1"/>
        <v>-1.9756280923824993E-3</v>
      </c>
      <c r="E9" s="27">
        <f t="shared" si="2"/>
        <v>-1.9775822197389825E-3</v>
      </c>
      <c r="H9" s="14">
        <v>2958.6923076923076</v>
      </c>
      <c r="I9" s="15">
        <v>16</v>
      </c>
      <c r="J9" s="16">
        <f t="shared" si="3"/>
        <v>8.5561497326203204E-2</v>
      </c>
      <c r="K9" s="17">
        <f t="shared" si="4"/>
        <v>0.59893048128342252</v>
      </c>
    </row>
    <row r="10" spans="1:11" ht="15.75" thickBot="1" x14ac:dyDescent="0.3">
      <c r="A10" s="2">
        <v>42779</v>
      </c>
      <c r="B10" s="5">
        <v>2870.3</v>
      </c>
      <c r="C10" s="20">
        <f t="shared" si="0"/>
        <v>16.100000000000364</v>
      </c>
      <c r="D10" s="28">
        <f t="shared" si="1"/>
        <v>5.6408100343354932E-3</v>
      </c>
      <c r="E10" s="27">
        <f t="shared" si="2"/>
        <v>5.6249602412611387E-3</v>
      </c>
      <c r="H10" s="14">
        <v>2978.3076923076924</v>
      </c>
      <c r="I10" s="15">
        <v>13</v>
      </c>
      <c r="J10" s="16">
        <f t="shared" si="3"/>
        <v>6.9518716577540107E-2</v>
      </c>
      <c r="K10" s="17">
        <f t="shared" si="4"/>
        <v>0.66844919786096257</v>
      </c>
    </row>
    <row r="11" spans="1:11" ht="15.75" thickBot="1" x14ac:dyDescent="0.3">
      <c r="A11" s="3">
        <v>42780</v>
      </c>
      <c r="B11" s="6">
        <v>2875</v>
      </c>
      <c r="C11" s="20">
        <f t="shared" si="0"/>
        <v>4.6999999999998181</v>
      </c>
      <c r="D11" s="28">
        <f t="shared" si="1"/>
        <v>1.6374594990070089E-3</v>
      </c>
      <c r="E11" s="27">
        <f t="shared" si="2"/>
        <v>1.6361203238988693E-3</v>
      </c>
      <c r="H11" s="14">
        <v>2997.9230769230771</v>
      </c>
      <c r="I11" s="15">
        <v>18</v>
      </c>
      <c r="J11" s="16">
        <f t="shared" si="3"/>
        <v>9.6256684491978606E-2</v>
      </c>
      <c r="K11" s="17">
        <f t="shared" si="4"/>
        <v>0.76470588235294112</v>
      </c>
    </row>
    <row r="12" spans="1:11" ht="15.75" thickBot="1" x14ac:dyDescent="0.3">
      <c r="A12" s="2">
        <v>42781</v>
      </c>
      <c r="B12" s="5">
        <v>2882</v>
      </c>
      <c r="C12" s="20">
        <f t="shared" si="0"/>
        <v>7</v>
      </c>
      <c r="D12" s="28">
        <f t="shared" si="1"/>
        <v>2.434782608695652E-3</v>
      </c>
      <c r="E12" s="27">
        <f t="shared" si="2"/>
        <v>2.4318233280166044E-3</v>
      </c>
      <c r="H12" s="14">
        <v>3017.5384615384614</v>
      </c>
      <c r="I12" s="15">
        <v>20</v>
      </c>
      <c r="J12" s="16">
        <f t="shared" si="3"/>
        <v>0.10695187165775401</v>
      </c>
      <c r="K12" s="17">
        <f t="shared" si="4"/>
        <v>0.87165775401069512</v>
      </c>
    </row>
    <row r="13" spans="1:11" ht="15.75" thickBot="1" x14ac:dyDescent="0.3">
      <c r="A13" s="3">
        <v>42782</v>
      </c>
      <c r="B13" s="6">
        <v>2876.7</v>
      </c>
      <c r="C13" s="20">
        <f t="shared" si="0"/>
        <v>-5.3000000000001819</v>
      </c>
      <c r="D13" s="28">
        <f t="shared" si="1"/>
        <v>-1.8390006939625891E-3</v>
      </c>
      <c r="E13" s="27">
        <f t="shared" si="2"/>
        <v>-1.8406937317222713E-3</v>
      </c>
      <c r="H13" s="14">
        <v>3037.1538461538462</v>
      </c>
      <c r="I13" s="15">
        <v>11</v>
      </c>
      <c r="J13" s="16">
        <f t="shared" si="3"/>
        <v>5.8823529411764705E-2</v>
      </c>
      <c r="K13" s="17">
        <f t="shared" si="4"/>
        <v>0.93048128342245984</v>
      </c>
    </row>
    <row r="14" spans="1:11" ht="15.75" thickBot="1" x14ac:dyDescent="0.3">
      <c r="A14" s="2">
        <v>42783</v>
      </c>
      <c r="B14" s="5">
        <v>2890.5</v>
      </c>
      <c r="C14" s="20">
        <f t="shared" si="0"/>
        <v>13.800000000000182</v>
      </c>
      <c r="D14" s="28">
        <f t="shared" si="1"/>
        <v>4.7971634164147049E-3</v>
      </c>
      <c r="E14" s="27">
        <f t="shared" si="2"/>
        <v>4.7856936947857252E-3</v>
      </c>
      <c r="H14" s="14">
        <v>3056.7692307692309</v>
      </c>
      <c r="I14" s="15">
        <v>7</v>
      </c>
      <c r="J14" s="16">
        <f t="shared" si="3"/>
        <v>3.7433155080213901E-2</v>
      </c>
      <c r="K14" s="17">
        <f t="shared" si="4"/>
        <v>0.96791443850267378</v>
      </c>
    </row>
    <row r="15" spans="1:11" ht="15.75" thickBot="1" x14ac:dyDescent="0.3">
      <c r="A15" s="3">
        <v>42787</v>
      </c>
      <c r="B15" s="6">
        <v>2902</v>
      </c>
      <c r="C15" s="20">
        <f t="shared" si="0"/>
        <v>11.5</v>
      </c>
      <c r="D15" s="28">
        <f t="shared" si="1"/>
        <v>3.9785504238021106E-3</v>
      </c>
      <c r="E15" s="27">
        <f t="shared" si="2"/>
        <v>3.9706569216024024E-3</v>
      </c>
      <c r="H15" s="14">
        <v>3076.3846153846152</v>
      </c>
      <c r="I15" s="15">
        <v>3</v>
      </c>
      <c r="J15" s="16">
        <f t="shared" si="3"/>
        <v>1.6042780748663103E-2</v>
      </c>
      <c r="K15" s="17">
        <f t="shared" si="4"/>
        <v>0.98395721925133683</v>
      </c>
    </row>
    <row r="16" spans="1:11" ht="15.75" thickBot="1" x14ac:dyDescent="0.3">
      <c r="A16" s="2">
        <v>42788</v>
      </c>
      <c r="B16" s="5">
        <v>2897.25</v>
      </c>
      <c r="C16" s="20">
        <f t="shared" si="0"/>
        <v>-4.75</v>
      </c>
      <c r="D16" s="28">
        <f t="shared" si="1"/>
        <v>-1.6368022053756029E-3</v>
      </c>
      <c r="E16" s="27">
        <f t="shared" si="2"/>
        <v>-1.6381432296328287E-3</v>
      </c>
      <c r="H16" s="15" t="s">
        <v>3</v>
      </c>
      <c r="I16" s="15">
        <v>3</v>
      </c>
      <c r="J16" s="16">
        <f t="shared" si="3"/>
        <v>1.6042780748663103E-2</v>
      </c>
      <c r="K16" s="17">
        <f t="shared" si="4"/>
        <v>0.99999999999999989</v>
      </c>
    </row>
    <row r="17" spans="1:9" ht="15.75" thickBot="1" x14ac:dyDescent="0.3">
      <c r="A17" s="3">
        <v>42789</v>
      </c>
      <c r="B17" s="6">
        <v>2869.9</v>
      </c>
      <c r="C17" s="20">
        <f t="shared" si="0"/>
        <v>-27.349999999999909</v>
      </c>
      <c r="D17" s="28">
        <f t="shared" si="1"/>
        <v>-9.4399861938044387E-3</v>
      </c>
      <c r="E17" s="27">
        <f t="shared" si="2"/>
        <v>-9.4848252734471006E-3</v>
      </c>
      <c r="H17" s="8"/>
      <c r="I17" s="18">
        <f>+SUM(I3:I16)</f>
        <v>187</v>
      </c>
    </row>
    <row r="18" spans="1:9" ht="15.75" thickBot="1" x14ac:dyDescent="0.3">
      <c r="A18" s="2">
        <v>42790</v>
      </c>
      <c r="B18" s="5">
        <v>2891.5</v>
      </c>
      <c r="C18" s="20">
        <f t="shared" si="0"/>
        <v>21.599999999999909</v>
      </c>
      <c r="D18" s="28">
        <f t="shared" si="1"/>
        <v>7.5263946478971071E-3</v>
      </c>
      <c r="E18" s="27">
        <f t="shared" si="2"/>
        <v>7.498212657219689E-3</v>
      </c>
    </row>
    <row r="19" spans="1:9" ht="15.75" thickBot="1" x14ac:dyDescent="0.3">
      <c r="A19" s="3">
        <v>42793</v>
      </c>
      <c r="B19" s="6">
        <v>2898</v>
      </c>
      <c r="C19" s="20">
        <f t="shared" si="0"/>
        <v>6.5</v>
      </c>
      <c r="D19" s="28">
        <f t="shared" si="1"/>
        <v>2.2479681826041847E-3</v>
      </c>
      <c r="E19" s="27">
        <f t="shared" si="2"/>
        <v>2.2454452823547537E-3</v>
      </c>
      <c r="H19" s="12" t="s">
        <v>4</v>
      </c>
      <c r="I19" s="13">
        <f>+SQRT(I17)</f>
        <v>13.674794331177344</v>
      </c>
    </row>
    <row r="20" spans="1:9" ht="15.75" thickBot="1" x14ac:dyDescent="0.3">
      <c r="A20" s="2">
        <v>42794</v>
      </c>
      <c r="B20" s="5">
        <v>2928.75</v>
      </c>
      <c r="C20" s="20">
        <f t="shared" si="0"/>
        <v>30.75</v>
      </c>
      <c r="D20" s="28">
        <f t="shared" si="1"/>
        <v>1.0610766045548654E-2</v>
      </c>
      <c r="E20" s="27">
        <f t="shared" si="2"/>
        <v>1.055486694137763E-2</v>
      </c>
      <c r="H20" t="s">
        <v>5</v>
      </c>
      <c r="I20" s="10">
        <f>+LOG10(I17)</f>
        <v>2.271841606536499</v>
      </c>
    </row>
    <row r="21" spans="1:9" ht="15.75" thickBot="1" x14ac:dyDescent="0.3">
      <c r="A21" s="3">
        <v>42795</v>
      </c>
      <c r="B21" s="6">
        <v>2937.9</v>
      </c>
      <c r="C21" s="20">
        <f t="shared" si="0"/>
        <v>9.1500000000000909</v>
      </c>
      <c r="D21" s="28">
        <f t="shared" si="1"/>
        <v>3.1241997439180849E-3</v>
      </c>
      <c r="E21" s="27">
        <f t="shared" si="2"/>
        <v>3.1193295728529987E-3</v>
      </c>
      <c r="H21" t="s">
        <v>6</v>
      </c>
      <c r="I21" s="11">
        <f>1+3.3332*I20</f>
        <v>8.5725024429074601</v>
      </c>
    </row>
    <row r="22" spans="1:9" ht="15.75" thickBot="1" x14ac:dyDescent="0.3">
      <c r="A22" s="2">
        <v>42796</v>
      </c>
      <c r="B22" s="5">
        <v>2977.5</v>
      </c>
      <c r="C22" s="20">
        <f t="shared" si="0"/>
        <v>39.599999999999909</v>
      </c>
      <c r="D22" s="28">
        <f t="shared" si="1"/>
        <v>1.3479015623404441E-2</v>
      </c>
      <c r="E22" s="27">
        <f t="shared" si="2"/>
        <v>1.3388981834596577E-2</v>
      </c>
      <c r="H22" t="s">
        <v>7</v>
      </c>
      <c r="I22" s="11">
        <f>2*I19</f>
        <v>27.349588662354687</v>
      </c>
    </row>
    <row r="23" spans="1:9" ht="15.75" thickBot="1" x14ac:dyDescent="0.3">
      <c r="A23" s="3">
        <v>42797</v>
      </c>
      <c r="B23" s="6">
        <v>2980</v>
      </c>
      <c r="C23" s="20">
        <f t="shared" si="0"/>
        <v>2.5</v>
      </c>
      <c r="D23" s="28">
        <f t="shared" si="1"/>
        <v>8.3963056255247689E-4</v>
      </c>
      <c r="E23" s="27">
        <f t="shared" si="2"/>
        <v>8.392782699949171E-4</v>
      </c>
    </row>
    <row r="24" spans="1:9" ht="15.75" thickBot="1" x14ac:dyDescent="0.3">
      <c r="A24" s="2">
        <v>42800</v>
      </c>
      <c r="B24" s="5">
        <v>2976.7</v>
      </c>
      <c r="C24" s="20">
        <f t="shared" si="0"/>
        <v>-3.3000000000001819</v>
      </c>
      <c r="D24" s="28">
        <f t="shared" si="1"/>
        <v>-1.1073825503356315E-3</v>
      </c>
      <c r="E24" s="27">
        <f t="shared" si="2"/>
        <v>-1.1079961514279173E-3</v>
      </c>
    </row>
    <row r="25" spans="1:9" ht="15.75" thickBot="1" x14ac:dyDescent="0.3">
      <c r="A25" s="3">
        <v>42801</v>
      </c>
      <c r="B25" s="6">
        <v>2956.95</v>
      </c>
      <c r="C25" s="20">
        <f t="shared" si="0"/>
        <v>-19.75</v>
      </c>
      <c r="D25" s="28">
        <f t="shared" si="1"/>
        <v>-6.6348641112641523E-3</v>
      </c>
      <c r="E25" s="27">
        <f t="shared" si="2"/>
        <v>-6.656972667925966E-3</v>
      </c>
    </row>
    <row r="26" spans="1:9" ht="15.75" thickBot="1" x14ac:dyDescent="0.3">
      <c r="A26" s="2">
        <v>42802</v>
      </c>
      <c r="B26" s="5">
        <v>2994.1</v>
      </c>
      <c r="C26" s="20">
        <f t="shared" si="0"/>
        <v>37.150000000000091</v>
      </c>
      <c r="D26" s="28">
        <f t="shared" si="1"/>
        <v>1.2563621298973636E-2</v>
      </c>
      <c r="E26" s="27">
        <f t="shared" si="2"/>
        <v>1.2485353875305999E-2</v>
      </c>
    </row>
    <row r="27" spans="1:9" ht="15.75" thickBot="1" x14ac:dyDescent="0.3">
      <c r="A27" s="3">
        <v>42803</v>
      </c>
      <c r="B27" s="6">
        <v>2995.5</v>
      </c>
      <c r="C27" s="20">
        <f t="shared" si="0"/>
        <v>1.4000000000000909</v>
      </c>
      <c r="D27" s="28">
        <f t="shared" si="1"/>
        <v>4.6758625296419324E-4</v>
      </c>
      <c r="E27" s="27">
        <f t="shared" si="2"/>
        <v>4.6747696857744642E-4</v>
      </c>
    </row>
    <row r="28" spans="1:9" ht="15.75" thickBot="1" x14ac:dyDescent="0.3">
      <c r="A28" s="2">
        <v>42804</v>
      </c>
      <c r="B28" s="5">
        <v>2984.5</v>
      </c>
      <c r="C28" s="20">
        <f t="shared" si="0"/>
        <v>-11</v>
      </c>
      <c r="D28" s="28">
        <f t="shared" si="1"/>
        <v>-3.6721749290602569E-3</v>
      </c>
      <c r="E28" s="27">
        <f t="shared" si="2"/>
        <v>-3.678933915275036E-3</v>
      </c>
    </row>
    <row r="29" spans="1:9" ht="15.75" thickBot="1" x14ac:dyDescent="0.3">
      <c r="A29" s="3">
        <v>42807</v>
      </c>
      <c r="B29" s="6">
        <v>2984</v>
      </c>
      <c r="C29" s="20">
        <f t="shared" si="0"/>
        <v>-0.5</v>
      </c>
      <c r="D29" s="28">
        <f t="shared" si="1"/>
        <v>-1.6753224995811694E-4</v>
      </c>
      <c r="E29" s="27">
        <f t="shared" si="2"/>
        <v>-1.6754628505309948E-4</v>
      </c>
    </row>
    <row r="30" spans="1:9" ht="15.75" thickBot="1" x14ac:dyDescent="0.3">
      <c r="A30" s="2">
        <v>42808</v>
      </c>
      <c r="B30" s="5">
        <v>2999.5</v>
      </c>
      <c r="C30" s="20">
        <f t="shared" si="0"/>
        <v>15.5</v>
      </c>
      <c r="D30" s="28">
        <f t="shared" si="1"/>
        <v>5.1943699731903485E-3</v>
      </c>
      <c r="E30" s="27">
        <f t="shared" si="2"/>
        <v>5.1809257694964157E-3</v>
      </c>
    </row>
    <row r="31" spans="1:9" ht="15.75" thickBot="1" x14ac:dyDescent="0.3">
      <c r="A31" s="3">
        <v>42809</v>
      </c>
      <c r="B31" s="6">
        <v>2970.9</v>
      </c>
      <c r="C31" s="20">
        <f t="shared" si="0"/>
        <v>-28.599999999999909</v>
      </c>
      <c r="D31" s="28">
        <f t="shared" si="1"/>
        <v>-9.5349224870811492E-3</v>
      </c>
      <c r="E31" s="27">
        <f t="shared" si="2"/>
        <v>-9.5806708977809914E-3</v>
      </c>
    </row>
    <row r="32" spans="1:9" ht="15.75" thickBot="1" x14ac:dyDescent="0.3">
      <c r="A32" s="2">
        <v>42810</v>
      </c>
      <c r="B32" s="5">
        <v>2922.88</v>
      </c>
      <c r="C32" s="20">
        <f t="shared" si="0"/>
        <v>-48.019999999999982</v>
      </c>
      <c r="D32" s="28">
        <f t="shared" si="1"/>
        <v>-1.6163452152546359E-2</v>
      </c>
      <c r="E32" s="27">
        <f t="shared" si="2"/>
        <v>-1.6295505638787223E-2</v>
      </c>
    </row>
    <row r="33" spans="1:10" ht="15.75" thickBot="1" x14ac:dyDescent="0.3">
      <c r="A33" s="3">
        <v>42811</v>
      </c>
      <c r="B33" s="6">
        <v>2915</v>
      </c>
      <c r="C33" s="20">
        <f t="shared" si="0"/>
        <v>-7.8800000000001091</v>
      </c>
      <c r="D33" s="28">
        <f t="shared" si="1"/>
        <v>-2.695971097000256E-3</v>
      </c>
      <c r="E33" s="27">
        <f t="shared" si="2"/>
        <v>-2.6996117719867425E-3</v>
      </c>
    </row>
    <row r="34" spans="1:10" ht="15.75" thickBot="1" x14ac:dyDescent="0.3">
      <c r="A34" s="2">
        <v>42815</v>
      </c>
      <c r="B34" s="5">
        <v>2920</v>
      </c>
      <c r="C34" s="20">
        <f t="shared" si="0"/>
        <v>5</v>
      </c>
      <c r="D34" s="28">
        <f t="shared" si="1"/>
        <v>1.7152658662092624E-3</v>
      </c>
      <c r="E34" s="27">
        <f t="shared" si="2"/>
        <v>1.713796477734598E-3</v>
      </c>
    </row>
    <row r="35" spans="1:10" ht="15.75" thickBot="1" x14ac:dyDescent="0.3">
      <c r="A35" s="3">
        <v>42816</v>
      </c>
      <c r="B35" s="6">
        <v>2921.1</v>
      </c>
      <c r="C35" s="20">
        <f t="shared" si="0"/>
        <v>1.0999999999999091</v>
      </c>
      <c r="D35" s="28">
        <f t="shared" si="1"/>
        <v>3.7671232876709213E-4</v>
      </c>
      <c r="E35" s="27">
        <f t="shared" si="2"/>
        <v>3.7664139049268153E-4</v>
      </c>
    </row>
    <row r="36" spans="1:10" ht="15.75" thickBot="1" x14ac:dyDescent="0.3">
      <c r="A36" s="2">
        <v>42817</v>
      </c>
      <c r="B36" s="5">
        <v>2918.25</v>
      </c>
      <c r="C36" s="20">
        <f t="shared" si="0"/>
        <v>-2.8499999999999091</v>
      </c>
      <c r="D36" s="28">
        <f t="shared" si="1"/>
        <v>-9.75659854164496E-4</v>
      </c>
      <c r="E36" s="27">
        <f t="shared" si="2"/>
        <v>-9.7613612004752775E-4</v>
      </c>
    </row>
    <row r="37" spans="1:10" ht="15.75" thickBot="1" x14ac:dyDescent="0.3">
      <c r="A37" s="3">
        <v>42818</v>
      </c>
      <c r="B37" s="6">
        <v>2896.7</v>
      </c>
      <c r="C37" s="20">
        <f t="shared" si="0"/>
        <v>-21.550000000000182</v>
      </c>
      <c r="D37" s="28">
        <f t="shared" si="1"/>
        <v>-7.3845626659813871E-3</v>
      </c>
      <c r="E37" s="27">
        <f t="shared" si="2"/>
        <v>-7.41196352779334E-3</v>
      </c>
    </row>
    <row r="38" spans="1:10" ht="15.75" thickBot="1" x14ac:dyDescent="0.3">
      <c r="A38" s="2">
        <v>42821</v>
      </c>
      <c r="B38" s="5">
        <v>2923.5</v>
      </c>
      <c r="C38" s="20">
        <f t="shared" si="0"/>
        <v>26.800000000000182</v>
      </c>
      <c r="D38" s="28">
        <f t="shared" si="1"/>
        <v>9.2519073428384661E-3</v>
      </c>
      <c r="E38" s="27">
        <f t="shared" si="2"/>
        <v>9.2093706107459258E-3</v>
      </c>
      <c r="I38" s="21" t="s">
        <v>2</v>
      </c>
      <c r="J38" s="21" t="s">
        <v>11</v>
      </c>
    </row>
    <row r="39" spans="1:10" ht="15.75" thickBot="1" x14ac:dyDescent="0.3">
      <c r="A39" s="3">
        <v>42822</v>
      </c>
      <c r="B39" s="6">
        <v>2908</v>
      </c>
      <c r="C39" s="20">
        <f t="shared" si="0"/>
        <v>-15.5</v>
      </c>
      <c r="D39" s="28">
        <f t="shared" si="1"/>
        <v>-5.3018642038652301E-3</v>
      </c>
      <c r="E39" s="27">
        <f t="shared" si="2"/>
        <v>-5.3159689623152257E-3</v>
      </c>
      <c r="I39" s="8">
        <v>-48.019999999999982</v>
      </c>
      <c r="J39" s="8">
        <v>1</v>
      </c>
    </row>
    <row r="40" spans="1:10" ht="15.75" thickBot="1" x14ac:dyDescent="0.3">
      <c r="A40" s="2">
        <v>42823</v>
      </c>
      <c r="B40" s="5">
        <v>2879.5</v>
      </c>
      <c r="C40" s="20">
        <f t="shared" si="0"/>
        <v>-28.5</v>
      </c>
      <c r="D40" s="28">
        <f t="shared" si="1"/>
        <v>-9.8005502063273735E-3</v>
      </c>
      <c r="E40" s="27">
        <f t="shared" si="2"/>
        <v>-9.8488917066829659E-3</v>
      </c>
      <c r="I40" s="8">
        <v>-36.979999999999983</v>
      </c>
      <c r="J40" s="8">
        <v>3</v>
      </c>
    </row>
    <row r="41" spans="1:10" ht="15.75" thickBot="1" x14ac:dyDescent="0.3">
      <c r="A41" s="3">
        <v>42824</v>
      </c>
      <c r="B41" s="6">
        <v>2886.3</v>
      </c>
      <c r="C41" s="20">
        <f t="shared" si="0"/>
        <v>6.8000000000001819</v>
      </c>
      <c r="D41" s="28">
        <f t="shared" si="1"/>
        <v>2.3615210974128084E-3</v>
      </c>
      <c r="E41" s="27">
        <f t="shared" si="2"/>
        <v>2.3587370886016387E-3</v>
      </c>
      <c r="I41" s="8">
        <v>-25.939999999999984</v>
      </c>
      <c r="J41" s="8">
        <v>10</v>
      </c>
    </row>
    <row r="42" spans="1:10" ht="15.75" thickBot="1" x14ac:dyDescent="0.3">
      <c r="A42" s="2">
        <v>42825</v>
      </c>
      <c r="B42" s="5">
        <v>2874.98</v>
      </c>
      <c r="C42" s="20">
        <f t="shared" si="0"/>
        <v>-11.320000000000164</v>
      </c>
      <c r="D42" s="28">
        <f t="shared" si="1"/>
        <v>-3.9219762325469155E-3</v>
      </c>
      <c r="E42" s="27">
        <f t="shared" si="2"/>
        <v>-3.9296873498136462E-3</v>
      </c>
      <c r="I42" s="8">
        <v>-14.899999999999984</v>
      </c>
      <c r="J42" s="8">
        <v>20</v>
      </c>
    </row>
    <row r="43" spans="1:10" ht="15.75" thickBot="1" x14ac:dyDescent="0.3">
      <c r="A43" s="3">
        <v>42828</v>
      </c>
      <c r="B43" s="6">
        <v>2871.98</v>
      </c>
      <c r="C43" s="20">
        <f t="shared" si="0"/>
        <v>-3</v>
      </c>
      <c r="D43" s="28">
        <f t="shared" si="1"/>
        <v>-1.0434855198992688E-3</v>
      </c>
      <c r="E43" s="27">
        <f t="shared" si="2"/>
        <v>-1.0440303299483274E-3</v>
      </c>
      <c r="I43" s="8">
        <v>-3.8599999999999852</v>
      </c>
      <c r="J43" s="8">
        <v>45</v>
      </c>
    </row>
    <row r="44" spans="1:10" ht="15.75" thickBot="1" x14ac:dyDescent="0.3">
      <c r="A44" s="2">
        <v>42829</v>
      </c>
      <c r="B44" s="5">
        <v>2866.5</v>
      </c>
      <c r="C44" s="20">
        <f t="shared" si="0"/>
        <v>-5.4800000000000182</v>
      </c>
      <c r="D44" s="28">
        <f t="shared" si="1"/>
        <v>-1.9080912819727221E-3</v>
      </c>
      <c r="E44" s="27">
        <f t="shared" si="2"/>
        <v>-1.9099140071292119E-3</v>
      </c>
      <c r="I44" s="8">
        <v>7.1800000000000139</v>
      </c>
      <c r="J44" s="8">
        <v>42</v>
      </c>
    </row>
    <row r="45" spans="1:10" ht="15.75" thickBot="1" x14ac:dyDescent="0.3">
      <c r="A45" s="3">
        <v>42831</v>
      </c>
      <c r="B45" s="6">
        <v>2857.5</v>
      </c>
      <c r="C45" s="20">
        <f t="shared" si="0"/>
        <v>-9</v>
      </c>
      <c r="D45" s="28">
        <f t="shared" si="1"/>
        <v>-3.1397174254317113E-3</v>
      </c>
      <c r="E45" s="27">
        <f t="shared" si="2"/>
        <v>-3.1446566794717194E-3</v>
      </c>
      <c r="I45" s="8">
        <v>18.220000000000013</v>
      </c>
      <c r="J45" s="8">
        <v>35</v>
      </c>
    </row>
    <row r="46" spans="1:10" ht="15.75" thickBot="1" x14ac:dyDescent="0.3">
      <c r="A46" s="2">
        <v>42832</v>
      </c>
      <c r="B46" s="5">
        <v>2865</v>
      </c>
      <c r="C46" s="20">
        <f t="shared" si="0"/>
        <v>7.5</v>
      </c>
      <c r="D46" s="28">
        <f t="shared" si="1"/>
        <v>2.6246719160104987E-3</v>
      </c>
      <c r="E46" s="27">
        <f t="shared" si="2"/>
        <v>2.6212334798742872E-3</v>
      </c>
      <c r="I46" s="8">
        <v>29.260000000000019</v>
      </c>
      <c r="J46" s="8">
        <v>21</v>
      </c>
    </row>
    <row r="47" spans="1:10" ht="15.75" thickBot="1" x14ac:dyDescent="0.3">
      <c r="A47" s="3">
        <v>42835</v>
      </c>
      <c r="B47" s="6">
        <v>2865.25</v>
      </c>
      <c r="C47" s="20">
        <f t="shared" si="0"/>
        <v>0.25</v>
      </c>
      <c r="D47" s="28">
        <f t="shared" si="1"/>
        <v>8.7260034904013966E-5</v>
      </c>
      <c r="E47" s="27">
        <f t="shared" si="2"/>
        <v>8.7256227968616904E-5</v>
      </c>
      <c r="I47" s="8">
        <v>40.300000000000011</v>
      </c>
      <c r="J47" s="8">
        <v>7</v>
      </c>
    </row>
    <row r="48" spans="1:10" ht="15.75" thickBot="1" x14ac:dyDescent="0.3">
      <c r="A48" s="2">
        <v>42836</v>
      </c>
      <c r="B48" s="5">
        <v>2876</v>
      </c>
      <c r="C48" s="20">
        <f t="shared" si="0"/>
        <v>10.75</v>
      </c>
      <c r="D48" s="28">
        <f t="shared" si="1"/>
        <v>3.7518541139516621E-3</v>
      </c>
      <c r="E48" s="27">
        <f t="shared" si="2"/>
        <v>3.7448334641287024E-3</v>
      </c>
      <c r="I48" s="8">
        <v>51.34</v>
      </c>
      <c r="J48" s="8">
        <v>0</v>
      </c>
    </row>
    <row r="49" spans="1:10" ht="15.75" thickBot="1" x14ac:dyDescent="0.3">
      <c r="A49" s="3">
        <v>42843</v>
      </c>
      <c r="B49" s="6">
        <v>2841</v>
      </c>
      <c r="C49" s="20">
        <f t="shared" si="0"/>
        <v>-35</v>
      </c>
      <c r="D49" s="28">
        <f t="shared" si="1"/>
        <v>-1.2169680111265646E-2</v>
      </c>
      <c r="E49" s="27">
        <f t="shared" si="2"/>
        <v>-1.2244336986749349E-2</v>
      </c>
      <c r="I49" s="8">
        <v>62.38000000000001</v>
      </c>
      <c r="J49" s="8">
        <v>1</v>
      </c>
    </row>
    <row r="50" spans="1:10" ht="15.75" thickBot="1" x14ac:dyDescent="0.3">
      <c r="A50" s="2">
        <v>42844</v>
      </c>
      <c r="B50" s="5">
        <v>2869</v>
      </c>
      <c r="C50" s="20">
        <f t="shared" si="0"/>
        <v>28</v>
      </c>
      <c r="D50" s="28">
        <f t="shared" si="1"/>
        <v>9.8556846180922215E-3</v>
      </c>
      <c r="E50" s="27">
        <f t="shared" si="2"/>
        <v>9.8074341271767972E-3</v>
      </c>
      <c r="I50" s="8">
        <v>73.420000000000016</v>
      </c>
      <c r="J50" s="8">
        <v>0</v>
      </c>
    </row>
    <row r="51" spans="1:10" ht="15.75" thickBot="1" x14ac:dyDescent="0.3">
      <c r="A51" s="3">
        <v>42845</v>
      </c>
      <c r="B51" s="6">
        <v>2869</v>
      </c>
      <c r="C51" s="20">
        <f t="shared" si="0"/>
        <v>0</v>
      </c>
      <c r="D51" s="28">
        <f t="shared" si="1"/>
        <v>0</v>
      </c>
      <c r="E51" s="27">
        <f t="shared" si="2"/>
        <v>0</v>
      </c>
      <c r="I51" s="8">
        <v>84.460000000000008</v>
      </c>
      <c r="J51" s="8">
        <v>0</v>
      </c>
    </row>
    <row r="52" spans="1:10" ht="15.75" thickBot="1" x14ac:dyDescent="0.3">
      <c r="A52" s="2">
        <v>42846</v>
      </c>
      <c r="B52" s="5">
        <v>2863.65</v>
      </c>
      <c r="C52" s="20">
        <f t="shared" si="0"/>
        <v>-5.3499999999999091</v>
      </c>
      <c r="D52" s="28">
        <f t="shared" si="1"/>
        <v>-1.8647612408504389E-3</v>
      </c>
      <c r="E52" s="27">
        <f t="shared" si="2"/>
        <v>-1.8665020725868028E-3</v>
      </c>
      <c r="I52" s="9" t="s">
        <v>3</v>
      </c>
      <c r="J52" s="9">
        <v>1</v>
      </c>
    </row>
    <row r="53" spans="1:10" ht="15.75" thickBot="1" x14ac:dyDescent="0.3">
      <c r="A53" s="3">
        <v>42849</v>
      </c>
      <c r="B53" s="6">
        <v>2871</v>
      </c>
      <c r="C53" s="20">
        <f t="shared" si="0"/>
        <v>7.3499999999999091</v>
      </c>
      <c r="D53" s="28">
        <f t="shared" si="1"/>
        <v>2.5666544445026133E-3</v>
      </c>
      <c r="E53" s="27">
        <f t="shared" si="2"/>
        <v>2.5633662122860083E-3</v>
      </c>
    </row>
    <row r="54" spans="1:10" ht="15.75" thickBot="1" x14ac:dyDescent="0.3">
      <c r="A54" s="2">
        <v>42850</v>
      </c>
      <c r="B54" s="5">
        <v>2899.2</v>
      </c>
      <c r="C54" s="20">
        <f t="shared" si="0"/>
        <v>28.199999999999818</v>
      </c>
      <c r="D54" s="28">
        <f t="shared" si="1"/>
        <v>9.8223615464994134E-3</v>
      </c>
      <c r="E54" s="27">
        <f t="shared" si="2"/>
        <v>9.7744357275961653E-3</v>
      </c>
    </row>
    <row r="55" spans="1:10" ht="15.75" thickBot="1" x14ac:dyDescent="0.3">
      <c r="A55" s="3">
        <v>42851</v>
      </c>
      <c r="B55" s="6">
        <v>2929.95</v>
      </c>
      <c r="C55" s="20">
        <f t="shared" si="0"/>
        <v>30.75</v>
      </c>
      <c r="D55" s="28">
        <f t="shared" si="1"/>
        <v>1.0606374172185431E-2</v>
      </c>
      <c r="E55" s="27">
        <f t="shared" si="2"/>
        <v>1.0550521170430188E-2</v>
      </c>
      <c r="I55" s="21" t="s">
        <v>2</v>
      </c>
      <c r="J55" s="21" t="s">
        <v>11</v>
      </c>
    </row>
    <row r="56" spans="1:10" ht="15.75" thickBot="1" x14ac:dyDescent="0.3">
      <c r="A56" s="2">
        <v>42852</v>
      </c>
      <c r="B56" s="5">
        <v>2948.5</v>
      </c>
      <c r="C56" s="20">
        <f t="shared" si="0"/>
        <v>18.550000000000182</v>
      </c>
      <c r="D56" s="28">
        <f t="shared" si="1"/>
        <v>6.3311660608543433E-3</v>
      </c>
      <c r="E56" s="27">
        <f t="shared" si="2"/>
        <v>6.3112084214683494E-3</v>
      </c>
      <c r="I56" s="8">
        <v>-1.6163452152546359E-2</v>
      </c>
      <c r="J56" s="8">
        <v>1</v>
      </c>
    </row>
    <row r="57" spans="1:10" ht="15.75" thickBot="1" x14ac:dyDescent="0.3">
      <c r="A57" s="3">
        <v>42857</v>
      </c>
      <c r="B57" s="6">
        <v>2940</v>
      </c>
      <c r="C57" s="20">
        <f t="shared" si="0"/>
        <v>-8.5</v>
      </c>
      <c r="D57" s="28">
        <f t="shared" si="1"/>
        <v>-2.8828217737832795E-3</v>
      </c>
      <c r="E57" s="27">
        <f t="shared" si="2"/>
        <v>-2.8869851078315448E-3</v>
      </c>
      <c r="I57" s="8">
        <v>-1.2415454429988242E-2</v>
      </c>
      <c r="J57" s="8">
        <v>3</v>
      </c>
    </row>
    <row r="58" spans="1:10" ht="15.75" thickBot="1" x14ac:dyDescent="0.3">
      <c r="A58" s="2">
        <v>42858</v>
      </c>
      <c r="B58" s="5">
        <v>2928.3</v>
      </c>
      <c r="C58" s="20">
        <f t="shared" si="0"/>
        <v>-11.699999999999818</v>
      </c>
      <c r="D58" s="28">
        <f t="shared" si="1"/>
        <v>-3.9795918367346323E-3</v>
      </c>
      <c r="E58" s="27">
        <f t="shared" si="2"/>
        <v>-3.9875314836981812E-3</v>
      </c>
      <c r="I58" s="8">
        <v>-8.6674567074301236E-3</v>
      </c>
      <c r="J58" s="8">
        <v>10</v>
      </c>
    </row>
    <row r="59" spans="1:10" ht="15.75" thickBot="1" x14ac:dyDescent="0.3">
      <c r="A59" s="3">
        <v>42859</v>
      </c>
      <c r="B59" s="6">
        <v>2982.7</v>
      </c>
      <c r="C59" s="20">
        <f t="shared" si="0"/>
        <v>54.399999999999636</v>
      </c>
      <c r="D59" s="28">
        <f t="shared" si="1"/>
        <v>1.857733155755887E-2</v>
      </c>
      <c r="E59" s="27">
        <f t="shared" si="2"/>
        <v>1.8406880712150367E-2</v>
      </c>
      <c r="I59" s="8">
        <v>-4.9194589848720049E-3</v>
      </c>
      <c r="J59" s="8">
        <v>20</v>
      </c>
    </row>
    <row r="60" spans="1:10" ht="15.75" thickBot="1" x14ac:dyDescent="0.3">
      <c r="A60" s="2">
        <v>42860</v>
      </c>
      <c r="B60" s="5">
        <v>2945</v>
      </c>
      <c r="C60" s="20">
        <f t="shared" si="0"/>
        <v>-37.699999999999818</v>
      </c>
      <c r="D60" s="28">
        <f t="shared" si="1"/>
        <v>-1.2639554765816147E-2</v>
      </c>
      <c r="E60" s="27">
        <f t="shared" si="2"/>
        <v>-1.2720113475492496E-2</v>
      </c>
      <c r="I60" s="8">
        <v>-1.171461262313888E-3</v>
      </c>
      <c r="J60" s="8">
        <v>47</v>
      </c>
    </row>
    <row r="61" spans="1:10" ht="15.75" thickBot="1" x14ac:dyDescent="0.3">
      <c r="A61" s="3">
        <v>42863</v>
      </c>
      <c r="B61" s="6">
        <v>2961.55</v>
      </c>
      <c r="C61" s="20">
        <f t="shared" si="0"/>
        <v>16.550000000000182</v>
      </c>
      <c r="D61" s="23">
        <f t="shared" si="1"/>
        <v>5.6196943972835929E-3</v>
      </c>
      <c r="E61" s="27">
        <f t="shared" si="2"/>
        <v>5.6039628249580468E-3</v>
      </c>
      <c r="I61" s="8">
        <v>2.5765364602442289E-3</v>
      </c>
      <c r="J61" s="8">
        <v>42</v>
      </c>
    </row>
    <row r="62" spans="1:10" ht="15.75" thickBot="1" x14ac:dyDescent="0.3">
      <c r="A62" s="2">
        <v>42864</v>
      </c>
      <c r="B62" s="5">
        <v>2978.5</v>
      </c>
      <c r="C62" s="20">
        <f t="shared" si="0"/>
        <v>16.949999999999818</v>
      </c>
      <c r="D62" s="23">
        <f t="shared" si="1"/>
        <v>5.7233543245934788E-3</v>
      </c>
      <c r="E62" s="27">
        <f t="shared" si="2"/>
        <v>5.7070381580970114E-3</v>
      </c>
      <c r="I62" s="8">
        <v>6.3245341828023494E-3</v>
      </c>
      <c r="J62" s="8">
        <v>34</v>
      </c>
    </row>
    <row r="63" spans="1:10" ht="15.75" thickBot="1" x14ac:dyDescent="0.3">
      <c r="A63" s="3">
        <v>42865</v>
      </c>
      <c r="B63" s="6">
        <v>2941.93</v>
      </c>
      <c r="C63" s="20">
        <f t="shared" si="0"/>
        <v>-36.570000000000164</v>
      </c>
      <c r="D63" s="23">
        <f t="shared" si="1"/>
        <v>-1.2277992277992334E-2</v>
      </c>
      <c r="E63" s="27">
        <f t="shared" si="2"/>
        <v>-1.2353989528290688E-2</v>
      </c>
      <c r="I63" s="8">
        <v>1.0072531905360466E-2</v>
      </c>
      <c r="J63" s="8">
        <v>20</v>
      </c>
    </row>
    <row r="64" spans="1:10" ht="15.75" thickBot="1" x14ac:dyDescent="0.3">
      <c r="A64" s="2">
        <v>42866</v>
      </c>
      <c r="B64" s="5">
        <v>2926.7</v>
      </c>
      <c r="C64" s="20">
        <f t="shared" si="0"/>
        <v>-15.230000000000018</v>
      </c>
      <c r="D64" s="23">
        <f t="shared" si="1"/>
        <v>-5.176873684961919E-3</v>
      </c>
      <c r="E64" s="27">
        <f t="shared" si="2"/>
        <v>-5.1903201226188205E-3</v>
      </c>
      <c r="I64" s="8">
        <v>1.3820529627918583E-2</v>
      </c>
      <c r="J64" s="8">
        <v>7</v>
      </c>
    </row>
    <row r="65" spans="1:10" ht="15.75" thickBot="1" x14ac:dyDescent="0.3">
      <c r="A65" s="3">
        <v>42867</v>
      </c>
      <c r="B65" s="6">
        <v>2920.15</v>
      </c>
      <c r="C65" s="20">
        <f t="shared" si="0"/>
        <v>-6.5499999999997272</v>
      </c>
      <c r="D65" s="23">
        <f t="shared" si="1"/>
        <v>-2.2380155123517026E-3</v>
      </c>
      <c r="E65" s="27">
        <f t="shared" si="2"/>
        <v>-2.2405236118776353E-3</v>
      </c>
      <c r="I65" s="8">
        <v>1.7568527350476704E-2</v>
      </c>
      <c r="J65" s="8">
        <v>0</v>
      </c>
    </row>
    <row r="66" spans="1:10" ht="15.75" thickBot="1" x14ac:dyDescent="0.3">
      <c r="A66" s="2">
        <v>42870</v>
      </c>
      <c r="B66" s="5">
        <v>2879</v>
      </c>
      <c r="C66" s="20">
        <f t="shared" si="0"/>
        <v>-41.150000000000091</v>
      </c>
      <c r="D66" s="23">
        <f t="shared" si="1"/>
        <v>-1.4091741862575584E-2</v>
      </c>
      <c r="E66" s="27">
        <f t="shared" si="2"/>
        <v>-1.4191973193779035E-2</v>
      </c>
      <c r="I66" s="8">
        <v>2.1316525073034817E-2</v>
      </c>
      <c r="J66" s="8">
        <v>1</v>
      </c>
    </row>
    <row r="67" spans="1:10" ht="15.75" thickBot="1" x14ac:dyDescent="0.3">
      <c r="A67" s="3">
        <v>42871</v>
      </c>
      <c r="B67" s="6">
        <v>2878.6</v>
      </c>
      <c r="C67" s="20">
        <f t="shared" si="0"/>
        <v>-0.40000000000009095</v>
      </c>
      <c r="D67" s="23">
        <f t="shared" si="1"/>
        <v>-1.389371309482775E-4</v>
      </c>
      <c r="E67" s="27">
        <f t="shared" si="2"/>
        <v>-1.389467836055213E-4</v>
      </c>
      <c r="I67" s="8">
        <v>2.5064522795592938E-2</v>
      </c>
      <c r="J67" s="8">
        <v>0</v>
      </c>
    </row>
    <row r="68" spans="1:10" ht="15.75" thickBot="1" x14ac:dyDescent="0.3">
      <c r="A68" s="2">
        <v>42872</v>
      </c>
      <c r="B68" s="5">
        <v>2899.89</v>
      </c>
      <c r="C68" s="20">
        <f t="shared" ref="C68:C131" si="5">+B68-B67</f>
        <v>21.289999999999964</v>
      </c>
      <c r="D68" s="23">
        <f t="shared" ref="D68:D131" si="6">+(B68-B67)/B67</f>
        <v>7.3959563676787203E-3</v>
      </c>
      <c r="E68" s="27">
        <f t="shared" ref="E68:E131" si="7">+LN(B68/B67)</f>
        <v>7.3687403921123083E-3</v>
      </c>
      <c r="I68" s="8">
        <v>2.8812520518151058E-2</v>
      </c>
      <c r="J68" s="8">
        <v>0</v>
      </c>
    </row>
    <row r="69" spans="1:10" ht="15.75" thickBot="1" x14ac:dyDescent="0.3">
      <c r="A69" s="3">
        <v>42873</v>
      </c>
      <c r="B69" s="6">
        <v>2926</v>
      </c>
      <c r="C69" s="20">
        <f t="shared" si="5"/>
        <v>26.110000000000127</v>
      </c>
      <c r="D69" s="23">
        <f t="shared" si="6"/>
        <v>9.0037897989234516E-3</v>
      </c>
      <c r="E69" s="27">
        <f t="shared" si="7"/>
        <v>8.9634973593869221E-3</v>
      </c>
      <c r="I69" s="9" t="s">
        <v>3</v>
      </c>
      <c r="J69" s="9">
        <v>1</v>
      </c>
    </row>
    <row r="70" spans="1:10" ht="15.75" thickBot="1" x14ac:dyDescent="0.3">
      <c r="A70" s="2">
        <v>42874</v>
      </c>
      <c r="B70" s="5">
        <v>2885.9</v>
      </c>
      <c r="C70" s="20">
        <f t="shared" si="5"/>
        <v>-40.099999999999909</v>
      </c>
      <c r="D70" s="23">
        <f t="shared" si="6"/>
        <v>-1.3704716336295253E-2</v>
      </c>
      <c r="E70" s="27">
        <f t="shared" si="7"/>
        <v>-1.3799492881229725E-2</v>
      </c>
    </row>
    <row r="71" spans="1:10" ht="15.75" thickBot="1" x14ac:dyDescent="0.3">
      <c r="A71" s="3">
        <v>42877</v>
      </c>
      <c r="B71" s="6">
        <v>2905.95</v>
      </c>
      <c r="C71" s="20">
        <f t="shared" si="5"/>
        <v>20.049999999999727</v>
      </c>
      <c r="D71" s="23">
        <f t="shared" si="6"/>
        <v>6.9475726809659815E-3</v>
      </c>
      <c r="E71" s="27">
        <f t="shared" si="7"/>
        <v>6.9235495022247134E-3</v>
      </c>
      <c r="I71" s="21" t="s">
        <v>2</v>
      </c>
      <c r="J71" s="21" t="s">
        <v>11</v>
      </c>
    </row>
    <row r="72" spans="1:10" ht="15.75" thickBot="1" x14ac:dyDescent="0.3">
      <c r="A72" s="2">
        <v>42878</v>
      </c>
      <c r="B72" s="5">
        <v>2909</v>
      </c>
      <c r="C72" s="20">
        <f t="shared" si="5"/>
        <v>3.0500000000001819</v>
      </c>
      <c r="D72" s="23">
        <f t="shared" si="6"/>
        <v>1.0495707083742604E-3</v>
      </c>
      <c r="E72" s="27">
        <f t="shared" si="7"/>
        <v>1.0490202941370278E-3</v>
      </c>
      <c r="I72" s="8">
        <v>-1.6295505638787223E-2</v>
      </c>
      <c r="J72" s="8">
        <v>1</v>
      </c>
    </row>
    <row r="73" spans="1:10" ht="15.75" thickBot="1" x14ac:dyDescent="0.3">
      <c r="A73" s="3">
        <v>42879</v>
      </c>
      <c r="B73" s="6">
        <v>2911</v>
      </c>
      <c r="C73" s="20">
        <f t="shared" si="5"/>
        <v>2</v>
      </c>
      <c r="D73" s="23">
        <f t="shared" si="6"/>
        <v>6.8752148504640774E-4</v>
      </c>
      <c r="E73" s="27">
        <f t="shared" si="7"/>
        <v>6.8728525042154585E-4</v>
      </c>
      <c r="I73" s="8">
        <v>-1.2577262324761218E-2</v>
      </c>
      <c r="J73" s="8">
        <v>3</v>
      </c>
    </row>
    <row r="74" spans="1:10" ht="15.75" thickBot="1" x14ac:dyDescent="0.3">
      <c r="A74" s="2">
        <v>42880</v>
      </c>
      <c r="B74" s="5">
        <v>2920.15</v>
      </c>
      <c r="C74" s="20">
        <f t="shared" si="5"/>
        <v>9.1500000000000909</v>
      </c>
      <c r="D74" s="23">
        <f t="shared" si="6"/>
        <v>3.1432497423566096E-3</v>
      </c>
      <c r="E74" s="27">
        <f t="shared" si="7"/>
        <v>3.1383200603317886E-3</v>
      </c>
      <c r="I74" s="8">
        <v>-8.859019010735214E-3</v>
      </c>
      <c r="J74" s="8">
        <v>10</v>
      </c>
    </row>
    <row r="75" spans="1:10" ht="15.75" thickBot="1" x14ac:dyDescent="0.3">
      <c r="A75" s="3">
        <v>42881</v>
      </c>
      <c r="B75" s="6">
        <v>2910.5</v>
      </c>
      <c r="C75" s="20">
        <f t="shared" si="5"/>
        <v>-9.6500000000000909</v>
      </c>
      <c r="D75" s="23">
        <f t="shared" si="6"/>
        <v>-3.3046247624266187E-3</v>
      </c>
      <c r="E75" s="27">
        <f t="shared" si="7"/>
        <v>-3.3100970941647681E-3</v>
      </c>
      <c r="I75" s="8">
        <v>-5.1407756967092096E-3</v>
      </c>
      <c r="J75" s="8">
        <v>19</v>
      </c>
    </row>
    <row r="76" spans="1:10" ht="15.75" thickBot="1" x14ac:dyDescent="0.3">
      <c r="A76" s="2">
        <v>42885</v>
      </c>
      <c r="B76" s="5">
        <v>2919</v>
      </c>
      <c r="C76" s="20">
        <f t="shared" si="5"/>
        <v>8.5</v>
      </c>
      <c r="D76" s="23">
        <f t="shared" si="6"/>
        <v>2.9204604019927847E-3</v>
      </c>
      <c r="E76" s="27">
        <f t="shared" si="7"/>
        <v>2.9162041423245531E-3</v>
      </c>
      <c r="I76" s="8">
        <v>-1.4225323826832052E-3</v>
      </c>
      <c r="J76" s="8">
        <v>44</v>
      </c>
    </row>
    <row r="77" spans="1:10" ht="15.75" thickBot="1" x14ac:dyDescent="0.3">
      <c r="A77" s="3">
        <v>42886</v>
      </c>
      <c r="B77" s="6">
        <v>2915.7</v>
      </c>
      <c r="C77" s="20">
        <f t="shared" si="5"/>
        <v>-3.3000000000001819</v>
      </c>
      <c r="D77" s="23">
        <f t="shared" si="6"/>
        <v>-1.1305241521069483E-3</v>
      </c>
      <c r="E77" s="27">
        <f t="shared" si="7"/>
        <v>-1.1311636765801646E-3</v>
      </c>
      <c r="I77" s="8">
        <v>2.2957109313427974E-3</v>
      </c>
      <c r="J77" s="8">
        <v>42</v>
      </c>
    </row>
    <row r="78" spans="1:10" ht="15.75" thickBot="1" x14ac:dyDescent="0.3">
      <c r="A78" s="2">
        <v>42887</v>
      </c>
      <c r="B78" s="5">
        <v>2893</v>
      </c>
      <c r="C78" s="20">
        <f t="shared" si="5"/>
        <v>-22.699999999999818</v>
      </c>
      <c r="D78" s="23">
        <f t="shared" si="6"/>
        <v>-7.7854374592721542E-3</v>
      </c>
      <c r="E78" s="27">
        <f t="shared" si="7"/>
        <v>-7.8159022013994783E-3</v>
      </c>
      <c r="I78" s="8">
        <v>6.0139542453688036E-3</v>
      </c>
      <c r="J78" s="8">
        <v>35</v>
      </c>
    </row>
    <row r="79" spans="1:10" ht="15.75" thickBot="1" x14ac:dyDescent="0.3">
      <c r="A79" s="3">
        <v>42888</v>
      </c>
      <c r="B79" s="6">
        <v>2896</v>
      </c>
      <c r="C79" s="20">
        <f t="shared" si="5"/>
        <v>3</v>
      </c>
      <c r="D79" s="23">
        <f t="shared" si="6"/>
        <v>1.0369858278603526E-3</v>
      </c>
      <c r="E79" s="27">
        <f t="shared" si="7"/>
        <v>1.0364485294718075E-3</v>
      </c>
      <c r="I79" s="8">
        <v>9.7321975593948097E-3</v>
      </c>
      <c r="J79" s="8">
        <v>21</v>
      </c>
    </row>
    <row r="80" spans="1:10" ht="15.75" thickBot="1" x14ac:dyDescent="0.3">
      <c r="A80" s="2">
        <v>42891</v>
      </c>
      <c r="B80" s="5">
        <v>2900</v>
      </c>
      <c r="C80" s="20">
        <f t="shared" si="5"/>
        <v>4</v>
      </c>
      <c r="D80" s="23">
        <f t="shared" si="6"/>
        <v>1.3812154696132596E-3</v>
      </c>
      <c r="E80" s="27">
        <f t="shared" si="7"/>
        <v>1.3802624689584903E-3</v>
      </c>
      <c r="I80" s="8">
        <v>1.3450440873420812E-2</v>
      </c>
      <c r="J80" s="8">
        <v>9</v>
      </c>
    </row>
    <row r="81" spans="1:10" ht="15.75" thickBot="1" x14ac:dyDescent="0.3">
      <c r="A81" s="3">
        <v>42892</v>
      </c>
      <c r="B81" s="6">
        <v>2895</v>
      </c>
      <c r="C81" s="20">
        <f t="shared" si="5"/>
        <v>-5</v>
      </c>
      <c r="D81" s="23">
        <f t="shared" si="6"/>
        <v>-1.7241379310344827E-3</v>
      </c>
      <c r="E81" s="27">
        <f t="shared" si="7"/>
        <v>-1.7256259674697252E-3</v>
      </c>
      <c r="I81" s="8">
        <v>1.7168684187446815E-2</v>
      </c>
      <c r="J81" s="8">
        <v>0</v>
      </c>
    </row>
    <row r="82" spans="1:10" ht="15.75" thickBot="1" x14ac:dyDescent="0.3">
      <c r="A82" s="2">
        <v>42893</v>
      </c>
      <c r="B82" s="5">
        <v>2916.5</v>
      </c>
      <c r="C82" s="20">
        <f t="shared" si="5"/>
        <v>21.5</v>
      </c>
      <c r="D82" s="23">
        <f t="shared" si="6"/>
        <v>7.4265975820379969E-3</v>
      </c>
      <c r="E82" s="27">
        <f t="shared" si="7"/>
        <v>7.3991561865966978E-3</v>
      </c>
      <c r="I82" s="8">
        <v>2.0886927501472818E-2</v>
      </c>
      <c r="J82" s="8">
        <v>1</v>
      </c>
    </row>
    <row r="83" spans="1:10" ht="15.75" thickBot="1" x14ac:dyDescent="0.3">
      <c r="A83" s="3">
        <v>42894</v>
      </c>
      <c r="B83" s="6">
        <v>2920</v>
      </c>
      <c r="C83" s="20">
        <f t="shared" si="5"/>
        <v>3.5</v>
      </c>
      <c r="D83" s="23">
        <f t="shared" si="6"/>
        <v>1.2000685753471626E-3</v>
      </c>
      <c r="E83" s="27">
        <f t="shared" si="7"/>
        <v>1.1993490686352333E-3</v>
      </c>
      <c r="I83" s="8">
        <v>2.4605170815498827E-2</v>
      </c>
      <c r="J83" s="8">
        <v>0</v>
      </c>
    </row>
    <row r="84" spans="1:10" ht="15.75" thickBot="1" x14ac:dyDescent="0.3">
      <c r="A84" s="2">
        <v>42895</v>
      </c>
      <c r="B84" s="5">
        <v>2916</v>
      </c>
      <c r="C84" s="20">
        <f t="shared" si="5"/>
        <v>-4</v>
      </c>
      <c r="D84" s="23">
        <f t="shared" si="6"/>
        <v>-1.3698630136986301E-3</v>
      </c>
      <c r="E84" s="27">
        <f t="shared" si="7"/>
        <v>-1.3708021337787146E-3</v>
      </c>
      <c r="I84" s="8">
        <v>2.832341412952483E-2</v>
      </c>
      <c r="J84" s="8">
        <v>0</v>
      </c>
    </row>
    <row r="85" spans="1:10" ht="15.75" thickBot="1" x14ac:dyDescent="0.3">
      <c r="A85" s="3">
        <v>42898</v>
      </c>
      <c r="B85" s="6">
        <v>2933.85</v>
      </c>
      <c r="C85" s="20">
        <f t="shared" si="5"/>
        <v>17.849999999999909</v>
      </c>
      <c r="D85" s="23">
        <f t="shared" si="6"/>
        <v>6.1213991769547014E-3</v>
      </c>
      <c r="E85" s="27">
        <f t="shared" si="7"/>
        <v>6.1027395230876065E-3</v>
      </c>
      <c r="I85" s="9" t="s">
        <v>3</v>
      </c>
      <c r="J85" s="9">
        <v>1</v>
      </c>
    </row>
    <row r="86" spans="1:10" ht="15.75" thickBot="1" x14ac:dyDescent="0.3">
      <c r="A86" s="2">
        <v>42899</v>
      </c>
      <c r="B86" s="5">
        <v>2933</v>
      </c>
      <c r="C86" s="20">
        <f t="shared" si="5"/>
        <v>-0.84999999999990905</v>
      </c>
      <c r="D86" s="23">
        <f t="shared" si="6"/>
        <v>-2.8972169674656479E-4</v>
      </c>
      <c r="E86" s="27">
        <f t="shared" si="7"/>
        <v>-2.8976367418539838E-4</v>
      </c>
    </row>
    <row r="87" spans="1:10" ht="15.75" thickBot="1" x14ac:dyDescent="0.3">
      <c r="A87" s="3">
        <v>42913</v>
      </c>
      <c r="B87" s="6">
        <v>3028.5</v>
      </c>
      <c r="C87" s="20">
        <f t="shared" si="5"/>
        <v>95.5</v>
      </c>
      <c r="D87" s="23">
        <f t="shared" si="6"/>
        <v>3.2560518240709171E-2</v>
      </c>
      <c r="E87" s="27">
        <f t="shared" si="7"/>
        <v>3.2041657443550829E-2</v>
      </c>
    </row>
    <row r="88" spans="1:10" ht="15.75" thickBot="1" x14ac:dyDescent="0.3">
      <c r="A88" s="2">
        <v>42914</v>
      </c>
      <c r="B88" s="5">
        <v>3020.2</v>
      </c>
      <c r="C88" s="20">
        <f t="shared" si="5"/>
        <v>-8.3000000000001819</v>
      </c>
      <c r="D88" s="23">
        <f t="shared" si="6"/>
        <v>-2.7406306752518349E-3</v>
      </c>
      <c r="E88" s="27">
        <f t="shared" si="7"/>
        <v>-2.7443930793132091E-3</v>
      </c>
    </row>
    <row r="89" spans="1:10" ht="15.75" thickBot="1" x14ac:dyDescent="0.3">
      <c r="A89" s="3">
        <v>42915</v>
      </c>
      <c r="B89" s="6">
        <v>3048.3</v>
      </c>
      <c r="C89" s="20">
        <f t="shared" si="5"/>
        <v>28.100000000000364</v>
      </c>
      <c r="D89" s="23">
        <f t="shared" si="6"/>
        <v>9.3040196013510247E-3</v>
      </c>
      <c r="E89" s="27">
        <f t="shared" si="7"/>
        <v>9.2610038182566988E-3</v>
      </c>
    </row>
    <row r="90" spans="1:10" ht="15.75" thickBot="1" x14ac:dyDescent="0.3">
      <c r="A90" s="2">
        <v>42916</v>
      </c>
      <c r="B90" s="5">
        <v>3044.9</v>
      </c>
      <c r="C90" s="20">
        <f t="shared" si="5"/>
        <v>-3.4000000000000909</v>
      </c>
      <c r="D90" s="23">
        <f t="shared" si="6"/>
        <v>-1.1153757832234657E-3</v>
      </c>
      <c r="E90" s="27">
        <f t="shared" si="7"/>
        <v>-1.1159982777123173E-3</v>
      </c>
    </row>
    <row r="91" spans="1:10" ht="15.75" thickBot="1" x14ac:dyDescent="0.3">
      <c r="A91" s="3">
        <v>42921</v>
      </c>
      <c r="B91" s="6">
        <v>3084</v>
      </c>
      <c r="C91" s="20">
        <f t="shared" si="5"/>
        <v>39.099999999999909</v>
      </c>
      <c r="D91" s="23">
        <f t="shared" si="6"/>
        <v>1.2841144208348355E-2</v>
      </c>
      <c r="E91" s="27">
        <f t="shared" si="7"/>
        <v>1.275939580098681E-2</v>
      </c>
    </row>
    <row r="92" spans="1:10" ht="15.75" thickBot="1" x14ac:dyDescent="0.3">
      <c r="A92" s="2">
        <v>42922</v>
      </c>
      <c r="B92" s="5">
        <v>3096</v>
      </c>
      <c r="C92" s="20">
        <f t="shared" si="5"/>
        <v>12</v>
      </c>
      <c r="D92" s="23">
        <f t="shared" si="6"/>
        <v>3.8910505836575876E-3</v>
      </c>
      <c r="E92" s="27">
        <f t="shared" si="7"/>
        <v>3.8835000263976122E-3</v>
      </c>
    </row>
    <row r="93" spans="1:10" ht="15.75" thickBot="1" x14ac:dyDescent="0.3">
      <c r="A93" s="3">
        <v>42923</v>
      </c>
      <c r="B93" s="6">
        <v>3091</v>
      </c>
      <c r="C93" s="20">
        <f t="shared" si="5"/>
        <v>-5</v>
      </c>
      <c r="D93" s="23">
        <f t="shared" si="6"/>
        <v>-1.6149870801033591E-3</v>
      </c>
      <c r="E93" s="27">
        <f t="shared" si="7"/>
        <v>-1.6162925775013912E-3</v>
      </c>
    </row>
    <row r="94" spans="1:10" ht="15.75" thickBot="1" x14ac:dyDescent="0.3">
      <c r="A94" s="2">
        <v>42926</v>
      </c>
      <c r="B94" s="5">
        <v>3063</v>
      </c>
      <c r="C94" s="20">
        <f t="shared" si="5"/>
        <v>-28</v>
      </c>
      <c r="D94" s="23">
        <f t="shared" si="6"/>
        <v>-9.0585571012617282E-3</v>
      </c>
      <c r="E94" s="27">
        <f t="shared" si="7"/>
        <v>-9.099835299341023E-3</v>
      </c>
    </row>
    <row r="95" spans="1:10" ht="15.75" thickBot="1" x14ac:dyDescent="0.3">
      <c r="A95" s="3">
        <v>42927</v>
      </c>
      <c r="B95" s="6">
        <v>3075.5</v>
      </c>
      <c r="C95" s="20">
        <f t="shared" si="5"/>
        <v>12.5</v>
      </c>
      <c r="D95" s="23">
        <f t="shared" si="6"/>
        <v>4.0809663728370877E-3</v>
      </c>
      <c r="E95" s="27">
        <f t="shared" si="7"/>
        <v>4.0726618156477958E-3</v>
      </c>
    </row>
    <row r="96" spans="1:10" ht="15.75" thickBot="1" x14ac:dyDescent="0.3">
      <c r="A96" s="2">
        <v>42928</v>
      </c>
      <c r="B96" s="5">
        <v>3048.1</v>
      </c>
      <c r="C96" s="20">
        <f t="shared" si="5"/>
        <v>-27.400000000000091</v>
      </c>
      <c r="D96" s="23">
        <f t="shared" si="6"/>
        <v>-8.9091204682165796E-3</v>
      </c>
      <c r="E96" s="27">
        <f t="shared" si="7"/>
        <v>-8.9490439811197066E-3</v>
      </c>
    </row>
    <row r="97" spans="1:5" ht="15.75" thickBot="1" x14ac:dyDescent="0.3">
      <c r="A97" s="3">
        <v>42929</v>
      </c>
      <c r="B97" s="6">
        <v>3046.8</v>
      </c>
      <c r="C97" s="20">
        <f t="shared" si="5"/>
        <v>-1.2999999999997272</v>
      </c>
      <c r="D97" s="23">
        <f t="shared" si="6"/>
        <v>-4.2649519372715041E-4</v>
      </c>
      <c r="E97" s="27">
        <f t="shared" si="7"/>
        <v>-4.2658616867014519E-4</v>
      </c>
    </row>
    <row r="98" spans="1:5" ht="15.75" thickBot="1" x14ac:dyDescent="0.3">
      <c r="A98" s="2">
        <v>42930</v>
      </c>
      <c r="B98" s="5">
        <v>3029.5</v>
      </c>
      <c r="C98" s="20">
        <f t="shared" si="5"/>
        <v>-17.300000000000182</v>
      </c>
      <c r="D98" s="23">
        <f t="shared" si="6"/>
        <v>-5.678088486280747E-3</v>
      </c>
      <c r="E98" s="27">
        <f t="shared" si="7"/>
        <v>-5.694270113589338E-3</v>
      </c>
    </row>
    <row r="99" spans="1:5" ht="15.75" thickBot="1" x14ac:dyDescent="0.3">
      <c r="A99" s="3">
        <v>42933</v>
      </c>
      <c r="B99" s="6">
        <v>3031</v>
      </c>
      <c r="C99" s="20">
        <f t="shared" si="5"/>
        <v>1.5</v>
      </c>
      <c r="D99" s="23">
        <f t="shared" si="6"/>
        <v>4.9513120977058925E-4</v>
      </c>
      <c r="E99" s="27">
        <f t="shared" si="7"/>
        <v>4.9500867275933578E-4</v>
      </c>
    </row>
    <row r="100" spans="1:5" ht="15.75" thickBot="1" x14ac:dyDescent="0.3">
      <c r="A100" s="2">
        <v>42934</v>
      </c>
      <c r="B100" s="5">
        <v>3015</v>
      </c>
      <c r="C100" s="20">
        <f t="shared" si="5"/>
        <v>-16</v>
      </c>
      <c r="D100" s="23">
        <f t="shared" si="6"/>
        <v>-5.2787858792477729E-3</v>
      </c>
      <c r="E100" s="27">
        <f t="shared" si="7"/>
        <v>-5.2927678965173554E-3</v>
      </c>
    </row>
    <row r="101" spans="1:5" ht="15.75" thickBot="1" x14ac:dyDescent="0.3">
      <c r="A101" s="3">
        <v>42935</v>
      </c>
      <c r="B101" s="6">
        <v>3004.7</v>
      </c>
      <c r="C101" s="20">
        <f t="shared" si="5"/>
        <v>-10.300000000000182</v>
      </c>
      <c r="D101" s="23">
        <f t="shared" si="6"/>
        <v>-3.4162520729685512E-3</v>
      </c>
      <c r="E101" s="27">
        <f t="shared" si="7"/>
        <v>-3.4221007863334801E-3</v>
      </c>
    </row>
    <row r="102" spans="1:5" ht="15.75" thickBot="1" x14ac:dyDescent="0.3">
      <c r="A102" s="2">
        <v>42937</v>
      </c>
      <c r="B102" s="5">
        <v>3013.15</v>
      </c>
      <c r="C102" s="20">
        <f t="shared" si="5"/>
        <v>8.4500000000002728</v>
      </c>
      <c r="D102" s="23">
        <f t="shared" si="6"/>
        <v>2.8122607914268559E-3</v>
      </c>
      <c r="E102" s="27">
        <f t="shared" si="7"/>
        <v>2.8083137843246814E-3</v>
      </c>
    </row>
    <row r="103" spans="1:5" ht="15.75" thickBot="1" x14ac:dyDescent="0.3">
      <c r="A103" s="3">
        <v>42940</v>
      </c>
      <c r="B103" s="6">
        <v>3031</v>
      </c>
      <c r="C103" s="20">
        <f t="shared" si="5"/>
        <v>17.849999999999909</v>
      </c>
      <c r="D103" s="23">
        <f t="shared" si="6"/>
        <v>5.9240329887326913E-3</v>
      </c>
      <c r="E103" s="27">
        <f t="shared" si="7"/>
        <v>5.9065548985261628E-3</v>
      </c>
    </row>
    <row r="104" spans="1:5" ht="15.75" thickBot="1" x14ac:dyDescent="0.3">
      <c r="A104" s="2">
        <v>42941</v>
      </c>
      <c r="B104" s="5">
        <v>3031</v>
      </c>
      <c r="C104" s="20">
        <f t="shared" si="5"/>
        <v>0</v>
      </c>
      <c r="D104" s="23">
        <f t="shared" si="6"/>
        <v>0</v>
      </c>
      <c r="E104" s="27">
        <f t="shared" si="7"/>
        <v>0</v>
      </c>
    </row>
    <row r="105" spans="1:5" ht="15.75" thickBot="1" x14ac:dyDescent="0.3">
      <c r="A105" s="3">
        <v>42942</v>
      </c>
      <c r="B105" s="6">
        <v>3018.4</v>
      </c>
      <c r="C105" s="20">
        <f t="shared" si="5"/>
        <v>-12.599999999999909</v>
      </c>
      <c r="D105" s="23">
        <f t="shared" si="6"/>
        <v>-4.1570438799075913E-3</v>
      </c>
      <c r="E105" s="27">
        <f t="shared" si="7"/>
        <v>-4.1657084077023889E-3</v>
      </c>
    </row>
    <row r="106" spans="1:5" ht="15.75" thickBot="1" x14ac:dyDescent="0.3">
      <c r="A106" s="2">
        <v>42943</v>
      </c>
      <c r="B106" s="5">
        <v>3013</v>
      </c>
      <c r="C106" s="20">
        <f t="shared" si="5"/>
        <v>-5.4000000000000909</v>
      </c>
      <c r="D106" s="23">
        <f t="shared" si="6"/>
        <v>-1.789027299231411E-3</v>
      </c>
      <c r="E106" s="27">
        <f t="shared" si="7"/>
        <v>-1.7906295197994482E-3</v>
      </c>
    </row>
    <row r="107" spans="1:5" ht="15.75" thickBot="1" x14ac:dyDescent="0.3">
      <c r="A107" s="3">
        <v>42944</v>
      </c>
      <c r="B107" s="6">
        <v>2997.6</v>
      </c>
      <c r="C107" s="20">
        <f t="shared" si="5"/>
        <v>-15.400000000000091</v>
      </c>
      <c r="D107" s="23">
        <f t="shared" si="6"/>
        <v>-5.1111848655825062E-3</v>
      </c>
      <c r="E107" s="27">
        <f t="shared" si="7"/>
        <v>-5.1242916508236333E-3</v>
      </c>
    </row>
    <row r="108" spans="1:5" ht="15.75" thickBot="1" x14ac:dyDescent="0.3">
      <c r="A108" s="2">
        <v>42947</v>
      </c>
      <c r="B108" s="5">
        <v>2986</v>
      </c>
      <c r="C108" s="20">
        <f t="shared" si="5"/>
        <v>-11.599999999999909</v>
      </c>
      <c r="D108" s="23">
        <f t="shared" si="6"/>
        <v>-3.8697624766479547E-3</v>
      </c>
      <c r="E108" s="27">
        <f t="shared" si="7"/>
        <v>-3.877269380341873E-3</v>
      </c>
    </row>
    <row r="109" spans="1:5" ht="15.75" thickBot="1" x14ac:dyDescent="0.3">
      <c r="A109" s="3">
        <v>42948</v>
      </c>
      <c r="B109" s="6">
        <v>2968.68</v>
      </c>
      <c r="C109" s="20">
        <f t="shared" si="5"/>
        <v>-17.320000000000164</v>
      </c>
      <c r="D109" s="23">
        <f t="shared" si="6"/>
        <v>-5.8004018754186752E-3</v>
      </c>
      <c r="E109" s="27">
        <f t="shared" si="7"/>
        <v>-5.8172895415405422E-3</v>
      </c>
    </row>
    <row r="110" spans="1:5" ht="15.75" thickBot="1" x14ac:dyDescent="0.3">
      <c r="A110" s="2">
        <v>42949</v>
      </c>
      <c r="B110" s="5">
        <v>2963</v>
      </c>
      <c r="C110" s="20">
        <f t="shared" si="5"/>
        <v>-5.6799999999998363</v>
      </c>
      <c r="D110" s="23">
        <f t="shared" si="6"/>
        <v>-1.9133082716897196E-3</v>
      </c>
      <c r="E110" s="27">
        <f t="shared" si="7"/>
        <v>-1.9151409840298264E-3</v>
      </c>
    </row>
    <row r="111" spans="1:5" ht="15.75" thickBot="1" x14ac:dyDescent="0.3">
      <c r="A111" s="3">
        <v>42950</v>
      </c>
      <c r="B111" s="6">
        <v>2955</v>
      </c>
      <c r="C111" s="20">
        <f t="shared" si="5"/>
        <v>-8</v>
      </c>
      <c r="D111" s="23">
        <f t="shared" si="6"/>
        <v>-2.6999662504218697E-3</v>
      </c>
      <c r="E111" s="27">
        <f t="shared" si="7"/>
        <v>-2.7036177333667022E-3</v>
      </c>
    </row>
    <row r="112" spans="1:5" ht="15.75" thickBot="1" x14ac:dyDescent="0.3">
      <c r="A112" s="2">
        <v>42951</v>
      </c>
      <c r="B112" s="5">
        <v>2987</v>
      </c>
      <c r="C112" s="20">
        <f t="shared" si="5"/>
        <v>32</v>
      </c>
      <c r="D112" s="23">
        <f t="shared" si="6"/>
        <v>1.0829103214890017E-2</v>
      </c>
      <c r="E112" s="27">
        <f t="shared" si="7"/>
        <v>1.0770888375911154E-2</v>
      </c>
    </row>
    <row r="113" spans="1:5" ht="15.75" thickBot="1" x14ac:dyDescent="0.3">
      <c r="A113" s="3">
        <v>42955</v>
      </c>
      <c r="B113" s="6">
        <v>2998</v>
      </c>
      <c r="C113" s="20">
        <f t="shared" si="5"/>
        <v>11</v>
      </c>
      <c r="D113" s="23">
        <f t="shared" si="6"/>
        <v>3.6826247070639436E-3</v>
      </c>
      <c r="E113" s="27">
        <f t="shared" si="7"/>
        <v>3.675860446433313E-3</v>
      </c>
    </row>
    <row r="114" spans="1:5" ht="15.75" thickBot="1" x14ac:dyDescent="0.3">
      <c r="A114" s="2">
        <v>42956</v>
      </c>
      <c r="B114" s="5">
        <v>3002</v>
      </c>
      <c r="C114" s="20">
        <f t="shared" si="5"/>
        <v>4</v>
      </c>
      <c r="D114" s="23">
        <f t="shared" si="6"/>
        <v>1.33422281521014E-3</v>
      </c>
      <c r="E114" s="27">
        <f t="shared" si="7"/>
        <v>1.3333335308643387E-3</v>
      </c>
    </row>
    <row r="115" spans="1:5" ht="15.75" thickBot="1" x14ac:dyDescent="0.3">
      <c r="A115" s="3">
        <v>42957</v>
      </c>
      <c r="B115" s="6">
        <v>2999</v>
      </c>
      <c r="C115" s="20">
        <f t="shared" si="5"/>
        <v>-3</v>
      </c>
      <c r="D115" s="23">
        <f t="shared" si="6"/>
        <v>-9.993337774816789E-4</v>
      </c>
      <c r="E115" s="27">
        <f t="shared" si="7"/>
        <v>-9.9983344439812214E-4</v>
      </c>
    </row>
    <row r="116" spans="1:5" ht="15.75" thickBot="1" x14ac:dyDescent="0.3">
      <c r="A116" s="2">
        <v>42958</v>
      </c>
      <c r="B116" s="5">
        <v>2975.05</v>
      </c>
      <c r="C116" s="20">
        <f t="shared" si="5"/>
        <v>-23.949999999999818</v>
      </c>
      <c r="D116" s="23">
        <f t="shared" si="6"/>
        <v>-7.9859953317771987E-3</v>
      </c>
      <c r="E116" s="27">
        <f t="shared" si="7"/>
        <v>-8.0180541878212414E-3</v>
      </c>
    </row>
    <row r="117" spans="1:5" ht="15.75" thickBot="1" x14ac:dyDescent="0.3">
      <c r="A117" s="3">
        <v>42961</v>
      </c>
      <c r="B117" s="6">
        <v>2967.95</v>
      </c>
      <c r="C117" s="20">
        <f t="shared" si="5"/>
        <v>-7.1000000000003638</v>
      </c>
      <c r="D117" s="23">
        <f t="shared" si="6"/>
        <v>-2.3865145123612591E-3</v>
      </c>
      <c r="E117" s="27">
        <f t="shared" si="7"/>
        <v>-2.3893667770044156E-3</v>
      </c>
    </row>
    <row r="118" spans="1:5" ht="15.75" thickBot="1" x14ac:dyDescent="0.3">
      <c r="A118" s="2">
        <v>42962</v>
      </c>
      <c r="B118" s="5">
        <v>2963.2</v>
      </c>
      <c r="C118" s="20">
        <f t="shared" si="5"/>
        <v>-4.75</v>
      </c>
      <c r="D118" s="23">
        <f t="shared" si="6"/>
        <v>-1.6004312741117607E-3</v>
      </c>
      <c r="E118" s="27">
        <f t="shared" si="7"/>
        <v>-1.6017133323233423E-3</v>
      </c>
    </row>
    <row r="119" spans="1:5" ht="15.75" thickBot="1" x14ac:dyDescent="0.3">
      <c r="A119" s="3">
        <v>42963</v>
      </c>
      <c r="B119" s="6">
        <v>2970.7</v>
      </c>
      <c r="C119" s="20">
        <f t="shared" si="5"/>
        <v>7.5</v>
      </c>
      <c r="D119" s="23">
        <f t="shared" si="6"/>
        <v>2.5310475161987043E-3</v>
      </c>
      <c r="E119" s="27">
        <f t="shared" si="7"/>
        <v>2.5278498099952189E-3</v>
      </c>
    </row>
    <row r="120" spans="1:5" ht="15.75" thickBot="1" x14ac:dyDescent="0.3">
      <c r="A120" s="2">
        <v>42964</v>
      </c>
      <c r="B120" s="5">
        <v>2991.9</v>
      </c>
      <c r="C120" s="20">
        <f t="shared" si="5"/>
        <v>21.200000000000273</v>
      </c>
      <c r="D120" s="23">
        <f t="shared" si="6"/>
        <v>7.1363651664591759E-3</v>
      </c>
      <c r="E120" s="27">
        <f t="shared" si="7"/>
        <v>7.111021814076619E-3</v>
      </c>
    </row>
    <row r="121" spans="1:5" ht="15.75" thickBot="1" x14ac:dyDescent="0.3">
      <c r="A121" s="3">
        <v>42965</v>
      </c>
      <c r="B121" s="6">
        <v>2987</v>
      </c>
      <c r="C121" s="20">
        <f t="shared" si="5"/>
        <v>-4.9000000000000909</v>
      </c>
      <c r="D121" s="23">
        <f t="shared" si="6"/>
        <v>-1.6377552725693008E-3</v>
      </c>
      <c r="E121" s="27">
        <f t="shared" si="7"/>
        <v>-1.6390978598221511E-3</v>
      </c>
    </row>
    <row r="122" spans="1:5" ht="15.75" thickBot="1" x14ac:dyDescent="0.3">
      <c r="A122" s="2">
        <v>42969</v>
      </c>
      <c r="B122" s="5">
        <v>2984.95</v>
      </c>
      <c r="C122" s="20">
        <f t="shared" si="5"/>
        <v>-2.0500000000001819</v>
      </c>
      <c r="D122" s="23">
        <f t="shared" si="6"/>
        <v>-6.8630733177106856E-4</v>
      </c>
      <c r="E122" s="27">
        <f t="shared" si="7"/>
        <v>-6.8654294845773656E-4</v>
      </c>
    </row>
    <row r="123" spans="1:5" ht="15.75" thickBot="1" x14ac:dyDescent="0.3">
      <c r="A123" s="3">
        <v>42970</v>
      </c>
      <c r="B123" s="6">
        <v>2981</v>
      </c>
      <c r="C123" s="20">
        <f t="shared" si="5"/>
        <v>-3.9499999999998181</v>
      </c>
      <c r="D123" s="23">
        <f t="shared" si="6"/>
        <v>-1.3233052479940429E-3</v>
      </c>
      <c r="E123" s="27">
        <f t="shared" si="7"/>
        <v>-1.3241815895806801E-3</v>
      </c>
    </row>
    <row r="124" spans="1:5" ht="15.75" thickBot="1" x14ac:dyDescent="0.3">
      <c r="A124" s="2">
        <v>42971</v>
      </c>
      <c r="B124" s="5">
        <v>2960.07</v>
      </c>
      <c r="C124" s="20">
        <f t="shared" si="5"/>
        <v>-20.929999999999836</v>
      </c>
      <c r="D124" s="23">
        <f t="shared" si="6"/>
        <v>-7.0211338477020584E-3</v>
      </c>
      <c r="E124" s="27">
        <f t="shared" si="7"/>
        <v>-7.0458979909415959E-3</v>
      </c>
    </row>
    <row r="125" spans="1:5" ht="15.75" thickBot="1" x14ac:dyDescent="0.3">
      <c r="A125" s="3">
        <v>42972</v>
      </c>
      <c r="B125" s="6">
        <v>2924.1</v>
      </c>
      <c r="C125" s="20">
        <f t="shared" si="5"/>
        <v>-35.970000000000255</v>
      </c>
      <c r="D125" s="23">
        <f t="shared" si="6"/>
        <v>-1.2151739654805547E-2</v>
      </c>
      <c r="E125" s="27">
        <f t="shared" si="7"/>
        <v>-1.22261756758559E-2</v>
      </c>
    </row>
    <row r="126" spans="1:5" ht="15.75" thickBot="1" x14ac:dyDescent="0.3">
      <c r="A126" s="2">
        <v>42975</v>
      </c>
      <c r="B126" s="5">
        <v>2945.75</v>
      </c>
      <c r="C126" s="20">
        <f t="shared" si="5"/>
        <v>21.650000000000091</v>
      </c>
      <c r="D126" s="23">
        <f t="shared" si="6"/>
        <v>7.4039875517253485E-3</v>
      </c>
      <c r="E126" s="27">
        <f t="shared" si="7"/>
        <v>7.3767125821761073E-3</v>
      </c>
    </row>
    <row r="127" spans="1:5" ht="15.75" thickBot="1" x14ac:dyDescent="0.3">
      <c r="A127" s="3">
        <v>42976</v>
      </c>
      <c r="B127" s="6">
        <v>2935</v>
      </c>
      <c r="C127" s="20">
        <f t="shared" si="5"/>
        <v>-10.75</v>
      </c>
      <c r="D127" s="23">
        <f t="shared" si="6"/>
        <v>-3.6493252991598064E-3</v>
      </c>
      <c r="E127" s="27">
        <f t="shared" si="7"/>
        <v>-3.656000331253309E-3</v>
      </c>
    </row>
    <row r="128" spans="1:5" ht="15.75" thickBot="1" x14ac:dyDescent="0.3">
      <c r="A128" s="2">
        <v>42977</v>
      </c>
      <c r="B128" s="5">
        <v>2953.02</v>
      </c>
      <c r="C128" s="20">
        <f t="shared" si="5"/>
        <v>18.019999999999982</v>
      </c>
      <c r="D128" s="23">
        <f t="shared" si="6"/>
        <v>6.1396933560476938E-3</v>
      </c>
      <c r="E128" s="27">
        <f t="shared" si="7"/>
        <v>6.1209222322415506E-3</v>
      </c>
    </row>
    <row r="129" spans="1:5" ht="15.75" thickBot="1" x14ac:dyDescent="0.3">
      <c r="A129" s="3">
        <v>42978</v>
      </c>
      <c r="B129" s="6">
        <v>2949.3</v>
      </c>
      <c r="C129" s="20">
        <f t="shared" si="5"/>
        <v>-3.7199999999997999</v>
      </c>
      <c r="D129" s="23">
        <f t="shared" si="6"/>
        <v>-1.2597273299875381E-3</v>
      </c>
      <c r="E129" s="27">
        <f t="shared" si="7"/>
        <v>-1.2605214534499509E-3</v>
      </c>
    </row>
    <row r="130" spans="1:5" ht="15.75" thickBot="1" x14ac:dyDescent="0.3">
      <c r="A130" s="2">
        <v>42979</v>
      </c>
      <c r="B130" s="5">
        <v>2931</v>
      </c>
      <c r="C130" s="20">
        <f t="shared" si="5"/>
        <v>-18.300000000000182</v>
      </c>
      <c r="D130" s="23">
        <f t="shared" si="6"/>
        <v>-6.2048621706846307E-3</v>
      </c>
      <c r="E130" s="27">
        <f t="shared" si="7"/>
        <v>-6.2241923300959045E-3</v>
      </c>
    </row>
    <row r="131" spans="1:5" ht="15.75" thickBot="1" x14ac:dyDescent="0.3">
      <c r="A131" s="3">
        <v>42983</v>
      </c>
      <c r="B131" s="6">
        <v>2934</v>
      </c>
      <c r="C131" s="20">
        <f t="shared" si="5"/>
        <v>3</v>
      </c>
      <c r="D131" s="23">
        <f t="shared" si="6"/>
        <v>1.0235414534288639E-3</v>
      </c>
      <c r="E131" s="27">
        <f t="shared" si="7"/>
        <v>1.0230179920344864E-3</v>
      </c>
    </row>
    <row r="132" spans="1:5" ht="15.75" thickBot="1" x14ac:dyDescent="0.3">
      <c r="A132" s="2">
        <v>42984</v>
      </c>
      <c r="B132" s="5">
        <v>2913.7</v>
      </c>
      <c r="C132" s="20">
        <f t="shared" ref="C132:C188" si="8">+B132-B131</f>
        <v>-20.300000000000182</v>
      </c>
      <c r="D132" s="23">
        <f t="shared" ref="D132:D188" si="9">+(B132-B131)/B131</f>
        <v>-6.918882072256367E-3</v>
      </c>
      <c r="E132" s="27">
        <f t="shared" ref="E132:E188" si="10">+LN(B132/B131)</f>
        <v>-6.9429285173549559E-3</v>
      </c>
    </row>
    <row r="133" spans="1:5" ht="15.75" thickBot="1" x14ac:dyDescent="0.3">
      <c r="A133" s="3">
        <v>42985</v>
      </c>
      <c r="B133" s="6">
        <v>2908</v>
      </c>
      <c r="C133" s="20">
        <f t="shared" si="8"/>
        <v>-5.6999999999998181</v>
      </c>
      <c r="D133" s="23">
        <f t="shared" si="9"/>
        <v>-1.9562755259634893E-3</v>
      </c>
      <c r="E133" s="27">
        <f t="shared" si="10"/>
        <v>-1.9581915321620021E-3</v>
      </c>
    </row>
    <row r="134" spans="1:5" ht="15.75" thickBot="1" x14ac:dyDescent="0.3">
      <c r="A134" s="2">
        <v>42986</v>
      </c>
      <c r="B134" s="5">
        <v>2906.5</v>
      </c>
      <c r="C134" s="20">
        <f t="shared" si="8"/>
        <v>-1.5</v>
      </c>
      <c r="D134" s="23">
        <f t="shared" si="9"/>
        <v>-5.1581843191196694E-4</v>
      </c>
      <c r="E134" s="27">
        <f t="shared" si="10"/>
        <v>-5.1595151200471278E-4</v>
      </c>
    </row>
    <row r="135" spans="1:5" ht="15.75" thickBot="1" x14ac:dyDescent="0.3">
      <c r="A135" s="3">
        <v>42989</v>
      </c>
      <c r="B135" s="6">
        <v>2923</v>
      </c>
      <c r="C135" s="20">
        <f t="shared" si="8"/>
        <v>16.5</v>
      </c>
      <c r="D135" s="23">
        <f t="shared" si="9"/>
        <v>5.6769310166867367E-3</v>
      </c>
      <c r="E135" s="27">
        <f t="shared" si="10"/>
        <v>5.660877969840594E-3</v>
      </c>
    </row>
    <row r="136" spans="1:5" ht="15.75" thickBot="1" x14ac:dyDescent="0.3">
      <c r="A136" s="2">
        <v>42990</v>
      </c>
      <c r="B136" s="5">
        <v>2909.25</v>
      </c>
      <c r="C136" s="20">
        <f t="shared" si="8"/>
        <v>-13.75</v>
      </c>
      <c r="D136" s="23">
        <f t="shared" si="9"/>
        <v>-4.7040711597673623E-3</v>
      </c>
      <c r="E136" s="27">
        <f t="shared" si="10"/>
        <v>-4.7151701230596756E-3</v>
      </c>
    </row>
    <row r="137" spans="1:5" ht="15.75" thickBot="1" x14ac:dyDescent="0.3">
      <c r="A137" s="3">
        <v>42991</v>
      </c>
      <c r="B137" s="6">
        <v>2911</v>
      </c>
      <c r="C137" s="20">
        <f t="shared" si="8"/>
        <v>1.75</v>
      </c>
      <c r="D137" s="23">
        <f t="shared" si="9"/>
        <v>6.0152960384978946E-4</v>
      </c>
      <c r="E137" s="27">
        <f t="shared" si="10"/>
        <v>6.0134875743693016E-4</v>
      </c>
    </row>
    <row r="138" spans="1:5" ht="15.75" thickBot="1" x14ac:dyDescent="0.3">
      <c r="A138" s="2">
        <v>42992</v>
      </c>
      <c r="B138" s="5">
        <v>2900</v>
      </c>
      <c r="C138" s="20">
        <f t="shared" si="8"/>
        <v>-11</v>
      </c>
      <c r="D138" s="23">
        <f t="shared" si="9"/>
        <v>-3.7787701820680177E-3</v>
      </c>
      <c r="E138" s="27">
        <f t="shared" si="10"/>
        <v>-3.7859277710578822E-3</v>
      </c>
    </row>
    <row r="139" spans="1:5" ht="15.75" thickBot="1" x14ac:dyDescent="0.3">
      <c r="A139" s="3">
        <v>42993</v>
      </c>
      <c r="B139" s="6">
        <v>2897</v>
      </c>
      <c r="C139" s="20">
        <f t="shared" si="8"/>
        <v>-3</v>
      </c>
      <c r="D139" s="23">
        <f t="shared" si="9"/>
        <v>-1.0344827586206897E-3</v>
      </c>
      <c r="E139" s="27">
        <f t="shared" si="10"/>
        <v>-1.0350182052150316E-3</v>
      </c>
    </row>
    <row r="140" spans="1:5" ht="15.75" thickBot="1" x14ac:dyDescent="0.3">
      <c r="A140" s="2">
        <v>42996</v>
      </c>
      <c r="B140" s="5">
        <v>2908.8</v>
      </c>
      <c r="C140" s="20">
        <f t="shared" si="8"/>
        <v>11.800000000000182</v>
      </c>
      <c r="D140" s="23">
        <f t="shared" si="9"/>
        <v>4.0731791508457653E-3</v>
      </c>
      <c r="E140" s="27">
        <f t="shared" si="10"/>
        <v>4.0649062138093028E-3</v>
      </c>
    </row>
    <row r="141" spans="1:5" ht="15.75" thickBot="1" x14ac:dyDescent="0.3">
      <c r="A141" s="3">
        <v>42997</v>
      </c>
      <c r="B141" s="6">
        <v>2901.9</v>
      </c>
      <c r="C141" s="20">
        <f t="shared" si="8"/>
        <v>-6.9000000000000909</v>
      </c>
      <c r="D141" s="23">
        <f t="shared" si="9"/>
        <v>-2.3721122112211534E-3</v>
      </c>
      <c r="E141" s="27">
        <f t="shared" si="10"/>
        <v>-2.3749301265486994E-3</v>
      </c>
    </row>
    <row r="142" spans="1:5" ht="15.75" thickBot="1" x14ac:dyDescent="0.3">
      <c r="A142" s="2">
        <v>42998</v>
      </c>
      <c r="B142" s="5">
        <v>2891.15</v>
      </c>
      <c r="C142" s="20">
        <f t="shared" si="8"/>
        <v>-10.75</v>
      </c>
      <c r="D142" s="23">
        <f t="shared" si="9"/>
        <v>-3.7044694855094935E-3</v>
      </c>
      <c r="E142" s="27">
        <f t="shared" si="10"/>
        <v>-3.7113480254093653E-3</v>
      </c>
    </row>
    <row r="143" spans="1:5" ht="15.75" thickBot="1" x14ac:dyDescent="0.3">
      <c r="A143" s="3">
        <v>42999</v>
      </c>
      <c r="B143" s="6">
        <v>2915.2</v>
      </c>
      <c r="C143" s="20">
        <f t="shared" si="8"/>
        <v>24.049999999999727</v>
      </c>
      <c r="D143" s="23">
        <f t="shared" si="9"/>
        <v>8.3184891825051361E-3</v>
      </c>
      <c r="E143" s="27">
        <f t="shared" si="10"/>
        <v>8.2840812344375115E-3</v>
      </c>
    </row>
    <row r="144" spans="1:5" ht="15.75" thickBot="1" x14ac:dyDescent="0.3">
      <c r="A144" s="2">
        <v>43000</v>
      </c>
      <c r="B144" s="5">
        <v>2905.85</v>
      </c>
      <c r="C144" s="20">
        <f t="shared" si="8"/>
        <v>-9.3499999999999091</v>
      </c>
      <c r="D144" s="23">
        <f t="shared" si="9"/>
        <v>-3.2073271130625375E-3</v>
      </c>
      <c r="E144" s="27">
        <f t="shared" si="10"/>
        <v>-3.2124816110591947E-3</v>
      </c>
    </row>
    <row r="145" spans="1:5" ht="15.75" thickBot="1" x14ac:dyDescent="0.3">
      <c r="A145" s="3">
        <v>43003</v>
      </c>
      <c r="B145" s="6">
        <v>2925.78</v>
      </c>
      <c r="C145" s="20">
        <f t="shared" si="8"/>
        <v>19.930000000000291</v>
      </c>
      <c r="D145" s="23">
        <f t="shared" si="9"/>
        <v>6.8585783849821197E-3</v>
      </c>
      <c r="E145" s="27">
        <f t="shared" si="10"/>
        <v>6.8351653288079382E-3</v>
      </c>
    </row>
    <row r="146" spans="1:5" ht="15.75" thickBot="1" x14ac:dyDescent="0.3">
      <c r="A146" s="2">
        <v>43004</v>
      </c>
      <c r="B146" s="5">
        <v>2924.9</v>
      </c>
      <c r="C146" s="20">
        <f t="shared" si="8"/>
        <v>-0.88000000000010914</v>
      </c>
      <c r="D146" s="23">
        <f t="shared" si="9"/>
        <v>-3.0077449432291872E-4</v>
      </c>
      <c r="E146" s="27">
        <f t="shared" si="10"/>
        <v>-3.0081973604301275E-4</v>
      </c>
    </row>
    <row r="147" spans="1:5" ht="15.75" thickBot="1" x14ac:dyDescent="0.3">
      <c r="A147" s="3">
        <v>43005</v>
      </c>
      <c r="B147" s="6">
        <v>2936.8</v>
      </c>
      <c r="C147" s="20">
        <f t="shared" si="8"/>
        <v>11.900000000000091</v>
      </c>
      <c r="D147" s="23">
        <f t="shared" si="9"/>
        <v>4.0685151629115835E-3</v>
      </c>
      <c r="E147" s="27">
        <f t="shared" si="10"/>
        <v>4.0602611352799347E-3</v>
      </c>
    </row>
    <row r="148" spans="1:5" ht="15.75" thickBot="1" x14ac:dyDescent="0.3">
      <c r="A148" s="2">
        <v>43006</v>
      </c>
      <c r="B148" s="5">
        <v>2943.39</v>
      </c>
      <c r="C148" s="20">
        <f t="shared" si="8"/>
        <v>6.5899999999996908</v>
      </c>
      <c r="D148" s="23">
        <f t="shared" si="9"/>
        <v>2.2439389812039263E-3</v>
      </c>
      <c r="E148" s="27">
        <f t="shared" si="10"/>
        <v>2.2414251100747787E-3</v>
      </c>
    </row>
    <row r="149" spans="1:5" ht="15.75" thickBot="1" x14ac:dyDescent="0.3">
      <c r="A149" s="3">
        <v>43007</v>
      </c>
      <c r="B149" s="6">
        <v>2939</v>
      </c>
      <c r="C149" s="20">
        <f t="shared" si="8"/>
        <v>-4.3899999999998727</v>
      </c>
      <c r="D149" s="23">
        <f t="shared" si="9"/>
        <v>-1.4914775140229032E-3</v>
      </c>
      <c r="E149" s="27">
        <f t="shared" si="10"/>
        <v>-1.4925908737820498E-3</v>
      </c>
    </row>
    <row r="150" spans="1:5" ht="15.75" thickBot="1" x14ac:dyDescent="0.3">
      <c r="A150" s="2">
        <v>43010</v>
      </c>
      <c r="B150" s="5">
        <v>2947.45</v>
      </c>
      <c r="C150" s="20">
        <f t="shared" si="8"/>
        <v>8.4499999999998181</v>
      </c>
      <c r="D150" s="23">
        <f t="shared" si="9"/>
        <v>2.8751275944198088E-3</v>
      </c>
      <c r="E150" s="27">
        <f t="shared" si="10"/>
        <v>2.8710023203124624E-3</v>
      </c>
    </row>
    <row r="151" spans="1:5" ht="15.75" thickBot="1" x14ac:dyDescent="0.3">
      <c r="A151" s="3">
        <v>43012</v>
      </c>
      <c r="B151" s="6">
        <v>2935.3</v>
      </c>
      <c r="C151" s="20">
        <f t="shared" si="8"/>
        <v>-12.149999999999636</v>
      </c>
      <c r="D151" s="23">
        <f t="shared" si="9"/>
        <v>-4.1222073317612297E-3</v>
      </c>
      <c r="E151" s="27">
        <f t="shared" si="10"/>
        <v>-4.1307270498277633E-3</v>
      </c>
    </row>
    <row r="152" spans="1:5" ht="15.75" thickBot="1" x14ac:dyDescent="0.3">
      <c r="A152" s="2">
        <v>43013</v>
      </c>
      <c r="B152" s="5">
        <v>2926</v>
      </c>
      <c r="C152" s="20">
        <f t="shared" si="8"/>
        <v>-9.3000000000001819</v>
      </c>
      <c r="D152" s="23">
        <f t="shared" si="9"/>
        <v>-3.1683303239873886E-3</v>
      </c>
      <c r="E152" s="27">
        <f t="shared" si="10"/>
        <v>-3.1733601093323523E-3</v>
      </c>
    </row>
    <row r="153" spans="1:5" ht="15.75" thickBot="1" x14ac:dyDescent="0.3">
      <c r="A153" s="3">
        <v>43014</v>
      </c>
      <c r="B153" s="6">
        <v>2937.5</v>
      </c>
      <c r="C153" s="20">
        <f t="shared" si="8"/>
        <v>11.5</v>
      </c>
      <c r="D153" s="23">
        <f t="shared" si="9"/>
        <v>3.9302802460697197E-3</v>
      </c>
      <c r="E153" s="27">
        <f t="shared" si="10"/>
        <v>3.922576872344736E-3</v>
      </c>
    </row>
    <row r="154" spans="1:5" ht="15.75" thickBot="1" x14ac:dyDescent="0.3">
      <c r="A154" s="2">
        <v>43018</v>
      </c>
      <c r="B154" s="5">
        <v>2956.5</v>
      </c>
      <c r="C154" s="20">
        <f t="shared" si="8"/>
        <v>19</v>
      </c>
      <c r="D154" s="23">
        <f t="shared" si="9"/>
        <v>6.468085106382979E-3</v>
      </c>
      <c r="E154" s="27">
        <f t="shared" si="10"/>
        <v>6.4472568084701755E-3</v>
      </c>
    </row>
    <row r="155" spans="1:5" ht="15.75" thickBot="1" x14ac:dyDescent="0.3">
      <c r="A155" s="3">
        <v>43019</v>
      </c>
      <c r="B155" s="6">
        <v>2955.1</v>
      </c>
      <c r="C155" s="20">
        <f t="shared" si="8"/>
        <v>-1.4000000000000909</v>
      </c>
      <c r="D155" s="23">
        <f t="shared" si="9"/>
        <v>-4.7353289362424858E-4</v>
      </c>
      <c r="E155" s="27">
        <f t="shared" si="10"/>
        <v>-4.7364504573149522E-4</v>
      </c>
    </row>
    <row r="156" spans="1:5" ht="15.75" thickBot="1" x14ac:dyDescent="0.3">
      <c r="A156" s="2">
        <v>43020</v>
      </c>
      <c r="B156" s="5">
        <v>2940.75</v>
      </c>
      <c r="C156" s="20">
        <f t="shared" si="8"/>
        <v>-14.349999999999909</v>
      </c>
      <c r="D156" s="23">
        <f t="shared" si="9"/>
        <v>-4.8560116408919865E-3</v>
      </c>
      <c r="E156" s="27">
        <f t="shared" si="10"/>
        <v>-4.8678403746024272E-3</v>
      </c>
    </row>
    <row r="157" spans="1:5" ht="15.75" thickBot="1" x14ac:dyDescent="0.3">
      <c r="A157" s="3">
        <v>43021</v>
      </c>
      <c r="B157" s="6">
        <v>2934.2</v>
      </c>
      <c r="C157" s="20">
        <f t="shared" si="8"/>
        <v>-6.5500000000001819</v>
      </c>
      <c r="D157" s="23">
        <f t="shared" si="9"/>
        <v>-2.2273229618295269E-3</v>
      </c>
      <c r="E157" s="27">
        <f t="shared" si="10"/>
        <v>-2.2298071350070761E-3</v>
      </c>
    </row>
    <row r="158" spans="1:5" ht="15.75" thickBot="1" x14ac:dyDescent="0.3">
      <c r="A158" s="2">
        <v>43025</v>
      </c>
      <c r="B158" s="5">
        <v>2949.7</v>
      </c>
      <c r="C158" s="20">
        <f t="shared" si="8"/>
        <v>15.5</v>
      </c>
      <c r="D158" s="23">
        <f t="shared" si="9"/>
        <v>5.2825301615431804E-3</v>
      </c>
      <c r="E158" s="27">
        <f t="shared" si="10"/>
        <v>5.2686265417890678E-3</v>
      </c>
    </row>
    <row r="159" spans="1:5" ht="15.75" thickBot="1" x14ac:dyDescent="0.3">
      <c r="A159" s="3">
        <v>43026</v>
      </c>
      <c r="B159" s="6">
        <v>2925</v>
      </c>
      <c r="C159" s="20">
        <f t="shared" si="8"/>
        <v>-24.699999999999818</v>
      </c>
      <c r="D159" s="23">
        <f t="shared" si="9"/>
        <v>-8.3737329219920054E-3</v>
      </c>
      <c r="E159" s="27">
        <f t="shared" si="10"/>
        <v>-8.4089895813759061E-3</v>
      </c>
    </row>
    <row r="160" spans="1:5" ht="15.75" thickBot="1" x14ac:dyDescent="0.3">
      <c r="A160" s="2">
        <v>43027</v>
      </c>
      <c r="B160" s="5">
        <v>2919</v>
      </c>
      <c r="C160" s="20">
        <f t="shared" si="8"/>
        <v>-6</v>
      </c>
      <c r="D160" s="23">
        <f t="shared" si="9"/>
        <v>-2.0512820512820513E-3</v>
      </c>
      <c r="E160" s="27">
        <f t="shared" si="10"/>
        <v>-2.0533888118420846E-3</v>
      </c>
    </row>
    <row r="161" spans="1:5" ht="15.75" thickBot="1" x14ac:dyDescent="0.3">
      <c r="A161" s="3">
        <v>43028</v>
      </c>
      <c r="B161" s="6">
        <v>2937.99</v>
      </c>
      <c r="C161" s="20">
        <f t="shared" si="8"/>
        <v>18.989999999999782</v>
      </c>
      <c r="D161" s="23">
        <f t="shared" si="9"/>
        <v>6.5056526207604593E-3</v>
      </c>
      <c r="E161" s="27">
        <f t="shared" si="10"/>
        <v>6.4845821979452869E-3</v>
      </c>
    </row>
    <row r="162" spans="1:5" ht="15.75" thickBot="1" x14ac:dyDescent="0.3">
      <c r="A162" s="2">
        <v>43031</v>
      </c>
      <c r="B162" s="5">
        <v>2952.8</v>
      </c>
      <c r="C162" s="20">
        <f t="shared" si="8"/>
        <v>14.8100000000004</v>
      </c>
      <c r="D162" s="23">
        <f t="shared" si="9"/>
        <v>5.0408612690990787E-3</v>
      </c>
      <c r="E162" s="27">
        <f t="shared" si="10"/>
        <v>5.0281986637289089E-3</v>
      </c>
    </row>
    <row r="163" spans="1:5" ht="15.75" thickBot="1" x14ac:dyDescent="0.3">
      <c r="A163" s="3">
        <v>43032</v>
      </c>
      <c r="B163" s="6">
        <v>2978</v>
      </c>
      <c r="C163" s="20">
        <f t="shared" si="8"/>
        <v>25.199999999999818</v>
      </c>
      <c r="D163" s="23">
        <f t="shared" si="9"/>
        <v>8.534272554863118E-3</v>
      </c>
      <c r="E163" s="27">
        <f t="shared" si="10"/>
        <v>8.498061528165464E-3</v>
      </c>
    </row>
    <row r="164" spans="1:5" ht="15.75" thickBot="1" x14ac:dyDescent="0.3">
      <c r="A164" s="2">
        <v>43033</v>
      </c>
      <c r="B164" s="5">
        <v>2998.2</v>
      </c>
      <c r="C164" s="20">
        <f t="shared" si="8"/>
        <v>20.199999999999818</v>
      </c>
      <c r="D164" s="23">
        <f t="shared" si="9"/>
        <v>6.7830758898589048E-3</v>
      </c>
      <c r="E164" s="27">
        <f t="shared" si="10"/>
        <v>6.7601743342598939E-3</v>
      </c>
    </row>
    <row r="165" spans="1:5" ht="15.75" thickBot="1" x14ac:dyDescent="0.3">
      <c r="A165" s="3">
        <v>43034</v>
      </c>
      <c r="B165" s="6">
        <v>3015.01</v>
      </c>
      <c r="C165" s="20">
        <f t="shared" si="8"/>
        <v>16.8100000000004</v>
      </c>
      <c r="D165" s="23">
        <f t="shared" si="9"/>
        <v>5.6066973517445136E-3</v>
      </c>
      <c r="E165" s="27">
        <f t="shared" si="10"/>
        <v>5.5910383271566841E-3</v>
      </c>
    </row>
    <row r="166" spans="1:5" ht="15.75" thickBot="1" x14ac:dyDescent="0.3">
      <c r="A166" s="2">
        <v>43035</v>
      </c>
      <c r="B166" s="5">
        <v>3010</v>
      </c>
      <c r="C166" s="20">
        <f t="shared" si="8"/>
        <v>-5.0100000000002183</v>
      </c>
      <c r="D166" s="23">
        <f t="shared" si="9"/>
        <v>-1.6616860308921754E-3</v>
      </c>
      <c r="E166" s="27">
        <f t="shared" si="10"/>
        <v>-1.6630681624495349E-3</v>
      </c>
    </row>
    <row r="167" spans="1:5" ht="15.75" thickBot="1" x14ac:dyDescent="0.3">
      <c r="A167" s="3">
        <v>43038</v>
      </c>
      <c r="B167" s="6">
        <v>3023.5</v>
      </c>
      <c r="C167" s="20">
        <f t="shared" si="8"/>
        <v>13.5</v>
      </c>
      <c r="D167" s="23">
        <f t="shared" si="9"/>
        <v>4.4850498338870433E-3</v>
      </c>
      <c r="E167" s="27">
        <f t="shared" si="10"/>
        <v>4.4750219703462201E-3</v>
      </c>
    </row>
    <row r="168" spans="1:5" ht="15.75" thickBot="1" x14ac:dyDescent="0.3">
      <c r="A168" s="2">
        <v>43039</v>
      </c>
      <c r="B168" s="5">
        <v>3041.8</v>
      </c>
      <c r="C168" s="20">
        <f t="shared" si="8"/>
        <v>18.300000000000182</v>
      </c>
      <c r="D168" s="23">
        <f t="shared" si="9"/>
        <v>6.052588060195198E-3</v>
      </c>
      <c r="E168" s="27">
        <f t="shared" si="10"/>
        <v>6.0343447250007873E-3</v>
      </c>
    </row>
    <row r="169" spans="1:5" ht="15.75" thickBot="1" x14ac:dyDescent="0.3">
      <c r="A169" s="3">
        <v>43040</v>
      </c>
      <c r="B169" s="6">
        <v>3065</v>
      </c>
      <c r="C169" s="20">
        <f t="shared" si="8"/>
        <v>23.199999999999818</v>
      </c>
      <c r="D169" s="23">
        <f t="shared" si="9"/>
        <v>7.6270629232690571E-3</v>
      </c>
      <c r="E169" s="27">
        <f t="shared" si="10"/>
        <v>7.5981239320433869E-3</v>
      </c>
    </row>
    <row r="170" spans="1:5" ht="15.75" thickBot="1" x14ac:dyDescent="0.3">
      <c r="A170" s="2">
        <v>43041</v>
      </c>
      <c r="B170" s="5">
        <v>3028.1</v>
      </c>
      <c r="C170" s="20">
        <f t="shared" si="8"/>
        <v>-36.900000000000091</v>
      </c>
      <c r="D170" s="23">
        <f t="shared" si="9"/>
        <v>-1.2039151712887469E-2</v>
      </c>
      <c r="E170" s="27">
        <f t="shared" si="10"/>
        <v>-1.2112209259213719E-2</v>
      </c>
    </row>
    <row r="171" spans="1:5" ht="15.75" thickBot="1" x14ac:dyDescent="0.3">
      <c r="A171" s="3">
        <v>43042</v>
      </c>
      <c r="B171" s="6">
        <v>3038.05</v>
      </c>
      <c r="C171" s="20">
        <f t="shared" si="8"/>
        <v>9.9500000000002728</v>
      </c>
      <c r="D171" s="23">
        <f t="shared" si="9"/>
        <v>3.2858888411876337E-3</v>
      </c>
      <c r="E171" s="27">
        <f t="shared" si="10"/>
        <v>3.280502105367105E-3</v>
      </c>
    </row>
    <row r="172" spans="1:5" ht="15.75" thickBot="1" x14ac:dyDescent="0.3">
      <c r="A172" s="2">
        <v>43046</v>
      </c>
      <c r="B172" s="5">
        <v>3039.89</v>
      </c>
      <c r="C172" s="20">
        <f t="shared" si="8"/>
        <v>1.8399999999996908</v>
      </c>
      <c r="D172" s="23">
        <f t="shared" si="9"/>
        <v>6.0565165155270341E-4</v>
      </c>
      <c r="E172" s="27">
        <f t="shared" si="10"/>
        <v>6.0546831861136891E-4</v>
      </c>
    </row>
    <row r="173" spans="1:5" ht="15.75" thickBot="1" x14ac:dyDescent="0.3">
      <c r="A173" s="3">
        <v>43047</v>
      </c>
      <c r="B173" s="6">
        <v>3019</v>
      </c>
      <c r="C173" s="20">
        <f t="shared" si="8"/>
        <v>-20.889999999999873</v>
      </c>
      <c r="D173" s="23">
        <f t="shared" si="9"/>
        <v>-6.871959182733544E-3</v>
      </c>
      <c r="E173" s="27">
        <f t="shared" si="10"/>
        <v>-6.8956798282378733E-3</v>
      </c>
    </row>
    <row r="174" spans="1:5" ht="15.75" thickBot="1" x14ac:dyDescent="0.3">
      <c r="A174" s="2">
        <v>43048</v>
      </c>
      <c r="B174" s="5">
        <v>3010.3</v>
      </c>
      <c r="C174" s="20">
        <f t="shared" si="8"/>
        <v>-8.6999999999998181</v>
      </c>
      <c r="D174" s="23">
        <f t="shared" si="9"/>
        <v>-2.8817489234845375E-3</v>
      </c>
      <c r="E174" s="27">
        <f t="shared" si="10"/>
        <v>-2.8859091563335952E-3</v>
      </c>
    </row>
    <row r="175" spans="1:5" ht="15.75" thickBot="1" x14ac:dyDescent="0.3">
      <c r="A175" s="3">
        <v>43049</v>
      </c>
      <c r="B175" s="6">
        <v>3008</v>
      </c>
      <c r="C175" s="20">
        <f t="shared" si="8"/>
        <v>-2.3000000000001819</v>
      </c>
      <c r="D175" s="23">
        <f t="shared" si="9"/>
        <v>-7.6404345081891568E-4</v>
      </c>
      <c r="E175" s="27">
        <f t="shared" si="10"/>
        <v>-7.6433548077482435E-4</v>
      </c>
    </row>
    <row r="176" spans="1:5" ht="15.75" thickBot="1" x14ac:dyDescent="0.3">
      <c r="A176" s="2">
        <v>43053</v>
      </c>
      <c r="B176" s="5">
        <v>3017</v>
      </c>
      <c r="C176" s="20">
        <f t="shared" si="8"/>
        <v>9</v>
      </c>
      <c r="D176" s="23">
        <f t="shared" si="9"/>
        <v>2.9920212765957447E-3</v>
      </c>
      <c r="E176" s="27">
        <f t="shared" si="10"/>
        <v>2.9875540893306071E-3</v>
      </c>
    </row>
    <row r="177" spans="1:5" ht="15.75" thickBot="1" x14ac:dyDescent="0.3">
      <c r="A177" s="3">
        <v>43054</v>
      </c>
      <c r="B177" s="6">
        <v>3028.05</v>
      </c>
      <c r="C177" s="20">
        <f t="shared" si="8"/>
        <v>11.050000000000182</v>
      </c>
      <c r="D177" s="23">
        <f t="shared" si="9"/>
        <v>3.6625787205834212E-3</v>
      </c>
      <c r="E177" s="27">
        <f t="shared" si="10"/>
        <v>3.6558878114854531E-3</v>
      </c>
    </row>
    <row r="178" spans="1:5" ht="15.75" thickBot="1" x14ac:dyDescent="0.3">
      <c r="A178" s="2">
        <v>43055</v>
      </c>
      <c r="B178" s="5">
        <v>3015.35</v>
      </c>
      <c r="C178" s="20">
        <f t="shared" si="8"/>
        <v>-12.700000000000273</v>
      </c>
      <c r="D178" s="23">
        <f t="shared" si="9"/>
        <v>-4.1941183269761963E-3</v>
      </c>
      <c r="E178" s="27">
        <f t="shared" si="10"/>
        <v>-4.2029383112571232E-3</v>
      </c>
    </row>
    <row r="179" spans="1:5" ht="15.75" thickBot="1" x14ac:dyDescent="0.3">
      <c r="A179" s="3">
        <v>43056</v>
      </c>
      <c r="B179" s="6">
        <v>3001.05</v>
      </c>
      <c r="C179" s="20">
        <f t="shared" si="8"/>
        <v>-14.299999999999727</v>
      </c>
      <c r="D179" s="23">
        <f t="shared" si="9"/>
        <v>-4.7424013796075835E-3</v>
      </c>
      <c r="E179" s="27">
        <f t="shared" si="10"/>
        <v>-4.7536822447546579E-3</v>
      </c>
    </row>
    <row r="180" spans="1:5" ht="15.75" thickBot="1" x14ac:dyDescent="0.3">
      <c r="A180" s="2">
        <v>43059</v>
      </c>
      <c r="B180" s="5">
        <v>3014.9</v>
      </c>
      <c r="C180" s="20">
        <f t="shared" si="8"/>
        <v>13.849999999999909</v>
      </c>
      <c r="D180" s="23">
        <f t="shared" si="9"/>
        <v>4.6150513986770994E-3</v>
      </c>
      <c r="E180" s="27">
        <f t="shared" si="10"/>
        <v>4.6044347008435396E-3</v>
      </c>
    </row>
    <row r="181" spans="1:5" ht="15.75" thickBot="1" x14ac:dyDescent="0.3">
      <c r="A181" s="3">
        <v>43060</v>
      </c>
      <c r="B181" s="6">
        <v>2994.25</v>
      </c>
      <c r="C181" s="20">
        <f t="shared" si="8"/>
        <v>-20.650000000000091</v>
      </c>
      <c r="D181" s="23">
        <f t="shared" si="9"/>
        <v>-6.8493150684931807E-3</v>
      </c>
      <c r="E181" s="27">
        <f t="shared" si="10"/>
        <v>-6.8728792877620643E-3</v>
      </c>
    </row>
    <row r="182" spans="1:5" ht="15.75" thickBot="1" x14ac:dyDescent="0.3">
      <c r="A182" s="2">
        <v>43061</v>
      </c>
      <c r="B182" s="5">
        <v>2978</v>
      </c>
      <c r="C182" s="20">
        <f t="shared" si="8"/>
        <v>-16.25</v>
      </c>
      <c r="D182" s="23">
        <f t="shared" si="9"/>
        <v>-5.4270685480504299E-3</v>
      </c>
      <c r="E182" s="27">
        <f t="shared" si="10"/>
        <v>-5.4418485836618576E-3</v>
      </c>
    </row>
    <row r="183" spans="1:5" ht="15.75" thickBot="1" x14ac:dyDescent="0.3">
      <c r="A183" s="3">
        <v>43063</v>
      </c>
      <c r="B183" s="6">
        <v>2982.9</v>
      </c>
      <c r="C183" s="20">
        <f t="shared" si="8"/>
        <v>4.9000000000000909</v>
      </c>
      <c r="D183" s="23">
        <f t="shared" si="9"/>
        <v>1.6453995970450272E-3</v>
      </c>
      <c r="E183" s="27">
        <f t="shared" si="10"/>
        <v>1.6440474101834263E-3</v>
      </c>
    </row>
    <row r="184" spans="1:5" ht="15.75" thickBot="1" x14ac:dyDescent="0.3">
      <c r="A184" s="2">
        <v>43066</v>
      </c>
      <c r="B184" s="5">
        <v>3005</v>
      </c>
      <c r="C184" s="20">
        <f t="shared" si="8"/>
        <v>22.099999999999909</v>
      </c>
      <c r="D184" s="23">
        <f t="shared" si="9"/>
        <v>7.4088973817425683E-3</v>
      </c>
      <c r="E184" s="27">
        <f t="shared" si="10"/>
        <v>7.3815863151703168E-3</v>
      </c>
    </row>
    <row r="185" spans="1:5" ht="15.75" thickBot="1" x14ac:dyDescent="0.3">
      <c r="A185" s="3">
        <v>43067</v>
      </c>
      <c r="B185" s="6">
        <v>2996.95</v>
      </c>
      <c r="C185" s="20">
        <f t="shared" si="8"/>
        <v>-8.0500000000001819</v>
      </c>
      <c r="D185" s="23">
        <f t="shared" si="9"/>
        <v>-2.6788685524127063E-3</v>
      </c>
      <c r="E185" s="27">
        <f t="shared" si="10"/>
        <v>-2.6824631418301413E-3</v>
      </c>
    </row>
    <row r="186" spans="1:5" ht="15.75" thickBot="1" x14ac:dyDescent="0.3">
      <c r="A186" s="2">
        <v>43068</v>
      </c>
      <c r="B186" s="5">
        <v>3007</v>
      </c>
      <c r="C186" s="20">
        <f t="shared" si="8"/>
        <v>10.050000000000182</v>
      </c>
      <c r="D186" s="23">
        <f t="shared" si="9"/>
        <v>3.3534092994545062E-3</v>
      </c>
      <c r="E186" s="27">
        <f t="shared" si="10"/>
        <v>3.3477991610512182E-3</v>
      </c>
    </row>
    <row r="187" spans="1:5" ht="15.75" thickBot="1" x14ac:dyDescent="0.3">
      <c r="A187" s="3">
        <v>43069</v>
      </c>
      <c r="B187" s="6">
        <v>3016.9</v>
      </c>
      <c r="C187" s="20">
        <f t="shared" si="8"/>
        <v>9.9000000000000909</v>
      </c>
      <c r="D187" s="23">
        <f t="shared" si="9"/>
        <v>3.2923179248420657E-3</v>
      </c>
      <c r="E187" s="27">
        <f t="shared" si="10"/>
        <v>3.2869101124239956E-3</v>
      </c>
    </row>
    <row r="188" spans="1:5" ht="15.75" thickBot="1" x14ac:dyDescent="0.3">
      <c r="A188" s="2">
        <v>43070</v>
      </c>
      <c r="B188" s="5">
        <v>2997.6</v>
      </c>
      <c r="C188" s="20">
        <f t="shared" si="8"/>
        <v>-19.300000000000182</v>
      </c>
      <c r="D188" s="23">
        <f t="shared" si="9"/>
        <v>-6.3972952368325699E-3</v>
      </c>
      <c r="E188" s="27">
        <f t="shared" si="10"/>
        <v>-6.4178456214754199E-3</v>
      </c>
    </row>
  </sheetData>
  <sortState xmlns:xlrd2="http://schemas.microsoft.com/office/spreadsheetml/2017/richdata2" ref="A2:B191">
    <sortCondition ref="A2:A191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88AAE-C7C9-4579-8CAB-D05E632319A1}">
  <dimension ref="A1:B17"/>
  <sheetViews>
    <sheetView workbookViewId="0">
      <selection activeCell="A2" sqref="A2:A17"/>
    </sheetView>
  </sheetViews>
  <sheetFormatPr baseColWidth="10" defaultRowHeight="15" x14ac:dyDescent="0.25"/>
  <sheetData>
    <row r="1" spans="1:2" x14ac:dyDescent="0.25">
      <c r="A1" s="21" t="s">
        <v>2</v>
      </c>
      <c r="B1" s="21" t="s">
        <v>11</v>
      </c>
    </row>
    <row r="2" spans="1:2" x14ac:dyDescent="0.25">
      <c r="A2" s="37">
        <v>-2.3254121212520698E-2</v>
      </c>
      <c r="B2" s="8">
        <v>1</v>
      </c>
    </row>
    <row r="3" spans="1:2" x14ac:dyDescent="0.25">
      <c r="A3" s="37">
        <v>-1.7750068177922993E-2</v>
      </c>
      <c r="B3" s="8">
        <v>3</v>
      </c>
    </row>
    <row r="4" spans="1:2" x14ac:dyDescent="0.25">
      <c r="A4" s="37">
        <v>-1.2246015143325286E-2</v>
      </c>
      <c r="B4" s="8">
        <v>13</v>
      </c>
    </row>
    <row r="5" spans="1:2" x14ac:dyDescent="0.25">
      <c r="A5" s="37">
        <v>-6.7419621087275797E-3</v>
      </c>
      <c r="B5" s="8">
        <v>26</v>
      </c>
    </row>
    <row r="6" spans="1:2" x14ac:dyDescent="0.25">
      <c r="A6" s="38">
        <v>-1.2379090741298747E-3</v>
      </c>
      <c r="B6" s="34">
        <v>62</v>
      </c>
    </row>
    <row r="7" spans="1:2" x14ac:dyDescent="0.25">
      <c r="A7" s="38">
        <v>4.2661439604678303E-3</v>
      </c>
      <c r="B7" s="34">
        <v>61</v>
      </c>
    </row>
    <row r="8" spans="1:2" x14ac:dyDescent="0.25">
      <c r="A8" s="37">
        <v>9.7701969950655387E-3</v>
      </c>
      <c r="B8" s="8">
        <v>51</v>
      </c>
    </row>
    <row r="9" spans="1:2" x14ac:dyDescent="0.25">
      <c r="A9" s="37">
        <v>1.527425002966324E-2</v>
      </c>
      <c r="B9" s="8">
        <v>10</v>
      </c>
    </row>
    <row r="10" spans="1:2" x14ac:dyDescent="0.25">
      <c r="A10" s="37">
        <v>2.0778303064260949E-2</v>
      </c>
      <c r="B10" s="8">
        <v>8</v>
      </c>
    </row>
    <row r="11" spans="1:2" x14ac:dyDescent="0.25">
      <c r="A11" s="37">
        <v>2.6282356098858657E-2</v>
      </c>
      <c r="B11" s="8">
        <v>0</v>
      </c>
    </row>
    <row r="12" spans="1:2" x14ac:dyDescent="0.25">
      <c r="A12" s="37">
        <v>3.1786409133456359E-2</v>
      </c>
      <c r="B12" s="8">
        <v>0</v>
      </c>
    </row>
    <row r="13" spans="1:2" x14ac:dyDescent="0.25">
      <c r="A13" s="37">
        <v>3.7290462168054067E-2</v>
      </c>
      <c r="B13" s="8">
        <v>0</v>
      </c>
    </row>
    <row r="14" spans="1:2" x14ac:dyDescent="0.25">
      <c r="A14" s="37">
        <v>4.2794515202651776E-2</v>
      </c>
      <c r="B14" s="8">
        <v>1</v>
      </c>
    </row>
    <row r="15" spans="1:2" x14ac:dyDescent="0.25">
      <c r="A15" s="37">
        <v>4.8298568237249484E-2</v>
      </c>
      <c r="B15" s="8">
        <v>0</v>
      </c>
    </row>
    <row r="16" spans="1:2" x14ac:dyDescent="0.25">
      <c r="A16" s="37">
        <v>5.3802621271847179E-2</v>
      </c>
      <c r="B16" s="8">
        <v>1</v>
      </c>
    </row>
    <row r="17" spans="1:2" ht="15.75" thickBot="1" x14ac:dyDescent="0.3">
      <c r="A17" s="39" t="s">
        <v>3</v>
      </c>
      <c r="B17" s="9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84703-768E-4F49-818E-D55F2A46BD76}">
  <dimension ref="A1:B17"/>
  <sheetViews>
    <sheetView tabSelected="1" workbookViewId="0">
      <selection activeCell="L14" sqref="L14"/>
    </sheetView>
  </sheetViews>
  <sheetFormatPr baseColWidth="10" defaultRowHeight="15" x14ac:dyDescent="0.25"/>
  <sheetData>
    <row r="1" spans="1:2" x14ac:dyDescent="0.25">
      <c r="A1" s="21" t="s">
        <v>2</v>
      </c>
      <c r="B1" s="21" t="s">
        <v>11</v>
      </c>
    </row>
    <row r="2" spans="1:2" x14ac:dyDescent="0.25">
      <c r="A2" s="35">
        <v>-2.2985827802094794E-2</v>
      </c>
      <c r="B2" s="8">
        <v>1</v>
      </c>
    </row>
    <row r="3" spans="1:2" x14ac:dyDescent="0.25">
      <c r="A3" s="35">
        <v>-1.7380065739355077E-2</v>
      </c>
      <c r="B3" s="8">
        <v>4</v>
      </c>
    </row>
    <row r="4" spans="1:2" x14ac:dyDescent="0.25">
      <c r="A4" s="35">
        <v>-1.1774303676615363E-2</v>
      </c>
      <c r="B4" s="8">
        <v>12</v>
      </c>
    </row>
    <row r="5" spans="1:2" x14ac:dyDescent="0.25">
      <c r="A5" s="35">
        <v>-6.1685416138756478E-3</v>
      </c>
      <c r="B5" s="8">
        <v>30</v>
      </c>
    </row>
    <row r="6" spans="1:2" x14ac:dyDescent="0.25">
      <c r="A6" s="36">
        <v>-5.6277955113593139E-4</v>
      </c>
      <c r="B6" s="34">
        <v>63</v>
      </c>
    </row>
    <row r="7" spans="1:2" x14ac:dyDescent="0.25">
      <c r="A7" s="36">
        <v>5.0429825116037851E-3</v>
      </c>
      <c r="B7" s="34">
        <v>69</v>
      </c>
    </row>
    <row r="8" spans="1:2" x14ac:dyDescent="0.25">
      <c r="A8" s="35">
        <v>1.0648744574343498E-2</v>
      </c>
      <c r="B8" s="8">
        <v>41</v>
      </c>
    </row>
    <row r="9" spans="1:2" x14ac:dyDescent="0.25">
      <c r="A9" s="35">
        <v>1.6254506637083214E-2</v>
      </c>
      <c r="B9" s="8">
        <v>8</v>
      </c>
    </row>
    <row r="10" spans="1:2" x14ac:dyDescent="0.25">
      <c r="A10" s="35">
        <v>2.1860268699822931E-2</v>
      </c>
      <c r="B10" s="8">
        <v>7</v>
      </c>
    </row>
    <row r="11" spans="1:2" x14ac:dyDescent="0.25">
      <c r="A11" s="35">
        <v>2.7466030762562647E-2</v>
      </c>
      <c r="B11" s="8">
        <v>0</v>
      </c>
    </row>
    <row r="12" spans="1:2" x14ac:dyDescent="0.25">
      <c r="A12" s="35">
        <v>3.3071792825302364E-2</v>
      </c>
      <c r="B12" s="8">
        <v>0</v>
      </c>
    </row>
    <row r="13" spans="1:2" x14ac:dyDescent="0.25">
      <c r="A13" s="35">
        <v>3.867755488804208E-2</v>
      </c>
      <c r="B13" s="8">
        <v>0</v>
      </c>
    </row>
    <row r="14" spans="1:2" x14ac:dyDescent="0.25">
      <c r="A14" s="35">
        <v>4.428331695078179E-2</v>
      </c>
      <c r="B14" s="8">
        <v>1</v>
      </c>
    </row>
    <row r="15" spans="1:2" x14ac:dyDescent="0.25">
      <c r="A15" s="35">
        <v>4.9889079013521506E-2</v>
      </c>
      <c r="B15" s="8">
        <v>0</v>
      </c>
    </row>
    <row r="16" spans="1:2" x14ac:dyDescent="0.25">
      <c r="A16" s="35">
        <v>5.5494841076261223E-2</v>
      </c>
      <c r="B16" s="8">
        <v>1</v>
      </c>
    </row>
    <row r="17" spans="1:2" ht="15.75" thickBot="1" x14ac:dyDescent="0.3">
      <c r="A17" s="39" t="s">
        <v>3</v>
      </c>
      <c r="B17" s="9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F7AB-2286-4B01-AED8-01784330F45F}">
  <dimension ref="A1:E240"/>
  <sheetViews>
    <sheetView topLeftCell="A208" zoomScale="70" zoomScaleNormal="70" workbookViewId="0">
      <selection activeCell="G3" sqref="G3"/>
    </sheetView>
  </sheetViews>
  <sheetFormatPr baseColWidth="10" defaultRowHeight="15" x14ac:dyDescent="0.25"/>
  <sheetData>
    <row r="1" spans="1:5" ht="23.25" thickBot="1" x14ac:dyDescent="0.3">
      <c r="A1" s="1" t="s">
        <v>0</v>
      </c>
      <c r="B1" s="4" t="s">
        <v>1</v>
      </c>
      <c r="C1" s="4" t="s">
        <v>12</v>
      </c>
      <c r="D1" s="24" t="s">
        <v>13</v>
      </c>
      <c r="E1" s="25" t="s">
        <v>14</v>
      </c>
    </row>
    <row r="2" spans="1:5" x14ac:dyDescent="0.25">
      <c r="A2" s="29">
        <v>43709</v>
      </c>
      <c r="B2" s="30">
        <v>3427.29</v>
      </c>
    </row>
    <row r="3" spans="1:5" x14ac:dyDescent="0.25">
      <c r="A3" s="31">
        <v>43712</v>
      </c>
      <c r="B3" s="32">
        <v>3438.61</v>
      </c>
      <c r="C3" s="20">
        <f>+B3-B2</f>
        <v>11.320000000000164</v>
      </c>
      <c r="D3" s="28">
        <f>+(B3-B2)/B2</f>
        <v>3.3029011259625429E-3</v>
      </c>
      <c r="E3" s="27">
        <f>+LN(B3/B2)</f>
        <v>3.2974585289857351E-3</v>
      </c>
    </row>
    <row r="4" spans="1:5" x14ac:dyDescent="0.25">
      <c r="A4" s="29">
        <v>43713</v>
      </c>
      <c r="B4" s="30">
        <v>3401.04</v>
      </c>
      <c r="C4" s="20">
        <f t="shared" ref="C4:C67" si="0">+B4-B3</f>
        <v>-37.570000000000164</v>
      </c>
      <c r="D4" s="28">
        <f t="shared" ref="D4:D67" si="1">+(B4-B3)/B3</f>
        <v>-1.092592646447261E-2</v>
      </c>
      <c r="E4" s="27">
        <f t="shared" ref="E4:E67" si="2">+LN(B4/B3)</f>
        <v>-1.0986052757091294E-2</v>
      </c>
    </row>
    <row r="5" spans="1:5" x14ac:dyDescent="0.25">
      <c r="A5" s="31">
        <v>43714</v>
      </c>
      <c r="B5" s="32">
        <v>3377.39</v>
      </c>
      <c r="C5" s="20">
        <f t="shared" si="0"/>
        <v>-23.650000000000091</v>
      </c>
      <c r="D5" s="28">
        <f t="shared" si="1"/>
        <v>-6.9537553219015625E-3</v>
      </c>
      <c r="E5" s="27">
        <f t="shared" si="2"/>
        <v>-6.9780453485364866E-3</v>
      </c>
    </row>
    <row r="6" spans="1:5" x14ac:dyDescent="0.25">
      <c r="A6" s="29">
        <v>43715</v>
      </c>
      <c r="B6" s="30">
        <v>3361.7</v>
      </c>
      <c r="C6" s="20">
        <f t="shared" si="0"/>
        <v>-15.690000000000055</v>
      </c>
      <c r="D6" s="28">
        <f t="shared" si="1"/>
        <v>-4.6455991164775327E-3</v>
      </c>
      <c r="E6" s="27">
        <f t="shared" si="2"/>
        <v>-4.656423448735689E-3</v>
      </c>
    </row>
    <row r="7" spans="1:5" x14ac:dyDescent="0.25">
      <c r="A7" s="31">
        <v>43718</v>
      </c>
      <c r="B7" s="32">
        <v>3368.8</v>
      </c>
      <c r="C7" s="20">
        <f t="shared" si="0"/>
        <v>7.1000000000003638</v>
      </c>
      <c r="D7" s="28">
        <f t="shared" si="1"/>
        <v>2.1120266531815344E-3</v>
      </c>
      <c r="E7" s="27">
        <f t="shared" si="2"/>
        <v>2.1097994602655699E-3</v>
      </c>
    </row>
    <row r="8" spans="1:5" x14ac:dyDescent="0.25">
      <c r="A8" s="29">
        <v>43719</v>
      </c>
      <c r="B8" s="30">
        <v>3373.75</v>
      </c>
      <c r="C8" s="20">
        <f t="shared" si="0"/>
        <v>4.9499999999998181</v>
      </c>
      <c r="D8" s="28">
        <f t="shared" si="1"/>
        <v>1.4693659463309837E-3</v>
      </c>
      <c r="E8" s="27">
        <f t="shared" si="2"/>
        <v>1.4682874844963128E-3</v>
      </c>
    </row>
    <row r="9" spans="1:5" x14ac:dyDescent="0.25">
      <c r="A9" s="31">
        <v>43720</v>
      </c>
      <c r="B9" s="32">
        <v>3372.48</v>
      </c>
      <c r="C9" s="20">
        <f t="shared" si="0"/>
        <v>-1.2699999999999818</v>
      </c>
      <c r="D9" s="28">
        <f t="shared" si="1"/>
        <v>-3.7643571693219172E-4</v>
      </c>
      <c r="E9" s="27">
        <f t="shared" si="2"/>
        <v>-3.7650658664255341E-4</v>
      </c>
    </row>
    <row r="10" spans="1:5" x14ac:dyDescent="0.25">
      <c r="A10" s="29">
        <v>43721</v>
      </c>
      <c r="B10" s="30">
        <v>3359.2</v>
      </c>
      <c r="C10" s="20">
        <f t="shared" si="0"/>
        <v>-13.2800000000002</v>
      </c>
      <c r="D10" s="28">
        <f t="shared" si="1"/>
        <v>-3.937755005218771E-3</v>
      </c>
      <c r="E10" s="27">
        <f t="shared" si="2"/>
        <v>-3.9455283755884286E-3</v>
      </c>
    </row>
    <row r="11" spans="1:5" x14ac:dyDescent="0.25">
      <c r="A11" s="31">
        <v>43722</v>
      </c>
      <c r="B11" s="32">
        <v>3356.15</v>
      </c>
      <c r="C11" s="20">
        <f t="shared" si="0"/>
        <v>-3.0499999999997272</v>
      </c>
      <c r="D11" s="28">
        <f t="shared" si="1"/>
        <v>-9.079542748272587E-4</v>
      </c>
      <c r="E11" s="27">
        <f t="shared" si="2"/>
        <v>-9.083667149799475E-4</v>
      </c>
    </row>
    <row r="12" spans="1:5" x14ac:dyDescent="0.25">
      <c r="A12" s="29">
        <v>43725</v>
      </c>
      <c r="B12" s="30">
        <v>3364.43</v>
      </c>
      <c r="C12" s="20">
        <f t="shared" si="0"/>
        <v>8.2799999999997453</v>
      </c>
      <c r="D12" s="28">
        <f t="shared" si="1"/>
        <v>2.4671126141560256E-3</v>
      </c>
      <c r="E12" s="27">
        <f t="shared" si="2"/>
        <v>2.4640742880662307E-3</v>
      </c>
    </row>
    <row r="13" spans="1:5" x14ac:dyDescent="0.25">
      <c r="A13" s="31">
        <v>43726</v>
      </c>
      <c r="B13" s="32">
        <v>3380.92</v>
      </c>
      <c r="C13" s="20">
        <f t="shared" si="0"/>
        <v>16.490000000000236</v>
      </c>
      <c r="D13" s="28">
        <f t="shared" si="1"/>
        <v>4.9012759962312304E-3</v>
      </c>
      <c r="E13" s="27">
        <f t="shared" si="2"/>
        <v>4.8893038463067948E-3</v>
      </c>
    </row>
    <row r="14" spans="1:5" x14ac:dyDescent="0.25">
      <c r="A14" s="29">
        <v>43727</v>
      </c>
      <c r="B14" s="30">
        <v>3377.79</v>
      </c>
      <c r="C14" s="20">
        <f t="shared" si="0"/>
        <v>-3.1300000000001091</v>
      </c>
      <c r="D14" s="28">
        <f t="shared" si="1"/>
        <v>-9.2578351454636874E-4</v>
      </c>
      <c r="E14" s="27">
        <f t="shared" si="2"/>
        <v>-9.2621231677677337E-4</v>
      </c>
    </row>
    <row r="15" spans="1:5" x14ac:dyDescent="0.25">
      <c r="A15" s="31">
        <v>43728</v>
      </c>
      <c r="B15" s="32">
        <v>3377.72</v>
      </c>
      <c r="C15" s="20">
        <f t="shared" si="0"/>
        <v>-7.0000000000163709E-2</v>
      </c>
      <c r="D15" s="28">
        <f t="shared" si="1"/>
        <v>-2.0723609223830879E-5</v>
      </c>
      <c r="E15" s="27">
        <f t="shared" si="2"/>
        <v>-2.0723823960739188E-5</v>
      </c>
    </row>
    <row r="16" spans="1:5" x14ac:dyDescent="0.25">
      <c r="A16" s="29">
        <v>43729</v>
      </c>
      <c r="B16" s="30">
        <v>3402.32</v>
      </c>
      <c r="C16" s="20">
        <f t="shared" si="0"/>
        <v>24.600000000000364</v>
      </c>
      <c r="D16" s="28">
        <f t="shared" si="1"/>
        <v>7.2830193148041775E-3</v>
      </c>
      <c r="E16" s="27">
        <f t="shared" si="2"/>
        <v>7.2566261998702839E-3</v>
      </c>
    </row>
    <row r="17" spans="1:5" x14ac:dyDescent="0.25">
      <c r="A17" s="31">
        <v>43732</v>
      </c>
      <c r="B17" s="32">
        <v>3437.78</v>
      </c>
      <c r="C17" s="20">
        <f t="shared" si="0"/>
        <v>35.460000000000036</v>
      </c>
      <c r="D17" s="28">
        <f t="shared" si="1"/>
        <v>1.0422300077594123E-2</v>
      </c>
      <c r="E17" s="27">
        <f t="shared" si="2"/>
        <v>1.0368362354530522E-2</v>
      </c>
    </row>
    <row r="18" spans="1:5" x14ac:dyDescent="0.25">
      <c r="A18" s="29">
        <v>43733</v>
      </c>
      <c r="B18" s="30">
        <v>3438.66</v>
      </c>
      <c r="C18" s="20">
        <f t="shared" si="0"/>
        <v>0.87999999999965439</v>
      </c>
      <c r="D18" s="28">
        <f t="shared" si="1"/>
        <v>2.5597914933464457E-4</v>
      </c>
      <c r="E18" s="27">
        <f t="shared" si="2"/>
        <v>2.559463922621363E-4</v>
      </c>
    </row>
    <row r="19" spans="1:5" x14ac:dyDescent="0.25">
      <c r="A19" s="31">
        <v>43734</v>
      </c>
      <c r="B19" s="32">
        <v>3451.02</v>
      </c>
      <c r="C19" s="20">
        <f t="shared" si="0"/>
        <v>12.360000000000127</v>
      </c>
      <c r="D19" s="28">
        <f t="shared" si="1"/>
        <v>3.5944234091187053E-3</v>
      </c>
      <c r="E19" s="27">
        <f t="shared" si="2"/>
        <v>3.5879789075248377E-3</v>
      </c>
    </row>
    <row r="20" spans="1:5" x14ac:dyDescent="0.25">
      <c r="A20" s="29">
        <v>43735</v>
      </c>
      <c r="B20" s="30">
        <v>3435.71</v>
      </c>
      <c r="C20" s="20">
        <f t="shared" si="0"/>
        <v>-15.309999999999945</v>
      </c>
      <c r="D20" s="28">
        <f t="shared" si="1"/>
        <v>-4.4363695371223422E-3</v>
      </c>
      <c r="E20" s="27">
        <f t="shared" si="2"/>
        <v>-4.4462394262584012E-3</v>
      </c>
    </row>
    <row r="21" spans="1:5" x14ac:dyDescent="0.25">
      <c r="A21" s="31">
        <v>43736</v>
      </c>
      <c r="B21" s="32">
        <v>3462.01</v>
      </c>
      <c r="C21" s="20">
        <f t="shared" si="0"/>
        <v>26.300000000000182</v>
      </c>
      <c r="D21" s="28">
        <f t="shared" si="1"/>
        <v>7.6548952036115331E-3</v>
      </c>
      <c r="E21" s="27">
        <f t="shared" si="2"/>
        <v>7.6257451591694014E-3</v>
      </c>
    </row>
    <row r="22" spans="1:5" x14ac:dyDescent="0.25">
      <c r="A22" s="29">
        <v>43739</v>
      </c>
      <c r="B22" s="30">
        <v>3477.45</v>
      </c>
      <c r="C22" s="20">
        <f t="shared" si="0"/>
        <v>15.4399999999996</v>
      </c>
      <c r="D22" s="28">
        <f t="shared" si="1"/>
        <v>4.459836915548944E-3</v>
      </c>
      <c r="E22" s="27">
        <f t="shared" si="2"/>
        <v>4.4499213132740837E-3</v>
      </c>
    </row>
    <row r="23" spans="1:5" x14ac:dyDescent="0.25">
      <c r="A23" s="31">
        <v>43740</v>
      </c>
      <c r="B23" s="32">
        <v>3491.29</v>
      </c>
      <c r="C23" s="20">
        <f t="shared" si="0"/>
        <v>13.840000000000146</v>
      </c>
      <c r="D23" s="28">
        <f t="shared" si="1"/>
        <v>3.9799278206732363E-3</v>
      </c>
      <c r="E23" s="27">
        <f t="shared" si="2"/>
        <v>3.972028859205624E-3</v>
      </c>
    </row>
    <row r="24" spans="1:5" x14ac:dyDescent="0.25">
      <c r="A24" s="29">
        <v>43741</v>
      </c>
      <c r="B24" s="30">
        <v>3497.34</v>
      </c>
      <c r="C24" s="20">
        <f t="shared" si="0"/>
        <v>6.0500000000001819</v>
      </c>
      <c r="D24" s="28">
        <f t="shared" si="1"/>
        <v>1.732883833769232E-3</v>
      </c>
      <c r="E24" s="27">
        <f t="shared" si="2"/>
        <v>1.7313841228783359E-3</v>
      </c>
    </row>
    <row r="25" spans="1:5" x14ac:dyDescent="0.25">
      <c r="A25" s="31">
        <v>43742</v>
      </c>
      <c r="B25" s="32">
        <v>3467.6</v>
      </c>
      <c r="C25" s="20">
        <f t="shared" si="0"/>
        <v>-29.740000000000236</v>
      </c>
      <c r="D25" s="28">
        <f t="shared" si="1"/>
        <v>-8.5036055973969453E-3</v>
      </c>
      <c r="E25" s="27">
        <f t="shared" si="2"/>
        <v>-8.5399675366109856E-3</v>
      </c>
    </row>
    <row r="26" spans="1:5" x14ac:dyDescent="0.25">
      <c r="A26" s="29">
        <v>43743</v>
      </c>
      <c r="B26" s="30">
        <v>3430.28</v>
      </c>
      <c r="C26" s="20">
        <f t="shared" si="0"/>
        <v>-37.319999999999709</v>
      </c>
      <c r="D26" s="28">
        <f t="shared" si="1"/>
        <v>-1.0762487022724568E-2</v>
      </c>
      <c r="E26" s="27">
        <f t="shared" si="2"/>
        <v>-1.0820821513202088E-2</v>
      </c>
    </row>
    <row r="27" spans="1:5" x14ac:dyDescent="0.25">
      <c r="A27" s="31">
        <v>43746</v>
      </c>
      <c r="B27" s="32">
        <v>3445.76</v>
      </c>
      <c r="C27" s="20">
        <f t="shared" si="0"/>
        <v>15.480000000000018</v>
      </c>
      <c r="D27" s="28">
        <f t="shared" si="1"/>
        <v>4.5127511456790753E-3</v>
      </c>
      <c r="E27" s="27">
        <f t="shared" si="2"/>
        <v>4.5025992148610928E-3</v>
      </c>
    </row>
    <row r="28" spans="1:5" x14ac:dyDescent="0.25">
      <c r="A28" s="29">
        <v>43747</v>
      </c>
      <c r="B28" s="30">
        <v>3452.57</v>
      </c>
      <c r="C28" s="20">
        <f t="shared" si="0"/>
        <v>6.8099999999999454</v>
      </c>
      <c r="D28" s="28">
        <f t="shared" si="1"/>
        <v>1.9763419390787357E-3</v>
      </c>
      <c r="E28" s="27">
        <f t="shared" si="2"/>
        <v>1.9743915446900962E-3</v>
      </c>
    </row>
    <row r="29" spans="1:5" x14ac:dyDescent="0.25">
      <c r="A29" s="31">
        <v>43748</v>
      </c>
      <c r="B29" s="32">
        <v>3454.56</v>
      </c>
      <c r="C29" s="20">
        <f t="shared" si="0"/>
        <v>1.9899999999997817</v>
      </c>
      <c r="D29" s="28">
        <f t="shared" si="1"/>
        <v>5.7638223120741407E-4</v>
      </c>
      <c r="E29" s="27">
        <f t="shared" si="2"/>
        <v>5.7621618676957024E-4</v>
      </c>
    </row>
    <row r="30" spans="1:5" x14ac:dyDescent="0.25">
      <c r="A30" s="29">
        <v>43749</v>
      </c>
      <c r="B30" s="30">
        <v>3458.42</v>
      </c>
      <c r="C30" s="20">
        <f t="shared" si="0"/>
        <v>3.8600000000001273</v>
      </c>
      <c r="D30" s="28">
        <f t="shared" si="1"/>
        <v>1.1173637163633364E-3</v>
      </c>
      <c r="E30" s="27">
        <f t="shared" si="2"/>
        <v>1.1167399301467778E-3</v>
      </c>
    </row>
    <row r="31" spans="1:5" x14ac:dyDescent="0.25">
      <c r="A31" s="31">
        <v>43750</v>
      </c>
      <c r="B31" s="32">
        <v>3431.46</v>
      </c>
      <c r="C31" s="20">
        <f t="shared" si="0"/>
        <v>-26.960000000000036</v>
      </c>
      <c r="D31" s="28">
        <f t="shared" si="1"/>
        <v>-7.795467294313599E-3</v>
      </c>
      <c r="E31" s="27">
        <f t="shared" si="2"/>
        <v>-7.8260107868948544E-3</v>
      </c>
    </row>
    <row r="32" spans="1:5" x14ac:dyDescent="0.25">
      <c r="A32" s="31">
        <v>43754</v>
      </c>
      <c r="B32" s="32">
        <v>3451.33</v>
      </c>
      <c r="C32" s="20">
        <f t="shared" si="0"/>
        <v>19.869999999999891</v>
      </c>
      <c r="D32" s="28">
        <f t="shared" si="1"/>
        <v>5.7905381382851295E-3</v>
      </c>
      <c r="E32" s="27">
        <f t="shared" si="2"/>
        <v>5.7738374121000377E-3</v>
      </c>
    </row>
    <row r="33" spans="1:5" x14ac:dyDescent="0.25">
      <c r="A33" s="29">
        <v>43755</v>
      </c>
      <c r="B33" s="30">
        <v>3459.55</v>
      </c>
      <c r="C33" s="20">
        <f t="shared" si="0"/>
        <v>8.2200000000002547</v>
      </c>
      <c r="D33" s="28">
        <f t="shared" si="1"/>
        <v>2.3816905366917259E-3</v>
      </c>
      <c r="E33" s="27">
        <f t="shared" si="2"/>
        <v>2.3788588070966479E-3</v>
      </c>
    </row>
    <row r="34" spans="1:5" x14ac:dyDescent="0.25">
      <c r="A34" s="31">
        <v>43756</v>
      </c>
      <c r="B34" s="32">
        <v>3465.35</v>
      </c>
      <c r="C34" s="20">
        <f t="shared" si="0"/>
        <v>5.7999999999997272</v>
      </c>
      <c r="D34" s="28">
        <f t="shared" si="1"/>
        <v>1.6765186223641013E-3</v>
      </c>
      <c r="E34" s="27">
        <f t="shared" si="2"/>
        <v>1.6751148337847323E-3</v>
      </c>
    </row>
    <row r="35" spans="1:5" x14ac:dyDescent="0.25">
      <c r="A35" s="29">
        <v>43757</v>
      </c>
      <c r="B35" s="30">
        <v>3428.63</v>
      </c>
      <c r="C35" s="20">
        <f t="shared" si="0"/>
        <v>-36.7199999999998</v>
      </c>
      <c r="D35" s="28">
        <f t="shared" si="1"/>
        <v>-1.0596332260810538E-2</v>
      </c>
      <c r="E35" s="27">
        <f t="shared" si="2"/>
        <v>-1.0652873161652728E-2</v>
      </c>
    </row>
    <row r="36" spans="1:5" x14ac:dyDescent="0.25">
      <c r="A36" s="31">
        <v>43760</v>
      </c>
      <c r="B36" s="32">
        <v>3442.78</v>
      </c>
      <c r="C36" s="20">
        <f t="shared" si="0"/>
        <v>14.150000000000091</v>
      </c>
      <c r="D36" s="28">
        <f t="shared" si="1"/>
        <v>4.1270128301975108E-3</v>
      </c>
      <c r="E36" s="27">
        <f t="shared" si="2"/>
        <v>4.1185200712122788E-3</v>
      </c>
    </row>
    <row r="37" spans="1:5" x14ac:dyDescent="0.25">
      <c r="A37" s="29">
        <v>43761</v>
      </c>
      <c r="B37" s="30">
        <v>3430.3</v>
      </c>
      <c r="C37" s="20">
        <f t="shared" si="0"/>
        <v>-12.480000000000018</v>
      </c>
      <c r="D37" s="28">
        <f t="shared" si="1"/>
        <v>-3.6249774891221678E-3</v>
      </c>
      <c r="E37" s="27">
        <f t="shared" si="2"/>
        <v>-3.6315636412733851E-3</v>
      </c>
    </row>
    <row r="38" spans="1:5" x14ac:dyDescent="0.25">
      <c r="A38" s="31">
        <v>43762</v>
      </c>
      <c r="B38" s="32">
        <v>3409.29</v>
      </c>
      <c r="C38" s="20">
        <f t="shared" si="0"/>
        <v>-21.010000000000218</v>
      </c>
      <c r="D38" s="28">
        <f t="shared" si="1"/>
        <v>-6.1248287321809224E-3</v>
      </c>
      <c r="E38" s="27">
        <f t="shared" si="2"/>
        <v>-6.1436624372050476E-3</v>
      </c>
    </row>
    <row r="39" spans="1:5" x14ac:dyDescent="0.25">
      <c r="A39" s="29">
        <v>43763</v>
      </c>
      <c r="B39" s="30">
        <v>3387.72</v>
      </c>
      <c r="C39" s="20">
        <f t="shared" si="0"/>
        <v>-21.570000000000164</v>
      </c>
      <c r="D39" s="28">
        <f t="shared" si="1"/>
        <v>-6.3268305130980834E-3</v>
      </c>
      <c r="E39" s="27">
        <f t="shared" si="2"/>
        <v>-6.3469297263277274E-3</v>
      </c>
    </row>
    <row r="40" spans="1:5" x14ac:dyDescent="0.25">
      <c r="A40" s="31">
        <v>43764</v>
      </c>
      <c r="B40" s="32">
        <v>3395.25</v>
      </c>
      <c r="C40" s="20">
        <f t="shared" si="0"/>
        <v>7.5300000000002001</v>
      </c>
      <c r="D40" s="28">
        <f t="shared" si="1"/>
        <v>2.2227338741100801E-3</v>
      </c>
      <c r="E40" s="27">
        <f t="shared" si="2"/>
        <v>2.2202672555873431E-3</v>
      </c>
    </row>
    <row r="41" spans="1:5" x14ac:dyDescent="0.25">
      <c r="A41" s="29">
        <v>43767</v>
      </c>
      <c r="B41" s="30">
        <v>3382.19</v>
      </c>
      <c r="C41" s="20">
        <f t="shared" si="0"/>
        <v>-13.059999999999945</v>
      </c>
      <c r="D41" s="28">
        <f t="shared" si="1"/>
        <v>-3.8465503276636317E-3</v>
      </c>
      <c r="E41" s="27">
        <f t="shared" si="2"/>
        <v>-3.853967328395659E-3</v>
      </c>
    </row>
    <row r="42" spans="1:5" x14ac:dyDescent="0.25">
      <c r="A42" s="31">
        <v>43768</v>
      </c>
      <c r="B42" s="32">
        <v>3380.9</v>
      </c>
      <c r="C42" s="20">
        <f t="shared" si="0"/>
        <v>-1.2899999999999636</v>
      </c>
      <c r="D42" s="28">
        <f t="shared" si="1"/>
        <v>-3.8140967834449384E-4</v>
      </c>
      <c r="E42" s="27">
        <f t="shared" si="2"/>
        <v>-3.8148243351618637E-4</v>
      </c>
    </row>
    <row r="43" spans="1:5" x14ac:dyDescent="0.25">
      <c r="A43" s="29">
        <v>43769</v>
      </c>
      <c r="B43" s="30">
        <v>3389.94</v>
      </c>
      <c r="C43" s="20">
        <f t="shared" si="0"/>
        <v>9.0399999999999636</v>
      </c>
      <c r="D43" s="28">
        <f t="shared" si="1"/>
        <v>2.6738442426572696E-3</v>
      </c>
      <c r="E43" s="27">
        <f t="shared" si="2"/>
        <v>2.6702758805546064E-3</v>
      </c>
    </row>
    <row r="44" spans="1:5" x14ac:dyDescent="0.25">
      <c r="A44" s="31">
        <v>43770</v>
      </c>
      <c r="B44" s="32">
        <v>3383.29</v>
      </c>
      <c r="C44" s="20">
        <f t="shared" si="0"/>
        <v>-6.6500000000000909</v>
      </c>
      <c r="D44" s="28">
        <f t="shared" si="1"/>
        <v>-1.9616866375216347E-3</v>
      </c>
      <c r="E44" s="27">
        <f t="shared" si="2"/>
        <v>-1.9636132647918299E-3</v>
      </c>
    </row>
    <row r="45" spans="1:5" x14ac:dyDescent="0.25">
      <c r="A45" s="29">
        <v>43771</v>
      </c>
      <c r="B45" s="30">
        <v>3339.19</v>
      </c>
      <c r="C45" s="20">
        <f t="shared" si="0"/>
        <v>-44.099999999999909</v>
      </c>
      <c r="D45" s="28">
        <f t="shared" si="1"/>
        <v>-1.3034649704873041E-2</v>
      </c>
      <c r="E45" s="27">
        <f t="shared" si="2"/>
        <v>-1.3120346248852999E-2</v>
      </c>
    </row>
    <row r="46" spans="1:5" x14ac:dyDescent="0.25">
      <c r="A46" s="29">
        <v>43775</v>
      </c>
      <c r="B46" s="30">
        <v>3318.47</v>
      </c>
      <c r="C46" s="20">
        <f t="shared" si="0"/>
        <v>-20.720000000000255</v>
      </c>
      <c r="D46" s="28">
        <f t="shared" si="1"/>
        <v>-6.2050976434405514E-3</v>
      </c>
      <c r="E46" s="27">
        <f t="shared" si="2"/>
        <v>-6.22442927307831E-3</v>
      </c>
    </row>
    <row r="47" spans="1:5" x14ac:dyDescent="0.25">
      <c r="A47" s="31">
        <v>43776</v>
      </c>
      <c r="B47" s="32">
        <v>3319.64</v>
      </c>
      <c r="C47" s="20">
        <f t="shared" si="0"/>
        <v>1.1700000000000728</v>
      </c>
      <c r="D47" s="28">
        <f t="shared" si="1"/>
        <v>3.5257211907899509E-4</v>
      </c>
      <c r="E47" s="27">
        <f t="shared" si="2"/>
        <v>3.5250998013454344E-4</v>
      </c>
    </row>
    <row r="48" spans="1:5" x14ac:dyDescent="0.25">
      <c r="A48" s="29">
        <v>43777</v>
      </c>
      <c r="B48" s="30">
        <v>3327.02</v>
      </c>
      <c r="C48" s="20">
        <f t="shared" si="0"/>
        <v>7.3800000000001091</v>
      </c>
      <c r="D48" s="28">
        <f t="shared" si="1"/>
        <v>2.2231326288393049E-3</v>
      </c>
      <c r="E48" s="27">
        <f t="shared" si="2"/>
        <v>2.2206651258774813E-3</v>
      </c>
    </row>
    <row r="49" spans="1:5" x14ac:dyDescent="0.25">
      <c r="A49" s="31">
        <v>43778</v>
      </c>
      <c r="B49" s="32">
        <v>3341.01</v>
      </c>
      <c r="C49" s="20">
        <f t="shared" si="0"/>
        <v>13.990000000000236</v>
      </c>
      <c r="D49" s="28">
        <f t="shared" si="1"/>
        <v>4.2049642021990356E-3</v>
      </c>
      <c r="E49" s="27">
        <f t="shared" si="2"/>
        <v>4.1961480460014225E-3</v>
      </c>
    </row>
    <row r="50" spans="1:5" x14ac:dyDescent="0.25">
      <c r="A50" s="31">
        <v>43782</v>
      </c>
      <c r="B50" s="32">
        <v>3384.21</v>
      </c>
      <c r="C50" s="20">
        <f t="shared" si="0"/>
        <v>43.199999999999818</v>
      </c>
      <c r="D50" s="28">
        <f t="shared" si="1"/>
        <v>1.2930221699426167E-2</v>
      </c>
      <c r="E50" s="27">
        <f t="shared" si="2"/>
        <v>1.284734007015215E-2</v>
      </c>
    </row>
    <row r="51" spans="1:5" x14ac:dyDescent="0.25">
      <c r="A51" s="29">
        <v>43783</v>
      </c>
      <c r="B51" s="30">
        <v>3441.89</v>
      </c>
      <c r="C51" s="20">
        <f t="shared" si="0"/>
        <v>57.679999999999836</v>
      </c>
      <c r="D51" s="28">
        <f t="shared" si="1"/>
        <v>1.7043859571362247E-2</v>
      </c>
      <c r="E51" s="27">
        <f t="shared" si="2"/>
        <v>1.6900242558690572E-2</v>
      </c>
    </row>
    <row r="52" spans="1:5" x14ac:dyDescent="0.25">
      <c r="A52" s="31">
        <v>43784</v>
      </c>
      <c r="B52" s="32">
        <v>3452.67</v>
      </c>
      <c r="C52" s="20">
        <f t="shared" si="0"/>
        <v>10.7800000000002</v>
      </c>
      <c r="D52" s="28">
        <f t="shared" si="1"/>
        <v>3.1320001510798429E-3</v>
      </c>
      <c r="E52" s="27">
        <f t="shared" si="2"/>
        <v>3.1271056556508195E-3</v>
      </c>
    </row>
    <row r="53" spans="1:5" x14ac:dyDescent="0.25">
      <c r="A53" s="29">
        <v>43785</v>
      </c>
      <c r="B53" s="30">
        <v>3421.26</v>
      </c>
      <c r="C53" s="20">
        <f t="shared" si="0"/>
        <v>-31.409999999999854</v>
      </c>
      <c r="D53" s="28">
        <f t="shared" si="1"/>
        <v>-9.0973073013059028E-3</v>
      </c>
      <c r="E53" s="27">
        <f t="shared" si="2"/>
        <v>-9.1389404936931869E-3</v>
      </c>
    </row>
    <row r="54" spans="1:5" x14ac:dyDescent="0.25">
      <c r="A54" s="31">
        <v>43788</v>
      </c>
      <c r="B54" s="32">
        <v>3447.74</v>
      </c>
      <c r="C54" s="20">
        <f t="shared" si="0"/>
        <v>26.479999999999563</v>
      </c>
      <c r="D54" s="28">
        <f t="shared" si="1"/>
        <v>7.739838539017661E-3</v>
      </c>
      <c r="E54" s="27">
        <f t="shared" si="2"/>
        <v>7.7100396490123544E-3</v>
      </c>
    </row>
    <row r="55" spans="1:5" x14ac:dyDescent="0.25">
      <c r="A55" s="29">
        <v>43789</v>
      </c>
      <c r="B55" s="30">
        <v>3434.49</v>
      </c>
      <c r="C55" s="20">
        <f t="shared" si="0"/>
        <v>-13.25</v>
      </c>
      <c r="D55" s="28">
        <f t="shared" si="1"/>
        <v>-3.8430972173075697E-3</v>
      </c>
      <c r="E55" s="27">
        <f t="shared" si="2"/>
        <v>-3.8505008901955585E-3</v>
      </c>
    </row>
    <row r="56" spans="1:5" x14ac:dyDescent="0.25">
      <c r="A56" s="31">
        <v>43790</v>
      </c>
      <c r="B56" s="32">
        <v>3445.95</v>
      </c>
      <c r="C56" s="20">
        <f t="shared" si="0"/>
        <v>11.460000000000036</v>
      </c>
      <c r="D56" s="28">
        <f t="shared" si="1"/>
        <v>3.3367399526567369E-3</v>
      </c>
      <c r="E56" s="27">
        <f t="shared" si="2"/>
        <v>3.3311853885618502E-3</v>
      </c>
    </row>
    <row r="57" spans="1:5" x14ac:dyDescent="0.25">
      <c r="A57" s="29">
        <v>43791</v>
      </c>
      <c r="B57" s="30">
        <v>3440.66</v>
      </c>
      <c r="C57" s="20">
        <f t="shared" si="0"/>
        <v>-5.2899999999999636</v>
      </c>
      <c r="D57" s="28">
        <f t="shared" si="1"/>
        <v>-1.5351354488602458E-3</v>
      </c>
      <c r="E57" s="27">
        <f t="shared" si="2"/>
        <v>-1.5363149765944798E-3</v>
      </c>
    </row>
    <row r="58" spans="1:5" x14ac:dyDescent="0.25">
      <c r="A58" s="31">
        <v>43792</v>
      </c>
      <c r="B58" s="32">
        <v>3410.77</v>
      </c>
      <c r="C58" s="20">
        <f t="shared" si="0"/>
        <v>-29.889999999999873</v>
      </c>
      <c r="D58" s="28">
        <f t="shared" si="1"/>
        <v>-8.6872867414972341E-3</v>
      </c>
      <c r="E58" s="27">
        <f t="shared" si="2"/>
        <v>-8.7252411909592553E-3</v>
      </c>
    </row>
    <row r="59" spans="1:5" x14ac:dyDescent="0.25">
      <c r="A59" s="29">
        <v>43795</v>
      </c>
      <c r="B59" s="30">
        <v>3433.94</v>
      </c>
      <c r="C59" s="20">
        <f t="shared" si="0"/>
        <v>23.170000000000073</v>
      </c>
      <c r="D59" s="28">
        <f t="shared" si="1"/>
        <v>6.7931874620687036E-3</v>
      </c>
      <c r="E59" s="27">
        <f t="shared" si="2"/>
        <v>6.7702177305733104E-3</v>
      </c>
    </row>
    <row r="60" spans="1:5" x14ac:dyDescent="0.25">
      <c r="A60" s="31">
        <v>43796</v>
      </c>
      <c r="B60" s="32">
        <v>3469.01</v>
      </c>
      <c r="C60" s="20">
        <f t="shared" si="0"/>
        <v>35.070000000000164</v>
      </c>
      <c r="D60" s="28">
        <f t="shared" si="1"/>
        <v>1.0212758522280577E-2</v>
      </c>
      <c r="E60" s="27">
        <f t="shared" si="2"/>
        <v>1.0160960671408476E-2</v>
      </c>
    </row>
    <row r="61" spans="1:5" x14ac:dyDescent="0.25">
      <c r="A61" s="29">
        <v>43797</v>
      </c>
      <c r="B61" s="30">
        <v>3502.92</v>
      </c>
      <c r="C61" s="20">
        <f t="shared" si="0"/>
        <v>33.909999999999854</v>
      </c>
      <c r="D61" s="28">
        <f t="shared" si="1"/>
        <v>9.7751231619395314E-3</v>
      </c>
      <c r="E61" s="27">
        <f t="shared" si="2"/>
        <v>9.7276557281892901E-3</v>
      </c>
    </row>
    <row r="62" spans="1:5" x14ac:dyDescent="0.25">
      <c r="A62" s="29">
        <v>43799</v>
      </c>
      <c r="B62" s="30">
        <v>3522.48</v>
      </c>
      <c r="C62" s="20">
        <f t="shared" si="0"/>
        <v>19.559999999999945</v>
      </c>
      <c r="D62" s="28">
        <f t="shared" si="1"/>
        <v>5.5839128498509655E-3</v>
      </c>
      <c r="E62" s="27">
        <f t="shared" si="2"/>
        <v>5.5683806021463965E-3</v>
      </c>
    </row>
    <row r="63" spans="1:5" x14ac:dyDescent="0.25">
      <c r="A63" s="31">
        <v>43802</v>
      </c>
      <c r="B63" s="32">
        <v>3508.39</v>
      </c>
      <c r="C63" s="20">
        <f t="shared" si="0"/>
        <v>-14.090000000000146</v>
      </c>
      <c r="D63" s="28">
        <f t="shared" si="1"/>
        <v>-4.0000227112716455E-3</v>
      </c>
      <c r="E63" s="27">
        <f t="shared" si="2"/>
        <v>-4.008044200020649E-3</v>
      </c>
    </row>
    <row r="64" spans="1:5" x14ac:dyDescent="0.25">
      <c r="A64" s="29">
        <v>43803</v>
      </c>
      <c r="B64" s="30">
        <v>3506.67</v>
      </c>
      <c r="C64" s="20">
        <f t="shared" si="0"/>
        <v>-1.7199999999997999</v>
      </c>
      <c r="D64" s="28">
        <f t="shared" si="1"/>
        <v>-4.90253364078623E-4</v>
      </c>
      <c r="E64" s="27">
        <f t="shared" si="2"/>
        <v>-4.9037357755073684E-4</v>
      </c>
    </row>
    <row r="65" spans="1:5" x14ac:dyDescent="0.25">
      <c r="A65" s="31">
        <v>43804</v>
      </c>
      <c r="B65" s="32">
        <v>3478.57</v>
      </c>
      <c r="C65" s="20">
        <f t="shared" si="0"/>
        <v>-28.099999999999909</v>
      </c>
      <c r="D65" s="28">
        <f t="shared" si="1"/>
        <v>-8.0133003675851751E-3</v>
      </c>
      <c r="E65" s="27">
        <f t="shared" si="2"/>
        <v>-8.0455794157614138E-3</v>
      </c>
    </row>
    <row r="66" spans="1:5" x14ac:dyDescent="0.25">
      <c r="A66" s="29">
        <v>43805</v>
      </c>
      <c r="B66" s="30">
        <v>3459.97</v>
      </c>
      <c r="C66" s="20">
        <f t="shared" si="0"/>
        <v>-18.600000000000364</v>
      </c>
      <c r="D66" s="28">
        <f t="shared" si="1"/>
        <v>-5.3470247831724996E-3</v>
      </c>
      <c r="E66" s="27">
        <f t="shared" si="2"/>
        <v>-5.3613712837707076E-3</v>
      </c>
    </row>
    <row r="67" spans="1:5" x14ac:dyDescent="0.25">
      <c r="A67" s="31">
        <v>43806</v>
      </c>
      <c r="B67" s="32">
        <v>3430.31</v>
      </c>
      <c r="C67" s="20">
        <f t="shared" si="0"/>
        <v>-29.659999999999854</v>
      </c>
      <c r="D67" s="28">
        <f t="shared" si="1"/>
        <v>-8.5723286618091653E-3</v>
      </c>
      <c r="E67" s="27">
        <f t="shared" si="2"/>
        <v>-8.6092824091540572E-3</v>
      </c>
    </row>
    <row r="68" spans="1:5" x14ac:dyDescent="0.25">
      <c r="A68" s="29">
        <v>43809</v>
      </c>
      <c r="B68" s="30">
        <v>3418.48</v>
      </c>
      <c r="C68" s="20">
        <f t="shared" ref="C68:C131" si="3">+B68-B67</f>
        <v>-11.829999999999927</v>
      </c>
      <c r="D68" s="28">
        <f t="shared" ref="D68:D131" si="4">+(B68-B67)/B67</f>
        <v>-3.4486679046499959E-3</v>
      </c>
      <c r="E68" s="27">
        <f t="shared" ref="E68:E131" si="5">+LN(B68/B67)</f>
        <v>-3.454628267294728E-3</v>
      </c>
    </row>
    <row r="69" spans="1:5" x14ac:dyDescent="0.25">
      <c r="A69" s="31">
        <v>43810</v>
      </c>
      <c r="B69" s="32">
        <v>3418.61</v>
      </c>
      <c r="C69" s="20">
        <f t="shared" si="3"/>
        <v>0.13000000000010914</v>
      </c>
      <c r="D69" s="28">
        <f t="shared" si="4"/>
        <v>3.8028597505355932E-5</v>
      </c>
      <c r="E69" s="27">
        <f t="shared" si="5"/>
        <v>3.802787443667464E-5</v>
      </c>
    </row>
    <row r="70" spans="1:5" x14ac:dyDescent="0.25">
      <c r="A70" s="29">
        <v>43811</v>
      </c>
      <c r="B70" s="30">
        <v>3387.73</v>
      </c>
      <c r="C70" s="20">
        <f t="shared" si="3"/>
        <v>-30.880000000000109</v>
      </c>
      <c r="D70" s="28">
        <f t="shared" si="4"/>
        <v>-9.0329110369419471E-3</v>
      </c>
      <c r="E70" s="27">
        <f t="shared" si="5"/>
        <v>-9.0739551298893058E-3</v>
      </c>
    </row>
    <row r="71" spans="1:5" x14ac:dyDescent="0.25">
      <c r="A71" s="31">
        <v>43812</v>
      </c>
      <c r="B71" s="32">
        <v>3372.23</v>
      </c>
      <c r="C71" s="20">
        <f t="shared" si="3"/>
        <v>-15.5</v>
      </c>
      <c r="D71" s="28">
        <f t="shared" si="4"/>
        <v>-4.5753351063986796E-3</v>
      </c>
      <c r="E71" s="27">
        <f t="shared" si="5"/>
        <v>-4.5858339882415659E-3</v>
      </c>
    </row>
    <row r="72" spans="1:5" x14ac:dyDescent="0.25">
      <c r="A72" s="29">
        <v>43813</v>
      </c>
      <c r="B72" s="30">
        <v>3374.29</v>
      </c>
      <c r="C72" s="20">
        <f t="shared" si="3"/>
        <v>2.0599999999999454</v>
      </c>
      <c r="D72" s="28">
        <f t="shared" si="4"/>
        <v>6.1087173769284586E-4</v>
      </c>
      <c r="E72" s="27">
        <f t="shared" si="5"/>
        <v>6.1068523150333844E-4</v>
      </c>
    </row>
    <row r="73" spans="1:5" x14ac:dyDescent="0.25">
      <c r="A73" s="31">
        <v>43816</v>
      </c>
      <c r="B73" s="32">
        <v>3364.24</v>
      </c>
      <c r="C73" s="20">
        <f t="shared" si="3"/>
        <v>-10.050000000000182</v>
      </c>
      <c r="D73" s="28">
        <f t="shared" si="4"/>
        <v>-2.9784043458031709E-3</v>
      </c>
      <c r="E73" s="27">
        <f t="shared" si="5"/>
        <v>-2.9828486187818068E-3</v>
      </c>
    </row>
    <row r="74" spans="1:5" x14ac:dyDescent="0.25">
      <c r="A74" s="29">
        <v>43817</v>
      </c>
      <c r="B74" s="30">
        <v>3347.86</v>
      </c>
      <c r="C74" s="20">
        <f t="shared" si="3"/>
        <v>-16.379999999999654</v>
      </c>
      <c r="D74" s="28">
        <f t="shared" si="4"/>
        <v>-4.8688559674695195E-3</v>
      </c>
      <c r="E74" s="27">
        <f t="shared" si="5"/>
        <v>-4.8807474610335364E-3</v>
      </c>
    </row>
    <row r="75" spans="1:5" x14ac:dyDescent="0.25">
      <c r="A75" s="31">
        <v>43818</v>
      </c>
      <c r="B75" s="32">
        <v>3329.98</v>
      </c>
      <c r="C75" s="20">
        <f t="shared" si="3"/>
        <v>-17.880000000000109</v>
      </c>
      <c r="D75" s="28">
        <f t="shared" si="4"/>
        <v>-5.3407251199273894E-3</v>
      </c>
      <c r="E75" s="27">
        <f t="shared" si="5"/>
        <v>-5.3550377750468938E-3</v>
      </c>
    </row>
    <row r="76" spans="1:5" x14ac:dyDescent="0.25">
      <c r="A76" s="29">
        <v>43819</v>
      </c>
      <c r="B76" s="30">
        <v>3322.38</v>
      </c>
      <c r="C76" s="20">
        <f t="shared" si="3"/>
        <v>-7.5999999999999091</v>
      </c>
      <c r="D76" s="28">
        <f t="shared" si="4"/>
        <v>-2.2822959897656771E-3</v>
      </c>
      <c r="E76" s="27">
        <f t="shared" si="5"/>
        <v>-2.2849043967851533E-3</v>
      </c>
    </row>
    <row r="77" spans="1:5" x14ac:dyDescent="0.25">
      <c r="A77" s="31">
        <v>43820</v>
      </c>
      <c r="B77" s="32">
        <v>3325.47</v>
      </c>
      <c r="C77" s="20">
        <f t="shared" si="3"/>
        <v>3.0899999999996908</v>
      </c>
      <c r="D77" s="28">
        <f t="shared" si="4"/>
        <v>9.300561645566403E-4</v>
      </c>
      <c r="E77" s="27">
        <f t="shared" si="5"/>
        <v>9.2962393030270409E-4</v>
      </c>
    </row>
    <row r="78" spans="1:5" x14ac:dyDescent="0.25">
      <c r="A78" s="29">
        <v>43823</v>
      </c>
      <c r="B78" s="30">
        <v>3316.92</v>
      </c>
      <c r="C78" s="20">
        <f t="shared" si="3"/>
        <v>-8.5499999999997272</v>
      </c>
      <c r="D78" s="28">
        <f t="shared" si="4"/>
        <v>-2.5710651426714805E-3</v>
      </c>
      <c r="E78" s="27">
        <f t="shared" si="5"/>
        <v>-2.5743760068379284E-3</v>
      </c>
    </row>
    <row r="79" spans="1:5" x14ac:dyDescent="0.25">
      <c r="A79" s="31">
        <v>43824</v>
      </c>
      <c r="B79" s="32">
        <v>3305.84</v>
      </c>
      <c r="C79" s="20">
        <f t="shared" si="3"/>
        <v>-11.079999999999927</v>
      </c>
      <c r="D79" s="28">
        <f t="shared" si="4"/>
        <v>-3.3404483677628425E-3</v>
      </c>
      <c r="E79" s="27">
        <f t="shared" si="5"/>
        <v>-3.346040121527458E-3</v>
      </c>
    </row>
    <row r="80" spans="1:5" x14ac:dyDescent="0.25">
      <c r="A80" s="31">
        <v>43826</v>
      </c>
      <c r="B80" s="32">
        <v>3281.4</v>
      </c>
      <c r="C80" s="20">
        <f t="shared" si="3"/>
        <v>-24.440000000000055</v>
      </c>
      <c r="D80" s="28">
        <f t="shared" si="4"/>
        <v>-7.3929772765772249E-3</v>
      </c>
      <c r="E80" s="27">
        <f t="shared" si="5"/>
        <v>-7.4204407748173929E-3</v>
      </c>
    </row>
    <row r="81" spans="1:5" x14ac:dyDescent="0.25">
      <c r="A81" s="29">
        <v>43827</v>
      </c>
      <c r="B81" s="30">
        <v>3294.05</v>
      </c>
      <c r="C81" s="20">
        <f t="shared" si="3"/>
        <v>12.650000000000091</v>
      </c>
      <c r="D81" s="28">
        <f t="shared" si="4"/>
        <v>3.8550618638386329E-3</v>
      </c>
      <c r="E81" s="27">
        <f t="shared" si="5"/>
        <v>3.8476501551418319E-3</v>
      </c>
    </row>
    <row r="82" spans="1:5" x14ac:dyDescent="0.25">
      <c r="A82" s="31">
        <v>43830</v>
      </c>
      <c r="B82" s="32">
        <v>3277.14</v>
      </c>
      <c r="C82" s="20">
        <f t="shared" si="3"/>
        <v>-16.910000000000309</v>
      </c>
      <c r="D82" s="28">
        <f t="shared" si="4"/>
        <v>-5.1334982771968577E-3</v>
      </c>
      <c r="E82" s="27">
        <f t="shared" si="5"/>
        <v>-5.1467199478371414E-3</v>
      </c>
    </row>
    <row r="83" spans="1:5" x14ac:dyDescent="0.25">
      <c r="A83" s="29">
        <v>43833</v>
      </c>
      <c r="B83" s="30">
        <v>3258.84</v>
      </c>
      <c r="C83" s="20">
        <f t="shared" si="3"/>
        <v>-18.299999999999727</v>
      </c>
      <c r="D83" s="28">
        <f t="shared" si="4"/>
        <v>-5.5841373880883109E-3</v>
      </c>
      <c r="E83" s="27">
        <f t="shared" si="5"/>
        <v>-5.5997869700752231E-3</v>
      </c>
    </row>
    <row r="84" spans="1:5" x14ac:dyDescent="0.25">
      <c r="A84" s="31">
        <v>43834</v>
      </c>
      <c r="B84" s="32">
        <v>3262.05</v>
      </c>
      <c r="C84" s="20">
        <f t="shared" si="3"/>
        <v>3.2100000000000364</v>
      </c>
      <c r="D84" s="28">
        <f t="shared" si="4"/>
        <v>9.8501307213610858E-4</v>
      </c>
      <c r="E84" s="27">
        <f t="shared" si="5"/>
        <v>9.8452826509464451E-4</v>
      </c>
    </row>
    <row r="85" spans="1:5" x14ac:dyDescent="0.25">
      <c r="A85" s="31">
        <v>43838</v>
      </c>
      <c r="B85" s="32">
        <v>3264.26</v>
      </c>
      <c r="C85" s="20">
        <f t="shared" si="3"/>
        <v>2.2100000000000364</v>
      </c>
      <c r="D85" s="28">
        <f t="shared" si="4"/>
        <v>6.7748808264742608E-4</v>
      </c>
      <c r="E85" s="27">
        <f t="shared" si="5"/>
        <v>6.7725869119718567E-4</v>
      </c>
    </row>
    <row r="86" spans="1:5" x14ac:dyDescent="0.25">
      <c r="A86" s="29">
        <v>43839</v>
      </c>
      <c r="B86" s="30">
        <v>3254.42</v>
      </c>
      <c r="C86" s="20">
        <f t="shared" si="3"/>
        <v>-9.8400000000001455</v>
      </c>
      <c r="D86" s="28">
        <f t="shared" si="4"/>
        <v>-3.014465759467734E-3</v>
      </c>
      <c r="E86" s="27">
        <f t="shared" si="5"/>
        <v>-3.0190184128891713E-3</v>
      </c>
    </row>
    <row r="87" spans="1:5" x14ac:dyDescent="0.25">
      <c r="A87" s="31">
        <v>43840</v>
      </c>
      <c r="B87" s="32">
        <v>3253.89</v>
      </c>
      <c r="C87" s="20">
        <f t="shared" si="3"/>
        <v>-0.53000000000020009</v>
      </c>
      <c r="D87" s="28">
        <f t="shared" si="4"/>
        <v>-1.6285543967902116E-4</v>
      </c>
      <c r="E87" s="27">
        <f t="shared" si="5"/>
        <v>-1.628687020660145E-4</v>
      </c>
    </row>
    <row r="88" spans="1:5" x14ac:dyDescent="0.25">
      <c r="A88" s="29">
        <v>43841</v>
      </c>
      <c r="B88" s="30">
        <v>3272.62</v>
      </c>
      <c r="C88" s="20">
        <f t="shared" si="3"/>
        <v>18.730000000000018</v>
      </c>
      <c r="D88" s="28">
        <f t="shared" si="4"/>
        <v>5.7561872097704652E-3</v>
      </c>
      <c r="E88" s="27">
        <f t="shared" si="5"/>
        <v>5.7396836655474424E-3</v>
      </c>
    </row>
    <row r="89" spans="1:5" x14ac:dyDescent="0.25">
      <c r="A89" s="31">
        <v>43844</v>
      </c>
      <c r="B89" s="32">
        <v>3288.05</v>
      </c>
      <c r="C89" s="20">
        <f t="shared" si="3"/>
        <v>15.430000000000291</v>
      </c>
      <c r="D89" s="28">
        <f t="shared" si="4"/>
        <v>4.7148767654051774E-3</v>
      </c>
      <c r="E89" s="27">
        <f t="shared" si="5"/>
        <v>4.7037965482047495E-3</v>
      </c>
    </row>
    <row r="90" spans="1:5" x14ac:dyDescent="0.25">
      <c r="A90" s="29">
        <v>43845</v>
      </c>
      <c r="B90" s="30">
        <v>3278.83</v>
      </c>
      <c r="C90" s="20">
        <f t="shared" si="3"/>
        <v>-9.2200000000002547</v>
      </c>
      <c r="D90" s="28">
        <f t="shared" si="4"/>
        <v>-2.8040936117152276E-3</v>
      </c>
      <c r="E90" s="27">
        <f t="shared" si="5"/>
        <v>-2.8080324471722248E-3</v>
      </c>
    </row>
    <row r="91" spans="1:5" x14ac:dyDescent="0.25">
      <c r="A91" s="31">
        <v>43846</v>
      </c>
      <c r="B91" s="32">
        <v>3296.74</v>
      </c>
      <c r="C91" s="20">
        <f t="shared" si="3"/>
        <v>17.909999999999854</v>
      </c>
      <c r="D91" s="28">
        <f t="shared" si="4"/>
        <v>5.4623143011378614E-3</v>
      </c>
      <c r="E91" s="27">
        <f t="shared" si="5"/>
        <v>5.4474499669182521E-3</v>
      </c>
    </row>
    <row r="92" spans="1:5" x14ac:dyDescent="0.25">
      <c r="A92" s="29">
        <v>43847</v>
      </c>
      <c r="B92" s="30">
        <v>3313.4</v>
      </c>
      <c r="C92" s="20">
        <f t="shared" si="3"/>
        <v>16.660000000000309</v>
      </c>
      <c r="D92" s="28">
        <f t="shared" si="4"/>
        <v>5.0534770712887004E-3</v>
      </c>
      <c r="E92" s="27">
        <f t="shared" si="5"/>
        <v>5.0407511115908013E-3</v>
      </c>
    </row>
    <row r="93" spans="1:5" x14ac:dyDescent="0.25">
      <c r="A93" s="31">
        <v>43848</v>
      </c>
      <c r="B93" s="32">
        <v>3320.77</v>
      </c>
      <c r="C93" s="20">
        <f t="shared" si="3"/>
        <v>7.3699999999998909</v>
      </c>
      <c r="D93" s="28">
        <f t="shared" si="4"/>
        <v>2.224301321904959E-3</v>
      </c>
      <c r="E93" s="27">
        <f t="shared" si="5"/>
        <v>2.2218312258667967E-3</v>
      </c>
    </row>
    <row r="94" spans="1:5" x14ac:dyDescent="0.25">
      <c r="A94" s="31">
        <v>43852</v>
      </c>
      <c r="B94" s="32">
        <v>3347.91</v>
      </c>
      <c r="C94" s="20">
        <f t="shared" si="3"/>
        <v>27.139999999999873</v>
      </c>
      <c r="D94" s="28">
        <f t="shared" si="4"/>
        <v>8.1728032956211588E-3</v>
      </c>
      <c r="E94" s="27">
        <f t="shared" si="5"/>
        <v>8.1395867973120661E-3</v>
      </c>
    </row>
    <row r="95" spans="1:5" x14ac:dyDescent="0.25">
      <c r="A95" s="29">
        <v>43853</v>
      </c>
      <c r="B95" s="30">
        <v>3337.77</v>
      </c>
      <c r="C95" s="20">
        <f t="shared" si="3"/>
        <v>-10.139999999999873</v>
      </c>
      <c r="D95" s="28">
        <f t="shared" si="4"/>
        <v>-3.0287552532773801E-3</v>
      </c>
      <c r="E95" s="27">
        <f t="shared" si="5"/>
        <v>-3.0333512148440489E-3</v>
      </c>
    </row>
    <row r="96" spans="1:5" x14ac:dyDescent="0.25">
      <c r="A96" s="31">
        <v>43854</v>
      </c>
      <c r="B96" s="32">
        <v>3353.76</v>
      </c>
      <c r="C96" s="20">
        <f t="shared" si="3"/>
        <v>15.990000000000236</v>
      </c>
      <c r="D96" s="28">
        <f t="shared" si="4"/>
        <v>4.7906236798821479E-3</v>
      </c>
      <c r="E96" s="27">
        <f t="shared" si="5"/>
        <v>4.7791851594785901E-3</v>
      </c>
    </row>
    <row r="97" spans="1:5" x14ac:dyDescent="0.25">
      <c r="A97" s="29">
        <v>43855</v>
      </c>
      <c r="B97" s="30">
        <v>3366.01</v>
      </c>
      <c r="C97" s="20">
        <f t="shared" si="3"/>
        <v>12.25</v>
      </c>
      <c r="D97" s="28">
        <f t="shared" si="4"/>
        <v>3.6526167644673441E-3</v>
      </c>
      <c r="E97" s="27">
        <f t="shared" si="5"/>
        <v>3.6459621594117446E-3</v>
      </c>
    </row>
    <row r="98" spans="1:5" x14ac:dyDescent="0.25">
      <c r="A98" s="31">
        <v>43858</v>
      </c>
      <c r="B98" s="32">
        <v>3398.4</v>
      </c>
      <c r="C98" s="20">
        <f t="shared" si="3"/>
        <v>32.389999999999873</v>
      </c>
      <c r="D98" s="28">
        <f t="shared" si="4"/>
        <v>9.622668976027959E-3</v>
      </c>
      <c r="E98" s="27">
        <f t="shared" si="5"/>
        <v>9.5766659759028636E-3</v>
      </c>
    </row>
    <row r="99" spans="1:5" x14ac:dyDescent="0.25">
      <c r="A99" s="29">
        <v>43859</v>
      </c>
      <c r="B99" s="30">
        <v>3392.6</v>
      </c>
      <c r="C99" s="20">
        <f t="shared" si="3"/>
        <v>-5.8000000000001819</v>
      </c>
      <c r="D99" s="28">
        <f t="shared" si="4"/>
        <v>-1.7066854990584338E-3</v>
      </c>
      <c r="E99" s="27">
        <f t="shared" si="5"/>
        <v>-1.7081435459425462E-3</v>
      </c>
    </row>
    <row r="100" spans="1:5" x14ac:dyDescent="0.25">
      <c r="A100" s="31">
        <v>43860</v>
      </c>
      <c r="B100" s="32">
        <v>3395.1</v>
      </c>
      <c r="C100" s="20">
        <f t="shared" si="3"/>
        <v>2.5</v>
      </c>
      <c r="D100" s="28">
        <f t="shared" si="4"/>
        <v>7.3689795437127865E-4</v>
      </c>
      <c r="E100" s="27">
        <f t="shared" si="5"/>
        <v>7.3662657838321891E-4</v>
      </c>
    </row>
    <row r="101" spans="1:5" x14ac:dyDescent="0.25">
      <c r="A101" s="29">
        <v>43861</v>
      </c>
      <c r="B101" s="30">
        <v>3411.45</v>
      </c>
      <c r="C101" s="20">
        <f t="shared" si="3"/>
        <v>16.349999999999909</v>
      </c>
      <c r="D101" s="28">
        <f t="shared" si="4"/>
        <v>4.8157638950251571E-3</v>
      </c>
      <c r="E101" s="27">
        <f t="shared" si="5"/>
        <v>4.8042051985267772E-3</v>
      </c>
    </row>
    <row r="102" spans="1:5" x14ac:dyDescent="0.25">
      <c r="A102" s="31">
        <v>43862</v>
      </c>
      <c r="B102" s="32">
        <v>3423.24</v>
      </c>
      <c r="C102" s="20">
        <f t="shared" si="3"/>
        <v>11.789999999999964</v>
      </c>
      <c r="D102" s="28">
        <f t="shared" si="4"/>
        <v>3.4560084421580164E-3</v>
      </c>
      <c r="E102" s="27">
        <f t="shared" si="5"/>
        <v>3.4500501689305311E-3</v>
      </c>
    </row>
    <row r="103" spans="1:5" x14ac:dyDescent="0.25">
      <c r="A103" s="29">
        <v>43865</v>
      </c>
      <c r="B103" s="30">
        <v>3401.56</v>
      </c>
      <c r="C103" s="20">
        <f t="shared" si="3"/>
        <v>-21.679999999999836</v>
      </c>
      <c r="D103" s="28">
        <f t="shared" si="4"/>
        <v>-6.3331814304576481E-3</v>
      </c>
      <c r="E103" s="27">
        <f t="shared" si="5"/>
        <v>-6.3533211011279674E-3</v>
      </c>
    </row>
    <row r="104" spans="1:5" x14ac:dyDescent="0.25">
      <c r="A104" s="31">
        <v>43866</v>
      </c>
      <c r="B104" s="32">
        <v>3368.87</v>
      </c>
      <c r="C104" s="20">
        <f t="shared" si="3"/>
        <v>-32.690000000000055</v>
      </c>
      <c r="D104" s="28">
        <f t="shared" si="4"/>
        <v>-9.6102964522160588E-3</v>
      </c>
      <c r="E104" s="27">
        <f t="shared" si="5"/>
        <v>-9.6567733621230993E-3</v>
      </c>
    </row>
    <row r="105" spans="1:5" x14ac:dyDescent="0.25">
      <c r="A105" s="29">
        <v>43867</v>
      </c>
      <c r="B105" s="30">
        <v>3355.44</v>
      </c>
      <c r="C105" s="20">
        <f t="shared" si="3"/>
        <v>-13.429999999999836</v>
      </c>
      <c r="D105" s="28">
        <f t="shared" si="4"/>
        <v>-3.986499924306915E-3</v>
      </c>
      <c r="E105" s="27">
        <f t="shared" si="5"/>
        <v>-3.9944671965328428E-3</v>
      </c>
    </row>
    <row r="106" spans="1:5" x14ac:dyDescent="0.25">
      <c r="A106" s="31">
        <v>43868</v>
      </c>
      <c r="B106" s="32">
        <v>3378.43</v>
      </c>
      <c r="C106" s="20">
        <f t="shared" si="3"/>
        <v>22.989999999999782</v>
      </c>
      <c r="D106" s="28">
        <f t="shared" si="4"/>
        <v>6.8515604510883165E-3</v>
      </c>
      <c r="E106" s="27">
        <f t="shared" si="5"/>
        <v>6.828195175796861E-3</v>
      </c>
    </row>
    <row r="107" spans="1:5" x14ac:dyDescent="0.25">
      <c r="A107" s="29">
        <v>43869</v>
      </c>
      <c r="B107" s="30">
        <v>3408.35</v>
      </c>
      <c r="C107" s="20">
        <f t="shared" si="3"/>
        <v>29.920000000000073</v>
      </c>
      <c r="D107" s="28">
        <f t="shared" si="4"/>
        <v>8.8561846774981492E-3</v>
      </c>
      <c r="E107" s="27">
        <f t="shared" si="5"/>
        <v>8.8171986830113437E-3</v>
      </c>
    </row>
    <row r="108" spans="1:5" x14ac:dyDescent="0.25">
      <c r="A108" s="31">
        <v>43872</v>
      </c>
      <c r="B108" s="32">
        <v>3440.96</v>
      </c>
      <c r="C108" s="20">
        <f t="shared" si="3"/>
        <v>32.610000000000127</v>
      </c>
      <c r="D108" s="28">
        <f t="shared" si="4"/>
        <v>9.5676793756510128E-3</v>
      </c>
      <c r="E108" s="27">
        <f t="shared" si="5"/>
        <v>9.522198995674417E-3</v>
      </c>
    </row>
    <row r="109" spans="1:5" x14ac:dyDescent="0.25">
      <c r="A109" s="29">
        <v>43873</v>
      </c>
      <c r="B109" s="30">
        <v>3432.89</v>
      </c>
      <c r="C109" s="20">
        <f t="shared" si="3"/>
        <v>-8.0700000000001637</v>
      </c>
      <c r="D109" s="28">
        <f t="shared" si="4"/>
        <v>-2.3452757370036746E-3</v>
      </c>
      <c r="E109" s="27">
        <f t="shared" si="5"/>
        <v>-2.3480302036436034E-3</v>
      </c>
    </row>
    <row r="110" spans="1:5" x14ac:dyDescent="0.25">
      <c r="A110" s="31">
        <v>43874</v>
      </c>
      <c r="B110" s="32">
        <v>3394.8</v>
      </c>
      <c r="C110" s="20">
        <f t="shared" si="3"/>
        <v>-38.089999999999691</v>
      </c>
      <c r="D110" s="28">
        <f t="shared" si="4"/>
        <v>-1.109560749106429E-2</v>
      </c>
      <c r="E110" s="27">
        <f t="shared" si="5"/>
        <v>-1.1157622902996076E-2</v>
      </c>
    </row>
    <row r="111" spans="1:5" x14ac:dyDescent="0.25">
      <c r="A111" s="29">
        <v>43875</v>
      </c>
      <c r="B111" s="30">
        <v>3385.11</v>
      </c>
      <c r="C111" s="20">
        <f t="shared" si="3"/>
        <v>-9.6900000000000546</v>
      </c>
      <c r="D111" s="28">
        <f t="shared" si="4"/>
        <v>-2.854365500176757E-3</v>
      </c>
      <c r="E111" s="27">
        <f t="shared" si="5"/>
        <v>-2.8584469699021462E-3</v>
      </c>
    </row>
    <row r="112" spans="1:5" x14ac:dyDescent="0.25">
      <c r="A112" s="31">
        <v>43876</v>
      </c>
      <c r="B112" s="32">
        <v>3378.29</v>
      </c>
      <c r="C112" s="20">
        <f t="shared" si="3"/>
        <v>-6.8200000000001637</v>
      </c>
      <c r="D112" s="28">
        <f t="shared" si="4"/>
        <v>-2.0147055782530443E-3</v>
      </c>
      <c r="E112" s="27">
        <f t="shared" si="5"/>
        <v>-2.0167378275846746E-3</v>
      </c>
    </row>
    <row r="113" spans="1:5" x14ac:dyDescent="0.25">
      <c r="A113" s="31">
        <v>43880</v>
      </c>
      <c r="B113" s="32">
        <v>3410.24</v>
      </c>
      <c r="C113" s="20">
        <f t="shared" si="3"/>
        <v>31.949999999999818</v>
      </c>
      <c r="D113" s="28">
        <f t="shared" si="4"/>
        <v>9.4574474068241082E-3</v>
      </c>
      <c r="E113" s="27">
        <f t="shared" si="5"/>
        <v>9.413005734556305E-3</v>
      </c>
    </row>
    <row r="114" spans="1:5" x14ac:dyDescent="0.25">
      <c r="A114" s="29">
        <v>43881</v>
      </c>
      <c r="B114" s="30">
        <v>3400.98</v>
      </c>
      <c r="C114" s="20">
        <f t="shared" si="3"/>
        <v>-9.2599999999997635</v>
      </c>
      <c r="D114" s="28">
        <f t="shared" si="4"/>
        <v>-2.7153514122172529E-3</v>
      </c>
      <c r="E114" s="27">
        <f t="shared" si="5"/>
        <v>-2.7190446660328147E-3</v>
      </c>
    </row>
    <row r="115" spans="1:5" x14ac:dyDescent="0.25">
      <c r="A115" s="31">
        <v>43882</v>
      </c>
      <c r="B115" s="32">
        <v>3403.5</v>
      </c>
      <c r="C115" s="20">
        <f t="shared" si="3"/>
        <v>2.5199999999999818</v>
      </c>
      <c r="D115" s="28">
        <f t="shared" si="4"/>
        <v>7.4096289892912684E-4</v>
      </c>
      <c r="E115" s="27">
        <f t="shared" si="5"/>
        <v>7.4068852144774954E-4</v>
      </c>
    </row>
    <row r="116" spans="1:5" x14ac:dyDescent="0.25">
      <c r="A116" s="29">
        <v>43883</v>
      </c>
      <c r="B116" s="30">
        <v>3398.05</v>
      </c>
      <c r="C116" s="20">
        <f t="shared" si="3"/>
        <v>-5.4499999999998181</v>
      </c>
      <c r="D116" s="28">
        <f t="shared" si="4"/>
        <v>-1.6012927868370261E-3</v>
      </c>
      <c r="E116" s="27">
        <f t="shared" si="5"/>
        <v>-1.6025762264230126E-3</v>
      </c>
    </row>
    <row r="117" spans="1:5" x14ac:dyDescent="0.25">
      <c r="A117" s="31">
        <v>43886</v>
      </c>
      <c r="B117" s="32">
        <v>3431.6</v>
      </c>
      <c r="C117" s="20">
        <f t="shared" si="3"/>
        <v>33.549999999999727</v>
      </c>
      <c r="D117" s="28">
        <f t="shared" si="4"/>
        <v>9.8733096923234575E-3</v>
      </c>
      <c r="E117" s="27">
        <f t="shared" si="5"/>
        <v>9.824887037226903E-3</v>
      </c>
    </row>
    <row r="118" spans="1:5" x14ac:dyDescent="0.25">
      <c r="A118" s="29">
        <v>43887</v>
      </c>
      <c r="B118" s="30">
        <v>3425.22</v>
      </c>
      <c r="C118" s="20">
        <f t="shared" si="3"/>
        <v>-6.3800000000001091</v>
      </c>
      <c r="D118" s="28">
        <f t="shared" si="4"/>
        <v>-1.8591910479077134E-3</v>
      </c>
      <c r="E118" s="27">
        <f t="shared" si="5"/>
        <v>-1.860921488729992E-3</v>
      </c>
    </row>
    <row r="119" spans="1:5" x14ac:dyDescent="0.25">
      <c r="A119" s="31">
        <v>43888</v>
      </c>
      <c r="B119" s="32">
        <v>3441.88</v>
      </c>
      <c r="C119" s="20">
        <f t="shared" si="3"/>
        <v>16.660000000000309</v>
      </c>
      <c r="D119" s="28">
        <f t="shared" si="4"/>
        <v>4.8639211495904817E-3</v>
      </c>
      <c r="E119" s="27">
        <f t="shared" si="5"/>
        <v>4.8521305021786802E-3</v>
      </c>
    </row>
    <row r="120" spans="1:5" x14ac:dyDescent="0.25">
      <c r="A120" s="29">
        <v>43889</v>
      </c>
      <c r="B120" s="30">
        <v>3507.11</v>
      </c>
      <c r="C120" s="20">
        <f t="shared" si="3"/>
        <v>65.230000000000018</v>
      </c>
      <c r="D120" s="28">
        <f t="shared" si="4"/>
        <v>1.8951851894894654E-2</v>
      </c>
      <c r="E120" s="27">
        <f t="shared" si="5"/>
        <v>1.8774502775770648E-2</v>
      </c>
    </row>
    <row r="121" spans="1:5" x14ac:dyDescent="0.25">
      <c r="A121" s="31">
        <v>43890</v>
      </c>
      <c r="B121" s="32">
        <v>3539.86</v>
      </c>
      <c r="C121" s="20">
        <f t="shared" si="3"/>
        <v>32.75</v>
      </c>
      <c r="D121" s="28">
        <f t="shared" si="4"/>
        <v>9.3381730256536007E-3</v>
      </c>
      <c r="E121" s="27">
        <f t="shared" si="5"/>
        <v>9.2948418351481397E-3</v>
      </c>
    </row>
    <row r="122" spans="1:5" x14ac:dyDescent="0.25">
      <c r="A122" s="29">
        <v>43893</v>
      </c>
      <c r="B122" s="30">
        <v>3512.17</v>
      </c>
      <c r="C122" s="20">
        <f t="shared" si="3"/>
        <v>-27.690000000000055</v>
      </c>
      <c r="D122" s="28">
        <f t="shared" si="4"/>
        <v>-7.8223432565129852E-3</v>
      </c>
      <c r="E122" s="27">
        <f t="shared" si="5"/>
        <v>-7.8530982727067645E-3</v>
      </c>
    </row>
    <row r="123" spans="1:5" x14ac:dyDescent="0.25">
      <c r="A123" s="31">
        <v>43894</v>
      </c>
      <c r="B123" s="32">
        <v>3455.56</v>
      </c>
      <c r="C123" s="20">
        <f t="shared" si="3"/>
        <v>-56.610000000000127</v>
      </c>
      <c r="D123" s="28">
        <f t="shared" si="4"/>
        <v>-1.6118240290191002E-2</v>
      </c>
      <c r="E123" s="27">
        <f t="shared" si="5"/>
        <v>-1.6249552046558494E-2</v>
      </c>
    </row>
    <row r="124" spans="1:5" x14ac:dyDescent="0.25">
      <c r="A124" s="29">
        <v>43895</v>
      </c>
      <c r="B124" s="30">
        <v>3458.45</v>
      </c>
      <c r="C124" s="20">
        <f t="shared" si="3"/>
        <v>2.8899999999998727</v>
      </c>
      <c r="D124" s="28">
        <f t="shared" si="4"/>
        <v>8.3633332947478055E-4</v>
      </c>
      <c r="E124" s="27">
        <f t="shared" si="5"/>
        <v>8.3598379762559979E-4</v>
      </c>
    </row>
    <row r="125" spans="1:5" x14ac:dyDescent="0.25">
      <c r="A125" s="31">
        <v>43896</v>
      </c>
      <c r="B125" s="32">
        <v>3522.41</v>
      </c>
      <c r="C125" s="20">
        <f t="shared" si="3"/>
        <v>63.960000000000036</v>
      </c>
      <c r="D125" s="28">
        <f t="shared" si="4"/>
        <v>1.8493833942951333E-2</v>
      </c>
      <c r="E125" s="27">
        <f t="shared" si="5"/>
        <v>1.8324902609403209E-2</v>
      </c>
    </row>
    <row r="126" spans="1:5" x14ac:dyDescent="0.25">
      <c r="A126" s="29">
        <v>43897</v>
      </c>
      <c r="B126" s="30">
        <v>3584.58</v>
      </c>
      <c r="C126" s="20">
        <f t="shared" si="3"/>
        <v>62.170000000000073</v>
      </c>
      <c r="D126" s="28">
        <f t="shared" si="4"/>
        <v>1.7649847689508058E-2</v>
      </c>
      <c r="E126" s="27">
        <f t="shared" si="5"/>
        <v>1.7495897947902767E-2</v>
      </c>
    </row>
    <row r="127" spans="1:5" x14ac:dyDescent="0.25">
      <c r="A127" s="31">
        <v>43900</v>
      </c>
      <c r="B127" s="32">
        <v>3803.6</v>
      </c>
      <c r="C127" s="20">
        <f t="shared" si="3"/>
        <v>219.01999999999998</v>
      </c>
      <c r="D127" s="28">
        <f t="shared" si="4"/>
        <v>6.1100603139000939E-2</v>
      </c>
      <c r="E127" s="27">
        <f t="shared" si="5"/>
        <v>5.930667430644488E-2</v>
      </c>
    </row>
    <row r="128" spans="1:5" x14ac:dyDescent="0.25">
      <c r="A128" s="29">
        <v>43901</v>
      </c>
      <c r="B128" s="30">
        <v>3780.39</v>
      </c>
      <c r="C128" s="20">
        <f t="shared" si="3"/>
        <v>-23.210000000000036</v>
      </c>
      <c r="D128" s="28">
        <f t="shared" si="4"/>
        <v>-6.1021137869386993E-3</v>
      </c>
      <c r="E128" s="27">
        <f t="shared" si="5"/>
        <v>-6.1208077706145139E-3</v>
      </c>
    </row>
    <row r="129" spans="1:5" x14ac:dyDescent="0.25">
      <c r="A129" s="31">
        <v>43902</v>
      </c>
      <c r="B129" s="32">
        <v>3835.15</v>
      </c>
      <c r="C129" s="20">
        <f t="shared" si="3"/>
        <v>54.760000000000218</v>
      </c>
      <c r="D129" s="28">
        <f t="shared" si="4"/>
        <v>1.4485277973965708E-2</v>
      </c>
      <c r="E129" s="27">
        <f t="shared" si="5"/>
        <v>1.4381368570715661E-2</v>
      </c>
    </row>
    <row r="130" spans="1:5" x14ac:dyDescent="0.25">
      <c r="A130" s="29">
        <v>43903</v>
      </c>
      <c r="B130" s="30">
        <v>4034.66</v>
      </c>
      <c r="C130" s="20">
        <f t="shared" si="3"/>
        <v>199.50999999999976</v>
      </c>
      <c r="D130" s="28">
        <f t="shared" si="4"/>
        <v>5.2021433320730545E-2</v>
      </c>
      <c r="E130" s="27">
        <f t="shared" si="5"/>
        <v>5.0713487986994855E-2</v>
      </c>
    </row>
    <row r="131" spans="1:5" x14ac:dyDescent="0.25">
      <c r="A131" s="31">
        <v>43904</v>
      </c>
      <c r="B131" s="32">
        <v>3941.92</v>
      </c>
      <c r="C131" s="20">
        <f t="shared" si="3"/>
        <v>-92.739999999999782</v>
      </c>
      <c r="D131" s="28">
        <f t="shared" si="4"/>
        <v>-2.2985827802094794E-2</v>
      </c>
      <c r="E131" s="27">
        <f t="shared" si="5"/>
        <v>-2.3254121212520698E-2</v>
      </c>
    </row>
    <row r="132" spans="1:5" x14ac:dyDescent="0.25">
      <c r="A132" s="29">
        <v>43907</v>
      </c>
      <c r="B132" s="30">
        <v>4099.93</v>
      </c>
      <c r="C132" s="20">
        <f t="shared" ref="C132:C195" si="6">+B132-B131</f>
        <v>158.01000000000022</v>
      </c>
      <c r="D132" s="28">
        <f t="shared" ref="D132:D195" si="7">+(B132-B131)/B131</f>
        <v>4.008452733693231E-2</v>
      </c>
      <c r="E132" s="27">
        <f t="shared" ref="E132:E195" si="8">+LN(B132/B131)</f>
        <v>3.9301986136054838E-2</v>
      </c>
    </row>
    <row r="133" spans="1:5" x14ac:dyDescent="0.25">
      <c r="A133" s="31">
        <v>43908</v>
      </c>
      <c r="B133" s="32">
        <v>4044.55</v>
      </c>
      <c r="C133" s="20">
        <f t="shared" si="6"/>
        <v>-55.380000000000109</v>
      </c>
      <c r="D133" s="28">
        <f t="shared" si="7"/>
        <v>-1.3507547689838632E-2</v>
      </c>
      <c r="E133" s="27">
        <f t="shared" si="8"/>
        <v>-1.3599604526778107E-2</v>
      </c>
    </row>
    <row r="134" spans="1:5" x14ac:dyDescent="0.25">
      <c r="A134" s="29">
        <v>43909</v>
      </c>
      <c r="B134" s="30">
        <v>4128.38</v>
      </c>
      <c r="C134" s="20">
        <f t="shared" si="6"/>
        <v>83.829999999999927</v>
      </c>
      <c r="D134" s="28">
        <f t="shared" si="7"/>
        <v>2.0726656859230305E-2</v>
      </c>
      <c r="E134" s="27">
        <f t="shared" si="8"/>
        <v>2.0514782339089724E-2</v>
      </c>
    </row>
    <row r="135" spans="1:5" x14ac:dyDescent="0.25">
      <c r="A135" s="31">
        <v>43910</v>
      </c>
      <c r="B135" s="32">
        <v>4153.91</v>
      </c>
      <c r="C135" s="20">
        <f t="shared" si="6"/>
        <v>25.529999999999745</v>
      </c>
      <c r="D135" s="28">
        <f t="shared" si="7"/>
        <v>6.184023757502881E-3</v>
      </c>
      <c r="E135" s="27">
        <f t="shared" si="8"/>
        <v>6.1649811488911788E-3</v>
      </c>
    </row>
    <row r="136" spans="1:5" x14ac:dyDescent="0.25">
      <c r="A136" s="29">
        <v>43911</v>
      </c>
      <c r="B136" s="30">
        <v>4079.96</v>
      </c>
      <c r="C136" s="20">
        <f t="shared" si="6"/>
        <v>-73.949999999999818</v>
      </c>
      <c r="D136" s="28">
        <f t="shared" si="7"/>
        <v>-1.7802504146695479E-2</v>
      </c>
      <c r="E136" s="27">
        <f t="shared" si="8"/>
        <v>-1.7962874908542096E-2</v>
      </c>
    </row>
    <row r="137" spans="1:5" x14ac:dyDescent="0.25">
      <c r="A137" s="29">
        <v>43915</v>
      </c>
      <c r="B137" s="30">
        <v>4104.8999999999996</v>
      </c>
      <c r="C137" s="20">
        <f t="shared" si="6"/>
        <v>24.9399999999996</v>
      </c>
      <c r="D137" s="28">
        <f t="shared" si="7"/>
        <v>6.1128050275001712E-3</v>
      </c>
      <c r="E137" s="27">
        <f t="shared" si="8"/>
        <v>6.094197625293972E-3</v>
      </c>
    </row>
    <row r="138" spans="1:5" x14ac:dyDescent="0.25">
      <c r="A138" s="31">
        <v>43916</v>
      </c>
      <c r="B138" s="32">
        <v>4086.34</v>
      </c>
      <c r="C138" s="20">
        <f t="shared" si="6"/>
        <v>-18.559999999999491</v>
      </c>
      <c r="D138" s="28">
        <f t="shared" si="7"/>
        <v>-4.5214256132913083E-3</v>
      </c>
      <c r="E138" s="27">
        <f t="shared" si="8"/>
        <v>-4.5316781738786189E-3</v>
      </c>
    </row>
    <row r="139" spans="1:5" x14ac:dyDescent="0.25">
      <c r="A139" s="29">
        <v>43917</v>
      </c>
      <c r="B139" s="30">
        <v>3995.83</v>
      </c>
      <c r="C139" s="20">
        <f t="shared" si="6"/>
        <v>-90.510000000000218</v>
      </c>
      <c r="D139" s="28">
        <f t="shared" si="7"/>
        <v>-2.2149405091108479E-2</v>
      </c>
      <c r="E139" s="27">
        <f t="shared" si="8"/>
        <v>-2.2398386559053487E-2</v>
      </c>
    </row>
    <row r="140" spans="1:5" x14ac:dyDescent="0.25">
      <c r="A140" s="31">
        <v>43918</v>
      </c>
      <c r="B140" s="32">
        <v>4042.8</v>
      </c>
      <c r="C140" s="20">
        <f t="shared" si="6"/>
        <v>46.970000000000255</v>
      </c>
      <c r="D140" s="28">
        <f t="shared" si="7"/>
        <v>1.1754754331390539E-2</v>
      </c>
      <c r="E140" s="27">
        <f t="shared" si="8"/>
        <v>1.1686203879565562E-2</v>
      </c>
    </row>
    <row r="141" spans="1:5" x14ac:dyDescent="0.25">
      <c r="A141" s="29">
        <v>43921</v>
      </c>
      <c r="B141" s="30">
        <v>4064.81</v>
      </c>
      <c r="C141" s="20">
        <f t="shared" si="6"/>
        <v>22.009999999999764</v>
      </c>
      <c r="D141" s="28">
        <f t="shared" si="7"/>
        <v>5.4442465617888002E-3</v>
      </c>
      <c r="E141" s="27">
        <f t="shared" si="8"/>
        <v>5.4294802216290176E-3</v>
      </c>
    </row>
    <row r="142" spans="1:5" x14ac:dyDescent="0.25">
      <c r="A142" s="31">
        <v>43922</v>
      </c>
      <c r="B142" s="32">
        <v>4054.54</v>
      </c>
      <c r="C142" s="20">
        <f t="shared" si="6"/>
        <v>-10.269999999999982</v>
      </c>
      <c r="D142" s="28">
        <f t="shared" si="7"/>
        <v>-2.5265633572048832E-3</v>
      </c>
      <c r="E142" s="27">
        <f t="shared" si="8"/>
        <v>-2.5297605047364669E-3</v>
      </c>
    </row>
    <row r="143" spans="1:5" x14ac:dyDescent="0.25">
      <c r="A143" s="29">
        <v>43923</v>
      </c>
      <c r="B143" s="30">
        <v>4081.06</v>
      </c>
      <c r="C143" s="20">
        <f t="shared" si="6"/>
        <v>26.519999999999982</v>
      </c>
      <c r="D143" s="28">
        <f t="shared" si="7"/>
        <v>6.5408159741918888E-3</v>
      </c>
      <c r="E143" s="27">
        <f t="shared" si="8"/>
        <v>6.5195176591813855E-3</v>
      </c>
    </row>
    <row r="144" spans="1:5" x14ac:dyDescent="0.25">
      <c r="A144" s="31">
        <v>43924</v>
      </c>
      <c r="B144" s="32">
        <v>4065.5</v>
      </c>
      <c r="C144" s="20">
        <f t="shared" si="6"/>
        <v>-15.559999999999945</v>
      </c>
      <c r="D144" s="28">
        <f t="shared" si="7"/>
        <v>-3.8127349267102041E-3</v>
      </c>
      <c r="E144" s="27">
        <f t="shared" si="8"/>
        <v>-3.8200219286892143E-3</v>
      </c>
    </row>
    <row r="145" spans="1:5" x14ac:dyDescent="0.25">
      <c r="A145" s="29">
        <v>43925</v>
      </c>
      <c r="B145" s="30">
        <v>4008.78</v>
      </c>
      <c r="C145" s="20">
        <f t="shared" si="6"/>
        <v>-56.7199999999998</v>
      </c>
      <c r="D145" s="28">
        <f t="shared" si="7"/>
        <v>-1.3951543475587209E-2</v>
      </c>
      <c r="E145" s="27">
        <f t="shared" si="8"/>
        <v>-1.4049781038969419E-2</v>
      </c>
    </row>
    <row r="146" spans="1:5" x14ac:dyDescent="0.25">
      <c r="A146" s="31">
        <v>43928</v>
      </c>
      <c r="B146" s="32">
        <v>3978.38</v>
      </c>
      <c r="C146" s="20">
        <f t="shared" si="6"/>
        <v>-30.400000000000091</v>
      </c>
      <c r="D146" s="28">
        <f t="shared" si="7"/>
        <v>-7.5833545367917643E-3</v>
      </c>
      <c r="E146" s="27">
        <f t="shared" si="8"/>
        <v>-7.6122543676218207E-3</v>
      </c>
    </row>
    <row r="147" spans="1:5" x14ac:dyDescent="0.25">
      <c r="A147" s="29">
        <v>43929</v>
      </c>
      <c r="B147" s="30">
        <v>3910.15</v>
      </c>
      <c r="C147" s="20">
        <f t="shared" si="6"/>
        <v>-68.230000000000018</v>
      </c>
      <c r="D147" s="28">
        <f t="shared" si="7"/>
        <v>-1.7150196813778478E-2</v>
      </c>
      <c r="E147" s="27">
        <f t="shared" si="8"/>
        <v>-1.7298964826381758E-2</v>
      </c>
    </row>
    <row r="148" spans="1:5" x14ac:dyDescent="0.25">
      <c r="A148" s="31">
        <v>43930</v>
      </c>
      <c r="B148" s="32">
        <v>3886.79</v>
      </c>
      <c r="C148" s="20">
        <f t="shared" si="6"/>
        <v>-23.360000000000127</v>
      </c>
      <c r="D148" s="28">
        <f t="shared" si="7"/>
        <v>-5.9741953633492646E-3</v>
      </c>
      <c r="E148" s="27">
        <f t="shared" si="8"/>
        <v>-5.9921122634833844E-3</v>
      </c>
    </row>
    <row r="149" spans="1:5" x14ac:dyDescent="0.25">
      <c r="A149" s="29">
        <v>43935</v>
      </c>
      <c r="B149" s="30">
        <v>3870.31</v>
      </c>
      <c r="C149" s="20">
        <f t="shared" si="6"/>
        <v>-16.480000000000018</v>
      </c>
      <c r="D149" s="28">
        <f t="shared" si="7"/>
        <v>-4.2400026757298485E-3</v>
      </c>
      <c r="E149" s="27">
        <f t="shared" si="8"/>
        <v>-4.2490169765381867E-3</v>
      </c>
    </row>
    <row r="150" spans="1:5" x14ac:dyDescent="0.25">
      <c r="A150" s="31">
        <v>43936</v>
      </c>
      <c r="B150" s="32">
        <v>3858.21</v>
      </c>
      <c r="C150" s="20">
        <f t="shared" si="6"/>
        <v>-12.099999999999909</v>
      </c>
      <c r="D150" s="28">
        <f t="shared" si="7"/>
        <v>-3.1263645547772423E-3</v>
      </c>
      <c r="E150" s="27">
        <f t="shared" si="8"/>
        <v>-3.131261842242911E-3</v>
      </c>
    </row>
    <row r="151" spans="1:5" x14ac:dyDescent="0.25">
      <c r="A151" s="29">
        <v>43937</v>
      </c>
      <c r="B151" s="30">
        <v>3920.83</v>
      </c>
      <c r="C151" s="20">
        <f t="shared" si="6"/>
        <v>62.619999999999891</v>
      </c>
      <c r="D151" s="28">
        <f t="shared" si="7"/>
        <v>1.6230324425057188E-2</v>
      </c>
      <c r="E151" s="27">
        <f t="shared" si="8"/>
        <v>1.6100020733104223E-2</v>
      </c>
    </row>
    <row r="152" spans="1:5" x14ac:dyDescent="0.25">
      <c r="A152" s="31">
        <v>43938</v>
      </c>
      <c r="B152" s="32">
        <v>3942.92</v>
      </c>
      <c r="C152" s="20">
        <f t="shared" si="6"/>
        <v>22.090000000000146</v>
      </c>
      <c r="D152" s="28">
        <f t="shared" si="7"/>
        <v>5.6340111660031543E-3</v>
      </c>
      <c r="E152" s="27">
        <f t="shared" si="8"/>
        <v>5.6181994860817017E-3</v>
      </c>
    </row>
    <row r="153" spans="1:5" x14ac:dyDescent="0.25">
      <c r="A153" s="29">
        <v>43939</v>
      </c>
      <c r="B153" s="30">
        <v>3973.06</v>
      </c>
      <c r="C153" s="20">
        <f t="shared" si="6"/>
        <v>30.139999999999873</v>
      </c>
      <c r="D153" s="28">
        <f t="shared" si="7"/>
        <v>7.6440810363892428E-3</v>
      </c>
      <c r="E153" s="27">
        <f t="shared" si="8"/>
        <v>7.6150130868069647E-3</v>
      </c>
    </row>
    <row r="154" spans="1:5" x14ac:dyDescent="0.25">
      <c r="A154" s="31">
        <v>43942</v>
      </c>
      <c r="B154" s="32">
        <v>3967.76</v>
      </c>
      <c r="C154" s="20">
        <f t="shared" si="6"/>
        <v>-5.2999999999997272</v>
      </c>
      <c r="D154" s="28">
        <f t="shared" si="7"/>
        <v>-1.3339843848317737E-3</v>
      </c>
      <c r="E154" s="27">
        <f t="shared" si="8"/>
        <v>-1.334874934075236E-3</v>
      </c>
    </row>
    <row r="155" spans="1:5" x14ac:dyDescent="0.25">
      <c r="A155" s="29">
        <v>43943</v>
      </c>
      <c r="B155" s="30">
        <v>4045.01</v>
      </c>
      <c r="C155" s="20">
        <f t="shared" si="6"/>
        <v>77.25</v>
      </c>
      <c r="D155" s="28">
        <f t="shared" si="7"/>
        <v>1.9469423553843981E-2</v>
      </c>
      <c r="E155" s="27">
        <f t="shared" si="8"/>
        <v>1.928231897284988E-2</v>
      </c>
    </row>
    <row r="156" spans="1:5" x14ac:dyDescent="0.25">
      <c r="A156" s="31">
        <v>43944</v>
      </c>
      <c r="B156" s="32">
        <v>4037.95</v>
      </c>
      <c r="C156" s="20">
        <f t="shared" si="6"/>
        <v>-7.0600000000004002</v>
      </c>
      <c r="D156" s="28">
        <f t="shared" si="7"/>
        <v>-1.745360332854653E-3</v>
      </c>
      <c r="E156" s="27">
        <f t="shared" si="8"/>
        <v>-1.7468852488106076E-3</v>
      </c>
    </row>
    <row r="157" spans="1:5" x14ac:dyDescent="0.25">
      <c r="A157" s="29">
        <v>43945</v>
      </c>
      <c r="B157" s="30">
        <v>4020.94</v>
      </c>
      <c r="C157" s="20">
        <f t="shared" si="6"/>
        <v>-17.009999999999764</v>
      </c>
      <c r="D157" s="28">
        <f t="shared" si="7"/>
        <v>-4.2125335875877025E-3</v>
      </c>
      <c r="E157" s="27">
        <f t="shared" si="8"/>
        <v>-4.2214313039452573E-3</v>
      </c>
    </row>
    <row r="158" spans="1:5" x14ac:dyDescent="0.25">
      <c r="A158" s="31">
        <v>43946</v>
      </c>
      <c r="B158" s="32">
        <v>4039.87</v>
      </c>
      <c r="C158" s="20">
        <f t="shared" si="6"/>
        <v>18.929999999999836</v>
      </c>
      <c r="D158" s="28">
        <f t="shared" si="7"/>
        <v>4.7078543823085737E-3</v>
      </c>
      <c r="E158" s="27">
        <f t="shared" si="8"/>
        <v>4.6968070949772369E-3</v>
      </c>
    </row>
    <row r="159" spans="1:5" x14ac:dyDescent="0.25">
      <c r="A159" s="29">
        <v>43949</v>
      </c>
      <c r="B159" s="30">
        <v>4039.83</v>
      </c>
      <c r="C159" s="20">
        <f t="shared" si="6"/>
        <v>-3.999999999996362E-2</v>
      </c>
      <c r="D159" s="28">
        <f t="shared" si="7"/>
        <v>-9.901308705469142E-6</v>
      </c>
      <c r="E159" s="27">
        <f t="shared" si="8"/>
        <v>-9.901357723765051E-6</v>
      </c>
    </row>
    <row r="160" spans="1:5" x14ac:dyDescent="0.25">
      <c r="A160" s="31">
        <v>43950</v>
      </c>
      <c r="B160" s="32">
        <v>4046.04</v>
      </c>
      <c r="C160" s="20">
        <f t="shared" si="6"/>
        <v>6.2100000000000364</v>
      </c>
      <c r="D160" s="28">
        <f t="shared" si="7"/>
        <v>1.5371933967518526E-3</v>
      </c>
      <c r="E160" s="27">
        <f t="shared" si="8"/>
        <v>1.5360131243654686E-3</v>
      </c>
    </row>
    <row r="161" spans="1:5" x14ac:dyDescent="0.25">
      <c r="A161" s="29">
        <v>43951</v>
      </c>
      <c r="B161" s="30">
        <v>3983.29</v>
      </c>
      <c r="C161" s="20">
        <f t="shared" si="6"/>
        <v>-62.75</v>
      </c>
      <c r="D161" s="28">
        <f t="shared" si="7"/>
        <v>-1.5508991507745845E-2</v>
      </c>
      <c r="E161" s="27">
        <f t="shared" si="8"/>
        <v>-1.5630514014999645E-2</v>
      </c>
    </row>
    <row r="162" spans="1:5" x14ac:dyDescent="0.25">
      <c r="A162" s="31">
        <v>43952</v>
      </c>
      <c r="B162" s="32">
        <v>3932.72</v>
      </c>
      <c r="C162" s="20">
        <f t="shared" si="6"/>
        <v>-50.570000000000164</v>
      </c>
      <c r="D162" s="28">
        <f t="shared" si="7"/>
        <v>-1.269553559996891E-2</v>
      </c>
      <c r="E162" s="27">
        <f t="shared" si="8"/>
        <v>-1.2776812547719571E-2</v>
      </c>
    </row>
    <row r="163" spans="1:5" x14ac:dyDescent="0.25">
      <c r="A163" s="31">
        <v>43956</v>
      </c>
      <c r="B163" s="32">
        <v>3990.1</v>
      </c>
      <c r="C163" s="20">
        <f t="shared" si="6"/>
        <v>57.380000000000109</v>
      </c>
      <c r="D163" s="28">
        <f t="shared" si="7"/>
        <v>1.4590410708110445E-2</v>
      </c>
      <c r="E163" s="27">
        <f t="shared" si="8"/>
        <v>1.4484994802921099E-2</v>
      </c>
    </row>
    <row r="164" spans="1:5" x14ac:dyDescent="0.25">
      <c r="A164" s="29">
        <v>43957</v>
      </c>
      <c r="B164" s="30">
        <v>3926.07</v>
      </c>
      <c r="C164" s="20">
        <f t="shared" si="6"/>
        <v>-64.029999999999745</v>
      </c>
      <c r="D164" s="28">
        <f t="shared" si="7"/>
        <v>-1.6047216861732726E-2</v>
      </c>
      <c r="E164" s="27">
        <f t="shared" si="8"/>
        <v>-1.6177367696764155E-2</v>
      </c>
    </row>
    <row r="165" spans="1:5" x14ac:dyDescent="0.25">
      <c r="A165" s="31">
        <v>43958</v>
      </c>
      <c r="B165" s="32">
        <v>3961.66</v>
      </c>
      <c r="C165" s="20">
        <f t="shared" si="6"/>
        <v>35.589999999999691</v>
      </c>
      <c r="D165" s="28">
        <f t="shared" si="7"/>
        <v>9.0650446884542792E-3</v>
      </c>
      <c r="E165" s="27">
        <f t="shared" si="8"/>
        <v>9.0242038016082292E-3</v>
      </c>
    </row>
    <row r="166" spans="1:5" x14ac:dyDescent="0.25">
      <c r="A166" s="29">
        <v>43959</v>
      </c>
      <c r="B166" s="30">
        <v>3924.54</v>
      </c>
      <c r="C166" s="20">
        <f t="shared" si="6"/>
        <v>-37.119999999999891</v>
      </c>
      <c r="D166" s="28">
        <f t="shared" si="7"/>
        <v>-9.3698096252580725E-3</v>
      </c>
      <c r="E166" s="27">
        <f t="shared" si="8"/>
        <v>-9.4139824352100446E-3</v>
      </c>
    </row>
    <row r="167" spans="1:5" x14ac:dyDescent="0.25">
      <c r="A167" s="31">
        <v>43960</v>
      </c>
      <c r="B167" s="32">
        <v>3882.27</v>
      </c>
      <c r="C167" s="20">
        <f t="shared" si="6"/>
        <v>-42.269999999999982</v>
      </c>
      <c r="D167" s="28">
        <f t="shared" si="7"/>
        <v>-1.0770689048907638E-2</v>
      </c>
      <c r="E167" s="27">
        <f t="shared" si="8"/>
        <v>-1.0829112808344339E-2</v>
      </c>
    </row>
    <row r="168" spans="1:5" x14ac:dyDescent="0.25">
      <c r="A168" s="29">
        <v>43963</v>
      </c>
      <c r="B168" s="30">
        <v>3901.34</v>
      </c>
      <c r="C168" s="20">
        <f t="shared" si="6"/>
        <v>19.070000000000164</v>
      </c>
      <c r="D168" s="28">
        <f t="shared" si="7"/>
        <v>4.9120746367460697E-3</v>
      </c>
      <c r="E168" s="27">
        <f t="shared" si="8"/>
        <v>4.9000497601117757E-3</v>
      </c>
    </row>
    <row r="169" spans="1:5" x14ac:dyDescent="0.25">
      <c r="A169" s="31">
        <v>43964</v>
      </c>
      <c r="B169" s="32">
        <v>3880.48</v>
      </c>
      <c r="C169" s="20">
        <f t="shared" si="6"/>
        <v>-20.860000000000127</v>
      </c>
      <c r="D169" s="28">
        <f t="shared" si="7"/>
        <v>-5.3468808153096436E-3</v>
      </c>
      <c r="E169" s="27">
        <f t="shared" si="8"/>
        <v>-5.3612265419803332E-3</v>
      </c>
    </row>
    <row r="170" spans="1:5" x14ac:dyDescent="0.25">
      <c r="A170" s="29">
        <v>43965</v>
      </c>
      <c r="B170" s="30">
        <v>3901.3</v>
      </c>
      <c r="C170" s="20">
        <f t="shared" si="6"/>
        <v>20.820000000000164</v>
      </c>
      <c r="D170" s="28">
        <f t="shared" si="7"/>
        <v>5.3653156310559938E-3</v>
      </c>
      <c r="E170" s="27">
        <f t="shared" si="8"/>
        <v>5.3509736019497194E-3</v>
      </c>
    </row>
    <row r="171" spans="1:5" x14ac:dyDescent="0.25">
      <c r="A171" s="31">
        <v>43966</v>
      </c>
      <c r="B171" s="32">
        <v>3947.79</v>
      </c>
      <c r="C171" s="20">
        <f t="shared" si="6"/>
        <v>46.489999999999782</v>
      </c>
      <c r="D171" s="28">
        <f t="shared" si="7"/>
        <v>1.1916540640299331E-2</v>
      </c>
      <c r="E171" s="27">
        <f t="shared" si="8"/>
        <v>1.1846097741434743E-2</v>
      </c>
    </row>
    <row r="172" spans="1:5" x14ac:dyDescent="0.25">
      <c r="A172" s="29">
        <v>43967</v>
      </c>
      <c r="B172" s="30">
        <v>3926.06</v>
      </c>
      <c r="C172" s="20">
        <f t="shared" si="6"/>
        <v>-21.730000000000018</v>
      </c>
      <c r="D172" s="28">
        <f t="shared" si="7"/>
        <v>-5.5043454692372236E-3</v>
      </c>
      <c r="E172" s="27">
        <f t="shared" si="8"/>
        <v>-5.5195501991518571E-3</v>
      </c>
    </row>
    <row r="173" spans="1:5" x14ac:dyDescent="0.25">
      <c r="A173" s="31">
        <v>43970</v>
      </c>
      <c r="B173" s="32">
        <v>3851.07</v>
      </c>
      <c r="C173" s="20">
        <f t="shared" si="6"/>
        <v>-74.989999999999782</v>
      </c>
      <c r="D173" s="28">
        <f t="shared" si="7"/>
        <v>-1.9100574112468936E-2</v>
      </c>
      <c r="E173" s="27">
        <f t="shared" si="8"/>
        <v>-1.9285346703575644E-2</v>
      </c>
    </row>
    <row r="174" spans="1:5" x14ac:dyDescent="0.25">
      <c r="A174" s="29">
        <v>43971</v>
      </c>
      <c r="B174" s="30">
        <v>3824.3</v>
      </c>
      <c r="C174" s="20">
        <f t="shared" si="6"/>
        <v>-26.769999999999982</v>
      </c>
      <c r="D174" s="28">
        <f t="shared" si="7"/>
        <v>-6.9513148293850746E-3</v>
      </c>
      <c r="E174" s="27">
        <f t="shared" si="8"/>
        <v>-6.9755877696163213E-3</v>
      </c>
    </row>
    <row r="175" spans="1:5" x14ac:dyDescent="0.25">
      <c r="A175" s="31">
        <v>43972</v>
      </c>
      <c r="B175" s="32">
        <v>3804.12</v>
      </c>
      <c r="C175" s="20">
        <f t="shared" si="6"/>
        <v>-20.180000000000291</v>
      </c>
      <c r="D175" s="28">
        <f t="shared" si="7"/>
        <v>-5.2767826791831948E-3</v>
      </c>
      <c r="E175" s="27">
        <f t="shared" si="8"/>
        <v>-5.2907540678997318E-3</v>
      </c>
    </row>
    <row r="176" spans="1:5" x14ac:dyDescent="0.25">
      <c r="A176" s="29">
        <v>43973</v>
      </c>
      <c r="B176" s="30">
        <v>3774.25</v>
      </c>
      <c r="C176" s="20">
        <f t="shared" si="6"/>
        <v>-29.869999999999891</v>
      </c>
      <c r="D176" s="28">
        <f t="shared" si="7"/>
        <v>-7.8520130805547379E-3</v>
      </c>
      <c r="E176" s="27">
        <f t="shared" si="8"/>
        <v>-7.8830024612039466E-3</v>
      </c>
    </row>
    <row r="177" spans="1:5" x14ac:dyDescent="0.25">
      <c r="A177" s="31">
        <v>43974</v>
      </c>
      <c r="B177" s="32">
        <v>3782.66</v>
      </c>
      <c r="C177" s="20">
        <f t="shared" si="6"/>
        <v>8.4099999999998545</v>
      </c>
      <c r="D177" s="28">
        <f t="shared" si="7"/>
        <v>2.2282572696561845E-3</v>
      </c>
      <c r="E177" s="27">
        <f t="shared" si="8"/>
        <v>2.2257783861367709E-3</v>
      </c>
    </row>
    <row r="178" spans="1:5" x14ac:dyDescent="0.25">
      <c r="A178" s="31">
        <v>43978</v>
      </c>
      <c r="B178" s="32">
        <v>3725.56</v>
      </c>
      <c r="C178" s="20">
        <f t="shared" si="6"/>
        <v>-57.099999999999909</v>
      </c>
      <c r="D178" s="28">
        <f t="shared" si="7"/>
        <v>-1.5095197559389401E-2</v>
      </c>
      <c r="E178" s="27">
        <f t="shared" si="8"/>
        <v>-1.5210289749111964E-2</v>
      </c>
    </row>
    <row r="179" spans="1:5" x14ac:dyDescent="0.25">
      <c r="A179" s="29">
        <v>43979</v>
      </c>
      <c r="B179" s="30">
        <v>3743.79</v>
      </c>
      <c r="C179" s="20">
        <f t="shared" si="6"/>
        <v>18.230000000000018</v>
      </c>
      <c r="D179" s="28">
        <f t="shared" si="7"/>
        <v>4.8932241059062315E-3</v>
      </c>
      <c r="E179" s="27">
        <f t="shared" si="8"/>
        <v>4.8812911959342639E-3</v>
      </c>
    </row>
    <row r="180" spans="1:5" x14ac:dyDescent="0.25">
      <c r="A180" s="31">
        <v>43980</v>
      </c>
      <c r="B180" s="32">
        <v>3723.42</v>
      </c>
      <c r="C180" s="20">
        <f t="shared" si="6"/>
        <v>-20.369999999999891</v>
      </c>
      <c r="D180" s="28">
        <f t="shared" si="7"/>
        <v>-5.4410103130784291E-3</v>
      </c>
      <c r="E180" s="27">
        <f t="shared" si="8"/>
        <v>-5.4558665227236857E-3</v>
      </c>
    </row>
    <row r="181" spans="1:5" x14ac:dyDescent="0.25">
      <c r="A181" s="29">
        <v>43981</v>
      </c>
      <c r="B181" s="30">
        <v>3718.82</v>
      </c>
      <c r="C181" s="20">
        <f t="shared" si="6"/>
        <v>-4.5999999999999091</v>
      </c>
      <c r="D181" s="28">
        <f t="shared" si="7"/>
        <v>-1.2354233473526781E-3</v>
      </c>
      <c r="E181" s="27">
        <f t="shared" si="8"/>
        <v>-1.2361871118894724E-3</v>
      </c>
    </row>
    <row r="182" spans="1:5" x14ac:dyDescent="0.25">
      <c r="A182" s="31">
        <v>43984</v>
      </c>
      <c r="B182" s="32">
        <v>3716.35</v>
      </c>
      <c r="C182" s="20">
        <f t="shared" si="6"/>
        <v>-2.4700000000002547</v>
      </c>
      <c r="D182" s="28">
        <f t="shared" si="7"/>
        <v>-6.6418917828780491E-4</v>
      </c>
      <c r="E182" s="27">
        <f t="shared" si="8"/>
        <v>-6.6440984963717965E-4</v>
      </c>
    </row>
    <row r="183" spans="1:5" x14ac:dyDescent="0.25">
      <c r="A183" s="29">
        <v>43985</v>
      </c>
      <c r="B183" s="30">
        <v>3651.42</v>
      </c>
      <c r="C183" s="20">
        <f t="shared" si="6"/>
        <v>-64.929999999999836</v>
      </c>
      <c r="D183" s="28">
        <f t="shared" si="7"/>
        <v>-1.7471443755297494E-2</v>
      </c>
      <c r="E183" s="27">
        <f t="shared" si="8"/>
        <v>-1.7625870780991891E-2</v>
      </c>
    </row>
    <row r="184" spans="1:5" x14ac:dyDescent="0.25">
      <c r="A184" s="31">
        <v>43986</v>
      </c>
      <c r="B184" s="32">
        <v>3588.89</v>
      </c>
      <c r="C184" s="20">
        <f t="shared" si="6"/>
        <v>-62.5300000000002</v>
      </c>
      <c r="D184" s="28">
        <f t="shared" si="7"/>
        <v>-1.7124844581012374E-2</v>
      </c>
      <c r="E184" s="27">
        <f t="shared" si="8"/>
        <v>-1.7273170543558477E-2</v>
      </c>
    </row>
    <row r="185" spans="1:5" x14ac:dyDescent="0.25">
      <c r="A185" s="29">
        <v>43987</v>
      </c>
      <c r="B185" s="30">
        <v>3597.47</v>
      </c>
      <c r="C185" s="20">
        <f t="shared" si="6"/>
        <v>8.5799999999999272</v>
      </c>
      <c r="D185" s="28">
        <f t="shared" si="7"/>
        <v>2.3907113341450777E-3</v>
      </c>
      <c r="E185" s="27">
        <f t="shared" si="8"/>
        <v>2.3878581303563694E-3</v>
      </c>
    </row>
    <row r="186" spans="1:5" x14ac:dyDescent="0.25">
      <c r="A186" s="31">
        <v>43988</v>
      </c>
      <c r="B186" s="32">
        <v>3565.06</v>
      </c>
      <c r="C186" s="20">
        <f t="shared" si="6"/>
        <v>-32.409999999999854</v>
      </c>
      <c r="D186" s="28">
        <f t="shared" si="7"/>
        <v>-9.0091091795066695E-3</v>
      </c>
      <c r="E186" s="27">
        <f t="shared" si="8"/>
        <v>-9.0499366010615978E-3</v>
      </c>
    </row>
    <row r="187" spans="1:5" x14ac:dyDescent="0.25">
      <c r="A187" s="29">
        <v>43991</v>
      </c>
      <c r="B187" s="30">
        <v>3599</v>
      </c>
      <c r="C187" s="20">
        <f t="shared" si="6"/>
        <v>33.940000000000055</v>
      </c>
      <c r="D187" s="28">
        <f t="shared" si="7"/>
        <v>9.520176378518189E-3</v>
      </c>
      <c r="E187" s="27">
        <f t="shared" si="8"/>
        <v>9.4751450777320854E-3</v>
      </c>
    </row>
    <row r="188" spans="1:5" x14ac:dyDescent="0.25">
      <c r="A188" s="31">
        <v>43992</v>
      </c>
      <c r="B188" s="32">
        <v>3643.02</v>
      </c>
      <c r="C188" s="20">
        <f t="shared" si="6"/>
        <v>44.019999999999982</v>
      </c>
      <c r="D188" s="28">
        <f t="shared" si="7"/>
        <v>1.2231175326479573E-2</v>
      </c>
      <c r="E188" s="27">
        <f t="shared" si="8"/>
        <v>1.2156978895248355E-2</v>
      </c>
    </row>
    <row r="189" spans="1:5" x14ac:dyDescent="0.25">
      <c r="A189" s="29">
        <v>43993</v>
      </c>
      <c r="B189" s="30">
        <v>3674.81</v>
      </c>
      <c r="C189" s="20">
        <f t="shared" si="6"/>
        <v>31.789999999999964</v>
      </c>
      <c r="D189" s="28">
        <f t="shared" si="7"/>
        <v>8.7262765507737979E-3</v>
      </c>
      <c r="E189" s="27">
        <f t="shared" si="8"/>
        <v>8.6884226558597705E-3</v>
      </c>
    </row>
    <row r="190" spans="1:5" x14ac:dyDescent="0.25">
      <c r="A190" s="31">
        <v>43994</v>
      </c>
      <c r="B190" s="32">
        <v>3746.46</v>
      </c>
      <c r="C190" s="20">
        <f t="shared" si="6"/>
        <v>71.650000000000091</v>
      </c>
      <c r="D190" s="28">
        <f t="shared" si="7"/>
        <v>1.9497606678984789E-2</v>
      </c>
      <c r="E190" s="27">
        <f t="shared" si="8"/>
        <v>1.9309963485708258E-2</v>
      </c>
    </row>
    <row r="191" spans="1:5" x14ac:dyDescent="0.25">
      <c r="A191" s="29">
        <v>43995</v>
      </c>
      <c r="B191" s="30">
        <v>3758.15</v>
      </c>
      <c r="C191" s="20">
        <f t="shared" si="6"/>
        <v>11.690000000000055</v>
      </c>
      <c r="D191" s="28">
        <f t="shared" si="7"/>
        <v>3.1202788765928515E-3</v>
      </c>
      <c r="E191" s="27">
        <f t="shared" si="8"/>
        <v>3.1154209093109198E-3</v>
      </c>
    </row>
    <row r="192" spans="1:5" x14ac:dyDescent="0.25">
      <c r="A192" s="29">
        <v>43999</v>
      </c>
      <c r="B192" s="30">
        <v>3741.88</v>
      </c>
      <c r="C192" s="20">
        <f t="shared" si="6"/>
        <v>-16.269999999999982</v>
      </c>
      <c r="D192" s="28">
        <f t="shared" si="7"/>
        <v>-4.3292577464976072E-3</v>
      </c>
      <c r="E192" s="27">
        <f t="shared" si="8"/>
        <v>-4.3386561179390316E-3</v>
      </c>
    </row>
    <row r="193" spans="1:5" x14ac:dyDescent="0.25">
      <c r="A193" s="31">
        <v>44000</v>
      </c>
      <c r="B193" s="32">
        <v>3749.03</v>
      </c>
      <c r="C193" s="20">
        <f t="shared" si="6"/>
        <v>7.1500000000000909</v>
      </c>
      <c r="D193" s="28">
        <f t="shared" si="7"/>
        <v>1.910804194682911E-3</v>
      </c>
      <c r="E193" s="27">
        <f t="shared" si="8"/>
        <v>1.9089809305787215E-3</v>
      </c>
    </row>
    <row r="194" spans="1:5" x14ac:dyDescent="0.25">
      <c r="A194" s="29">
        <v>44001</v>
      </c>
      <c r="B194" s="30">
        <v>3760.22</v>
      </c>
      <c r="C194" s="20">
        <f t="shared" si="6"/>
        <v>11.1899999999996</v>
      </c>
      <c r="D194" s="28">
        <f t="shared" si="7"/>
        <v>2.9847720610396821E-3</v>
      </c>
      <c r="E194" s="27">
        <f t="shared" si="8"/>
        <v>2.9803264727597993E-3</v>
      </c>
    </row>
    <row r="195" spans="1:5" x14ac:dyDescent="0.25">
      <c r="A195" s="31">
        <v>44002</v>
      </c>
      <c r="B195" s="32">
        <v>3733.27</v>
      </c>
      <c r="C195" s="20">
        <f t="shared" si="6"/>
        <v>-26.949999999999818</v>
      </c>
      <c r="D195" s="28">
        <f t="shared" si="7"/>
        <v>-7.1671338379136907E-3</v>
      </c>
      <c r="E195" s="27">
        <f t="shared" si="8"/>
        <v>-7.1929411250905659E-3</v>
      </c>
    </row>
    <row r="196" spans="1:5" x14ac:dyDescent="0.25">
      <c r="A196" s="31">
        <v>44006</v>
      </c>
      <c r="B196" s="32">
        <v>3706.06</v>
      </c>
      <c r="C196" s="20">
        <f t="shared" ref="C196:C240" si="9">+B196-B195</f>
        <v>-27.210000000000036</v>
      </c>
      <c r="D196" s="28">
        <f t="shared" ref="D196:D240" si="10">+(B196-B195)/B195</f>
        <v>-7.2885165016192341E-3</v>
      </c>
      <c r="E196" s="27">
        <f t="shared" ref="E196:E240" si="11">+LN(B196/B195)</f>
        <v>-7.3152075089943126E-3</v>
      </c>
    </row>
    <row r="197" spans="1:5" x14ac:dyDescent="0.25">
      <c r="A197" s="29">
        <v>44007</v>
      </c>
      <c r="B197" s="30">
        <v>3722.27</v>
      </c>
      <c r="C197" s="20">
        <f t="shared" si="9"/>
        <v>16.210000000000036</v>
      </c>
      <c r="D197" s="28">
        <f t="shared" si="10"/>
        <v>4.373917313804967E-3</v>
      </c>
      <c r="E197" s="27">
        <f t="shared" si="11"/>
        <v>4.3643795389829293E-3</v>
      </c>
    </row>
    <row r="198" spans="1:5" x14ac:dyDescent="0.25">
      <c r="A198" s="31">
        <v>44008</v>
      </c>
      <c r="B198" s="32">
        <v>3735.93</v>
      </c>
      <c r="C198" s="20">
        <f t="shared" si="9"/>
        <v>13.659999999999854</v>
      </c>
      <c r="D198" s="28">
        <f t="shared" si="10"/>
        <v>3.6698036413263559E-3</v>
      </c>
      <c r="E198" s="27">
        <f t="shared" si="11"/>
        <v>3.6630863410426935E-3</v>
      </c>
    </row>
    <row r="199" spans="1:5" x14ac:dyDescent="0.25">
      <c r="A199" s="29">
        <v>44009</v>
      </c>
      <c r="B199" s="30">
        <v>3758.91</v>
      </c>
      <c r="C199" s="20">
        <f t="shared" si="9"/>
        <v>22.980000000000018</v>
      </c>
      <c r="D199" s="28">
        <f t="shared" si="10"/>
        <v>6.1510788478370895E-3</v>
      </c>
      <c r="E199" s="27">
        <f t="shared" si="11"/>
        <v>6.1322381831436304E-3</v>
      </c>
    </row>
    <row r="200" spans="1:5" x14ac:dyDescent="0.25">
      <c r="A200" s="29">
        <v>44013</v>
      </c>
      <c r="B200" s="30">
        <v>3756.28</v>
      </c>
      <c r="C200" s="20">
        <f t="shared" si="9"/>
        <v>-2.6299999999996544</v>
      </c>
      <c r="D200" s="28">
        <f t="shared" si="10"/>
        <v>-6.9967091523863423E-4</v>
      </c>
      <c r="E200" s="27">
        <f t="shared" si="11"/>
        <v>-6.999157991655115E-4</v>
      </c>
    </row>
    <row r="201" spans="1:5" x14ac:dyDescent="0.25">
      <c r="A201" s="31">
        <v>44014</v>
      </c>
      <c r="B201" s="32">
        <v>3723.67</v>
      </c>
      <c r="C201" s="20">
        <f t="shared" si="9"/>
        <v>-32.610000000000127</v>
      </c>
      <c r="D201" s="28">
        <f t="shared" si="10"/>
        <v>-8.6814614458986354E-3</v>
      </c>
      <c r="E201" s="27">
        <f t="shared" si="11"/>
        <v>-8.7193648631315249E-3</v>
      </c>
    </row>
    <row r="202" spans="1:5" x14ac:dyDescent="0.25">
      <c r="A202" s="29">
        <v>44015</v>
      </c>
      <c r="B202" s="30">
        <v>3660.18</v>
      </c>
      <c r="C202" s="20">
        <f t="shared" si="9"/>
        <v>-63.490000000000236</v>
      </c>
      <c r="D202" s="28">
        <f t="shared" si="10"/>
        <v>-1.7050383089801256E-2</v>
      </c>
      <c r="E202" s="27">
        <f t="shared" si="11"/>
        <v>-1.7197414563376642E-2</v>
      </c>
    </row>
    <row r="203" spans="1:5" x14ac:dyDescent="0.25">
      <c r="A203" s="31">
        <v>44016</v>
      </c>
      <c r="B203" s="32">
        <v>3645.9</v>
      </c>
      <c r="C203" s="20">
        <f t="shared" si="9"/>
        <v>-14.279999999999745</v>
      </c>
      <c r="D203" s="28">
        <f t="shared" si="10"/>
        <v>-3.9014474697964979E-3</v>
      </c>
      <c r="E203" s="27">
        <f t="shared" si="11"/>
        <v>-3.909077969103769E-3</v>
      </c>
    </row>
    <row r="204" spans="1:5" x14ac:dyDescent="0.25">
      <c r="A204" s="29">
        <v>44019</v>
      </c>
      <c r="B204" s="30">
        <v>3633.32</v>
      </c>
      <c r="C204" s="20">
        <f t="shared" si="9"/>
        <v>-12.579999999999927</v>
      </c>
      <c r="D204" s="28">
        <f t="shared" si="10"/>
        <v>-3.4504511917496164E-3</v>
      </c>
      <c r="E204" s="27">
        <f t="shared" si="11"/>
        <v>-3.4564177272429228E-3</v>
      </c>
    </row>
    <row r="205" spans="1:5" x14ac:dyDescent="0.25">
      <c r="A205" s="31">
        <v>44020</v>
      </c>
      <c r="B205" s="32">
        <v>3631.54</v>
      </c>
      <c r="C205" s="20">
        <f t="shared" si="9"/>
        <v>-1.7800000000002001</v>
      </c>
      <c r="D205" s="28">
        <f t="shared" si="10"/>
        <v>-4.8991005471585216E-4</v>
      </c>
      <c r="E205" s="27">
        <f t="shared" si="11"/>
        <v>-4.9003009985588519E-4</v>
      </c>
    </row>
    <row r="206" spans="1:5" x14ac:dyDescent="0.25">
      <c r="A206" s="29">
        <v>44021</v>
      </c>
      <c r="B206" s="30">
        <v>3625.61</v>
      </c>
      <c r="C206" s="20">
        <f t="shared" si="9"/>
        <v>-5.9299999999998363</v>
      </c>
      <c r="D206" s="28">
        <f t="shared" si="10"/>
        <v>-1.6329160631577337E-3</v>
      </c>
      <c r="E206" s="27">
        <f t="shared" si="11"/>
        <v>-1.6342507237160579E-3</v>
      </c>
    </row>
    <row r="207" spans="1:5" x14ac:dyDescent="0.25">
      <c r="A207" s="31">
        <v>44022</v>
      </c>
      <c r="B207" s="32">
        <v>3633.42</v>
      </c>
      <c r="C207" s="20">
        <f t="shared" si="9"/>
        <v>7.8099999999999454</v>
      </c>
      <c r="D207" s="28">
        <f t="shared" si="10"/>
        <v>2.154120272174874E-3</v>
      </c>
      <c r="E207" s="27">
        <f t="shared" si="11"/>
        <v>2.1518034816018425E-3</v>
      </c>
    </row>
    <row r="208" spans="1:5" x14ac:dyDescent="0.25">
      <c r="A208" s="29">
        <v>44023</v>
      </c>
      <c r="B208" s="30">
        <v>3615.75</v>
      </c>
      <c r="C208" s="20">
        <f t="shared" si="9"/>
        <v>-17.670000000000073</v>
      </c>
      <c r="D208" s="28">
        <f t="shared" si="10"/>
        <v>-4.8631867496738805E-3</v>
      </c>
      <c r="E208" s="27">
        <f t="shared" si="11"/>
        <v>-4.875050521809924E-3</v>
      </c>
    </row>
    <row r="209" spans="1:5" x14ac:dyDescent="0.25">
      <c r="A209" s="31">
        <v>44026</v>
      </c>
      <c r="B209" s="32">
        <v>3617.22</v>
      </c>
      <c r="C209" s="20">
        <f t="shared" si="9"/>
        <v>1.4699999999997999</v>
      </c>
      <c r="D209" s="28">
        <f t="shared" si="10"/>
        <v>4.0655465671017078E-4</v>
      </c>
      <c r="E209" s="27">
        <f t="shared" si="11"/>
        <v>4.0647203575832876E-4</v>
      </c>
    </row>
    <row r="210" spans="1:5" x14ac:dyDescent="0.25">
      <c r="A210" s="29">
        <v>44027</v>
      </c>
      <c r="B210" s="30">
        <v>3638.22</v>
      </c>
      <c r="C210" s="20">
        <f t="shared" si="9"/>
        <v>21</v>
      </c>
      <c r="D210" s="28">
        <f t="shared" si="10"/>
        <v>5.8055633884585402E-3</v>
      </c>
      <c r="E210" s="27">
        <f t="shared" si="11"/>
        <v>5.7887760473084278E-3</v>
      </c>
    </row>
    <row r="211" spans="1:5" x14ac:dyDescent="0.25">
      <c r="A211" s="31">
        <v>44028</v>
      </c>
      <c r="B211" s="32">
        <v>3611.61</v>
      </c>
      <c r="C211" s="20">
        <f t="shared" si="9"/>
        <v>-26.609999999999673</v>
      </c>
      <c r="D211" s="28">
        <f t="shared" si="10"/>
        <v>-7.3140161947324997E-3</v>
      </c>
      <c r="E211" s="27">
        <f t="shared" si="11"/>
        <v>-7.3408947515083336E-3</v>
      </c>
    </row>
    <row r="212" spans="1:5" x14ac:dyDescent="0.25">
      <c r="A212" s="29">
        <v>44029</v>
      </c>
      <c r="B212" s="30">
        <v>3627.86</v>
      </c>
      <c r="C212" s="20">
        <f t="shared" si="9"/>
        <v>16.25</v>
      </c>
      <c r="D212" s="28">
        <f t="shared" si="10"/>
        <v>4.4993783935696266E-3</v>
      </c>
      <c r="E212" s="27">
        <f t="shared" si="11"/>
        <v>4.4892864509279984E-3</v>
      </c>
    </row>
    <row r="213" spans="1:5" x14ac:dyDescent="0.25">
      <c r="A213" s="31">
        <v>44030</v>
      </c>
      <c r="B213" s="32">
        <v>3651.93</v>
      </c>
      <c r="C213" s="20">
        <f t="shared" si="9"/>
        <v>24.069999999999709</v>
      </c>
      <c r="D213" s="28">
        <f t="shared" si="10"/>
        <v>6.634765398885213E-3</v>
      </c>
      <c r="E213" s="27">
        <f t="shared" si="11"/>
        <v>6.6128522154224574E-3</v>
      </c>
    </row>
    <row r="214" spans="1:5" x14ac:dyDescent="0.25">
      <c r="A214" s="31">
        <v>44034</v>
      </c>
      <c r="B214" s="32">
        <v>3628.2</v>
      </c>
      <c r="C214" s="20">
        <f t="shared" si="9"/>
        <v>-23.730000000000018</v>
      </c>
      <c r="D214" s="28">
        <f t="shared" si="10"/>
        <v>-6.4979339691615175E-3</v>
      </c>
      <c r="E214" s="27">
        <f t="shared" si="11"/>
        <v>-6.5191374445279608E-3</v>
      </c>
    </row>
    <row r="215" spans="1:5" x14ac:dyDescent="0.25">
      <c r="A215" s="29">
        <v>44035</v>
      </c>
      <c r="B215" s="30">
        <v>3627.28</v>
      </c>
      <c r="C215" s="20">
        <f t="shared" si="9"/>
        <v>-0.91999999999961801</v>
      </c>
      <c r="D215" s="28">
        <f t="shared" si="10"/>
        <v>-2.5356926299531946E-4</v>
      </c>
      <c r="E215" s="27">
        <f t="shared" si="11"/>
        <v>-2.5360141711657083E-4</v>
      </c>
    </row>
    <row r="216" spans="1:5" x14ac:dyDescent="0.25">
      <c r="A216" s="31">
        <v>44036</v>
      </c>
      <c r="B216" s="32">
        <v>3660.15</v>
      </c>
      <c r="C216" s="20">
        <f t="shared" si="9"/>
        <v>32.869999999999891</v>
      </c>
      <c r="D216" s="28">
        <f t="shared" si="10"/>
        <v>9.0618865927085557E-3</v>
      </c>
      <c r="E216" s="27">
        <f t="shared" si="11"/>
        <v>9.0210740720586616E-3</v>
      </c>
    </row>
    <row r="217" spans="1:5" x14ac:dyDescent="0.25">
      <c r="A217" s="29">
        <v>44037</v>
      </c>
      <c r="B217" s="30">
        <v>3690.8</v>
      </c>
      <c r="C217" s="20">
        <f t="shared" si="9"/>
        <v>30.650000000000091</v>
      </c>
      <c r="D217" s="28">
        <f t="shared" si="10"/>
        <v>8.3739737442454793E-3</v>
      </c>
      <c r="E217" s="27">
        <f t="shared" si="11"/>
        <v>8.3391065422364821E-3</v>
      </c>
    </row>
    <row r="218" spans="1:5" x14ac:dyDescent="0.25">
      <c r="A218" s="31">
        <v>44040</v>
      </c>
      <c r="B218" s="32">
        <v>3679.17</v>
      </c>
      <c r="C218" s="20">
        <f t="shared" si="9"/>
        <v>-11.630000000000109</v>
      </c>
      <c r="D218" s="28">
        <f t="shared" si="10"/>
        <v>-3.1510783569958026E-3</v>
      </c>
      <c r="E218" s="27">
        <f t="shared" si="11"/>
        <v>-3.1560534584404408E-3</v>
      </c>
    </row>
    <row r="219" spans="1:5" x14ac:dyDescent="0.25">
      <c r="A219" s="29">
        <v>44041</v>
      </c>
      <c r="B219" s="30">
        <v>3718.69</v>
      </c>
      <c r="C219" s="20">
        <f t="shared" si="9"/>
        <v>39.519999999999982</v>
      </c>
      <c r="D219" s="28">
        <f t="shared" si="10"/>
        <v>1.0741553122035671E-2</v>
      </c>
      <c r="E219" s="27">
        <f t="shared" si="11"/>
        <v>1.0684272464036273E-2</v>
      </c>
    </row>
    <row r="220" spans="1:5" x14ac:dyDescent="0.25">
      <c r="A220" s="31">
        <v>44042</v>
      </c>
      <c r="B220" s="32">
        <v>3716.89</v>
      </c>
      <c r="C220" s="20">
        <f t="shared" si="9"/>
        <v>-1.8000000000001819</v>
      </c>
      <c r="D220" s="28">
        <f t="shared" si="10"/>
        <v>-4.8404142318939785E-4</v>
      </c>
      <c r="E220" s="27">
        <f t="shared" si="11"/>
        <v>-4.8415860905577944E-4</v>
      </c>
    </row>
    <row r="221" spans="1:5" x14ac:dyDescent="0.25">
      <c r="A221" s="29">
        <v>44043</v>
      </c>
      <c r="B221" s="30">
        <v>3739.49</v>
      </c>
      <c r="C221" s="20">
        <f t="shared" si="9"/>
        <v>22.599999999999909</v>
      </c>
      <c r="D221" s="28">
        <f t="shared" si="10"/>
        <v>6.0803521223388125E-3</v>
      </c>
      <c r="E221" s="27">
        <f t="shared" si="11"/>
        <v>6.0619413729069609E-3</v>
      </c>
    </row>
    <row r="222" spans="1:5" x14ac:dyDescent="0.25">
      <c r="A222" s="31">
        <v>44044</v>
      </c>
      <c r="B222" s="32">
        <v>3733.08</v>
      </c>
      <c r="C222" s="20">
        <f t="shared" si="9"/>
        <v>-6.4099999999998545</v>
      </c>
      <c r="D222" s="28">
        <f t="shared" si="10"/>
        <v>-1.7141374893367425E-3</v>
      </c>
      <c r="E222" s="27">
        <f t="shared" si="11"/>
        <v>-1.7156083040290198E-3</v>
      </c>
    </row>
    <row r="223" spans="1:5" x14ac:dyDescent="0.25">
      <c r="A223" s="29">
        <v>44047</v>
      </c>
      <c r="B223" s="30">
        <v>3768.39</v>
      </c>
      <c r="C223" s="20">
        <f t="shared" si="9"/>
        <v>35.309999999999945</v>
      </c>
      <c r="D223" s="28">
        <f t="shared" si="10"/>
        <v>9.4586775531196616E-3</v>
      </c>
      <c r="E223" s="27">
        <f t="shared" si="11"/>
        <v>9.4142243550629084E-3</v>
      </c>
    </row>
    <row r="224" spans="1:5" x14ac:dyDescent="0.25">
      <c r="A224" s="31">
        <v>44048</v>
      </c>
      <c r="B224" s="32">
        <v>3792.98</v>
      </c>
      <c r="C224" s="20">
        <f t="shared" si="9"/>
        <v>24.590000000000146</v>
      </c>
      <c r="D224" s="28">
        <f t="shared" si="10"/>
        <v>6.5253330998118952E-3</v>
      </c>
      <c r="E224" s="27">
        <f t="shared" si="11"/>
        <v>6.5041352790369848E-3</v>
      </c>
    </row>
    <row r="225" spans="1:5" x14ac:dyDescent="0.25">
      <c r="A225" s="29">
        <v>44049</v>
      </c>
      <c r="B225" s="30">
        <v>3775.95</v>
      </c>
      <c r="C225" s="20">
        <f t="shared" si="9"/>
        <v>-17.0300000000002</v>
      </c>
      <c r="D225" s="28">
        <f t="shared" si="10"/>
        <v>-4.4898733976979051E-3</v>
      </c>
      <c r="E225" s="27">
        <f t="shared" si="11"/>
        <v>-4.4999831516212502E-3</v>
      </c>
    </row>
    <row r="226" spans="1:5" x14ac:dyDescent="0.25">
      <c r="A226" s="31">
        <v>44050</v>
      </c>
      <c r="B226" s="32">
        <v>3769.67</v>
      </c>
      <c r="C226" s="20">
        <f t="shared" si="9"/>
        <v>-6.2799999999997453</v>
      </c>
      <c r="D226" s="28">
        <f t="shared" si="10"/>
        <v>-1.6631576159641271E-3</v>
      </c>
      <c r="E226" s="27">
        <f t="shared" si="11"/>
        <v>-1.6645421979902971E-3</v>
      </c>
    </row>
    <row r="227" spans="1:5" x14ac:dyDescent="0.25">
      <c r="A227" s="31">
        <v>44054</v>
      </c>
      <c r="B227" s="32">
        <v>3770.22</v>
      </c>
      <c r="C227" s="20">
        <f t="shared" si="9"/>
        <v>0.54999999999972715</v>
      </c>
      <c r="D227" s="28">
        <f t="shared" si="10"/>
        <v>1.4590136537143229E-4</v>
      </c>
      <c r="E227" s="27">
        <f t="shared" si="11"/>
        <v>1.4589072280247033E-4</v>
      </c>
    </row>
    <row r="228" spans="1:5" x14ac:dyDescent="0.25">
      <c r="A228" s="29">
        <v>44055</v>
      </c>
      <c r="B228" s="30">
        <v>3749.3</v>
      </c>
      <c r="C228" s="20">
        <f t="shared" si="9"/>
        <v>-20.919999999999618</v>
      </c>
      <c r="D228" s="28">
        <f t="shared" si="10"/>
        <v>-5.5487478184295929E-3</v>
      </c>
      <c r="E228" s="27">
        <f t="shared" si="11"/>
        <v>-5.5641993037106345E-3</v>
      </c>
    </row>
    <row r="229" spans="1:5" x14ac:dyDescent="0.25">
      <c r="A229" s="31">
        <v>44056</v>
      </c>
      <c r="B229" s="32">
        <v>3755.61</v>
      </c>
      <c r="C229" s="20">
        <f t="shared" si="9"/>
        <v>6.3099999999999454</v>
      </c>
      <c r="D229" s="28">
        <f t="shared" si="10"/>
        <v>1.6829808230869616E-3</v>
      </c>
      <c r="E229" s="27">
        <f t="shared" si="11"/>
        <v>1.6815661978305441E-3</v>
      </c>
    </row>
    <row r="230" spans="1:5" x14ac:dyDescent="0.25">
      <c r="A230" s="29">
        <v>44057</v>
      </c>
      <c r="B230" s="30">
        <v>3767.05</v>
      </c>
      <c r="C230" s="20">
        <f t="shared" si="9"/>
        <v>11.440000000000055</v>
      </c>
      <c r="D230" s="28">
        <f t="shared" si="10"/>
        <v>3.0461096865755642E-3</v>
      </c>
      <c r="E230" s="27">
        <f t="shared" si="11"/>
        <v>3.041479694390684E-3</v>
      </c>
    </row>
    <row r="231" spans="1:5" x14ac:dyDescent="0.25">
      <c r="A231" s="31">
        <v>44058</v>
      </c>
      <c r="B231" s="32">
        <v>3783.15</v>
      </c>
      <c r="C231" s="20">
        <f t="shared" si="9"/>
        <v>16.099999999999909</v>
      </c>
      <c r="D231" s="28">
        <f t="shared" si="10"/>
        <v>4.2739013286258237E-3</v>
      </c>
      <c r="E231" s="27">
        <f t="shared" si="11"/>
        <v>4.2647941519047688E-3</v>
      </c>
    </row>
    <row r="232" spans="1:5" x14ac:dyDescent="0.25">
      <c r="A232" s="31">
        <v>44062</v>
      </c>
      <c r="B232" s="32">
        <v>3784.15</v>
      </c>
      <c r="C232" s="20">
        <f t="shared" si="9"/>
        <v>1</v>
      </c>
      <c r="D232" s="28">
        <f t="shared" si="10"/>
        <v>2.6432998955896542E-4</v>
      </c>
      <c r="E232" s="27">
        <f t="shared" si="11"/>
        <v>2.6429506054241874E-4</v>
      </c>
    </row>
    <row r="233" spans="1:5" x14ac:dyDescent="0.25">
      <c r="A233" s="29">
        <v>44063</v>
      </c>
      <c r="B233" s="30">
        <v>3766.73</v>
      </c>
      <c r="C233" s="20">
        <f t="shared" si="9"/>
        <v>-17.420000000000073</v>
      </c>
      <c r="D233" s="28">
        <f t="shared" si="10"/>
        <v>-4.6034115983774621E-3</v>
      </c>
      <c r="E233" s="27">
        <f t="shared" si="11"/>
        <v>-4.6140399278097512E-3</v>
      </c>
    </row>
    <row r="234" spans="1:5" x14ac:dyDescent="0.25">
      <c r="A234" s="31">
        <v>44064</v>
      </c>
      <c r="B234" s="32">
        <v>3792.13</v>
      </c>
      <c r="C234" s="20">
        <f t="shared" si="9"/>
        <v>25.400000000000091</v>
      </c>
      <c r="D234" s="28">
        <f t="shared" si="10"/>
        <v>6.7432494497880364E-3</v>
      </c>
      <c r="E234" s="27">
        <f t="shared" si="11"/>
        <v>6.7206154374382212E-3</v>
      </c>
    </row>
    <row r="235" spans="1:5" x14ac:dyDescent="0.25">
      <c r="A235" s="29">
        <v>44065</v>
      </c>
      <c r="B235" s="30">
        <v>3827.27</v>
      </c>
      <c r="C235" s="20">
        <f t="shared" si="9"/>
        <v>35.139999999999873</v>
      </c>
      <c r="D235" s="28">
        <f t="shared" si="10"/>
        <v>9.2665599544319074E-3</v>
      </c>
      <c r="E235" s="27">
        <f t="shared" si="11"/>
        <v>9.223888795078683E-3</v>
      </c>
    </row>
    <row r="236" spans="1:5" x14ac:dyDescent="0.25">
      <c r="A236" s="31">
        <v>44068</v>
      </c>
      <c r="B236" s="32">
        <v>3843.69</v>
      </c>
      <c r="C236" s="20">
        <f t="shared" si="9"/>
        <v>16.420000000000073</v>
      </c>
      <c r="D236" s="28">
        <f t="shared" si="10"/>
        <v>4.2902643398558434E-3</v>
      </c>
      <c r="E236" s="27">
        <f t="shared" si="11"/>
        <v>4.2810873941222976E-3</v>
      </c>
    </row>
    <row r="237" spans="1:5" x14ac:dyDescent="0.25">
      <c r="A237" s="29">
        <v>44069</v>
      </c>
      <c r="B237" s="30">
        <v>3867.32</v>
      </c>
      <c r="C237" s="20">
        <f t="shared" si="9"/>
        <v>23.630000000000109</v>
      </c>
      <c r="D237" s="28">
        <f t="shared" si="10"/>
        <v>6.1477382411172883E-3</v>
      </c>
      <c r="E237" s="27">
        <f t="shared" si="11"/>
        <v>6.1289179936255041E-3</v>
      </c>
    </row>
    <row r="238" spans="1:5" x14ac:dyDescent="0.25">
      <c r="A238" s="31">
        <v>44070</v>
      </c>
      <c r="B238" s="32">
        <v>3846.64</v>
      </c>
      <c r="C238" s="20">
        <f t="shared" si="9"/>
        <v>-20.680000000000291</v>
      </c>
      <c r="D238" s="28">
        <f t="shared" si="10"/>
        <v>-5.34737234053564E-3</v>
      </c>
      <c r="E238" s="27">
        <f t="shared" si="11"/>
        <v>-5.3617207095830203E-3</v>
      </c>
    </row>
    <row r="239" spans="1:5" x14ac:dyDescent="0.25">
      <c r="A239" s="29">
        <v>44071</v>
      </c>
      <c r="B239" s="30">
        <v>3820.17</v>
      </c>
      <c r="C239" s="20">
        <f t="shared" si="9"/>
        <v>-26.4699999999998</v>
      </c>
      <c r="D239" s="28">
        <f t="shared" si="10"/>
        <v>-6.8813301998626852E-3</v>
      </c>
      <c r="E239" s="27">
        <f t="shared" si="11"/>
        <v>-6.9051157327296407E-3</v>
      </c>
    </row>
    <row r="240" spans="1:5" x14ac:dyDescent="0.25">
      <c r="A240" s="31">
        <v>44072</v>
      </c>
      <c r="B240" s="32">
        <v>3760.38</v>
      </c>
      <c r="C240" s="20">
        <f t="shared" si="9"/>
        <v>-59.789999999999964</v>
      </c>
      <c r="D240" s="28">
        <f t="shared" si="10"/>
        <v>-1.5651135944211896E-2</v>
      </c>
      <c r="E240" s="27">
        <f t="shared" si="11"/>
        <v>-1.5774908121087099E-2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7F9E-1C59-49CD-8972-7FF39CCC3957}">
  <dimension ref="A1:B4"/>
  <sheetViews>
    <sheetView zoomScale="110" zoomScaleNormal="110" workbookViewId="0">
      <selection activeCell="A7" sqref="A7"/>
    </sheetView>
  </sheetViews>
  <sheetFormatPr baseColWidth="10" defaultRowHeight="15" x14ac:dyDescent="0.25"/>
  <cols>
    <col min="1" max="1" width="49.85546875" bestFit="1" customWidth="1"/>
  </cols>
  <sheetData>
    <row r="1" spans="1:2" x14ac:dyDescent="0.25">
      <c r="A1" t="s">
        <v>15</v>
      </c>
      <c r="B1" s="33" t="s">
        <v>19</v>
      </c>
    </row>
    <row r="2" spans="1:2" x14ac:dyDescent="0.25">
      <c r="A2" t="s">
        <v>16</v>
      </c>
      <c r="B2" s="33"/>
    </row>
    <row r="3" spans="1:2" x14ac:dyDescent="0.25">
      <c r="A3" t="s">
        <v>17</v>
      </c>
      <c r="B3" s="33"/>
    </row>
    <row r="4" spans="1:2" x14ac:dyDescent="0.25">
      <c r="A4" t="s">
        <v>18</v>
      </c>
    </row>
  </sheetData>
  <mergeCells count="1">
    <mergeCell ref="B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Ejemplo</vt:lpstr>
      <vt:lpstr>Hoja4</vt:lpstr>
      <vt:lpstr>Hoja5</vt:lpstr>
      <vt:lpstr>Ejercicio</vt:lpstr>
      <vt:lpstr>Mercado Cambiario Colombia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</dc:creator>
  <cp:lastModifiedBy>Freddy Llanto</cp:lastModifiedBy>
  <dcterms:created xsi:type="dcterms:W3CDTF">2017-12-02T15:53:20Z</dcterms:created>
  <dcterms:modified xsi:type="dcterms:W3CDTF">2021-03-12T16:03:51Z</dcterms:modified>
</cp:coreProperties>
</file>