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36FE9EFF-D30A-4988-BACE-70546DB7A856}" xr6:coauthVersionLast="47" xr6:coauthVersionMax="47" xr10:uidLastSave="{00000000-0000-0000-0000-000000000000}"/>
  <bookViews>
    <workbookView xWindow="-120" yWindow="-120" windowWidth="29040" windowHeight="15720" xr2:uid="{A371B4D3-E670-47FF-B7DD-C7BC6308D658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2" l="1"/>
  <c r="F81" i="2"/>
  <c r="E81" i="2"/>
  <c r="D81" i="2"/>
  <c r="K65" i="2"/>
  <c r="K62" i="2"/>
  <c r="K74" i="2"/>
  <c r="K64" i="2"/>
  <c r="K71" i="2"/>
  <c r="K73" i="2"/>
  <c r="K61" i="2"/>
  <c r="K59" i="2"/>
  <c r="E76" i="2"/>
  <c r="F77" i="2" s="1"/>
  <c r="F64" i="2"/>
  <c r="E62" i="2"/>
  <c r="G41" i="2"/>
  <c r="G39" i="2"/>
  <c r="G25" i="2"/>
  <c r="E44" i="2"/>
  <c r="F45" i="2" s="1"/>
  <c r="F47" i="2" s="1"/>
  <c r="E48" i="2" s="1"/>
  <c r="F39" i="2"/>
  <c r="G15" i="2"/>
  <c r="F24" i="2" s="1"/>
  <c r="F27" i="2" s="1"/>
  <c r="F28" i="2" s="1"/>
  <c r="F40" i="2" s="1"/>
  <c r="F63" i="2" l="1"/>
  <c r="G24" i="2"/>
  <c r="G27" i="2" s="1"/>
  <c r="G28" i="2" s="1"/>
  <c r="G40" i="2" s="1"/>
  <c r="G42" i="2" s="1"/>
  <c r="F42" i="2"/>
</calcChain>
</file>

<file path=xl/sharedStrings.xml><?xml version="1.0" encoding="utf-8"?>
<sst xmlns="http://schemas.openxmlformats.org/spreadsheetml/2006/main" count="111" uniqueCount="84">
  <si>
    <t>SRTA. YESIKA</t>
  </si>
  <si>
    <t>TEMA DE HOY:</t>
  </si>
  <si>
    <t>LA NIIF 15</t>
  </si>
  <si>
    <t>Y SUS IMPUESTOS</t>
  </si>
  <si>
    <t>DIFERIDOS</t>
  </si>
  <si>
    <t>+51 940 299 626</t>
  </si>
  <si>
    <t>LA NIIF 15 Y SUS IMPUESTOS DIFERIDOS</t>
  </si>
  <si>
    <t>CASO 1:</t>
  </si>
  <si>
    <t xml:space="preserve">PAIS </t>
  </si>
  <si>
    <t>MEXICO LINDO Y QUERIDO</t>
  </si>
  <si>
    <t>TRANSACCION</t>
  </si>
  <si>
    <t>VENTA ANTICIPADA DE BIENES</t>
  </si>
  <si>
    <t>TIENDAS</t>
  </si>
  <si>
    <t>RADIOSHACK</t>
  </si>
  <si>
    <t>COOLBOX</t>
  </si>
  <si>
    <t>VENTA DE TARJETAS GIFT-CARD</t>
  </si>
  <si>
    <t>TRATAMIENTOS:</t>
  </si>
  <si>
    <t>NIIF 15</t>
  </si>
  <si>
    <t>El efectivo recibido se reconocerá como un pasivo mientras</t>
  </si>
  <si>
    <t>no se haya satisfecho la obligación de desempeño</t>
  </si>
  <si>
    <t>Efectivo</t>
  </si>
  <si>
    <t>Anticipo de clientes</t>
  </si>
  <si>
    <t>D</t>
  </si>
  <si>
    <t>H</t>
  </si>
  <si>
    <t>29 de DICIEM.</t>
  </si>
  <si>
    <t>TRIBUTARIO</t>
  </si>
  <si>
    <t>Los ingresos se computan cuando: se cobra, se emite la</t>
  </si>
  <si>
    <t>factura o se entrega el bien, lo que ocurra primero</t>
  </si>
  <si>
    <t>Anticipo de clientes (Ingresos diferidos)</t>
  </si>
  <si>
    <t>CONCILIACION TRIBUTARIA</t>
  </si>
  <si>
    <t>UTILIDAD CONTABLE</t>
  </si>
  <si>
    <t>UTILIDAD TRIBUTARIA</t>
  </si>
  <si>
    <t>(+) ANTICIPO DE CLIENTES</t>
  </si>
  <si>
    <t>(-) COSTO DE VENTA</t>
  </si>
  <si>
    <t>Impuesto por pagar</t>
  </si>
  <si>
    <t>Ventas</t>
  </si>
  <si>
    <t>Costo de ventas</t>
  </si>
  <si>
    <t>Utilidad bruta</t>
  </si>
  <si>
    <t>:</t>
  </si>
  <si>
    <t>Utilidad antes de Imp</t>
  </si>
  <si>
    <t>Impuesto corriente</t>
  </si>
  <si>
    <t>Impuesto diferido</t>
  </si>
  <si>
    <t>Utilidad neta</t>
  </si>
  <si>
    <t>Activo IRD</t>
  </si>
  <si>
    <t>IRD en resultados</t>
  </si>
  <si>
    <t>Año 1</t>
  </si>
  <si>
    <t>Año 2</t>
  </si>
  <si>
    <t>CASO 2:</t>
  </si>
  <si>
    <t>PERU MI PAIS</t>
  </si>
  <si>
    <t>VENTA DE AUTOS</t>
  </si>
  <si>
    <t>VENTA DE VEHICULOS CON 5 AÑOS DE MANTENIMIENTOS</t>
  </si>
  <si>
    <t>GRATIS</t>
  </si>
  <si>
    <t>Los ingresos se reconoce cuando se satisface la obligación de</t>
  </si>
  <si>
    <t>desempeño.</t>
  </si>
  <si>
    <t>Venta</t>
  </si>
  <si>
    <t>Precio</t>
  </si>
  <si>
    <t>Obligacion Desemp</t>
  </si>
  <si>
    <t>OD1: El Vehiculo</t>
  </si>
  <si>
    <t>OD2: 5 años de mant.</t>
  </si>
  <si>
    <t>Venta  28-12-2024</t>
  </si>
  <si>
    <t>Registro contable del 28.12.2024</t>
  </si>
  <si>
    <t>OD 1</t>
  </si>
  <si>
    <t>OD 2</t>
  </si>
  <si>
    <t>CUANDO SE TRANSFIERE EL CONTROL</t>
  </si>
  <si>
    <t>CONTROL:</t>
  </si>
  <si>
    <t>ES LA CAPACIDAD DE RE-DIRIGIR EL USO DEL ACTIVO</t>
  </si>
  <si>
    <t>Venta de vehiculo</t>
  </si>
  <si>
    <t>Obviamente:</t>
  </si>
  <si>
    <t>Se debe reconocer también el costo de ventas</t>
  </si>
  <si>
    <t>2019: la Ley del Impuesto a la renta, incorporó la NIIF 15</t>
  </si>
  <si>
    <t>dentro de su cuerpo.</t>
  </si>
  <si>
    <t>es exactamente igual a la requerida por la NIIF.</t>
  </si>
  <si>
    <t>Costo venta</t>
  </si>
  <si>
    <t>Utilidad</t>
  </si>
  <si>
    <t>Impuesto Rta</t>
  </si>
  <si>
    <t>Versión tributaria</t>
  </si>
  <si>
    <t>Utilidad antes de I</t>
  </si>
  <si>
    <t>Version NIIF</t>
  </si>
  <si>
    <t>Impuesto Diferido</t>
  </si>
  <si>
    <t>VL</t>
  </si>
  <si>
    <t>BF</t>
  </si>
  <si>
    <t>DT</t>
  </si>
  <si>
    <t>AIRD</t>
  </si>
  <si>
    <r>
      <rPr>
        <u/>
        <sz val="14"/>
        <color theme="1"/>
        <rFont val="Calibri"/>
        <family val="2"/>
        <scheme val="minor"/>
      </rPr>
      <t xml:space="preserve">La oportunidad </t>
    </r>
    <r>
      <rPr>
        <sz val="14"/>
        <color theme="1"/>
        <rFont val="Calibri"/>
        <family val="2"/>
        <scheme val="minor"/>
      </rPr>
      <t>del reconocimiento de ingresos tributarios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</si>
</sst>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0" xfId="0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1" fillId="5" borderId="0" xfId="0" applyFont="1" applyFill="1"/>
    <xf numFmtId="3" fontId="6" fillId="0" borderId="0" xfId="0" applyNumberFormat="1" applyFont="1"/>
    <xf numFmtId="0" fontId="5" fillId="0" borderId="0" xfId="0" applyFont="1" applyAlignment="1">
      <alignment horizontal="center"/>
    </xf>
    <xf numFmtId="0" fontId="6" fillId="7" borderId="0" xfId="0" applyFont="1" applyFill="1"/>
    <xf numFmtId="0" fontId="1" fillId="8" borderId="0" xfId="0" applyFont="1" applyFill="1"/>
    <xf numFmtId="0" fontId="5" fillId="7" borderId="0" xfId="0" applyFont="1" applyFill="1"/>
    <xf numFmtId="0" fontId="5" fillId="6" borderId="0" xfId="0" applyFont="1" applyFill="1"/>
    <xf numFmtId="3" fontId="5" fillId="6" borderId="0" xfId="0" applyNumberFormat="1" applyFont="1" applyFill="1"/>
    <xf numFmtId="3" fontId="5" fillId="7" borderId="0" xfId="0" applyNumberFormat="1" applyFont="1" applyFill="1"/>
    <xf numFmtId="10" fontId="5" fillId="0" borderId="0" xfId="0" applyNumberFormat="1" applyFont="1"/>
    <xf numFmtId="0" fontId="6" fillId="7" borderId="1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6" fillId="7" borderId="4" xfId="0" applyFont="1" applyFill="1" applyBorder="1"/>
    <xf numFmtId="0" fontId="6" fillId="7" borderId="0" xfId="0" applyFont="1" applyFill="1" applyBorder="1"/>
    <xf numFmtId="0" fontId="6" fillId="7" borderId="5" xfId="0" applyFont="1" applyFill="1" applyBorder="1"/>
    <xf numFmtId="3" fontId="6" fillId="7" borderId="5" xfId="0" applyNumberFormat="1" applyFont="1" applyFill="1" applyBorder="1"/>
    <xf numFmtId="0" fontId="5" fillId="4" borderId="4" xfId="0" applyFont="1" applyFill="1" applyBorder="1"/>
    <xf numFmtId="0" fontId="5" fillId="4" borderId="0" xfId="0" applyFont="1" applyFill="1" applyBorder="1"/>
    <xf numFmtId="3" fontId="5" fillId="4" borderId="5" xfId="0" applyNumberFormat="1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3" fontId="5" fillId="4" borderId="8" xfId="0" applyNumberFormat="1" applyFont="1" applyFill="1" applyBorder="1"/>
    <xf numFmtId="9" fontId="5" fillId="4" borderId="0" xfId="0" applyNumberFormat="1" applyFont="1" applyFill="1" applyBorder="1"/>
    <xf numFmtId="9" fontId="5" fillId="7" borderId="0" xfId="0" applyNumberFormat="1" applyFont="1" applyFill="1" applyBorder="1"/>
    <xf numFmtId="9" fontId="5" fillId="4" borderId="7" xfId="0" applyNumberFormat="1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3" fontId="6" fillId="4" borderId="2" xfId="0" applyNumberFormat="1" applyFont="1" applyFill="1" applyBorder="1"/>
    <xf numFmtId="0" fontId="6" fillId="4" borderId="3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3" fontId="6" fillId="4" borderId="8" xfId="0" applyNumberFormat="1" applyFont="1" applyFill="1" applyBorder="1"/>
    <xf numFmtId="0" fontId="6" fillId="7" borderId="9" xfId="0" applyFont="1" applyFill="1" applyBorder="1"/>
    <xf numFmtId="0" fontId="6" fillId="7" borderId="10" xfId="0" applyFont="1" applyFill="1" applyBorder="1"/>
    <xf numFmtId="3" fontId="5" fillId="4" borderId="10" xfId="0" applyNumberFormat="1" applyFont="1" applyFill="1" applyBorder="1"/>
    <xf numFmtId="3" fontId="6" fillId="7" borderId="10" xfId="0" applyNumberFormat="1" applyFont="1" applyFill="1" applyBorder="1"/>
    <xf numFmtId="3" fontId="5" fillId="4" borderId="11" xfId="0" applyNumberFormat="1" applyFont="1" applyFill="1" applyBorder="1"/>
    <xf numFmtId="3" fontId="6" fillId="4" borderId="3" xfId="0" applyNumberFormat="1" applyFont="1" applyFill="1" applyBorder="1"/>
    <xf numFmtId="3" fontId="6" fillId="4" borderId="7" xfId="0" applyNumberFormat="1" applyFont="1" applyFill="1" applyBorder="1"/>
    <xf numFmtId="0" fontId="5" fillId="7" borderId="0" xfId="0" applyFont="1" applyFill="1" applyAlignment="1">
      <alignment horizontal="left"/>
    </xf>
    <xf numFmtId="3" fontId="5" fillId="7" borderId="0" xfId="0" applyNumberFormat="1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left" indent="1"/>
    </xf>
    <xf numFmtId="0" fontId="5" fillId="9" borderId="0" xfId="0" applyFont="1" applyFill="1"/>
    <xf numFmtId="3" fontId="5" fillId="9" borderId="0" xfId="0" applyNumberFormat="1" applyFont="1" applyFill="1"/>
    <xf numFmtId="0" fontId="5" fillId="9" borderId="0" xfId="0" applyFont="1" applyFill="1" applyAlignment="1">
      <alignment horizontal="left" indent="2"/>
    </xf>
    <xf numFmtId="0" fontId="5" fillId="10" borderId="0" xfId="0" applyFont="1" applyFill="1"/>
    <xf numFmtId="3" fontId="5" fillId="10" borderId="0" xfId="0" applyNumberFormat="1" applyFont="1" applyFill="1"/>
    <xf numFmtId="0" fontId="5" fillId="11" borderId="0" xfId="0" applyFont="1" applyFill="1"/>
    <xf numFmtId="3" fontId="5" fillId="11" borderId="0" xfId="0" applyNumberFormat="1" applyFont="1" applyFill="1"/>
    <xf numFmtId="0" fontId="5" fillId="0" borderId="1" xfId="0" applyFont="1" applyBorder="1"/>
    <xf numFmtId="0" fontId="5" fillId="0" borderId="2" xfId="0" applyFont="1" applyBorder="1"/>
    <xf numFmtId="3" fontId="5" fillId="0" borderId="3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5" xfId="0" applyNumberFormat="1" applyFont="1" applyBorder="1"/>
    <xf numFmtId="0" fontId="5" fillId="11" borderId="4" xfId="0" applyFont="1" applyFill="1" applyBorder="1"/>
    <xf numFmtId="0" fontId="5" fillId="11" borderId="0" xfId="0" applyFont="1" applyFill="1" applyBorder="1"/>
    <xf numFmtId="3" fontId="5" fillId="11" borderId="5" xfId="0" applyNumberFormat="1" applyFont="1" applyFill="1" applyBorder="1"/>
    <xf numFmtId="0" fontId="5" fillId="0" borderId="5" xfId="0" applyFont="1" applyBorder="1"/>
    <xf numFmtId="0" fontId="5" fillId="11" borderId="6" xfId="0" applyFont="1" applyFill="1" applyBorder="1"/>
    <xf numFmtId="0" fontId="5" fillId="11" borderId="7" xfId="0" applyFont="1" applyFill="1" applyBorder="1"/>
    <xf numFmtId="3" fontId="5" fillId="11" borderId="8" xfId="0" applyNumberFormat="1" applyFont="1" applyFill="1" applyBorder="1"/>
    <xf numFmtId="0" fontId="6" fillId="12" borderId="0" xfId="0" applyFont="1" applyFill="1"/>
    <xf numFmtId="0" fontId="5" fillId="12" borderId="0" xfId="0" applyFont="1" applyFill="1"/>
    <xf numFmtId="3" fontId="5" fillId="12" borderId="0" xfId="0" applyNumberFormat="1" applyFont="1" applyFill="1"/>
    <xf numFmtId="9" fontId="6" fillId="12" borderId="0" xfId="0" applyNumberFormat="1" applyFont="1" applyFill="1"/>
    <xf numFmtId="0" fontId="5" fillId="13" borderId="0" xfId="0" applyFont="1" applyFill="1"/>
    <xf numFmtId="3" fontId="5" fillId="13" borderId="0" xfId="0" applyNumberFormat="1" applyFont="1" applyFill="1"/>
    <xf numFmtId="0" fontId="5" fillId="1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133350</xdr:rowOff>
    </xdr:from>
    <xdr:to>
      <xdr:col>6</xdr:col>
      <xdr:colOff>343021</xdr:colOff>
      <xdr:row>29</xdr:row>
      <xdr:rowOff>182089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AB17A-DFEF-E377-1CEE-31F8779B7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1" y="133350"/>
          <a:ext cx="4591170" cy="6573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0DB6-BEB5-44E1-88D1-E7AC69006B8D}">
  <dimension ref="A1:U36"/>
  <sheetViews>
    <sheetView tabSelected="1" workbookViewId="0">
      <selection activeCell="H19" sqref="H19"/>
    </sheetView>
  </sheetViews>
  <sheetFormatPr baseColWidth="10" defaultRowHeight="15" x14ac:dyDescent="0.25"/>
  <cols>
    <col min="8" max="8" width="31.5703125" style="2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4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8.5" x14ac:dyDescent="0.45">
      <c r="A2" s="1"/>
      <c r="B2" s="1"/>
      <c r="C2" s="1"/>
      <c r="D2" s="1"/>
      <c r="E2" s="1"/>
      <c r="F2" s="1"/>
      <c r="G2" s="1"/>
      <c r="H2" s="7" t="s">
        <v>5</v>
      </c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6.25" x14ac:dyDescent="0.4">
      <c r="A3" s="1"/>
      <c r="B3" s="1"/>
      <c r="C3" s="1"/>
      <c r="D3" s="1"/>
      <c r="E3" s="1"/>
      <c r="F3" s="1"/>
      <c r="G3" s="1"/>
      <c r="H3" s="6" t="s">
        <v>0</v>
      </c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5">
      <c r="A4" s="1"/>
      <c r="B4" s="1"/>
      <c r="C4" s="1"/>
      <c r="D4" s="1"/>
      <c r="E4" s="1"/>
      <c r="F4" s="1"/>
      <c r="G4" s="1"/>
      <c r="H4" s="4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1"/>
      <c r="B5" s="1"/>
      <c r="C5" s="1"/>
      <c r="D5" s="1"/>
      <c r="E5" s="1"/>
      <c r="F5" s="1"/>
      <c r="G5" s="1"/>
      <c r="H5" s="3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8.5" x14ac:dyDescent="0.45">
      <c r="A6" s="1"/>
      <c r="B6" s="1"/>
      <c r="C6" s="1"/>
      <c r="D6" s="1"/>
      <c r="E6" s="1"/>
      <c r="F6" s="1"/>
      <c r="G6" s="1"/>
      <c r="H6" s="9" t="s">
        <v>1</v>
      </c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8.5" x14ac:dyDescent="0.45">
      <c r="A7" s="1"/>
      <c r="B7" s="1"/>
      <c r="C7" s="1"/>
      <c r="D7" s="1"/>
      <c r="E7" s="1"/>
      <c r="F7" s="1"/>
      <c r="G7" s="1"/>
      <c r="H7" s="8" t="s">
        <v>2</v>
      </c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8.5" x14ac:dyDescent="0.45">
      <c r="A8" s="1"/>
      <c r="B8" s="1"/>
      <c r="C8" s="1"/>
      <c r="D8" s="1"/>
      <c r="E8" s="1"/>
      <c r="F8" s="1"/>
      <c r="G8" s="1"/>
      <c r="H8" s="8" t="s">
        <v>3</v>
      </c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28.5" x14ac:dyDescent="0.45">
      <c r="A9" s="1"/>
      <c r="B9" s="1"/>
      <c r="C9" s="1"/>
      <c r="D9" s="1"/>
      <c r="E9" s="1"/>
      <c r="F9" s="1"/>
      <c r="G9" s="1"/>
      <c r="H9" s="8" t="s">
        <v>4</v>
      </c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1"/>
      <c r="B10" s="1"/>
      <c r="C10" s="1"/>
      <c r="D10" s="1"/>
      <c r="E10" s="1"/>
      <c r="F10" s="1"/>
      <c r="G10" s="1"/>
      <c r="H10" s="3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1"/>
      <c r="B11" s="1"/>
      <c r="C11" s="1"/>
      <c r="D11" s="1"/>
      <c r="E11" s="1"/>
      <c r="F11" s="1"/>
      <c r="G11" s="1"/>
      <c r="H11" s="3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1"/>
      <c r="B12" s="1"/>
      <c r="C12" s="1"/>
      <c r="D12" s="1"/>
      <c r="E12" s="1"/>
      <c r="F12" s="1"/>
      <c r="G12" s="1"/>
      <c r="H12" s="3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1"/>
      <c r="B13" s="1"/>
      <c r="C13" s="1"/>
      <c r="D13" s="1"/>
      <c r="E13" s="1"/>
      <c r="F13" s="1"/>
      <c r="G13" s="1"/>
      <c r="H13" s="3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1"/>
      <c r="B14" s="1"/>
      <c r="C14" s="1"/>
      <c r="D14" s="1"/>
      <c r="E14" s="1"/>
      <c r="F14" s="1"/>
      <c r="G14" s="1"/>
      <c r="H14" s="3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"/>
      <c r="B15" s="1"/>
      <c r="C15" s="1"/>
      <c r="D15" s="1"/>
      <c r="E15" s="1"/>
      <c r="F15" s="1"/>
      <c r="G15" s="1"/>
      <c r="H15" s="3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1"/>
      <c r="B16" s="1"/>
      <c r="C16" s="1"/>
      <c r="D16" s="1"/>
      <c r="E16" s="1"/>
      <c r="F16" s="1"/>
      <c r="G16" s="1"/>
      <c r="H16" s="3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1"/>
      <c r="B17" s="1"/>
      <c r="C17" s="1"/>
      <c r="D17" s="1"/>
      <c r="E17" s="1"/>
      <c r="F17" s="1"/>
      <c r="G17" s="1"/>
      <c r="H17" s="3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1"/>
      <c r="B18" s="1"/>
      <c r="C18" s="1"/>
      <c r="D18" s="1"/>
      <c r="E18" s="1"/>
      <c r="F18" s="1"/>
      <c r="G18" s="1"/>
      <c r="H18" s="3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"/>
      <c r="B19" s="1"/>
      <c r="C19" s="1"/>
      <c r="D19" s="1"/>
      <c r="E19" s="1"/>
      <c r="F19" s="1"/>
      <c r="G19" s="1"/>
      <c r="H19" s="3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1"/>
      <c r="B20" s="1"/>
      <c r="C20" s="1"/>
      <c r="D20" s="1"/>
      <c r="E20" s="1"/>
      <c r="F20" s="1"/>
      <c r="G20" s="1"/>
      <c r="H20" s="3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1"/>
      <c r="B21" s="1"/>
      <c r="C21" s="1"/>
      <c r="D21" s="1"/>
      <c r="E21" s="1"/>
      <c r="F21" s="1"/>
      <c r="G21" s="1"/>
      <c r="H21" s="3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1"/>
      <c r="B22" s="1"/>
      <c r="C22" s="1"/>
      <c r="D22" s="1"/>
      <c r="E22" s="1"/>
      <c r="F22" s="1"/>
      <c r="G22" s="1"/>
      <c r="H22" s="3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1"/>
      <c r="B23" s="1"/>
      <c r="C23" s="1"/>
      <c r="D23" s="1"/>
      <c r="E23" s="1"/>
      <c r="F23" s="1"/>
      <c r="G23" s="1"/>
      <c r="H23" s="3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1"/>
      <c r="B24" s="1"/>
      <c r="C24" s="1"/>
      <c r="D24" s="1"/>
      <c r="E24" s="1"/>
      <c r="F24" s="1"/>
      <c r="G24" s="1"/>
      <c r="H24" s="3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1"/>
      <c r="B25" s="1"/>
      <c r="C25" s="1"/>
      <c r="D25" s="1"/>
      <c r="E25" s="1"/>
      <c r="F25" s="1"/>
      <c r="G25" s="1"/>
      <c r="H25" s="3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1"/>
      <c r="B26" s="1"/>
      <c r="C26" s="1"/>
      <c r="D26" s="1"/>
      <c r="E26" s="1"/>
      <c r="F26" s="1"/>
      <c r="G26" s="1"/>
      <c r="H26" s="3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1"/>
      <c r="B27" s="1"/>
      <c r="C27" s="1"/>
      <c r="D27" s="1"/>
      <c r="E27" s="1"/>
      <c r="F27" s="1"/>
      <c r="G27" s="1"/>
      <c r="H27" s="3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1"/>
      <c r="B28" s="1"/>
      <c r="C28" s="1"/>
      <c r="D28" s="1"/>
      <c r="E28" s="1"/>
      <c r="F28" s="1"/>
      <c r="G28" s="1"/>
      <c r="H28" s="3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1"/>
      <c r="B29" s="1"/>
      <c r="C29" s="1"/>
      <c r="D29" s="1"/>
      <c r="E29" s="1"/>
      <c r="F29" s="1"/>
      <c r="G29" s="1"/>
      <c r="H29" s="3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1"/>
      <c r="B30" s="1"/>
      <c r="C30" s="1"/>
      <c r="D30" s="1"/>
      <c r="E30" s="1"/>
      <c r="F30" s="1"/>
      <c r="G30" s="1"/>
      <c r="H30" s="3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s="1"/>
      <c r="B31" s="1"/>
      <c r="C31" s="1"/>
      <c r="D31" s="1"/>
      <c r="E31" s="1"/>
      <c r="F31" s="1"/>
      <c r="G31" s="1"/>
      <c r="H31" s="3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1"/>
      <c r="B32" s="1"/>
      <c r="C32" s="1"/>
      <c r="D32" s="1"/>
      <c r="E32" s="1"/>
      <c r="F32" s="1"/>
      <c r="G32" s="1"/>
      <c r="H32" s="3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s="1"/>
      <c r="B33" s="1"/>
      <c r="C33" s="1"/>
      <c r="D33" s="1"/>
      <c r="E33" s="1"/>
      <c r="F33" s="1"/>
      <c r="G33" s="1"/>
      <c r="H33" s="3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25">
      <c r="A34" s="1"/>
      <c r="B34" s="1"/>
      <c r="C34" s="1"/>
      <c r="D34" s="1"/>
      <c r="E34" s="1"/>
      <c r="F34" s="1"/>
      <c r="G34" s="1"/>
      <c r="H34" s="3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25">
      <c r="A35" s="1"/>
      <c r="B35" s="1"/>
      <c r="C35" s="1"/>
      <c r="D35" s="1"/>
      <c r="E35" s="1"/>
      <c r="F35" s="1"/>
      <c r="G35" s="1"/>
      <c r="H35" s="3"/>
      <c r="I35" s="1"/>
    </row>
    <row r="36" spans="1:21" x14ac:dyDescent="0.25">
      <c r="A36" s="1"/>
      <c r="B36" s="1"/>
      <c r="C36" s="1"/>
      <c r="D36" s="1"/>
      <c r="E36" s="1"/>
      <c r="F36" s="1"/>
      <c r="G36" s="1"/>
      <c r="H36" s="3"/>
      <c r="I3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D232-54EE-44AD-B910-5DBA77298CDE}">
  <dimension ref="A1:U81"/>
  <sheetViews>
    <sheetView workbookViewId="0">
      <pane ySplit="2" topLeftCell="A61" activePane="bottomLeft" state="frozen"/>
      <selection pane="bottomLeft" activeCell="B70" sqref="B70:G74"/>
    </sheetView>
  </sheetViews>
  <sheetFormatPr baseColWidth="10" defaultRowHeight="18.75" x14ac:dyDescent="0.3"/>
  <cols>
    <col min="1" max="1" width="28.140625" style="13" customWidth="1"/>
    <col min="2" max="5" width="11.42578125" style="13"/>
    <col min="6" max="7" width="12.7109375" style="13" bestFit="1" customWidth="1"/>
    <col min="8" max="8" width="3.140625" style="13" customWidth="1"/>
    <col min="9" max="16384" width="11.42578125" style="13"/>
  </cols>
  <sheetData>
    <row r="1" spans="1:21" customFormat="1" ht="28.5" x14ac:dyDescent="0.45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customFormat="1" ht="28.5" x14ac:dyDescent="0.45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customFormat="1" ht="15" x14ac:dyDescent="0.25"/>
    <row r="4" spans="1:21" x14ac:dyDescent="0.3">
      <c r="A4" s="12" t="s">
        <v>7</v>
      </c>
    </row>
    <row r="5" spans="1:21" x14ac:dyDescent="0.3">
      <c r="A5" s="18" t="s">
        <v>8</v>
      </c>
      <c r="B5" s="18" t="s">
        <v>9</v>
      </c>
      <c r="C5" s="18"/>
      <c r="D5" s="18"/>
      <c r="E5" s="18"/>
      <c r="F5" s="18"/>
      <c r="G5" s="18"/>
    </row>
    <row r="6" spans="1:21" x14ac:dyDescent="0.3">
      <c r="A6" s="18" t="s">
        <v>12</v>
      </c>
      <c r="B6" s="18" t="s">
        <v>13</v>
      </c>
      <c r="C6" s="18"/>
      <c r="D6" s="18"/>
      <c r="E6" s="18"/>
      <c r="F6" s="18"/>
      <c r="G6" s="18"/>
    </row>
    <row r="7" spans="1:21" x14ac:dyDescent="0.3">
      <c r="A7" s="18" t="s">
        <v>12</v>
      </c>
      <c r="B7" s="18" t="s">
        <v>14</v>
      </c>
      <c r="C7" s="18"/>
      <c r="D7" s="18"/>
      <c r="E7" s="18"/>
      <c r="F7" s="18"/>
      <c r="G7" s="18"/>
    </row>
    <row r="8" spans="1:21" x14ac:dyDescent="0.3">
      <c r="A8" s="18" t="s">
        <v>10</v>
      </c>
      <c r="B8" s="18" t="s">
        <v>11</v>
      </c>
      <c r="C8" s="18"/>
      <c r="D8" s="18"/>
      <c r="E8" s="18"/>
      <c r="F8" s="18"/>
      <c r="G8" s="18"/>
    </row>
    <row r="9" spans="1:21" x14ac:dyDescent="0.3">
      <c r="A9" s="18"/>
      <c r="B9" s="18" t="s">
        <v>15</v>
      </c>
      <c r="C9" s="18"/>
      <c r="D9" s="18"/>
      <c r="E9" s="18"/>
      <c r="F9" s="18"/>
      <c r="G9" s="18"/>
    </row>
    <row r="10" spans="1:21" x14ac:dyDescent="0.3">
      <c r="A10" s="12" t="s">
        <v>16</v>
      </c>
    </row>
    <row r="11" spans="1:21" x14ac:dyDescent="0.3">
      <c r="A11" s="15" t="s">
        <v>17</v>
      </c>
      <c r="B11" s="14" t="s">
        <v>18</v>
      </c>
      <c r="C11" s="14"/>
      <c r="D11" s="14"/>
      <c r="E11" s="14"/>
      <c r="F11" s="14"/>
      <c r="G11" s="14"/>
    </row>
    <row r="12" spans="1:21" x14ac:dyDescent="0.3">
      <c r="A12" s="15"/>
      <c r="B12" s="14" t="s">
        <v>19</v>
      </c>
      <c r="C12" s="14"/>
      <c r="D12" s="14"/>
      <c r="E12" s="14"/>
      <c r="F12" s="14"/>
      <c r="G12" s="14"/>
    </row>
    <row r="13" spans="1:21" x14ac:dyDescent="0.3">
      <c r="F13" s="17" t="s">
        <v>22</v>
      </c>
      <c r="G13" s="17" t="s">
        <v>23</v>
      </c>
    </row>
    <row r="14" spans="1:21" s="12" customFormat="1" x14ac:dyDescent="0.3">
      <c r="A14" s="20" t="s">
        <v>24</v>
      </c>
      <c r="B14" s="21" t="s">
        <v>20</v>
      </c>
      <c r="C14" s="21"/>
      <c r="D14" s="21"/>
      <c r="E14" s="21"/>
      <c r="F14" s="22">
        <v>100000</v>
      </c>
      <c r="G14" s="21"/>
    </row>
    <row r="15" spans="1:21" s="12" customFormat="1" x14ac:dyDescent="0.3">
      <c r="A15" s="20"/>
      <c r="B15" s="21" t="s">
        <v>28</v>
      </c>
      <c r="C15" s="21"/>
      <c r="D15" s="21"/>
      <c r="E15" s="21"/>
      <c r="F15" s="21"/>
      <c r="G15" s="22">
        <f>+F14</f>
        <v>100000</v>
      </c>
    </row>
    <row r="17" spans="1:7" x14ac:dyDescent="0.3">
      <c r="A17" s="19" t="s">
        <v>25</v>
      </c>
      <c r="B17" s="14" t="s">
        <v>26</v>
      </c>
      <c r="C17" s="14"/>
      <c r="D17" s="14"/>
      <c r="E17" s="14"/>
      <c r="F17" s="14"/>
      <c r="G17" s="14"/>
    </row>
    <row r="18" spans="1:7" x14ac:dyDescent="0.3">
      <c r="A18" s="19"/>
      <c r="B18" s="14" t="s">
        <v>27</v>
      </c>
      <c r="C18" s="14"/>
      <c r="D18" s="14"/>
      <c r="E18" s="14"/>
      <c r="F18" s="14"/>
      <c r="G18" s="14"/>
    </row>
    <row r="20" spans="1:7" x14ac:dyDescent="0.3">
      <c r="B20" s="12" t="s">
        <v>29</v>
      </c>
      <c r="F20" s="24">
        <v>0.3</v>
      </c>
    </row>
    <row r="21" spans="1:7" x14ac:dyDescent="0.3">
      <c r="A21" s="12"/>
      <c r="F21" s="17" t="s">
        <v>45</v>
      </c>
      <c r="G21" s="17" t="s">
        <v>46</v>
      </c>
    </row>
    <row r="22" spans="1:7" s="12" customFormat="1" x14ac:dyDescent="0.3">
      <c r="B22" s="20" t="s">
        <v>30</v>
      </c>
      <c r="C22" s="20"/>
      <c r="D22" s="20"/>
      <c r="E22" s="20"/>
      <c r="F22" s="23">
        <v>900000</v>
      </c>
      <c r="G22" s="23">
        <v>1000000</v>
      </c>
    </row>
    <row r="24" spans="1:7" x14ac:dyDescent="0.3">
      <c r="B24" s="13" t="s">
        <v>32</v>
      </c>
      <c r="F24" s="16">
        <f>+G15</f>
        <v>100000</v>
      </c>
      <c r="G24" s="16">
        <f>-F24</f>
        <v>-100000</v>
      </c>
    </row>
    <row r="25" spans="1:7" x14ac:dyDescent="0.3">
      <c r="B25" s="13" t="s">
        <v>33</v>
      </c>
      <c r="F25" s="16">
        <v>-60000</v>
      </c>
      <c r="G25" s="16">
        <f>+-F25</f>
        <v>60000</v>
      </c>
    </row>
    <row r="27" spans="1:7" s="12" customFormat="1" x14ac:dyDescent="0.3">
      <c r="B27" s="20" t="s">
        <v>31</v>
      </c>
      <c r="C27" s="20"/>
      <c r="D27" s="20"/>
      <c r="E27" s="20"/>
      <c r="F27" s="23">
        <f>SUM(F22:F26)</f>
        <v>940000</v>
      </c>
      <c r="G27" s="23">
        <f>SUM(G22:G26)</f>
        <v>960000</v>
      </c>
    </row>
    <row r="28" spans="1:7" x14ac:dyDescent="0.3">
      <c r="B28" s="13" t="s">
        <v>34</v>
      </c>
      <c r="F28" s="16">
        <f>-+F27*F20</f>
        <v>-282000</v>
      </c>
      <c r="G28" s="16">
        <f>-G27*F20</f>
        <v>-288000</v>
      </c>
    </row>
    <row r="30" spans="1:7" ht="19.5" thickBot="1" x14ac:dyDescent="0.35"/>
    <row r="31" spans="1:7" x14ac:dyDescent="0.3">
      <c r="B31" s="25" t="s">
        <v>35</v>
      </c>
      <c r="C31" s="26"/>
      <c r="D31" s="26"/>
      <c r="E31" s="26"/>
      <c r="F31" s="48"/>
      <c r="G31" s="27"/>
    </row>
    <row r="32" spans="1:7" x14ac:dyDescent="0.3">
      <c r="B32" s="28" t="s">
        <v>36</v>
      </c>
      <c r="C32" s="29"/>
      <c r="D32" s="29"/>
      <c r="E32" s="29"/>
      <c r="F32" s="49"/>
      <c r="G32" s="30"/>
    </row>
    <row r="33" spans="2:7" x14ac:dyDescent="0.3">
      <c r="B33" s="28" t="s">
        <v>37</v>
      </c>
      <c r="C33" s="29"/>
      <c r="D33" s="29"/>
      <c r="E33" s="29"/>
      <c r="F33" s="49"/>
      <c r="G33" s="30"/>
    </row>
    <row r="34" spans="2:7" x14ac:dyDescent="0.3">
      <c r="B34" s="28" t="s">
        <v>38</v>
      </c>
      <c r="C34" s="29"/>
      <c r="D34" s="29"/>
      <c r="E34" s="29"/>
      <c r="F34" s="49"/>
      <c r="G34" s="30"/>
    </row>
    <row r="35" spans="2:7" x14ac:dyDescent="0.3">
      <c r="B35" s="28" t="s">
        <v>38</v>
      </c>
      <c r="C35" s="29"/>
      <c r="D35" s="29"/>
      <c r="E35" s="29"/>
      <c r="F35" s="49"/>
      <c r="G35" s="30"/>
    </row>
    <row r="36" spans="2:7" x14ac:dyDescent="0.3">
      <c r="B36" s="28" t="s">
        <v>38</v>
      </c>
      <c r="C36" s="29"/>
      <c r="D36" s="29"/>
      <c r="E36" s="29"/>
      <c r="F36" s="49"/>
      <c r="G36" s="30"/>
    </row>
    <row r="37" spans="2:7" x14ac:dyDescent="0.3">
      <c r="B37" s="28" t="s">
        <v>38</v>
      </c>
      <c r="C37" s="29"/>
      <c r="D37" s="29"/>
      <c r="E37" s="29"/>
      <c r="F37" s="49"/>
      <c r="G37" s="30"/>
    </row>
    <row r="38" spans="2:7" x14ac:dyDescent="0.3">
      <c r="B38" s="28" t="s">
        <v>38</v>
      </c>
      <c r="C38" s="29"/>
      <c r="D38" s="29"/>
      <c r="E38" s="29"/>
      <c r="F38" s="49"/>
      <c r="G38" s="30"/>
    </row>
    <row r="39" spans="2:7" x14ac:dyDescent="0.3">
      <c r="B39" s="32" t="s">
        <v>39</v>
      </c>
      <c r="C39" s="33"/>
      <c r="D39" s="33"/>
      <c r="E39" s="38">
        <v>1</v>
      </c>
      <c r="F39" s="50">
        <f>+F22</f>
        <v>900000</v>
      </c>
      <c r="G39" s="34">
        <f>+G22</f>
        <v>1000000</v>
      </c>
    </row>
    <row r="40" spans="2:7" x14ac:dyDescent="0.3">
      <c r="B40" s="28" t="s">
        <v>40</v>
      </c>
      <c r="C40" s="29"/>
      <c r="D40" s="29"/>
      <c r="E40" s="39">
        <v>0.3</v>
      </c>
      <c r="F40" s="51">
        <f>+F28</f>
        <v>-282000</v>
      </c>
      <c r="G40" s="31">
        <f>+G28</f>
        <v>-288000</v>
      </c>
    </row>
    <row r="41" spans="2:7" x14ac:dyDescent="0.3">
      <c r="B41" s="28" t="s">
        <v>41</v>
      </c>
      <c r="C41" s="29"/>
      <c r="D41" s="29"/>
      <c r="E41" s="29"/>
      <c r="F41" s="51">
        <v>12000</v>
      </c>
      <c r="G41" s="31">
        <f>-F41</f>
        <v>-12000</v>
      </c>
    </row>
    <row r="42" spans="2:7" ht="19.5" thickBot="1" x14ac:dyDescent="0.35">
      <c r="B42" s="35" t="s">
        <v>42</v>
      </c>
      <c r="C42" s="36"/>
      <c r="D42" s="36"/>
      <c r="E42" s="40">
        <v>0.7</v>
      </c>
      <c r="F42" s="52">
        <f>SUM(F39:F41)</f>
        <v>630000</v>
      </c>
      <c r="G42" s="37">
        <f>SUM(G39:G41)</f>
        <v>700000</v>
      </c>
    </row>
    <row r="43" spans="2:7" ht="19.5" thickBot="1" x14ac:dyDescent="0.35">
      <c r="F43" s="16"/>
    </row>
    <row r="44" spans="2:7" x14ac:dyDescent="0.3">
      <c r="B44" s="41" t="s">
        <v>43</v>
      </c>
      <c r="C44" s="42"/>
      <c r="D44" s="42"/>
      <c r="E44" s="43">
        <f>+F41</f>
        <v>12000</v>
      </c>
      <c r="F44" s="44"/>
    </row>
    <row r="45" spans="2:7" ht="19.5" thickBot="1" x14ac:dyDescent="0.35">
      <c r="B45" s="45" t="s">
        <v>44</v>
      </c>
      <c r="C45" s="46"/>
      <c r="D45" s="46"/>
      <c r="E45" s="46"/>
      <c r="F45" s="47">
        <f>+E44</f>
        <v>12000</v>
      </c>
    </row>
    <row r="46" spans="2:7" ht="19.5" thickBot="1" x14ac:dyDescent="0.35"/>
    <row r="47" spans="2:7" x14ac:dyDescent="0.3">
      <c r="B47" s="41" t="s">
        <v>43</v>
      </c>
      <c r="C47" s="42"/>
      <c r="D47" s="42"/>
      <c r="E47" s="43"/>
      <c r="F47" s="53">
        <f>+F45</f>
        <v>12000</v>
      </c>
    </row>
    <row r="48" spans="2:7" ht="19.5" thickBot="1" x14ac:dyDescent="0.35">
      <c r="B48" s="45" t="s">
        <v>44</v>
      </c>
      <c r="C48" s="46"/>
      <c r="D48" s="46"/>
      <c r="E48" s="54">
        <f>+F47</f>
        <v>12000</v>
      </c>
      <c r="F48" s="47"/>
    </row>
    <row r="50" spans="1:12" x14ac:dyDescent="0.3">
      <c r="A50" s="12" t="s">
        <v>47</v>
      </c>
    </row>
    <row r="51" spans="1:12" x14ac:dyDescent="0.3">
      <c r="A51" s="18" t="s">
        <v>8</v>
      </c>
      <c r="B51" s="18" t="s">
        <v>48</v>
      </c>
      <c r="C51" s="18"/>
      <c r="D51" s="18"/>
      <c r="E51" s="18"/>
      <c r="F51" s="18"/>
      <c r="G51" s="18"/>
    </row>
    <row r="52" spans="1:12" x14ac:dyDescent="0.3">
      <c r="A52" s="18" t="s">
        <v>12</v>
      </c>
      <c r="B52" s="18" t="s">
        <v>49</v>
      </c>
      <c r="C52" s="18"/>
      <c r="D52" s="18"/>
      <c r="E52" s="18"/>
      <c r="F52" s="18"/>
      <c r="G52" s="18"/>
    </row>
    <row r="53" spans="1:12" x14ac:dyDescent="0.3">
      <c r="A53" s="18" t="s">
        <v>10</v>
      </c>
      <c r="B53" s="18" t="s">
        <v>50</v>
      </c>
      <c r="C53" s="18"/>
      <c r="D53" s="18"/>
      <c r="E53" s="18"/>
      <c r="F53" s="18"/>
      <c r="G53" s="18"/>
    </row>
    <row r="54" spans="1:12" x14ac:dyDescent="0.3">
      <c r="A54" s="18"/>
      <c r="B54" s="18" t="s">
        <v>51</v>
      </c>
      <c r="C54" s="18"/>
      <c r="D54" s="18"/>
      <c r="E54" s="18"/>
      <c r="F54" s="18"/>
      <c r="G54" s="18"/>
    </row>
    <row r="55" spans="1:12" x14ac:dyDescent="0.3">
      <c r="A55" s="12" t="s">
        <v>16</v>
      </c>
    </row>
    <row r="56" spans="1:12" x14ac:dyDescent="0.3">
      <c r="A56" s="15" t="s">
        <v>17</v>
      </c>
      <c r="B56" s="14" t="s">
        <v>52</v>
      </c>
      <c r="C56" s="14"/>
      <c r="D56" s="14"/>
      <c r="E56" s="14"/>
      <c r="F56" s="14"/>
      <c r="G56" s="14"/>
    </row>
    <row r="57" spans="1:12" x14ac:dyDescent="0.3">
      <c r="A57" s="15"/>
      <c r="B57" s="14" t="s">
        <v>53</v>
      </c>
      <c r="C57" s="14"/>
      <c r="D57" s="14"/>
      <c r="E57" s="14"/>
      <c r="F57" s="14"/>
      <c r="G57" s="14"/>
    </row>
    <row r="58" spans="1:12" ht="19.5" thickBot="1" x14ac:dyDescent="0.35">
      <c r="F58" s="17"/>
      <c r="G58" s="17"/>
      <c r="I58" s="12" t="s">
        <v>77</v>
      </c>
    </row>
    <row r="59" spans="1:12" s="12" customFormat="1" x14ac:dyDescent="0.3">
      <c r="A59" s="55" t="s">
        <v>59</v>
      </c>
      <c r="B59" s="21" t="s">
        <v>60</v>
      </c>
      <c r="C59" s="21"/>
      <c r="D59" s="21"/>
      <c r="E59" s="21"/>
      <c r="F59" s="22"/>
      <c r="G59" s="21"/>
      <c r="I59" s="66" t="s">
        <v>54</v>
      </c>
      <c r="J59" s="67"/>
      <c r="K59" s="68">
        <f>+F63</f>
        <v>47500</v>
      </c>
    </row>
    <row r="60" spans="1:12" s="12" customFormat="1" x14ac:dyDescent="0.3">
      <c r="A60" s="55" t="s">
        <v>55</v>
      </c>
      <c r="B60" s="21"/>
      <c r="C60" s="21"/>
      <c r="D60" s="21"/>
      <c r="E60" s="57" t="s">
        <v>22</v>
      </c>
      <c r="F60" s="57" t="s">
        <v>23</v>
      </c>
      <c r="G60" s="22"/>
      <c r="I60" s="69" t="s">
        <v>72</v>
      </c>
      <c r="J60" s="70"/>
      <c r="K60" s="71">
        <v>-10500</v>
      </c>
    </row>
    <row r="61" spans="1:12" s="12" customFormat="1" x14ac:dyDescent="0.3">
      <c r="A61" s="56">
        <v>50000</v>
      </c>
      <c r="B61" s="21"/>
      <c r="C61" s="21"/>
      <c r="D61" s="21"/>
      <c r="E61" s="57"/>
      <c r="F61" s="21"/>
      <c r="G61" s="22"/>
      <c r="I61" s="72" t="s">
        <v>76</v>
      </c>
      <c r="J61" s="73"/>
      <c r="K61" s="74">
        <f>+K59+K60</f>
        <v>37000</v>
      </c>
      <c r="L61" s="82">
        <v>1</v>
      </c>
    </row>
    <row r="62" spans="1:12" s="12" customFormat="1" x14ac:dyDescent="0.3">
      <c r="A62" s="56" t="s">
        <v>56</v>
      </c>
      <c r="B62" s="62" t="s">
        <v>20</v>
      </c>
      <c r="C62" s="62"/>
      <c r="D62" s="62"/>
      <c r="E62" s="63">
        <f>+A61</f>
        <v>50000</v>
      </c>
      <c r="F62" s="62"/>
      <c r="G62" s="22"/>
      <c r="I62" s="69" t="s">
        <v>74</v>
      </c>
      <c r="J62" s="70"/>
      <c r="K62" s="71">
        <f>-K74</f>
        <v>-11850</v>
      </c>
      <c r="L62" s="82">
        <v>0.3</v>
      </c>
    </row>
    <row r="63" spans="1:12" s="12" customFormat="1" x14ac:dyDescent="0.3">
      <c r="A63" s="58" t="s">
        <v>57</v>
      </c>
      <c r="B63" s="62" t="s">
        <v>61</v>
      </c>
      <c r="C63" s="62" t="s">
        <v>66</v>
      </c>
      <c r="D63" s="62"/>
      <c r="E63" s="62"/>
      <c r="F63" s="63">
        <f>+E62-F64</f>
        <v>47500</v>
      </c>
      <c r="G63" s="22"/>
      <c r="I63" s="69" t="s">
        <v>78</v>
      </c>
      <c r="J63" s="70"/>
      <c r="K63" s="75">
        <v>750</v>
      </c>
    </row>
    <row r="64" spans="1:12" s="12" customFormat="1" ht="19.5" thickBot="1" x14ac:dyDescent="0.35">
      <c r="A64" s="58" t="s">
        <v>58</v>
      </c>
      <c r="B64" s="62" t="s">
        <v>62</v>
      </c>
      <c r="C64" s="83" t="s">
        <v>21</v>
      </c>
      <c r="D64" s="83"/>
      <c r="E64" s="83"/>
      <c r="F64" s="84">
        <f>500*5</f>
        <v>2500</v>
      </c>
      <c r="G64" s="22"/>
      <c r="I64" s="76" t="s">
        <v>42</v>
      </c>
      <c r="J64" s="77"/>
      <c r="K64" s="78">
        <f>SUM(K61:K63)</f>
        <v>25900</v>
      </c>
      <c r="L64" s="82">
        <v>0.7</v>
      </c>
    </row>
    <row r="65" spans="1:12" x14ac:dyDescent="0.3">
      <c r="A65" s="58"/>
      <c r="B65" s="21" t="s">
        <v>63</v>
      </c>
      <c r="C65" s="21"/>
      <c r="D65" s="21"/>
      <c r="E65" s="21"/>
      <c r="F65" s="21"/>
      <c r="G65" s="22"/>
      <c r="K65" s="13">
        <f>+K61*L64</f>
        <v>25900</v>
      </c>
    </row>
    <row r="66" spans="1:12" x14ac:dyDescent="0.3">
      <c r="A66" s="58"/>
      <c r="B66" s="59" t="s">
        <v>64</v>
      </c>
      <c r="C66" s="59"/>
      <c r="D66" s="59"/>
      <c r="E66" s="59"/>
      <c r="F66" s="59"/>
      <c r="G66" s="60"/>
      <c r="K66" s="16"/>
    </row>
    <row r="67" spans="1:12" x14ac:dyDescent="0.3">
      <c r="A67" s="58"/>
      <c r="B67" s="61" t="s">
        <v>65</v>
      </c>
      <c r="C67" s="59"/>
      <c r="D67" s="59"/>
      <c r="E67" s="59"/>
      <c r="F67" s="59"/>
      <c r="G67" s="60"/>
    </row>
    <row r="68" spans="1:12" x14ac:dyDescent="0.3">
      <c r="A68" s="58" t="s">
        <v>67</v>
      </c>
      <c r="B68" s="21" t="s">
        <v>68</v>
      </c>
      <c r="C68" s="21"/>
      <c r="D68" s="21"/>
      <c r="E68" s="21"/>
      <c r="F68" s="21"/>
      <c r="G68" s="22"/>
    </row>
    <row r="70" spans="1:12" x14ac:dyDescent="0.3">
      <c r="A70" s="19" t="s">
        <v>25</v>
      </c>
      <c r="B70" s="14" t="s">
        <v>69</v>
      </c>
      <c r="C70" s="14"/>
      <c r="D70" s="14"/>
      <c r="E70" s="14"/>
      <c r="F70" s="14"/>
      <c r="G70" s="14"/>
      <c r="I70" s="79" t="s">
        <v>75</v>
      </c>
      <c r="J70" s="79"/>
      <c r="K70" s="79"/>
      <c r="L70" s="79"/>
    </row>
    <row r="71" spans="1:12" x14ac:dyDescent="0.3">
      <c r="A71" s="19"/>
      <c r="B71" s="14" t="s">
        <v>70</v>
      </c>
      <c r="C71" s="14"/>
      <c r="D71" s="14"/>
      <c r="E71" s="14"/>
      <c r="F71" s="14"/>
      <c r="G71" s="14"/>
      <c r="I71" s="80" t="s">
        <v>54</v>
      </c>
      <c r="J71" s="80"/>
      <c r="K71" s="81">
        <f>+F77</f>
        <v>50000</v>
      </c>
      <c r="L71" s="79"/>
    </row>
    <row r="72" spans="1:12" x14ac:dyDescent="0.3">
      <c r="A72" s="19"/>
      <c r="B72" s="14" t="s">
        <v>83</v>
      </c>
      <c r="C72" s="14"/>
      <c r="D72" s="14"/>
      <c r="E72" s="14"/>
      <c r="F72" s="14"/>
      <c r="G72" s="14"/>
      <c r="I72" s="80" t="s">
        <v>72</v>
      </c>
      <c r="J72" s="80"/>
      <c r="K72" s="81">
        <v>-10500</v>
      </c>
      <c r="L72" s="79"/>
    </row>
    <row r="73" spans="1:12" x14ac:dyDescent="0.3">
      <c r="A73" s="19"/>
      <c r="B73" s="14" t="s">
        <v>71</v>
      </c>
      <c r="C73" s="14"/>
      <c r="D73" s="14"/>
      <c r="E73" s="14"/>
      <c r="F73" s="14"/>
      <c r="G73" s="14"/>
      <c r="I73" s="80" t="s">
        <v>73</v>
      </c>
      <c r="J73" s="80"/>
      <c r="K73" s="81">
        <f>+K71+K72</f>
        <v>39500</v>
      </c>
      <c r="L73" s="79"/>
    </row>
    <row r="74" spans="1:12" x14ac:dyDescent="0.3">
      <c r="A74" s="19"/>
      <c r="B74" s="14"/>
      <c r="C74" s="14"/>
      <c r="D74" s="14"/>
      <c r="E74" s="14"/>
      <c r="F74" s="14"/>
      <c r="G74" s="14"/>
      <c r="I74" s="80" t="s">
        <v>74</v>
      </c>
      <c r="J74" s="80"/>
      <c r="K74" s="81">
        <f>+K73*L74</f>
        <v>11850</v>
      </c>
      <c r="L74" s="82">
        <v>0.3</v>
      </c>
    </row>
    <row r="75" spans="1:12" s="12" customFormat="1" x14ac:dyDescent="0.3">
      <c r="A75" s="19"/>
      <c r="B75" s="21"/>
      <c r="C75" s="21"/>
      <c r="D75" s="21"/>
      <c r="E75" s="57" t="s">
        <v>22</v>
      </c>
      <c r="F75" s="57" t="s">
        <v>23</v>
      </c>
      <c r="G75" s="22"/>
    </row>
    <row r="76" spans="1:12" s="12" customFormat="1" x14ac:dyDescent="0.3">
      <c r="A76" s="19"/>
      <c r="B76" s="62" t="s">
        <v>20</v>
      </c>
      <c r="C76" s="62"/>
      <c r="D76" s="62"/>
      <c r="E76" s="63">
        <f>+E62</f>
        <v>50000</v>
      </c>
      <c r="F76" s="62"/>
      <c r="G76" s="22"/>
    </row>
    <row r="77" spans="1:12" s="12" customFormat="1" x14ac:dyDescent="0.3">
      <c r="A77" s="19"/>
      <c r="B77" s="62" t="s">
        <v>66</v>
      </c>
      <c r="C77" s="62"/>
      <c r="D77" s="62"/>
      <c r="E77" s="62"/>
      <c r="F77" s="63">
        <f>+E76</f>
        <v>50000</v>
      </c>
      <c r="G77" s="22"/>
    </row>
    <row r="78" spans="1:12" x14ac:dyDescent="0.3">
      <c r="A78" s="19"/>
      <c r="B78" s="64" t="s">
        <v>21</v>
      </c>
      <c r="C78" s="64"/>
      <c r="D78" s="64"/>
      <c r="E78" s="64"/>
      <c r="F78" s="65">
        <v>0</v>
      </c>
      <c r="G78" s="22"/>
    </row>
    <row r="80" spans="1:12" x14ac:dyDescent="0.3">
      <c r="A80" s="83"/>
      <c r="B80" s="83"/>
      <c r="C80" s="85"/>
      <c r="D80" s="85" t="s">
        <v>79</v>
      </c>
      <c r="E80" s="85" t="s">
        <v>80</v>
      </c>
      <c r="F80" s="85" t="s">
        <v>81</v>
      </c>
      <c r="G80" s="85" t="s">
        <v>82</v>
      </c>
    </row>
    <row r="81" spans="1:7" x14ac:dyDescent="0.3">
      <c r="A81" s="83" t="s">
        <v>21</v>
      </c>
      <c r="B81" s="83"/>
      <c r="C81" s="83"/>
      <c r="D81" s="84">
        <f>500*5</f>
        <v>2500</v>
      </c>
      <c r="E81" s="84">
        <f>+F78</f>
        <v>0</v>
      </c>
      <c r="F81" s="84">
        <f>+D81-E81</f>
        <v>2500</v>
      </c>
      <c r="G81" s="83">
        <f>+F81*0.3</f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2024-11-19T03:51:20Z</dcterms:created>
  <dcterms:modified xsi:type="dcterms:W3CDTF">2024-11-19T05:20:52Z</dcterms:modified>
</cp:coreProperties>
</file>