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8_{9699E0E3-B000-453A-BA93-237B98E5FBA5}" xr6:coauthVersionLast="47" xr6:coauthVersionMax="47" xr10:uidLastSave="{00000000-0000-0000-0000-000000000000}"/>
  <bookViews>
    <workbookView xWindow="-120" yWindow="-120" windowWidth="29040" windowHeight="15720" activeTab="1" xr2:uid="{40B26D1B-FF3D-41C0-A570-C51CD42EF0FA}"/>
  </bookViews>
  <sheets>
    <sheet name="Hoja1" sheetId="1" r:id="rId1"/>
    <sheet name="Hoja2" sheetId="2" r:id="rId2"/>
    <sheet name="Hoja4" sheetId="4" r:id="rId3"/>
    <sheet name="Hoja3" sheetId="3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G35" i="2"/>
  <c r="G34" i="2"/>
  <c r="G29" i="2"/>
  <c r="G51" i="2"/>
  <c r="G52" i="2" s="1"/>
  <c r="G53" i="2" s="1"/>
  <c r="G32" i="2" l="1"/>
  <c r="G31" i="2"/>
  <c r="G37" i="2" l="1"/>
  <c r="G38" i="2" s="1"/>
  <c r="H57" i="2" l="1"/>
  <c r="G56" i="2" s="1"/>
  <c r="G39" i="2"/>
  <c r="G43" i="2" s="1"/>
</calcChain>
</file>

<file path=xl/sharedStrings.xml><?xml version="1.0" encoding="utf-8"?>
<sst xmlns="http://schemas.openxmlformats.org/spreadsheetml/2006/main" count="77" uniqueCount="66">
  <si>
    <t xml:space="preserve">DIPLOMATURA NIIF </t>
  </si>
  <si>
    <t>INICIO 31 JULIO</t>
  </si>
  <si>
    <t>sólo asuntos prácticos</t>
  </si>
  <si>
    <t>Info +51 940 299 626</t>
  </si>
  <si>
    <t>CONTABILIDAD DE FORWARD DE MONEDA EXTRANJERA</t>
  </si>
  <si>
    <t>NIC 2 INVENTARIOS</t>
  </si>
  <si>
    <t>FORWARD MX</t>
  </si>
  <si>
    <t>Contrato para comprar (vender) DOLARES</t>
  </si>
  <si>
    <t>Se pacta:</t>
  </si>
  <si>
    <t>El precio del intercambio</t>
  </si>
  <si>
    <t>La cantidad del intercambio</t>
  </si>
  <si>
    <t>Contrato entre:</t>
  </si>
  <si>
    <t>TRAMPO SA</t>
  </si>
  <si>
    <t>BIG BANK</t>
  </si>
  <si>
    <t>Partes</t>
  </si>
  <si>
    <t>Posición</t>
  </si>
  <si>
    <t>Posición larga</t>
  </si>
  <si>
    <t>Posición corta</t>
  </si>
  <si>
    <t>Que significa</t>
  </si>
  <si>
    <t>Vende</t>
  </si>
  <si>
    <t>Compra</t>
  </si>
  <si>
    <t>Fecha de contrato</t>
  </si>
  <si>
    <t>Soles por cada 1 Dólar</t>
  </si>
  <si>
    <t>USD</t>
  </si>
  <si>
    <t>Fecha de liquidación</t>
  </si>
  <si>
    <t>fecha del acuerdo</t>
  </si>
  <si>
    <t>fecha del reporte financiero</t>
  </si>
  <si>
    <t>fecha de liquidación</t>
  </si>
  <si>
    <t>AÑO 2025</t>
  </si>
  <si>
    <t>NO REGISTRO NADA</t>
  </si>
  <si>
    <t>AÑO 2026</t>
  </si>
  <si>
    <t>Fecha</t>
  </si>
  <si>
    <t>TC Spot</t>
  </si>
  <si>
    <t>TC Strike</t>
  </si>
  <si>
    <t>Ganancia por cada dólar</t>
  </si>
  <si>
    <t>Ganancia total</t>
  </si>
  <si>
    <t>D</t>
  </si>
  <si>
    <t>H</t>
  </si>
  <si>
    <t>Ganancia por Forward ME</t>
  </si>
  <si>
    <t>NIIF 9</t>
  </si>
  <si>
    <t>Deberas medir todos los IFD a su valor razonable, a la fecha de los EEFF</t>
  </si>
  <si>
    <t>El VR en el inicio = 0</t>
  </si>
  <si>
    <t>Fecha 1</t>
  </si>
  <si>
    <t>Fecha 2</t>
  </si>
  <si>
    <t>Calcular el Valor razonable</t>
  </si>
  <si>
    <t>NIIF 13</t>
  </si>
  <si>
    <t>Enfoque de costo</t>
  </si>
  <si>
    <t>Enfoque de mercado</t>
  </si>
  <si>
    <t>Enfoque de ingresos (flujos descontados)</t>
  </si>
  <si>
    <t>Plazo a vencimiento</t>
  </si>
  <si>
    <t>TC Spot 31.12.2025</t>
  </si>
  <si>
    <t>Tamaño</t>
  </si>
  <si>
    <t>Ganancia a la fecha</t>
  </si>
  <si>
    <t>Activo IFD</t>
  </si>
  <si>
    <t>TEORIA DE PARIDAD DE PRECIOS</t>
  </si>
  <si>
    <t>TC 31.03.2026 (forward)</t>
  </si>
  <si>
    <t>Datos al 31.12.2025</t>
  </si>
  <si>
    <t>Interes USD</t>
  </si>
  <si>
    <t>Interes Soles</t>
  </si>
  <si>
    <t>SBS</t>
  </si>
  <si>
    <t>VP-Ganancia total</t>
  </si>
  <si>
    <t>CONTABILIDAD SIN COBERTURA</t>
  </si>
  <si>
    <t>NOMINAL</t>
  </si>
  <si>
    <t>INTERESES</t>
  </si>
  <si>
    <t>LIBOR</t>
  </si>
  <si>
    <t>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</si>
</sst>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0_-;\-* #,##0.0000_-;_-* &quot;-&quot;??_-;_-@_-"/>
    <numFmt numFmtId="167" formatCode="_-* #,##0.00000_-;\-* #,##0.00000_-;_-* &quot;-&quot;??_-;_-@_-"/>
    <numFmt numFmtId="168" formatCode="0.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0"/>
      <color theme="2"/>
      <name val="Calibri"/>
      <family val="2"/>
      <scheme val="minor"/>
    </font>
    <font>
      <b/>
      <i/>
      <sz val="18"/>
      <color theme="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EE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164" fontId="2" fillId="0" borderId="0" xfId="1" applyNumberFormat="1" applyFont="1"/>
    <xf numFmtId="164" fontId="8" fillId="6" borderId="0" xfId="1" applyNumberFormat="1" applyFont="1" applyFill="1"/>
    <xf numFmtId="164" fontId="2" fillId="6" borderId="0" xfId="1" applyNumberFormat="1" applyFont="1" applyFill="1"/>
    <xf numFmtId="164" fontId="3" fillId="6" borderId="0" xfId="1" applyNumberFormat="1" applyFont="1" applyFill="1"/>
    <xf numFmtId="164" fontId="2" fillId="7" borderId="0" xfId="1" applyNumberFormat="1" applyFont="1" applyFill="1"/>
    <xf numFmtId="164" fontId="8" fillId="7" borderId="0" xfId="1" applyNumberFormat="1" applyFont="1" applyFill="1"/>
    <xf numFmtId="164" fontId="2" fillId="8" borderId="0" xfId="1" applyNumberFormat="1" applyFont="1" applyFill="1"/>
    <xf numFmtId="164" fontId="8" fillId="8" borderId="0" xfId="1" applyNumberFormat="1" applyFont="1" applyFill="1"/>
    <xf numFmtId="164" fontId="2" fillId="9" borderId="0" xfId="1" applyNumberFormat="1" applyFont="1" applyFill="1"/>
    <xf numFmtId="164" fontId="8" fillId="9" borderId="0" xfId="1" applyNumberFormat="1" applyFont="1" applyFill="1"/>
    <xf numFmtId="164" fontId="2" fillId="6" borderId="1" xfId="1" applyNumberFormat="1" applyFont="1" applyFill="1" applyBorder="1"/>
    <xf numFmtId="164" fontId="2" fillId="6" borderId="2" xfId="1" applyNumberFormat="1" applyFont="1" applyFill="1" applyBorder="1"/>
    <xf numFmtId="1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2" fillId="6" borderId="4" xfId="1" applyNumberFormat="1" applyFont="1" applyFill="1" applyBorder="1"/>
    <xf numFmtId="164" fontId="2" fillId="6" borderId="0" xfId="1" applyNumberFormat="1" applyFont="1" applyFill="1" applyBorder="1"/>
    <xf numFmtId="14" fontId="2" fillId="6" borderId="0" xfId="1" applyNumberFormat="1" applyFont="1" applyFill="1" applyBorder="1"/>
    <xf numFmtId="164" fontId="2" fillId="6" borderId="5" xfId="1" applyNumberFormat="1" applyFont="1" applyFill="1" applyBorder="1"/>
    <xf numFmtId="166" fontId="2" fillId="6" borderId="0" xfId="1" applyNumberFormat="1" applyFont="1" applyFill="1" applyBorder="1"/>
    <xf numFmtId="164" fontId="2" fillId="6" borderId="6" xfId="1" applyNumberFormat="1" applyFont="1" applyFill="1" applyBorder="1"/>
    <xf numFmtId="164" fontId="2" fillId="6" borderId="7" xfId="1" applyNumberFormat="1" applyFont="1" applyFill="1" applyBorder="1"/>
    <xf numFmtId="164" fontId="2" fillId="6" borderId="8" xfId="1" applyNumberFormat="1" applyFont="1" applyFill="1" applyBorder="1"/>
    <xf numFmtId="164" fontId="2" fillId="9" borderId="2" xfId="1" applyNumberFormat="1" applyFont="1" applyFill="1" applyBorder="1"/>
    <xf numFmtId="164" fontId="2" fillId="9" borderId="3" xfId="1" applyNumberFormat="1" applyFont="1" applyFill="1" applyBorder="1"/>
    <xf numFmtId="164" fontId="2" fillId="9" borderId="4" xfId="1" applyNumberFormat="1" applyFont="1" applyFill="1" applyBorder="1"/>
    <xf numFmtId="164" fontId="2" fillId="9" borderId="0" xfId="1" applyNumberFormat="1" applyFont="1" applyFill="1" applyBorder="1"/>
    <xf numFmtId="164" fontId="2" fillId="9" borderId="5" xfId="1" applyNumberFormat="1" applyFont="1" applyFill="1" applyBorder="1"/>
    <xf numFmtId="164" fontId="2" fillId="9" borderId="6" xfId="1" applyNumberFormat="1" applyFont="1" applyFill="1" applyBorder="1"/>
    <xf numFmtId="164" fontId="2" fillId="9" borderId="7" xfId="1" applyNumberFormat="1" applyFont="1" applyFill="1" applyBorder="1"/>
    <xf numFmtId="164" fontId="2" fillId="9" borderId="8" xfId="1" applyNumberFormat="1" applyFont="1" applyFill="1" applyBorder="1"/>
    <xf numFmtId="164" fontId="8" fillId="6" borderId="1" xfId="1" applyNumberFormat="1" applyFont="1" applyFill="1" applyBorder="1"/>
    <xf numFmtId="164" fontId="8" fillId="9" borderId="1" xfId="1" applyNumberFormat="1" applyFont="1" applyFill="1" applyBorder="1"/>
    <xf numFmtId="166" fontId="9" fillId="6" borderId="0" xfId="1" applyNumberFormat="1" applyFont="1" applyFill="1" applyBorder="1"/>
    <xf numFmtId="166" fontId="10" fillId="6" borderId="0" xfId="1" applyNumberFormat="1" applyFont="1" applyFill="1" applyBorder="1"/>
    <xf numFmtId="166" fontId="8" fillId="6" borderId="0" xfId="1" applyNumberFormat="1" applyFont="1" applyFill="1" applyBorder="1"/>
    <xf numFmtId="164" fontId="8" fillId="6" borderId="0" xfId="1" applyNumberFormat="1" applyFont="1" applyFill="1" applyBorder="1"/>
    <xf numFmtId="14" fontId="8" fillId="6" borderId="0" xfId="1" applyNumberFormat="1" applyFont="1" applyFill="1" applyBorder="1"/>
    <xf numFmtId="164" fontId="8" fillId="10" borderId="0" xfId="1" applyNumberFormat="1" applyFont="1" applyFill="1" applyBorder="1"/>
    <xf numFmtId="164" fontId="2" fillId="10" borderId="0" xfId="1" applyNumberFormat="1" applyFont="1" applyFill="1" applyBorder="1"/>
    <xf numFmtId="164" fontId="8" fillId="10" borderId="0" xfId="1" applyNumberFormat="1" applyFont="1" applyFill="1" applyBorder="1" applyAlignment="1">
      <alignment horizontal="center"/>
    </xf>
    <xf numFmtId="164" fontId="8" fillId="9" borderId="0" xfId="1" applyNumberFormat="1" applyFont="1" applyFill="1" applyBorder="1"/>
    <xf numFmtId="164" fontId="11" fillId="9" borderId="0" xfId="1" applyNumberFormat="1" applyFont="1" applyFill="1" applyBorder="1"/>
    <xf numFmtId="165" fontId="2" fillId="9" borderId="0" xfId="1" applyNumberFormat="1" applyFont="1" applyFill="1" applyBorder="1"/>
    <xf numFmtId="167" fontId="2" fillId="9" borderId="0" xfId="1" applyNumberFormat="1" applyFont="1" applyFill="1" applyBorder="1"/>
    <xf numFmtId="164" fontId="11" fillId="10" borderId="0" xfId="1" applyNumberFormat="1" applyFont="1" applyFill="1" applyBorder="1"/>
    <xf numFmtId="165" fontId="8" fillId="9" borderId="0" xfId="1" applyNumberFormat="1" applyFont="1" applyFill="1" applyBorder="1"/>
    <xf numFmtId="168" fontId="2" fillId="9" borderId="0" xfId="2" applyNumberFormat="1" applyFont="1" applyFill="1" applyBorder="1"/>
    <xf numFmtId="165" fontId="9" fillId="9" borderId="0" xfId="1" applyNumberFormat="1" applyFont="1" applyFill="1" applyBorder="1"/>
    <xf numFmtId="164" fontId="8" fillId="6" borderId="4" xfId="1" applyNumberFormat="1" applyFont="1" applyFill="1" applyBorder="1"/>
    <xf numFmtId="164" fontId="12" fillId="2" borderId="0" xfId="1" applyNumberFormat="1" applyFont="1" applyFill="1"/>
    <xf numFmtId="164" fontId="13" fillId="2" borderId="0" xfId="1" applyNumberFormat="1" applyFont="1" applyFill="1"/>
    <xf numFmtId="164" fontId="9" fillId="9" borderId="0" xfId="1" applyNumberFormat="1" applyFont="1" applyFill="1" applyBorder="1"/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53</xdr:row>
      <xdr:rowOff>38100</xdr:rowOff>
    </xdr:from>
    <xdr:to>
      <xdr:col>9</xdr:col>
      <xdr:colOff>209550</xdr:colOff>
      <xdr:row>55</xdr:row>
      <xdr:rowOff>57150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143A8E39-2BAF-C054-9527-F54102C65329}"/>
            </a:ext>
          </a:extLst>
        </xdr:cNvPr>
        <xdr:cNvSpPr/>
      </xdr:nvSpPr>
      <xdr:spPr>
        <a:xfrm>
          <a:off x="7210425" y="15868650"/>
          <a:ext cx="762000" cy="6096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3628-1115-40EC-90AE-408CC8D69DCE}">
  <dimension ref="A1:F10"/>
  <sheetViews>
    <sheetView zoomScale="205" zoomScaleNormal="205" workbookViewId="0">
      <selection activeCell="F8" sqref="F8"/>
    </sheetView>
  </sheetViews>
  <sheetFormatPr baseColWidth="10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33.75" x14ac:dyDescent="0.5">
      <c r="A4" s="1"/>
      <c r="B4" s="54" t="s">
        <v>0</v>
      </c>
      <c r="C4" s="54"/>
      <c r="D4" s="54"/>
      <c r="E4" s="54"/>
      <c r="F4" s="1"/>
    </row>
    <row r="5" spans="1:6" ht="23.25" x14ac:dyDescent="0.35">
      <c r="A5" s="1"/>
      <c r="B5" s="55" t="s">
        <v>2</v>
      </c>
      <c r="C5" s="55"/>
      <c r="D5" s="55"/>
      <c r="E5" s="55"/>
      <c r="F5" s="1"/>
    </row>
    <row r="6" spans="1:6" x14ac:dyDescent="0.25">
      <c r="A6" s="1"/>
      <c r="B6" s="56" t="s">
        <v>1</v>
      </c>
      <c r="C6" s="56"/>
      <c r="D6" s="56"/>
      <c r="E6" s="56"/>
      <c r="F6" s="1"/>
    </row>
    <row r="7" spans="1:6" ht="26.25" x14ac:dyDescent="0.4">
      <c r="A7" s="1"/>
      <c r="B7" s="57" t="s">
        <v>3</v>
      </c>
      <c r="C7" s="57"/>
      <c r="D7" s="57"/>
      <c r="E7" s="57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</sheetData>
  <mergeCells count="4">
    <mergeCell ref="B4:E4"/>
    <mergeCell ref="B5:E5"/>
    <mergeCell ref="B6:E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1F10-5CC7-4848-A64E-89326C389B49}">
  <dimension ref="A1:U70"/>
  <sheetViews>
    <sheetView tabSelected="1" workbookViewId="0">
      <pane ySplit="1" topLeftCell="A38" activePane="bottomLeft" state="frozen"/>
      <selection pane="bottomLeft" activeCell="M46" sqref="M46"/>
    </sheetView>
  </sheetViews>
  <sheetFormatPr baseColWidth="10" defaultRowHeight="23.25" x14ac:dyDescent="0.35"/>
  <cols>
    <col min="1" max="1" width="2" style="4" customWidth="1"/>
    <col min="2" max="2" width="11.85546875" style="4" customWidth="1"/>
    <col min="3" max="3" width="17.5703125" style="4" customWidth="1"/>
    <col min="4" max="5" width="11.42578125" style="4"/>
    <col min="6" max="6" width="13.42578125" style="4" customWidth="1"/>
    <col min="7" max="7" width="20.140625" style="4" customWidth="1"/>
    <col min="8" max="8" width="17.140625" style="4" bestFit="1" customWidth="1"/>
    <col min="9" max="21" width="11.42578125" style="4"/>
    <col min="22" max="16384" width="11.42578125" style="2"/>
  </cols>
  <sheetData>
    <row r="1" spans="1:16" ht="33.75" x14ac:dyDescent="0.5">
      <c r="A1" s="5"/>
      <c r="B1" s="52" t="s">
        <v>4</v>
      </c>
      <c r="C1" s="51"/>
      <c r="D1" s="51"/>
      <c r="E1" s="51"/>
      <c r="F1" s="51"/>
      <c r="G1" s="51"/>
      <c r="H1" s="51"/>
      <c r="I1" s="51"/>
      <c r="J1" s="51"/>
    </row>
    <row r="2" spans="1:16" ht="24" thickBot="1" x14ac:dyDescent="0.4"/>
    <row r="3" spans="1:16" x14ac:dyDescent="0.35">
      <c r="B3" s="32" t="s">
        <v>6</v>
      </c>
      <c r="C3" s="13"/>
      <c r="D3" s="13"/>
      <c r="E3" s="13"/>
      <c r="F3" s="13"/>
      <c r="G3" s="13"/>
      <c r="H3" s="13"/>
      <c r="I3" s="13"/>
      <c r="J3" s="15"/>
    </row>
    <row r="4" spans="1:16" x14ac:dyDescent="0.35">
      <c r="B4" s="16" t="s">
        <v>7</v>
      </c>
      <c r="C4" s="17"/>
      <c r="D4" s="17"/>
      <c r="E4" s="17"/>
      <c r="F4" s="17"/>
      <c r="G4" s="17"/>
      <c r="H4" s="17"/>
      <c r="I4" s="17"/>
      <c r="J4" s="19"/>
    </row>
    <row r="5" spans="1:16" x14ac:dyDescent="0.35">
      <c r="B5" s="50" t="s">
        <v>11</v>
      </c>
      <c r="C5" s="17"/>
      <c r="D5" s="17"/>
      <c r="E5" s="17"/>
      <c r="F5" s="17"/>
      <c r="G5" s="17"/>
      <c r="H5" s="17"/>
      <c r="I5" s="17"/>
      <c r="J5" s="19"/>
    </row>
    <row r="6" spans="1:16" x14ac:dyDescent="0.35">
      <c r="B6" s="50" t="s">
        <v>14</v>
      </c>
      <c r="C6" s="37" t="s">
        <v>15</v>
      </c>
      <c r="D6" s="17"/>
      <c r="E6" s="37" t="s">
        <v>18</v>
      </c>
      <c r="F6" s="17"/>
      <c r="G6" s="17"/>
      <c r="H6" s="17"/>
      <c r="I6" s="17"/>
      <c r="J6" s="19"/>
    </row>
    <row r="7" spans="1:16" x14ac:dyDescent="0.35">
      <c r="B7" s="16" t="s">
        <v>12</v>
      </c>
      <c r="C7" s="17" t="s">
        <v>16</v>
      </c>
      <c r="D7" s="17"/>
      <c r="E7" s="17" t="s">
        <v>20</v>
      </c>
      <c r="F7" s="17"/>
      <c r="G7" s="17"/>
      <c r="H7" s="17"/>
      <c r="I7" s="17"/>
      <c r="J7" s="19"/>
    </row>
    <row r="8" spans="1:16" x14ac:dyDescent="0.35">
      <c r="B8" s="16" t="s">
        <v>13</v>
      </c>
      <c r="C8" s="17" t="s">
        <v>17</v>
      </c>
      <c r="D8" s="17"/>
      <c r="E8" s="17" t="s">
        <v>19</v>
      </c>
      <c r="F8" s="17"/>
      <c r="G8" s="17"/>
      <c r="H8" s="17"/>
      <c r="I8" s="17"/>
      <c r="J8" s="19"/>
    </row>
    <row r="9" spans="1:16" ht="24" thickBot="1" x14ac:dyDescent="0.4">
      <c r="B9" s="21" t="s">
        <v>8</v>
      </c>
      <c r="C9" s="22"/>
      <c r="D9" s="22"/>
      <c r="E9" s="22"/>
      <c r="F9" s="22"/>
      <c r="G9" s="22"/>
      <c r="H9" s="22"/>
      <c r="I9" s="22"/>
      <c r="J9" s="23"/>
    </row>
    <row r="10" spans="1:16" x14ac:dyDescent="0.35">
      <c r="B10" s="12" t="s">
        <v>21</v>
      </c>
      <c r="C10" s="13"/>
      <c r="D10" s="13"/>
      <c r="E10" s="13"/>
      <c r="F10" s="13"/>
      <c r="G10" s="14">
        <v>45841</v>
      </c>
      <c r="H10" s="13"/>
      <c r="I10" s="13"/>
      <c r="J10" s="15"/>
      <c r="L10" s="7" t="s">
        <v>25</v>
      </c>
      <c r="M10" s="6"/>
      <c r="N10" s="6"/>
      <c r="O10" s="6"/>
      <c r="P10" s="6"/>
    </row>
    <row r="11" spans="1:16" x14ac:dyDescent="0.35">
      <c r="B11" s="16" t="s">
        <v>24</v>
      </c>
      <c r="C11" s="17"/>
      <c r="D11" s="17"/>
      <c r="E11" s="17"/>
      <c r="F11" s="17"/>
      <c r="G11" s="18">
        <v>46112</v>
      </c>
      <c r="H11" s="17"/>
      <c r="I11" s="17"/>
      <c r="J11" s="19"/>
      <c r="L11" s="9" t="s">
        <v>26</v>
      </c>
      <c r="M11" s="8"/>
      <c r="N11" s="8"/>
      <c r="O11" s="8"/>
      <c r="P11" s="8"/>
    </row>
    <row r="12" spans="1:16" x14ac:dyDescent="0.35">
      <c r="B12" s="16" t="s">
        <v>9</v>
      </c>
      <c r="C12" s="17"/>
      <c r="D12" s="17"/>
      <c r="E12" s="17"/>
      <c r="F12" s="17"/>
      <c r="G12" s="20">
        <v>3.65</v>
      </c>
      <c r="H12" s="17" t="s">
        <v>22</v>
      </c>
      <c r="I12" s="17"/>
      <c r="J12" s="19"/>
      <c r="L12" s="11" t="s">
        <v>27</v>
      </c>
      <c r="M12" s="10"/>
      <c r="N12" s="10"/>
      <c r="O12" s="10"/>
      <c r="P12" s="10"/>
    </row>
    <row r="13" spans="1:16" ht="24" thickBot="1" x14ac:dyDescent="0.4">
      <c r="B13" s="21" t="s">
        <v>10</v>
      </c>
      <c r="C13" s="22"/>
      <c r="D13" s="22"/>
      <c r="E13" s="22"/>
      <c r="F13" s="22"/>
      <c r="G13" s="22">
        <v>1000000</v>
      </c>
      <c r="H13" s="22" t="s">
        <v>23</v>
      </c>
      <c r="I13" s="22"/>
      <c r="J13" s="23"/>
    </row>
    <row r="14" spans="1:16" ht="24" thickBot="1" x14ac:dyDescent="0.4"/>
    <row r="15" spans="1:16" x14ac:dyDescent="0.35">
      <c r="B15" s="33" t="s">
        <v>28</v>
      </c>
      <c r="C15" s="24"/>
      <c r="D15" s="24"/>
      <c r="E15" s="24"/>
      <c r="F15" s="24"/>
      <c r="G15" s="24"/>
      <c r="H15" s="24"/>
      <c r="I15" s="24"/>
      <c r="J15" s="25"/>
    </row>
    <row r="16" spans="1:16" x14ac:dyDescent="0.35">
      <c r="B16" s="26"/>
      <c r="C16" s="27" t="s">
        <v>29</v>
      </c>
      <c r="D16" s="27"/>
      <c r="E16" s="27"/>
      <c r="F16" s="27"/>
      <c r="G16" s="27"/>
      <c r="H16" s="27"/>
      <c r="I16" s="27"/>
      <c r="J16" s="28"/>
    </row>
    <row r="17" spans="2:10" x14ac:dyDescent="0.35">
      <c r="B17" s="26"/>
      <c r="C17" s="42" t="s">
        <v>39</v>
      </c>
      <c r="D17" s="27"/>
      <c r="E17" s="27"/>
      <c r="F17" s="27"/>
      <c r="G17" s="27"/>
      <c r="H17" s="27"/>
      <c r="I17" s="27"/>
      <c r="J17" s="28"/>
    </row>
    <row r="18" spans="2:10" x14ac:dyDescent="0.35">
      <c r="B18" s="26"/>
      <c r="C18" s="27" t="s">
        <v>40</v>
      </c>
      <c r="D18" s="27"/>
      <c r="E18" s="27"/>
      <c r="F18" s="27"/>
      <c r="G18" s="27"/>
      <c r="H18" s="27"/>
      <c r="I18" s="27"/>
      <c r="J18" s="28"/>
    </row>
    <row r="19" spans="2:10" x14ac:dyDescent="0.35">
      <c r="B19" s="26"/>
      <c r="C19" s="27"/>
      <c r="D19" s="27"/>
      <c r="E19" s="27"/>
      <c r="F19" s="27"/>
      <c r="G19" s="27"/>
      <c r="H19" s="27"/>
      <c r="I19" s="27"/>
      <c r="J19" s="28"/>
    </row>
    <row r="20" spans="2:10" x14ac:dyDescent="0.35">
      <c r="B20" s="26" t="s">
        <v>42</v>
      </c>
      <c r="C20" s="18">
        <v>45841</v>
      </c>
      <c r="D20" s="42" t="s">
        <v>41</v>
      </c>
      <c r="E20" s="27"/>
      <c r="F20" s="27"/>
      <c r="G20" s="27"/>
      <c r="H20" s="27"/>
      <c r="I20" s="27"/>
      <c r="J20" s="28"/>
    </row>
    <row r="21" spans="2:10" x14ac:dyDescent="0.35">
      <c r="B21" s="26"/>
      <c r="C21" s="27"/>
      <c r="D21" s="27"/>
      <c r="E21" s="27"/>
      <c r="F21" s="27"/>
      <c r="G21" s="27"/>
      <c r="H21" s="27"/>
      <c r="I21" s="27"/>
      <c r="J21" s="28"/>
    </row>
    <row r="22" spans="2:10" x14ac:dyDescent="0.35">
      <c r="B22" s="26"/>
      <c r="C22" s="27"/>
      <c r="D22" s="27"/>
      <c r="E22" s="27"/>
      <c r="F22" s="27"/>
      <c r="G22" s="27"/>
      <c r="H22" s="27"/>
      <c r="I22" s="27"/>
      <c r="J22" s="28"/>
    </row>
    <row r="23" spans="2:10" x14ac:dyDescent="0.35">
      <c r="B23" s="26" t="s">
        <v>43</v>
      </c>
      <c r="C23" s="18">
        <v>46022</v>
      </c>
      <c r="D23" s="42" t="s">
        <v>44</v>
      </c>
      <c r="E23" s="27"/>
      <c r="F23" s="27"/>
      <c r="G23" s="27"/>
      <c r="H23" s="27"/>
      <c r="I23" s="27"/>
      <c r="J23" s="28"/>
    </row>
    <row r="24" spans="2:10" x14ac:dyDescent="0.35">
      <c r="B24" s="26"/>
      <c r="C24" s="27"/>
      <c r="D24" s="42" t="s">
        <v>45</v>
      </c>
      <c r="E24" s="27"/>
      <c r="F24" s="27"/>
      <c r="G24" s="27"/>
      <c r="H24" s="27"/>
      <c r="I24" s="27"/>
      <c r="J24" s="28"/>
    </row>
    <row r="25" spans="2:10" x14ac:dyDescent="0.35">
      <c r="B25" s="26"/>
      <c r="C25" s="27"/>
      <c r="D25" s="43" t="s">
        <v>47</v>
      </c>
      <c r="E25" s="27"/>
      <c r="F25" s="27"/>
      <c r="G25" s="27"/>
      <c r="H25" s="27"/>
      <c r="I25" s="27"/>
      <c r="J25" s="28"/>
    </row>
    <row r="26" spans="2:10" x14ac:dyDescent="0.35">
      <c r="B26" s="26"/>
      <c r="C26" s="27"/>
      <c r="D26" s="43" t="s">
        <v>46</v>
      </c>
      <c r="E26" s="27"/>
      <c r="F26" s="27"/>
      <c r="G26" s="27"/>
      <c r="H26" s="27"/>
      <c r="I26" s="27"/>
      <c r="J26" s="28"/>
    </row>
    <row r="27" spans="2:10" x14ac:dyDescent="0.35">
      <c r="B27" s="26"/>
      <c r="C27" s="27"/>
      <c r="D27" s="43" t="s">
        <v>48</v>
      </c>
      <c r="E27" s="27"/>
      <c r="F27" s="27"/>
      <c r="G27" s="27"/>
      <c r="H27" s="27"/>
      <c r="I27" s="27"/>
      <c r="J27" s="28"/>
    </row>
    <row r="28" spans="2:10" x14ac:dyDescent="0.35">
      <c r="B28" s="26"/>
      <c r="C28" s="27"/>
      <c r="D28" s="46" t="s">
        <v>54</v>
      </c>
      <c r="E28" s="40"/>
      <c r="F28" s="40"/>
      <c r="G28" s="40"/>
      <c r="H28" s="27"/>
      <c r="I28" s="27"/>
      <c r="J28" s="28"/>
    </row>
    <row r="29" spans="2:10" x14ac:dyDescent="0.35">
      <c r="B29" s="26"/>
      <c r="C29" s="27"/>
      <c r="D29" s="27" t="s">
        <v>49</v>
      </c>
      <c r="E29" s="27"/>
      <c r="F29" s="27"/>
      <c r="G29" s="27">
        <f>G11-C23</f>
        <v>90</v>
      </c>
      <c r="H29" s="27"/>
      <c r="I29" s="27"/>
      <c r="J29" s="28"/>
    </row>
    <row r="30" spans="2:10" x14ac:dyDescent="0.35">
      <c r="B30" s="26"/>
      <c r="C30" s="27"/>
      <c r="D30" s="42" t="s">
        <v>50</v>
      </c>
      <c r="E30" s="42"/>
      <c r="F30" s="42"/>
      <c r="G30" s="47">
        <v>3.7</v>
      </c>
      <c r="H30" s="27"/>
      <c r="I30" s="27"/>
      <c r="J30" s="28"/>
    </row>
    <row r="31" spans="2:10" x14ac:dyDescent="0.35">
      <c r="B31" s="26"/>
      <c r="C31" s="27"/>
      <c r="D31" s="27" t="s">
        <v>33</v>
      </c>
      <c r="E31" s="27"/>
      <c r="F31" s="27"/>
      <c r="G31" s="44">
        <f>+G51</f>
        <v>3.65</v>
      </c>
      <c r="H31" s="27"/>
      <c r="I31" s="27"/>
      <c r="J31" s="28"/>
    </row>
    <row r="32" spans="2:10" x14ac:dyDescent="0.35">
      <c r="B32" s="26"/>
      <c r="C32" s="27"/>
      <c r="D32" s="27" t="s">
        <v>55</v>
      </c>
      <c r="E32" s="27"/>
      <c r="F32" s="27"/>
      <c r="G32" s="49">
        <f>G30*(1+G35)^G29/(1+G34)^G29</f>
        <v>3.7441079064746945</v>
      </c>
      <c r="H32" s="27"/>
      <c r="I32" s="27"/>
      <c r="J32" s="28"/>
    </row>
    <row r="33" spans="2:10" x14ac:dyDescent="0.35">
      <c r="B33" s="26"/>
      <c r="C33" s="27"/>
      <c r="D33" s="42" t="s">
        <v>56</v>
      </c>
      <c r="E33" s="27"/>
      <c r="F33" s="27"/>
      <c r="G33" s="27"/>
      <c r="H33" s="27"/>
      <c r="I33" s="27"/>
      <c r="J33" s="28"/>
    </row>
    <row r="34" spans="2:10" x14ac:dyDescent="0.35">
      <c r="B34" s="26"/>
      <c r="C34" s="27"/>
      <c r="D34" s="27" t="s">
        <v>57</v>
      </c>
      <c r="E34" s="27"/>
      <c r="F34" s="27"/>
      <c r="G34" s="48">
        <f>(1+H34)^(1/360)-1</f>
        <v>8.2111154940722741E-5</v>
      </c>
      <c r="H34" s="48">
        <v>0.03</v>
      </c>
      <c r="I34" s="27" t="s">
        <v>59</v>
      </c>
      <c r="J34" s="28"/>
    </row>
    <row r="35" spans="2:10" x14ac:dyDescent="0.35">
      <c r="B35" s="26"/>
      <c r="C35" s="27"/>
      <c r="D35" s="27" t="s">
        <v>58</v>
      </c>
      <c r="E35" s="27"/>
      <c r="F35" s="27"/>
      <c r="G35" s="48">
        <f>(1+H35)^(1/360)-1</f>
        <v>2.1380352253852486E-4</v>
      </c>
      <c r="H35" s="48">
        <v>0.08</v>
      </c>
      <c r="I35" s="27" t="s">
        <v>59</v>
      </c>
      <c r="J35" s="28"/>
    </row>
    <row r="36" spans="2:10" x14ac:dyDescent="0.35">
      <c r="B36" s="26"/>
      <c r="C36" s="27"/>
      <c r="D36" s="27" t="s">
        <v>51</v>
      </c>
      <c r="E36" s="27"/>
      <c r="F36" s="27"/>
      <c r="G36" s="17">
        <v>1000000</v>
      </c>
      <c r="H36" s="17" t="s">
        <v>23</v>
      </c>
      <c r="I36" s="27"/>
      <c r="J36" s="28"/>
    </row>
    <row r="37" spans="2:10" x14ac:dyDescent="0.35">
      <c r="B37" s="26"/>
      <c r="C37" s="27"/>
      <c r="D37" s="27" t="s">
        <v>52</v>
      </c>
      <c r="E37" s="27"/>
      <c r="F37" s="27"/>
      <c r="G37" s="45">
        <f>+G32-G31</f>
        <v>9.410790647469458E-2</v>
      </c>
      <c r="H37" s="27"/>
      <c r="I37" s="27"/>
      <c r="J37" s="28"/>
    </row>
    <row r="38" spans="2:10" x14ac:dyDescent="0.35">
      <c r="B38" s="26"/>
      <c r="C38" s="27"/>
      <c r="D38" s="42" t="s">
        <v>35</v>
      </c>
      <c r="E38" s="42"/>
      <c r="F38" s="42"/>
      <c r="G38" s="42">
        <f>+G36*G37</f>
        <v>94107.906474694581</v>
      </c>
      <c r="H38" s="27"/>
      <c r="I38" s="27"/>
      <c r="J38" s="28"/>
    </row>
    <row r="39" spans="2:10" x14ac:dyDescent="0.35">
      <c r="B39" s="26"/>
      <c r="C39" s="27"/>
      <c r="D39" s="53" t="s">
        <v>60</v>
      </c>
      <c r="E39" s="53"/>
      <c r="F39" s="53"/>
      <c r="G39" s="53">
        <f>+G38/(1+G35)^90</f>
        <v>92314.553471366264</v>
      </c>
      <c r="H39" s="27"/>
      <c r="I39" s="27"/>
      <c r="J39" s="28"/>
    </row>
    <row r="40" spans="2:10" x14ac:dyDescent="0.35">
      <c r="B40" s="26"/>
      <c r="C40" s="27"/>
      <c r="D40" s="42"/>
      <c r="E40" s="42"/>
      <c r="F40" s="42"/>
      <c r="G40" s="42"/>
      <c r="H40" s="27"/>
      <c r="I40" s="27"/>
      <c r="J40" s="28"/>
    </row>
    <row r="41" spans="2:10" x14ac:dyDescent="0.35">
      <c r="B41" s="26"/>
      <c r="C41" s="43" t="s">
        <v>61</v>
      </c>
      <c r="D41" s="42"/>
      <c r="E41" s="42"/>
      <c r="F41" s="42"/>
      <c r="G41" s="42"/>
      <c r="H41" s="27"/>
      <c r="I41" s="27"/>
      <c r="J41" s="28"/>
    </row>
    <row r="42" spans="2:10" x14ac:dyDescent="0.35">
      <c r="B42" s="26"/>
      <c r="C42" s="39"/>
      <c r="D42" s="40"/>
      <c r="E42" s="40"/>
      <c r="F42" s="40"/>
      <c r="G42" s="41" t="s">
        <v>36</v>
      </c>
      <c r="H42" s="41" t="s">
        <v>37</v>
      </c>
      <c r="I42" s="27"/>
      <c r="J42" s="28"/>
    </row>
    <row r="43" spans="2:10" x14ac:dyDescent="0.35">
      <c r="B43" s="26"/>
      <c r="C43" s="37" t="s">
        <v>53</v>
      </c>
      <c r="D43" s="17"/>
      <c r="E43" s="17"/>
      <c r="F43" s="17"/>
      <c r="G43" s="37">
        <f>+G39</f>
        <v>92314.553471366264</v>
      </c>
      <c r="H43" s="17"/>
      <c r="I43" s="27"/>
      <c r="J43" s="28"/>
    </row>
    <row r="44" spans="2:10" x14ac:dyDescent="0.35">
      <c r="B44" s="26"/>
      <c r="C44" s="37" t="s">
        <v>38</v>
      </c>
      <c r="D44" s="17"/>
      <c r="E44" s="17"/>
      <c r="F44" s="17"/>
      <c r="G44" s="37"/>
      <c r="H44" s="37">
        <f>+G43</f>
        <v>92314.553471366264</v>
      </c>
      <c r="I44" s="27"/>
      <c r="J44" s="28"/>
    </row>
    <row r="45" spans="2:10" x14ac:dyDescent="0.35">
      <c r="B45" s="26"/>
      <c r="C45" s="27"/>
      <c r="D45" s="27"/>
      <c r="E45" s="27"/>
      <c r="F45" s="27"/>
      <c r="G45" s="27"/>
      <c r="H45" s="27"/>
      <c r="I45" s="27"/>
      <c r="J45" s="28"/>
    </row>
    <row r="46" spans="2:10" x14ac:dyDescent="0.35">
      <c r="B46" s="26"/>
      <c r="C46" s="27"/>
      <c r="D46" s="27"/>
      <c r="E46" s="27"/>
      <c r="F46" s="27"/>
      <c r="G46" s="27"/>
      <c r="H46" s="27"/>
      <c r="I46" s="27"/>
      <c r="J46" s="28"/>
    </row>
    <row r="47" spans="2:10" ht="24" thickBot="1" x14ac:dyDescent="0.4">
      <c r="B47" s="29"/>
      <c r="C47" s="30"/>
      <c r="D47" s="30"/>
      <c r="E47" s="30"/>
      <c r="F47" s="30"/>
      <c r="G47" s="30"/>
      <c r="H47" s="30"/>
      <c r="I47" s="30"/>
      <c r="J47" s="31"/>
    </row>
    <row r="48" spans="2:10" x14ac:dyDescent="0.35">
      <c r="B48" s="32" t="s">
        <v>30</v>
      </c>
      <c r="C48" s="13"/>
      <c r="D48" s="13"/>
      <c r="E48" s="13"/>
      <c r="F48" s="13"/>
      <c r="G48" s="13"/>
      <c r="H48" s="13"/>
      <c r="I48" s="13"/>
      <c r="J48" s="15"/>
    </row>
    <row r="49" spans="2:10" x14ac:dyDescent="0.35">
      <c r="B49" s="16"/>
      <c r="C49" s="17" t="s">
        <v>31</v>
      </c>
      <c r="D49" s="17"/>
      <c r="E49" s="17"/>
      <c r="F49" s="17"/>
      <c r="G49" s="38">
        <v>46112</v>
      </c>
      <c r="H49" s="17"/>
      <c r="I49" s="17"/>
      <c r="J49" s="19"/>
    </row>
    <row r="50" spans="2:10" x14ac:dyDescent="0.35">
      <c r="B50" s="16"/>
      <c r="C50" s="17" t="s">
        <v>32</v>
      </c>
      <c r="D50" s="17"/>
      <c r="E50" s="17"/>
      <c r="F50" s="17"/>
      <c r="G50" s="34">
        <v>3.78</v>
      </c>
      <c r="H50" s="17" t="s">
        <v>22</v>
      </c>
      <c r="I50" s="17"/>
      <c r="J50" s="19"/>
    </row>
    <row r="51" spans="2:10" x14ac:dyDescent="0.35">
      <c r="B51" s="16"/>
      <c r="C51" s="17" t="s">
        <v>33</v>
      </c>
      <c r="D51" s="17"/>
      <c r="E51" s="17"/>
      <c r="F51" s="17"/>
      <c r="G51" s="35">
        <f>+G12</f>
        <v>3.65</v>
      </c>
      <c r="H51" s="17" t="s">
        <v>22</v>
      </c>
      <c r="I51" s="17"/>
      <c r="J51" s="19"/>
    </row>
    <row r="52" spans="2:10" x14ac:dyDescent="0.35">
      <c r="B52" s="16"/>
      <c r="C52" s="17" t="s">
        <v>34</v>
      </c>
      <c r="D52" s="17"/>
      <c r="E52" s="17"/>
      <c r="F52" s="17"/>
      <c r="G52" s="36">
        <f>+G50-G51</f>
        <v>0.12999999999999989</v>
      </c>
      <c r="H52" s="17"/>
      <c r="I52" s="17"/>
      <c r="J52" s="19"/>
    </row>
    <row r="53" spans="2:10" x14ac:dyDescent="0.35">
      <c r="B53" s="16"/>
      <c r="C53" s="37" t="s">
        <v>35</v>
      </c>
      <c r="D53" s="17"/>
      <c r="E53" s="17"/>
      <c r="F53" s="17"/>
      <c r="G53" s="37">
        <f>+G13*G52</f>
        <v>129999.9999999999</v>
      </c>
      <c r="H53" s="17"/>
      <c r="I53" s="17"/>
      <c r="J53" s="19"/>
    </row>
    <row r="54" spans="2:10" x14ac:dyDescent="0.35">
      <c r="B54" s="16"/>
      <c r="C54" s="37"/>
      <c r="D54" s="17"/>
      <c r="E54" s="17"/>
      <c r="F54" s="17"/>
      <c r="G54" s="37"/>
      <c r="H54" s="17"/>
      <c r="I54" s="17"/>
      <c r="J54" s="19"/>
    </row>
    <row r="55" spans="2:10" x14ac:dyDescent="0.35">
      <c r="B55" s="16"/>
      <c r="C55" s="46" t="s">
        <v>61</v>
      </c>
      <c r="D55" s="40"/>
      <c r="E55" s="40"/>
      <c r="F55" s="40"/>
      <c r="G55" s="41" t="s">
        <v>36</v>
      </c>
      <c r="H55" s="41" t="s">
        <v>37</v>
      </c>
      <c r="I55" s="17"/>
      <c r="J55" s="19"/>
    </row>
    <row r="56" spans="2:10" x14ac:dyDescent="0.35">
      <c r="B56" s="16"/>
      <c r="C56" s="37" t="s">
        <v>53</v>
      </c>
      <c r="D56" s="17"/>
      <c r="E56" s="17"/>
      <c r="F56" s="17"/>
      <c r="G56" s="37">
        <f>+H57</f>
        <v>37685.446528633634</v>
      </c>
      <c r="H56" s="17"/>
      <c r="I56" s="17"/>
      <c r="J56" s="19"/>
    </row>
    <row r="57" spans="2:10" x14ac:dyDescent="0.35">
      <c r="B57" s="16"/>
      <c r="C57" s="37" t="s">
        <v>38</v>
      </c>
      <c r="D57" s="17"/>
      <c r="E57" s="17"/>
      <c r="F57" s="17"/>
      <c r="G57" s="37"/>
      <c r="H57" s="37">
        <f>+G53-H44</f>
        <v>37685.446528633634</v>
      </c>
      <c r="I57" s="17"/>
      <c r="J57" s="19"/>
    </row>
    <row r="58" spans="2:10" x14ac:dyDescent="0.35">
      <c r="B58" s="16"/>
      <c r="C58" s="37"/>
      <c r="D58" s="17"/>
      <c r="E58" s="17"/>
      <c r="F58" s="17"/>
      <c r="G58" s="37"/>
      <c r="H58" s="17"/>
      <c r="I58" s="17"/>
      <c r="J58" s="19"/>
    </row>
    <row r="59" spans="2:10" ht="24" thickBot="1" x14ac:dyDescent="0.4">
      <c r="B59" s="21"/>
      <c r="C59" s="22"/>
      <c r="D59" s="22"/>
      <c r="E59" s="22"/>
      <c r="F59" s="22"/>
      <c r="G59" s="22"/>
      <c r="H59" s="22"/>
      <c r="I59" s="22"/>
      <c r="J59" s="23"/>
    </row>
    <row r="63" spans="2:10" x14ac:dyDescent="0.35">
      <c r="D63" s="3" t="s">
        <v>62</v>
      </c>
      <c r="E63" s="3"/>
      <c r="F63" s="3"/>
      <c r="G63" s="3">
        <v>1000000</v>
      </c>
    </row>
    <row r="68" spans="3:4" x14ac:dyDescent="0.35">
      <c r="D68" s="3" t="s">
        <v>63</v>
      </c>
    </row>
    <row r="69" spans="3:4" x14ac:dyDescent="0.35">
      <c r="C69" s="4" t="s">
        <v>64</v>
      </c>
    </row>
    <row r="70" spans="3:4" x14ac:dyDescent="0.35">
      <c r="C70" s="4" t="s">
        <v>65</v>
      </c>
      <c r="D70" s="4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4A3D-5710-4DB9-B44D-66937C00084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3E7C-AD25-44AA-BF9E-4F8B9592D5CB}">
  <dimension ref="A1"/>
  <sheetViews>
    <sheetView zoomScale="250" zoomScaleNormal="250"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2025-07-04T04:20:51Z</dcterms:created>
  <dcterms:modified xsi:type="dcterms:W3CDTF">2025-07-04T13:32:14Z</dcterms:modified>
</cp:coreProperties>
</file>