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08AF1A1B-CB44-4B1E-AB00-22136DF92434}" xr6:coauthVersionLast="47" xr6:coauthVersionMax="47" xr10:uidLastSave="{00000000-0000-0000-0000-000000000000}"/>
  <bookViews>
    <workbookView xWindow="-120" yWindow="-120" windowWidth="29040" windowHeight="15720" xr2:uid="{4FE0034F-EBDD-44FA-B5F0-8A8E1F8283CF}"/>
  </bookViews>
  <sheets>
    <sheet name="Hoja1 (2)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F24" i="2"/>
  <c r="E24" i="2"/>
  <c r="D24" i="2"/>
  <c r="C24" i="2"/>
  <c r="G23" i="2"/>
  <c r="F23" i="2"/>
  <c r="E23" i="2"/>
  <c r="D23" i="2"/>
  <c r="C23" i="2"/>
  <c r="C18" i="2"/>
  <c r="D18" i="2" s="1"/>
  <c r="E18" i="2" s="1"/>
  <c r="F18" i="2" s="1"/>
  <c r="G18" i="2" s="1"/>
  <c r="G14" i="2"/>
  <c r="G31" i="2" s="1"/>
  <c r="F14" i="2"/>
  <c r="F31" i="2" s="1"/>
  <c r="E14" i="2"/>
  <c r="E31" i="2" s="1"/>
  <c r="D14" i="2"/>
  <c r="D31" i="2" s="1"/>
  <c r="C14" i="2"/>
  <c r="C31" i="2" s="1"/>
  <c r="D8" i="2"/>
  <c r="C33" i="2" s="1"/>
  <c r="D33" i="2" s="1"/>
  <c r="E33" i="2" s="1"/>
  <c r="F33" i="2" s="1"/>
  <c r="D7" i="2"/>
  <c r="C32" i="2" s="1"/>
  <c r="D32" i="2" s="1"/>
  <c r="E32" i="2" s="1"/>
  <c r="F32" i="2" s="1"/>
  <c r="G32" i="2" s="1"/>
  <c r="D23" i="1"/>
  <c r="G20" i="1"/>
  <c r="F18" i="1"/>
  <c r="G19" i="1"/>
  <c r="G12" i="1"/>
  <c r="G11" i="1"/>
  <c r="F10" i="1"/>
  <c r="C20" i="1"/>
  <c r="D21" i="1" s="1"/>
  <c r="C10" i="1"/>
  <c r="D11" i="1" s="1"/>
  <c r="C21" i="2" l="1"/>
  <c r="D21" i="2" s="1"/>
  <c r="E21" i="2" s="1"/>
  <c r="F21" i="2" s="1"/>
  <c r="G21" i="2" s="1"/>
  <c r="C22" i="2"/>
  <c r="D22" i="2" s="1"/>
  <c r="E22" i="2" s="1"/>
  <c r="F22" i="2" s="1"/>
  <c r="E34" i="2"/>
  <c r="E35" i="2" s="1"/>
  <c r="E15" i="2" s="1"/>
  <c r="E17" i="2" s="1"/>
  <c r="F34" i="2"/>
  <c r="F35" i="2" s="1"/>
  <c r="F15" i="2" s="1"/>
  <c r="F17" i="2" s="1"/>
  <c r="G34" i="2"/>
  <c r="G35" i="2" s="1"/>
  <c r="G15" i="2" s="1"/>
  <c r="G17" i="2" s="1"/>
  <c r="D34" i="2"/>
  <c r="D35" i="2" s="1"/>
  <c r="D15" i="2" s="1"/>
  <c r="D17" i="2" s="1"/>
  <c r="C34" i="2"/>
  <c r="C35" i="2" s="1"/>
  <c r="C15" i="2" s="1"/>
  <c r="C17" i="2" s="1"/>
  <c r="D18" i="1"/>
  <c r="C13" i="1"/>
  <c r="D14" i="1" s="1"/>
</calcChain>
</file>

<file path=xl/sharedStrings.xml><?xml version="1.0" encoding="utf-8"?>
<sst xmlns="http://schemas.openxmlformats.org/spreadsheetml/2006/main" count="70" uniqueCount="50">
  <si>
    <t>IMPUESTOS DIFERIDOS</t>
  </si>
  <si>
    <t>EL IMPUESTO DIFERIDO EXISTE</t>
  </si>
  <si>
    <t>DEBIDO A LAS ESTIMACIONES CONTABLES</t>
  </si>
  <si>
    <t>TASA IMPOSITIVA PROMEDIO DE LATAM</t>
  </si>
  <si>
    <t>NIIF9-&gt; PERDIDA ESPERADA</t>
  </si>
  <si>
    <t>PERDIDA ESPERADA</t>
  </si>
  <si>
    <t>DETERIORO ACUMULADO</t>
  </si>
  <si>
    <t>D</t>
  </si>
  <si>
    <t>H</t>
  </si>
  <si>
    <t>GANANCIA IRD</t>
  </si>
  <si>
    <t>ACTIVO IRD</t>
  </si>
  <si>
    <t>AÑO 1</t>
  </si>
  <si>
    <t>AÑO 2</t>
  </si>
  <si>
    <t>FAC X COBRAR</t>
  </si>
  <si>
    <t>BF</t>
  </si>
  <si>
    <t>VL</t>
  </si>
  <si>
    <t>DIF TEMP</t>
  </si>
  <si>
    <t>AIRD</t>
  </si>
  <si>
    <t>1.-METODO DE LA CONSTRUCCION SIMULTANEA</t>
  </si>
  <si>
    <t>2. METODO GARECA</t>
  </si>
  <si>
    <t>VENTAS</t>
  </si>
  <si>
    <t>COSTO DE VENTAS</t>
  </si>
  <si>
    <t>GASTO DEPREC</t>
  </si>
  <si>
    <t>MAQUINARIA</t>
  </si>
  <si>
    <t>VIDA UTIL NIC 16</t>
  </si>
  <si>
    <t>NORMA TRIBUTARIA</t>
  </si>
  <si>
    <t>Año 1</t>
  </si>
  <si>
    <t>Año 2</t>
  </si>
  <si>
    <t>Año 3</t>
  </si>
  <si>
    <t>Año 4</t>
  </si>
  <si>
    <t>Año 5</t>
  </si>
  <si>
    <t>UTILIDAD ANTES DE IMP</t>
  </si>
  <si>
    <t>IMP RTA CTE</t>
  </si>
  <si>
    <t>IMP RTA DIF</t>
  </si>
  <si>
    <t>UTILIDAD NETA</t>
  </si>
  <si>
    <t>CONCILIACION TRIBUTARIA</t>
  </si>
  <si>
    <t>UTILIDAD CONTABLE</t>
  </si>
  <si>
    <t>UTILIDAD TRIBUTARIA</t>
  </si>
  <si>
    <t>(+) DEPRECIACION NIIF</t>
  </si>
  <si>
    <t>(-) DEPRECIACION LEY</t>
  </si>
  <si>
    <t>IMP CORRIENTE</t>
  </si>
  <si>
    <t>UTILIDAD AI</t>
  </si>
  <si>
    <t>IMP (DIAN)</t>
  </si>
  <si>
    <t>U NETA</t>
  </si>
  <si>
    <t>ACUMULADO DE DIFERIDOS</t>
  </si>
  <si>
    <t>VALOR EN LIBROS</t>
  </si>
  <si>
    <t>BASE FISCAL</t>
  </si>
  <si>
    <t>DIF TEMPORARIA</t>
  </si>
  <si>
    <t>METODO DEL BALANCE</t>
  </si>
  <si>
    <t>PASIVO 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</si>
</sst>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4" fillId="2" borderId="0" xfId="0" applyFont="1" applyFill="1"/>
    <xf numFmtId="0" fontId="3" fillId="2" borderId="0" xfId="0" applyFont="1" applyFill="1"/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2" fillId="5" borderId="0" xfId="0" applyFont="1" applyFill="1"/>
    <xf numFmtId="0" fontId="0" fillId="5" borderId="0" xfId="0" applyFill="1"/>
    <xf numFmtId="9" fontId="2" fillId="5" borderId="0" xfId="0" applyNumberFormat="1" applyFont="1" applyFill="1"/>
    <xf numFmtId="3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6" borderId="0" xfId="0" applyFont="1" applyFill="1"/>
    <xf numFmtId="0" fontId="0" fillId="6" borderId="0" xfId="0" applyFill="1"/>
    <xf numFmtId="3" fontId="0" fillId="6" borderId="0" xfId="0" applyNumberFormat="1" applyFill="1"/>
    <xf numFmtId="0" fontId="5" fillId="6" borderId="0" xfId="0" applyFont="1" applyFill="1"/>
    <xf numFmtId="0" fontId="2" fillId="7" borderId="0" xfId="0" applyFont="1" applyFill="1"/>
    <xf numFmtId="0" fontId="0" fillId="7" borderId="0" xfId="0" applyFill="1"/>
    <xf numFmtId="3" fontId="0" fillId="7" borderId="0" xfId="0" applyNumberFormat="1" applyFill="1"/>
    <xf numFmtId="0" fontId="5" fillId="7" borderId="0" xfId="0" applyFont="1" applyFill="1"/>
    <xf numFmtId="3" fontId="2" fillId="4" borderId="0" xfId="0" applyNumberFormat="1" applyFont="1" applyFill="1"/>
    <xf numFmtId="3" fontId="2" fillId="6" borderId="0" xfId="0" applyNumberFormat="1" applyFont="1" applyFill="1"/>
    <xf numFmtId="0" fontId="0" fillId="0" borderId="0" xfId="0" applyFont="1"/>
    <xf numFmtId="3" fontId="2" fillId="0" borderId="0" xfId="0" applyNumberFormat="1" applyFont="1"/>
    <xf numFmtId="3" fontId="7" fillId="0" borderId="0" xfId="0" applyNumberFormat="1" applyFont="1"/>
    <xf numFmtId="0" fontId="2" fillId="4" borderId="0" xfId="0" applyFont="1" applyFill="1" applyAlignment="1">
      <alignment horizontal="center"/>
    </xf>
    <xf numFmtId="0" fontId="2" fillId="8" borderId="0" xfId="0" applyFont="1" applyFill="1"/>
    <xf numFmtId="0" fontId="0" fillId="8" borderId="0" xfId="0" applyFill="1"/>
    <xf numFmtId="3" fontId="2" fillId="8" borderId="0" xfId="0" applyNumberFormat="1" applyFont="1" applyFill="1"/>
    <xf numFmtId="0" fontId="2" fillId="0" borderId="1" xfId="0" applyFont="1" applyBorder="1"/>
    <xf numFmtId="0" fontId="0" fillId="0" borderId="2" xfId="0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3" fontId="0" fillId="0" borderId="0" xfId="0" applyNumberFormat="1" applyBorder="1"/>
    <xf numFmtId="3" fontId="0" fillId="0" borderId="5" xfId="0" applyNumberFormat="1" applyBorder="1"/>
    <xf numFmtId="0" fontId="2" fillId="7" borderId="6" xfId="0" applyFont="1" applyFill="1" applyBorder="1"/>
    <xf numFmtId="0" fontId="2" fillId="7" borderId="7" xfId="0" applyFont="1" applyFill="1" applyBorder="1"/>
    <xf numFmtId="3" fontId="2" fillId="7" borderId="7" xfId="0" applyNumberFormat="1" applyFont="1" applyFill="1" applyBorder="1"/>
    <xf numFmtId="3" fontId="2" fillId="7" borderId="8" xfId="0" applyNumberFormat="1" applyFont="1" applyFill="1" applyBorder="1"/>
    <xf numFmtId="0" fontId="2" fillId="7" borderId="4" xfId="0" applyFont="1" applyFill="1" applyBorder="1"/>
    <xf numFmtId="0" fontId="2" fillId="7" borderId="0" xfId="0" applyFont="1" applyFill="1" applyBorder="1"/>
    <xf numFmtId="3" fontId="2" fillId="7" borderId="0" xfId="0" applyNumberFormat="1" applyFont="1" applyFill="1" applyBorder="1"/>
    <xf numFmtId="3" fontId="2" fillId="7" borderId="5" xfId="0" applyNumberFormat="1" applyFont="1" applyFill="1" applyBorder="1"/>
    <xf numFmtId="165" fontId="0" fillId="0" borderId="0" xfId="1" applyNumberFormat="1" applyFont="1"/>
    <xf numFmtId="9" fontId="2" fillId="7" borderId="0" xfId="0" applyNumberFormat="1" applyFont="1" applyFill="1" applyAlignment="1">
      <alignment horizontal="center"/>
    </xf>
    <xf numFmtId="3" fontId="8" fillId="0" borderId="0" xfId="0" applyNumberFormat="1" applyFont="1"/>
    <xf numFmtId="9" fontId="0" fillId="7" borderId="0" xfId="0" applyNumberForma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73269</xdr:colOff>
      <xdr:row>14</xdr:row>
      <xdr:rowOff>117231</xdr:rowOff>
    </xdr:from>
    <xdr:to>
      <xdr:col>8</xdr:col>
      <xdr:colOff>131884</xdr:colOff>
      <xdr:row>20</xdr:row>
      <xdr:rowOff>7327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0F23E6D2-800C-1204-F26F-25E21261F557}"/>
            </a:ext>
          </a:extLst>
        </xdr:cNvPr>
        <xdr:cNvSpPr/>
      </xdr:nvSpPr>
      <xdr:spPr>
        <a:xfrm>
          <a:off x="6088673" y="2864827"/>
          <a:ext cx="893884" cy="82061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232101</xdr:colOff>
      <xdr:row>11</xdr:row>
      <xdr:rowOff>0</xdr:rowOff>
    </xdr:from>
    <xdr:to>
      <xdr:col>11</xdr:col>
      <xdr:colOff>586825</xdr:colOff>
      <xdr:row>17</xdr:row>
      <xdr:rowOff>113047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B5033A8E-1432-776A-8859-8FACD25F28D1}"/>
            </a:ext>
          </a:extLst>
        </xdr:cNvPr>
        <xdr:cNvSpPr/>
      </xdr:nvSpPr>
      <xdr:spPr>
        <a:xfrm rot="9666090">
          <a:off x="9481204" y="2271441"/>
          <a:ext cx="354724" cy="1329727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26C5A-71EC-4BB0-A029-287552A965D1}">
  <dimension ref="A1:I35"/>
  <sheetViews>
    <sheetView tabSelected="1" zoomScale="130" zoomScaleNormal="130" workbookViewId="0">
      <pane ySplit="5" topLeftCell="A6" activePane="bottomLeft" state="frozen"/>
      <selection pane="bottomLeft" activeCell="F6" sqref="F6:G8"/>
    </sheetView>
  </sheetViews>
  <sheetFormatPr baseColWidth="10" defaultRowHeight="14.25"/>
  <cols>
    <col min="5" max="5" width="13.125" customWidth="1"/>
  </cols>
  <sheetData>
    <row r="1" spans="1:9" s="3" customFormat="1" ht="24">
      <c r="A1" s="2" t="s">
        <v>0</v>
      </c>
      <c r="D1" s="2"/>
      <c r="F1" s="2"/>
      <c r="I1" s="2"/>
    </row>
    <row r="2" spans="1:9" s="5" customFormat="1" ht="15">
      <c r="A2" s="4" t="s">
        <v>19</v>
      </c>
    </row>
    <row r="3" spans="1:9" s="6" customFormat="1" ht="15">
      <c r="A3" s="6" t="s">
        <v>1</v>
      </c>
    </row>
    <row r="4" spans="1:9" s="6" customFormat="1" ht="15">
      <c r="A4" s="6" t="s">
        <v>2</v>
      </c>
    </row>
    <row r="5" spans="1:9" ht="15">
      <c r="A5" s="7" t="s">
        <v>3</v>
      </c>
      <c r="B5" s="8"/>
      <c r="C5" s="8"/>
      <c r="D5" s="48">
        <v>0.3</v>
      </c>
    </row>
    <row r="6" spans="1:9">
      <c r="A6" t="s">
        <v>23</v>
      </c>
      <c r="C6" s="10">
        <v>1000000</v>
      </c>
      <c r="F6" s="19" t="s">
        <v>41</v>
      </c>
      <c r="G6" s="50">
        <v>1</v>
      </c>
    </row>
    <row r="7" spans="1:9" ht="15">
      <c r="A7" t="s">
        <v>24</v>
      </c>
      <c r="C7">
        <v>10</v>
      </c>
      <c r="D7" s="25">
        <f>+C6/C7</f>
        <v>100000</v>
      </c>
      <c r="F7" s="19" t="s">
        <v>42</v>
      </c>
      <c r="G7" s="50">
        <v>0.3</v>
      </c>
    </row>
    <row r="8" spans="1:9" ht="15">
      <c r="A8" t="s">
        <v>25</v>
      </c>
      <c r="C8">
        <v>4</v>
      </c>
      <c r="D8" s="26">
        <f>+C6/C8</f>
        <v>250000</v>
      </c>
      <c r="F8" s="19" t="s">
        <v>43</v>
      </c>
      <c r="G8" s="50">
        <v>0.7</v>
      </c>
    </row>
    <row r="10" spans="1:9" ht="15">
      <c r="A10" s="6"/>
      <c r="B10" s="6"/>
      <c r="C10" s="27" t="s">
        <v>26</v>
      </c>
      <c r="D10" s="27" t="s">
        <v>27</v>
      </c>
      <c r="E10" s="27" t="s">
        <v>28</v>
      </c>
      <c r="F10" s="27" t="s">
        <v>29</v>
      </c>
      <c r="G10" s="27" t="s">
        <v>30</v>
      </c>
    </row>
    <row r="11" spans="1:9">
      <c r="A11" s="24" t="s">
        <v>20</v>
      </c>
      <c r="C11" s="10">
        <v>900000</v>
      </c>
      <c r="D11" s="10">
        <v>900000</v>
      </c>
      <c r="E11" s="10">
        <v>900000</v>
      </c>
      <c r="F11" s="10">
        <v>900000</v>
      </c>
      <c r="G11" s="10">
        <v>900000</v>
      </c>
    </row>
    <row r="12" spans="1:9">
      <c r="A12" s="24" t="s">
        <v>21</v>
      </c>
      <c r="C12" s="10">
        <v>-300000</v>
      </c>
      <c r="D12" s="10">
        <v>-300000</v>
      </c>
      <c r="E12" s="10">
        <v>-300000</v>
      </c>
      <c r="F12" s="10">
        <v>-300000</v>
      </c>
      <c r="G12" s="10">
        <v>-300000</v>
      </c>
    </row>
    <row r="13" spans="1:9">
      <c r="A13" s="24" t="s">
        <v>22</v>
      </c>
      <c r="C13" s="10">
        <v>100000</v>
      </c>
      <c r="D13" s="10">
        <v>100000</v>
      </c>
      <c r="E13" s="10">
        <v>100000</v>
      </c>
      <c r="F13" s="10">
        <v>100000</v>
      </c>
      <c r="G13" s="10">
        <v>100000</v>
      </c>
    </row>
    <row r="14" spans="1:9" ht="15">
      <c r="A14" s="28" t="s">
        <v>31</v>
      </c>
      <c r="B14" s="29"/>
      <c r="C14" s="30">
        <f>SUM(C11:C13)</f>
        <v>700000</v>
      </c>
      <c r="D14" s="30">
        <f t="shared" ref="D14:G14" si="0">SUM(D11:D13)</f>
        <v>700000</v>
      </c>
      <c r="E14" s="30">
        <f t="shared" si="0"/>
        <v>700000</v>
      </c>
      <c r="F14" s="30">
        <f t="shared" si="0"/>
        <v>700000</v>
      </c>
      <c r="G14" s="30">
        <f t="shared" si="0"/>
        <v>700000</v>
      </c>
    </row>
    <row r="15" spans="1:9">
      <c r="A15" s="24" t="s">
        <v>32</v>
      </c>
      <c r="C15" s="47">
        <f>-C35</f>
        <v>-165000</v>
      </c>
      <c r="D15" s="47">
        <f t="shared" ref="D15:G15" si="1">-D35</f>
        <v>-165000</v>
      </c>
      <c r="E15" s="47">
        <f t="shared" si="1"/>
        <v>-165000</v>
      </c>
      <c r="F15" s="47">
        <f t="shared" si="1"/>
        <v>-165000</v>
      </c>
      <c r="G15" s="47">
        <f t="shared" si="1"/>
        <v>-240000</v>
      </c>
    </row>
    <row r="16" spans="1:9">
      <c r="A16" s="24" t="s">
        <v>33</v>
      </c>
      <c r="C16" s="10">
        <v>-45000</v>
      </c>
      <c r="D16" s="10">
        <v>-45000</v>
      </c>
      <c r="E16" s="10">
        <v>-45000</v>
      </c>
      <c r="F16" s="10">
        <v>-45000</v>
      </c>
      <c r="G16" s="10">
        <v>30000</v>
      </c>
    </row>
    <row r="17" spans="1:7" ht="15">
      <c r="A17" s="28" t="s">
        <v>34</v>
      </c>
      <c r="B17" s="29"/>
      <c r="C17" s="30">
        <f>SUM(C14:C16)</f>
        <v>490000</v>
      </c>
      <c r="D17" s="30">
        <f t="shared" ref="D17:G17" si="2">SUM(D14:D16)</f>
        <v>490000</v>
      </c>
      <c r="E17" s="30">
        <f t="shared" si="2"/>
        <v>490000</v>
      </c>
      <c r="F17" s="30">
        <f t="shared" si="2"/>
        <v>490000</v>
      </c>
      <c r="G17" s="30">
        <f t="shared" si="2"/>
        <v>490000</v>
      </c>
    </row>
    <row r="18" spans="1:7" ht="15">
      <c r="A18" s="13" t="s">
        <v>44</v>
      </c>
      <c r="B18" s="13"/>
      <c r="C18" s="49">
        <f>+C16</f>
        <v>-45000</v>
      </c>
      <c r="D18" s="49">
        <f>+C18+D16</f>
        <v>-90000</v>
      </c>
      <c r="E18" s="49">
        <f>+D18+E16</f>
        <v>-135000</v>
      </c>
      <c r="F18" s="49">
        <f>+E18+F16</f>
        <v>-180000</v>
      </c>
      <c r="G18" s="49">
        <f>+F18+G16</f>
        <v>-150000</v>
      </c>
    </row>
    <row r="20" spans="1:7" ht="15">
      <c r="A20" s="1" t="s">
        <v>48</v>
      </c>
    </row>
    <row r="21" spans="1:7">
      <c r="A21" t="s">
        <v>45</v>
      </c>
      <c r="C21" s="10">
        <f>+C6-D7</f>
        <v>900000</v>
      </c>
      <c r="D21" s="10">
        <f>+C21-$D$7</f>
        <v>800000</v>
      </c>
      <c r="E21" s="10">
        <f t="shared" ref="E21:G21" si="3">+D21-$D$7</f>
        <v>700000</v>
      </c>
      <c r="F21" s="10">
        <f t="shared" si="3"/>
        <v>600000</v>
      </c>
      <c r="G21" s="10">
        <f t="shared" si="3"/>
        <v>500000</v>
      </c>
    </row>
    <row r="22" spans="1:7">
      <c r="A22" t="s">
        <v>46</v>
      </c>
      <c r="C22" s="10">
        <f>+C6-D8</f>
        <v>750000</v>
      </c>
      <c r="D22" s="10">
        <f>+C22-$D$8</f>
        <v>500000</v>
      </c>
      <c r="E22" s="10">
        <f t="shared" ref="E22:F22" si="4">+D22-$D$8</f>
        <v>250000</v>
      </c>
      <c r="F22" s="10">
        <f t="shared" si="4"/>
        <v>0</v>
      </c>
      <c r="G22" s="10">
        <v>0</v>
      </c>
    </row>
    <row r="23" spans="1:7" ht="15">
      <c r="A23" s="1" t="s">
        <v>47</v>
      </c>
      <c r="C23" s="25">
        <f>+C21-C22</f>
        <v>150000</v>
      </c>
      <c r="D23" s="25">
        <f t="shared" ref="D23:G23" si="5">+D21-D22</f>
        <v>300000</v>
      </c>
      <c r="E23" s="25">
        <f t="shared" si="5"/>
        <v>450000</v>
      </c>
      <c r="F23" s="25">
        <f t="shared" si="5"/>
        <v>600000</v>
      </c>
      <c r="G23" s="25">
        <f t="shared" si="5"/>
        <v>500000</v>
      </c>
    </row>
    <row r="24" spans="1:7" ht="15">
      <c r="A24" s="1" t="s">
        <v>49</v>
      </c>
      <c r="C24" s="26">
        <f>-C23*$D$5</f>
        <v>-45000</v>
      </c>
      <c r="D24" s="26">
        <f>-D23*$D$5</f>
        <v>-90000</v>
      </c>
      <c r="E24" s="26">
        <f>-E23*$D$5</f>
        <v>-135000</v>
      </c>
      <c r="F24" s="26">
        <f>-F23*$D$5</f>
        <v>-180000</v>
      </c>
      <c r="G24" s="26">
        <f>-G23*$D$5</f>
        <v>-150000</v>
      </c>
    </row>
    <row r="29" spans="1:7" ht="15" thickBot="1"/>
    <row r="30" spans="1:7" ht="15">
      <c r="A30" s="31" t="s">
        <v>35</v>
      </c>
      <c r="B30" s="32"/>
      <c r="C30" s="33" t="s">
        <v>26</v>
      </c>
      <c r="D30" s="33" t="s">
        <v>27</v>
      </c>
      <c r="E30" s="33" t="s">
        <v>28</v>
      </c>
      <c r="F30" s="33" t="s">
        <v>29</v>
      </c>
      <c r="G30" s="34" t="s">
        <v>30</v>
      </c>
    </row>
    <row r="31" spans="1:7" s="1" customFormat="1" ht="15">
      <c r="A31" s="43" t="s">
        <v>36</v>
      </c>
      <c r="B31" s="44"/>
      <c r="C31" s="45">
        <f>+C14</f>
        <v>700000</v>
      </c>
      <c r="D31" s="45">
        <f t="shared" ref="D31:G31" si="6">+D14</f>
        <v>700000</v>
      </c>
      <c r="E31" s="45">
        <f t="shared" si="6"/>
        <v>700000</v>
      </c>
      <c r="F31" s="45">
        <f t="shared" si="6"/>
        <v>700000</v>
      </c>
      <c r="G31" s="46">
        <f t="shared" si="6"/>
        <v>700000</v>
      </c>
    </row>
    <row r="32" spans="1:7">
      <c r="A32" s="35" t="s">
        <v>38</v>
      </c>
      <c r="B32" s="36"/>
      <c r="C32" s="37">
        <f>+D7</f>
        <v>100000</v>
      </c>
      <c r="D32" s="37">
        <f>+C32</f>
        <v>100000</v>
      </c>
      <c r="E32" s="37">
        <f t="shared" ref="E32:G32" si="7">+D32</f>
        <v>100000</v>
      </c>
      <c r="F32" s="37">
        <f t="shared" si="7"/>
        <v>100000</v>
      </c>
      <c r="G32" s="38">
        <f t="shared" si="7"/>
        <v>100000</v>
      </c>
    </row>
    <row r="33" spans="1:7">
      <c r="A33" s="35" t="s">
        <v>39</v>
      </c>
      <c r="B33" s="36"/>
      <c r="C33" s="37">
        <f>-D8</f>
        <v>-250000</v>
      </c>
      <c r="D33" s="37">
        <f>+C33</f>
        <v>-250000</v>
      </c>
      <c r="E33" s="37">
        <f t="shared" ref="E33:F33" si="8">+D33</f>
        <v>-250000</v>
      </c>
      <c r="F33" s="37">
        <f t="shared" si="8"/>
        <v>-250000</v>
      </c>
      <c r="G33" s="38">
        <v>0</v>
      </c>
    </row>
    <row r="34" spans="1:7" s="1" customFormat="1" ht="15.75" thickBot="1">
      <c r="A34" s="39" t="s">
        <v>37</v>
      </c>
      <c r="B34" s="40"/>
      <c r="C34" s="41">
        <f>SUM(C31:C33)</f>
        <v>550000</v>
      </c>
      <c r="D34" s="41">
        <f>SUM(D31:D33)</f>
        <v>550000</v>
      </c>
      <c r="E34" s="41">
        <f>SUM(E31:E33)</f>
        <v>550000</v>
      </c>
      <c r="F34" s="41">
        <f>SUM(F31:F33)</f>
        <v>550000</v>
      </c>
      <c r="G34" s="42">
        <f>SUM(G31:G33)</f>
        <v>800000</v>
      </c>
    </row>
    <row r="35" spans="1:7">
      <c r="A35" t="s">
        <v>40</v>
      </c>
      <c r="C35">
        <f>+C34*$D$5</f>
        <v>165000</v>
      </c>
      <c r="D35">
        <f t="shared" ref="D35:G35" si="9">+D34*$D$5</f>
        <v>165000</v>
      </c>
      <c r="E35">
        <f t="shared" si="9"/>
        <v>165000</v>
      </c>
      <c r="F35">
        <f t="shared" si="9"/>
        <v>165000</v>
      </c>
      <c r="G35">
        <f t="shared" si="9"/>
        <v>240000</v>
      </c>
    </row>
  </sheetData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EA041-0DC7-48C7-9E36-239AA68D12EB}">
  <dimension ref="A1:I23"/>
  <sheetViews>
    <sheetView zoomScale="130" zoomScaleNormal="130" workbookViewId="0">
      <pane ySplit="5" topLeftCell="A6" activePane="bottomLeft" state="frozen"/>
      <selection pane="bottomLeft" activeCell="A3" sqref="A3"/>
    </sheetView>
  </sheetViews>
  <sheetFormatPr baseColWidth="10" defaultRowHeight="14.25"/>
  <cols>
    <col min="5" max="5" width="13.125" customWidth="1"/>
  </cols>
  <sheetData>
    <row r="1" spans="1:9" s="3" customFormat="1" ht="24">
      <c r="A1" s="2" t="s">
        <v>0</v>
      </c>
      <c r="D1" s="2"/>
      <c r="F1" s="2"/>
      <c r="I1" s="2"/>
    </row>
    <row r="2" spans="1:9" s="5" customFormat="1" ht="15">
      <c r="A2" s="4" t="s">
        <v>18</v>
      </c>
    </row>
    <row r="3" spans="1:9" s="6" customFormat="1" ht="15">
      <c r="A3" s="6" t="s">
        <v>1</v>
      </c>
    </row>
    <row r="4" spans="1:9" s="6" customFormat="1" ht="15">
      <c r="A4" s="6" t="s">
        <v>2</v>
      </c>
    </row>
    <row r="5" spans="1:9" ht="15">
      <c r="A5" s="7" t="s">
        <v>3</v>
      </c>
      <c r="B5" s="8"/>
      <c r="C5" s="8"/>
      <c r="D5" s="9">
        <v>0.3</v>
      </c>
    </row>
    <row r="7" spans="1:9" ht="15">
      <c r="A7" s="1" t="s">
        <v>4</v>
      </c>
      <c r="D7" s="10">
        <v>100000</v>
      </c>
    </row>
    <row r="9" spans="1:9" ht="15">
      <c r="A9" s="1" t="s">
        <v>11</v>
      </c>
      <c r="C9" s="12" t="s">
        <v>7</v>
      </c>
      <c r="D9" s="12" t="s">
        <v>8</v>
      </c>
      <c r="F9" s="11" t="s">
        <v>15</v>
      </c>
      <c r="G9" s="11" t="s">
        <v>14</v>
      </c>
    </row>
    <row r="10" spans="1:9" ht="15">
      <c r="A10" s="18" t="s">
        <v>5</v>
      </c>
      <c r="B10" s="19"/>
      <c r="C10" s="20">
        <f>+D7</f>
        <v>100000</v>
      </c>
      <c r="D10" s="19"/>
      <c r="E10" t="s">
        <v>13</v>
      </c>
      <c r="F10" s="10">
        <f>+G10-D11</f>
        <v>400000</v>
      </c>
      <c r="G10" s="10">
        <v>500000</v>
      </c>
    </row>
    <row r="11" spans="1:9">
      <c r="A11" s="19" t="s">
        <v>6</v>
      </c>
      <c r="B11" s="19"/>
      <c r="C11" s="19"/>
      <c r="D11" s="20">
        <f>+C10</f>
        <v>100000</v>
      </c>
      <c r="F11" t="s">
        <v>16</v>
      </c>
      <c r="G11" s="10">
        <f>+G10-F10</f>
        <v>100000</v>
      </c>
    </row>
    <row r="12" spans="1:9" ht="15">
      <c r="A12" s="19"/>
      <c r="B12" s="19"/>
      <c r="C12" s="19"/>
      <c r="D12" s="19"/>
      <c r="F12" t="s">
        <v>17</v>
      </c>
      <c r="G12" s="22">
        <f>+D5*G11</f>
        <v>30000</v>
      </c>
    </row>
    <row r="13" spans="1:9" ht="15">
      <c r="A13" s="21" t="s">
        <v>10</v>
      </c>
      <c r="B13" s="19"/>
      <c r="C13" s="22">
        <f>+C10*D5</f>
        <v>30000</v>
      </c>
      <c r="D13" s="20"/>
    </row>
    <row r="14" spans="1:9" ht="15">
      <c r="A14" s="21" t="s">
        <v>9</v>
      </c>
      <c r="B14" s="19"/>
      <c r="C14" s="20"/>
      <c r="D14" s="20">
        <f>+C13</f>
        <v>30000</v>
      </c>
    </row>
    <row r="16" spans="1:9" ht="15">
      <c r="A16" s="1" t="s">
        <v>12</v>
      </c>
      <c r="C16" s="12" t="s">
        <v>7</v>
      </c>
      <c r="D16" s="12" t="s">
        <v>8</v>
      </c>
    </row>
    <row r="17" spans="1:7" ht="15">
      <c r="A17" s="14" t="s">
        <v>5</v>
      </c>
      <c r="B17" s="15"/>
      <c r="C17" s="16">
        <v>80000</v>
      </c>
      <c r="D17" s="15"/>
      <c r="F17" s="11" t="s">
        <v>15</v>
      </c>
      <c r="G17" s="11" t="s">
        <v>14</v>
      </c>
    </row>
    <row r="18" spans="1:7">
      <c r="A18" s="15" t="s">
        <v>6</v>
      </c>
      <c r="B18" s="15"/>
      <c r="C18" s="15"/>
      <c r="D18" s="16">
        <f>+C17</f>
        <v>80000</v>
      </c>
      <c r="E18" t="s">
        <v>13</v>
      </c>
      <c r="F18" s="10">
        <f>+G18-D11-D18</f>
        <v>520000</v>
      </c>
      <c r="G18" s="10">
        <v>700000</v>
      </c>
    </row>
    <row r="19" spans="1:7">
      <c r="A19" s="15"/>
      <c r="B19" s="15"/>
      <c r="C19" s="15"/>
      <c r="D19" s="15"/>
      <c r="F19" t="s">
        <v>16</v>
      </c>
      <c r="G19" s="10">
        <f>+G18-F18</f>
        <v>180000</v>
      </c>
    </row>
    <row r="20" spans="1:7" ht="15">
      <c r="A20" s="17" t="s">
        <v>10</v>
      </c>
      <c r="B20" s="15"/>
      <c r="C20" s="16">
        <f>+D5*C17</f>
        <v>24000</v>
      </c>
      <c r="D20" s="16"/>
      <c r="F20" t="s">
        <v>17</v>
      </c>
      <c r="G20" s="22">
        <f>+G19*D5</f>
        <v>54000</v>
      </c>
    </row>
    <row r="21" spans="1:7" ht="15">
      <c r="A21" s="17" t="s">
        <v>9</v>
      </c>
      <c r="B21" s="15"/>
      <c r="C21" s="16"/>
      <c r="D21" s="16">
        <f>+C20</f>
        <v>24000</v>
      </c>
    </row>
    <row r="23" spans="1:7" ht="15">
      <c r="D23" s="23">
        <f>+C20+C13</f>
        <v>54000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Externo - Contabilidad 10 (FL)</dc:creator>
  <cp:lastModifiedBy>Externo - Contabilidad 10 (FL)</cp:lastModifiedBy>
  <dcterms:created xsi:type="dcterms:W3CDTF">2025-11-13T16:49:41Z</dcterms:created>
  <dcterms:modified xsi:type="dcterms:W3CDTF">2025-11-13T17:39:50Z</dcterms:modified>
</cp:coreProperties>
</file>