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0CFF123F-9213-427E-B2DA-E3D360BF173C}" xr6:coauthVersionLast="47" xr6:coauthVersionMax="47" xr10:uidLastSave="{00000000-0000-0000-0000-000000000000}"/>
  <bookViews>
    <workbookView xWindow="-120" yWindow="-120" windowWidth="29040" windowHeight="15720" xr2:uid="{8E4B3095-13E6-4C16-8B89-13206C61C3C6}"/>
  </bookViews>
  <sheets>
    <sheet name="0" sheetId="16" r:id="rId1"/>
    <sheet name="1" sheetId="1" r:id="rId2"/>
    <sheet name="2" sheetId="2" r:id="rId3"/>
    <sheet name="3" sheetId="3" r:id="rId4"/>
    <sheet name="4" sheetId="11" r:id="rId5"/>
    <sheet name="5" sheetId="6" r:id="rId6"/>
    <sheet name="6" sheetId="12" r:id="rId7"/>
    <sheet name="8" sheetId="8" r:id="rId8"/>
    <sheet name="7" sheetId="7" r:id="rId9"/>
    <sheet name="7.1" sheetId="18" r:id="rId10"/>
    <sheet name="9" sheetId="9" r:id="rId11"/>
    <sheet name="10" sheetId="10" r:id="rId12"/>
    <sheet name="Damodaran" sheetId="13" r:id="rId13"/>
    <sheet name="S&amp;P500" sheetId="14" r:id="rId14"/>
    <sheet name="S&amp;PBVL" sheetId="15" r:id="rId15"/>
    <sheet name="Hoja1" sheetId="17" r:id="rId16"/>
  </sheets>
  <externalReferences>
    <externalReference r:id="rId17"/>
  </externalReferences>
  <definedNames>
    <definedName name="_xlnm.Print_Titles" localSheetId="12">Damodaran!$10:$10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1" i="16" l="1"/>
  <c r="E168" i="16"/>
  <c r="J165" i="16"/>
  <c r="I165" i="16"/>
  <c r="H165" i="16"/>
  <c r="G165" i="16"/>
  <c r="F165" i="16"/>
  <c r="G9" i="10"/>
  <c r="J49" i="7"/>
  <c r="J48" i="7"/>
  <c r="J47" i="7"/>
  <c r="J46" i="7"/>
  <c r="J45" i="7"/>
  <c r="J44" i="7"/>
  <c r="J43" i="7"/>
  <c r="J42" i="7"/>
  <c r="J41" i="7"/>
  <c r="J40" i="7"/>
  <c r="J39" i="7"/>
  <c r="J38" i="7"/>
  <c r="H35" i="7"/>
  <c r="T68" i="18"/>
  <c r="S68" i="18"/>
  <c r="T67" i="18"/>
  <c r="S67" i="18"/>
  <c r="T66" i="18"/>
  <c r="S66" i="18"/>
  <c r="T65" i="18"/>
  <c r="S65" i="18"/>
  <c r="T64" i="18"/>
  <c r="S64" i="18"/>
  <c r="T63" i="18"/>
  <c r="S63" i="18"/>
  <c r="T62" i="18"/>
  <c r="S62" i="18"/>
  <c r="T61" i="18"/>
  <c r="S61" i="18"/>
  <c r="T60" i="18"/>
  <c r="S60" i="18"/>
  <c r="T59" i="18"/>
  <c r="S59" i="18"/>
  <c r="T58" i="18"/>
  <c r="S58" i="18"/>
  <c r="T57" i="18"/>
  <c r="S57" i="18"/>
  <c r="T56" i="18"/>
  <c r="S56" i="18"/>
  <c r="T55" i="18"/>
  <c r="S55" i="18"/>
  <c r="T54" i="18"/>
  <c r="S54" i="18"/>
  <c r="T53" i="18"/>
  <c r="S53" i="18"/>
  <c r="T52" i="18"/>
  <c r="S52" i="18"/>
  <c r="T51" i="18"/>
  <c r="S51" i="18"/>
  <c r="T50" i="18"/>
  <c r="S50" i="18"/>
  <c r="T49" i="18"/>
  <c r="S49" i="18"/>
  <c r="T48" i="18"/>
  <c r="S48" i="18"/>
  <c r="T47" i="18"/>
  <c r="S47" i="18"/>
  <c r="T46" i="18"/>
  <c r="S46" i="18"/>
  <c r="T45" i="18"/>
  <c r="S45" i="18"/>
  <c r="T44" i="18"/>
  <c r="S44" i="18"/>
  <c r="T43" i="18"/>
  <c r="S43" i="18"/>
  <c r="T42" i="18"/>
  <c r="S42" i="18"/>
  <c r="T41" i="18"/>
  <c r="S41" i="18"/>
  <c r="T40" i="18"/>
  <c r="S40" i="18"/>
  <c r="T39" i="18"/>
  <c r="S39" i="18"/>
  <c r="T38" i="18"/>
  <c r="S38" i="18"/>
  <c r="T37" i="18"/>
  <c r="S37" i="18"/>
  <c r="T36" i="18"/>
  <c r="S36" i="18"/>
  <c r="T35" i="18"/>
  <c r="S35" i="18"/>
  <c r="T34" i="18"/>
  <c r="S34" i="18"/>
  <c r="T33" i="18"/>
  <c r="W59" i="18" s="1"/>
  <c r="S33" i="18"/>
  <c r="V40" i="18" s="1"/>
  <c r="T32" i="18"/>
  <c r="S32" i="18"/>
  <c r="T31" i="18"/>
  <c r="W46" i="18" s="1"/>
  <c r="S31" i="18"/>
  <c r="V46" i="18" s="1"/>
  <c r="K165" i="16" l="1"/>
  <c r="E166" i="16"/>
  <c r="I169" i="16" s="1"/>
  <c r="W60" i="18"/>
  <c r="W61" i="18" s="1"/>
  <c r="W40" i="18"/>
  <c r="W34" i="18"/>
  <c r="W53" i="18" s="1"/>
  <c r="V34" i="18"/>
  <c r="V53" i="18" s="1"/>
  <c r="V59" i="18"/>
  <c r="B110" i="14" l="1"/>
  <c r="R17" i="12"/>
  <c r="M11" i="12"/>
  <c r="E101" i="11"/>
  <c r="F101" i="11" s="1"/>
  <c r="E94" i="11"/>
  <c r="E90" i="11"/>
  <c r="F90" i="11" s="1"/>
  <c r="G90" i="11" s="1"/>
  <c r="H90" i="11" s="1"/>
  <c r="I90" i="11" s="1"/>
  <c r="C87" i="11"/>
  <c r="M70" i="11"/>
  <c r="L71" i="11"/>
  <c r="E24" i="2"/>
  <c r="E27" i="2"/>
  <c r="H27" i="2"/>
  <c r="H22" i="2"/>
  <c r="G10" i="2"/>
  <c r="G9" i="2"/>
  <c r="G11" i="2"/>
  <c r="L10" i="16"/>
  <c r="L11" i="16" s="1"/>
  <c r="K10" i="16"/>
  <c r="K11" i="16" s="1"/>
  <c r="J160" i="16"/>
  <c r="I160" i="16"/>
  <c r="H160" i="16"/>
  <c r="G160" i="16"/>
  <c r="F160" i="16"/>
  <c r="F1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8" i="17"/>
  <c r="F209" i="17"/>
  <c r="F210" i="17"/>
  <c r="F211" i="17"/>
  <c r="F212" i="17"/>
  <c r="F213" i="17"/>
  <c r="F214" i="17"/>
  <c r="F215" i="17"/>
  <c r="F216" i="17"/>
  <c r="F217" i="17"/>
  <c r="F218" i="17"/>
  <c r="F219" i="17"/>
  <c r="F220" i="17"/>
  <c r="F221" i="17"/>
  <c r="F222" i="17"/>
  <c r="F223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47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F272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F297" i="17"/>
  <c r="F298" i="17"/>
  <c r="F299" i="17"/>
  <c r="F300" i="17"/>
  <c r="F301" i="17"/>
  <c r="F302" i="17"/>
  <c r="F303" i="17"/>
  <c r="F304" i="17"/>
  <c r="F305" i="17"/>
  <c r="F306" i="17"/>
  <c r="F307" i="17"/>
  <c r="F308" i="17"/>
  <c r="F309" i="17"/>
  <c r="F310" i="17"/>
  <c r="F311" i="17"/>
  <c r="F312" i="17"/>
  <c r="F313" i="17"/>
  <c r="F314" i="17"/>
  <c r="F315" i="17"/>
  <c r="F316" i="17"/>
  <c r="F317" i="17"/>
  <c r="F318" i="17"/>
  <c r="F319" i="17"/>
  <c r="F320" i="17"/>
  <c r="F321" i="17"/>
  <c r="F322" i="17"/>
  <c r="F323" i="17"/>
  <c r="F324" i="17"/>
  <c r="F325" i="17"/>
  <c r="F326" i="17"/>
  <c r="F327" i="17"/>
  <c r="F328" i="17"/>
  <c r="F329" i="17"/>
  <c r="F330" i="17"/>
  <c r="F331" i="17"/>
  <c r="F332" i="17"/>
  <c r="F333" i="17"/>
  <c r="F334" i="17"/>
  <c r="F335" i="17"/>
  <c r="F336" i="17"/>
  <c r="F337" i="17"/>
  <c r="F338" i="17"/>
  <c r="F339" i="17"/>
  <c r="F340" i="17"/>
  <c r="F341" i="17"/>
  <c r="F342" i="17"/>
  <c r="F343" i="17"/>
  <c r="F344" i="17"/>
  <c r="F345" i="17"/>
  <c r="F346" i="17"/>
  <c r="F347" i="17"/>
  <c r="F348" i="17"/>
  <c r="F349" i="17"/>
  <c r="F350" i="17"/>
  <c r="F351" i="17"/>
  <c r="F352" i="17"/>
  <c r="F353" i="17"/>
  <c r="F354" i="17"/>
  <c r="F355" i="17"/>
  <c r="F356" i="17"/>
  <c r="F357" i="17"/>
  <c r="F358" i="17"/>
  <c r="F359" i="17"/>
  <c r="F360" i="17"/>
  <c r="F361" i="17"/>
  <c r="F362" i="17"/>
  <c r="F363" i="17"/>
  <c r="F364" i="17"/>
  <c r="F365" i="17"/>
  <c r="F366" i="17"/>
  <c r="F367" i="17"/>
  <c r="F368" i="17"/>
  <c r="F369" i="17"/>
  <c r="F370" i="17"/>
  <c r="F371" i="17"/>
  <c r="F372" i="17"/>
  <c r="F373" i="17"/>
  <c r="F374" i="17"/>
  <c r="F375" i="17"/>
  <c r="F376" i="17"/>
  <c r="F377" i="17"/>
  <c r="F378" i="17"/>
  <c r="F379" i="17"/>
  <c r="F380" i="17"/>
  <c r="F381" i="17"/>
  <c r="F382" i="17"/>
  <c r="F383" i="17"/>
  <c r="F384" i="17"/>
  <c r="F385" i="17"/>
  <c r="F386" i="17"/>
  <c r="F387" i="17"/>
  <c r="F388" i="17"/>
  <c r="F389" i="17"/>
  <c r="F390" i="17"/>
  <c r="F391" i="17"/>
  <c r="F392" i="17"/>
  <c r="F393" i="17"/>
  <c r="F394" i="17"/>
  <c r="F395" i="17"/>
  <c r="F396" i="17"/>
  <c r="F397" i="17"/>
  <c r="F398" i="17"/>
  <c r="F399" i="17"/>
  <c r="F400" i="17"/>
  <c r="F401" i="17"/>
  <c r="F402" i="17"/>
  <c r="F403" i="17"/>
  <c r="F404" i="17"/>
  <c r="F405" i="17"/>
  <c r="F406" i="17"/>
  <c r="F407" i="17"/>
  <c r="F408" i="17"/>
  <c r="F409" i="17"/>
  <c r="F410" i="17"/>
  <c r="F411" i="17"/>
  <c r="F412" i="17"/>
  <c r="F413" i="17"/>
  <c r="F414" i="17"/>
  <c r="F415" i="17"/>
  <c r="F416" i="17"/>
  <c r="F417" i="17"/>
  <c r="F418" i="17"/>
  <c r="F419" i="17"/>
  <c r="F420" i="17"/>
  <c r="F421" i="17"/>
  <c r="F422" i="17"/>
  <c r="F423" i="17"/>
  <c r="F424" i="17"/>
  <c r="F425" i="17"/>
  <c r="F426" i="17"/>
  <c r="F427" i="17"/>
  <c r="F428" i="17"/>
  <c r="F429" i="17"/>
  <c r="F430" i="17"/>
  <c r="F431" i="17"/>
  <c r="F432" i="17"/>
  <c r="F433" i="17"/>
  <c r="F434" i="17"/>
  <c r="F435" i="17"/>
  <c r="F436" i="17"/>
  <c r="F437" i="17"/>
  <c r="F438" i="17"/>
  <c r="F439" i="17"/>
  <c r="F440" i="17"/>
  <c r="F441" i="17"/>
  <c r="F442" i="17"/>
  <c r="F443" i="17"/>
  <c r="F444" i="17"/>
  <c r="F445" i="17"/>
  <c r="F446" i="17"/>
  <c r="F447" i="17"/>
  <c r="F448" i="17"/>
  <c r="F449" i="17"/>
  <c r="F450" i="17"/>
  <c r="F451" i="17"/>
  <c r="F452" i="17"/>
  <c r="F453" i="17"/>
  <c r="F454" i="17"/>
  <c r="F455" i="17"/>
  <c r="F456" i="17"/>
  <c r="F457" i="17"/>
  <c r="F458" i="17"/>
  <c r="F459" i="17"/>
  <c r="F460" i="17"/>
  <c r="F461" i="17"/>
  <c r="F462" i="17"/>
  <c r="F463" i="17"/>
  <c r="F464" i="17"/>
  <c r="F465" i="17"/>
  <c r="F466" i="17"/>
  <c r="F467" i="17"/>
  <c r="F468" i="17"/>
  <c r="F469" i="17"/>
  <c r="F470" i="17"/>
  <c r="F471" i="17"/>
  <c r="F472" i="17"/>
  <c r="F473" i="17"/>
  <c r="F474" i="17"/>
  <c r="F475" i="17"/>
  <c r="F476" i="17"/>
  <c r="F477" i="17"/>
  <c r="F478" i="17"/>
  <c r="F479" i="17"/>
  <c r="F480" i="17"/>
  <c r="F481" i="17"/>
  <c r="F482" i="17"/>
  <c r="F483" i="17"/>
  <c r="F484" i="17"/>
  <c r="F485" i="17"/>
  <c r="F486" i="17"/>
  <c r="F487" i="17"/>
  <c r="F488" i="17"/>
  <c r="F489" i="17"/>
  <c r="F490" i="17"/>
  <c r="F491" i="17"/>
  <c r="F492" i="17"/>
  <c r="F493" i="17"/>
  <c r="F494" i="17"/>
  <c r="F495" i="17"/>
  <c r="F496" i="17"/>
  <c r="F497" i="17"/>
  <c r="F498" i="17"/>
  <c r="F499" i="17"/>
  <c r="F500" i="17"/>
  <c r="F501" i="17"/>
  <c r="F502" i="17"/>
  <c r="F503" i="17"/>
  <c r="F504" i="17"/>
  <c r="F505" i="17"/>
  <c r="F506" i="17"/>
  <c r="F507" i="17"/>
  <c r="F508" i="17"/>
  <c r="F509" i="17"/>
  <c r="F510" i="17"/>
  <c r="F511" i="17"/>
  <c r="F512" i="17"/>
  <c r="F513" i="17"/>
  <c r="F514" i="17"/>
  <c r="F515" i="17"/>
  <c r="F516" i="17"/>
  <c r="F517" i="17"/>
  <c r="F518" i="17"/>
  <c r="F519" i="17"/>
  <c r="F520" i="17"/>
  <c r="F521" i="17"/>
  <c r="F522" i="17"/>
  <c r="F523" i="17"/>
  <c r="F524" i="17"/>
  <c r="F525" i="17"/>
  <c r="F526" i="17"/>
  <c r="F527" i="17"/>
  <c r="F528" i="17"/>
  <c r="F529" i="17"/>
  <c r="F530" i="17"/>
  <c r="F531" i="17"/>
  <c r="F532" i="17"/>
  <c r="F533" i="17"/>
  <c r="F534" i="17"/>
  <c r="F535" i="17"/>
  <c r="F536" i="17"/>
  <c r="F537" i="17"/>
  <c r="F538" i="17"/>
  <c r="F539" i="17"/>
  <c r="F540" i="17"/>
  <c r="F541" i="17"/>
  <c r="F542" i="17"/>
  <c r="F543" i="17"/>
  <c r="F544" i="17"/>
  <c r="F545" i="17"/>
  <c r="F546" i="17"/>
  <c r="F547" i="17"/>
  <c r="F548" i="17"/>
  <c r="F549" i="17"/>
  <c r="F550" i="17"/>
  <c r="F551" i="17"/>
  <c r="F552" i="17"/>
  <c r="F553" i="17"/>
  <c r="F554" i="17"/>
  <c r="F555" i="17"/>
  <c r="F556" i="17"/>
  <c r="F557" i="17"/>
  <c r="F558" i="17"/>
  <c r="F559" i="17"/>
  <c r="F560" i="17"/>
  <c r="F561" i="17"/>
  <c r="F562" i="17"/>
  <c r="F563" i="17"/>
  <c r="F564" i="17"/>
  <c r="F565" i="17"/>
  <c r="F566" i="17"/>
  <c r="F567" i="17"/>
  <c r="F568" i="17"/>
  <c r="F569" i="17"/>
  <c r="F570" i="17"/>
  <c r="F571" i="17"/>
  <c r="F572" i="17"/>
  <c r="F573" i="17"/>
  <c r="F574" i="17"/>
  <c r="F575" i="17"/>
  <c r="F576" i="17"/>
  <c r="F577" i="17"/>
  <c r="F578" i="17"/>
  <c r="F579" i="17"/>
  <c r="F580" i="17"/>
  <c r="F581" i="17"/>
  <c r="F582" i="17"/>
  <c r="F583" i="17"/>
  <c r="F584" i="17"/>
  <c r="F585" i="17"/>
  <c r="F586" i="17"/>
  <c r="F587" i="17"/>
  <c r="F588" i="17"/>
  <c r="F589" i="17"/>
  <c r="F590" i="17"/>
  <c r="F591" i="17"/>
  <c r="F592" i="17"/>
  <c r="F593" i="17"/>
  <c r="F594" i="17"/>
  <c r="F595" i="17"/>
  <c r="F596" i="17"/>
  <c r="F597" i="17"/>
  <c r="F598" i="17"/>
  <c r="F599" i="17"/>
  <c r="F600" i="17"/>
  <c r="F601" i="17"/>
  <c r="F602" i="17"/>
  <c r="F603" i="17"/>
  <c r="F604" i="17"/>
  <c r="F605" i="17"/>
  <c r="F606" i="17"/>
  <c r="F607" i="17"/>
  <c r="F608" i="17"/>
  <c r="F609" i="17"/>
  <c r="F610" i="17"/>
  <c r="F611" i="17"/>
  <c r="F612" i="17"/>
  <c r="F613" i="17"/>
  <c r="F614" i="17"/>
  <c r="F615" i="17"/>
  <c r="F616" i="17"/>
  <c r="F617" i="17"/>
  <c r="F618" i="17"/>
  <c r="F619" i="17"/>
  <c r="F620" i="17"/>
  <c r="F621" i="17"/>
  <c r="F622" i="17"/>
  <c r="F623" i="17"/>
  <c r="F624" i="17"/>
  <c r="F625" i="17"/>
  <c r="F626" i="17"/>
  <c r="F627" i="17"/>
  <c r="F628" i="17"/>
  <c r="F629" i="17"/>
  <c r="F630" i="17"/>
  <c r="F631" i="17"/>
  <c r="F632" i="17"/>
  <c r="F633" i="17"/>
  <c r="F634" i="17"/>
  <c r="F635" i="17"/>
  <c r="F636" i="17"/>
  <c r="F637" i="17"/>
  <c r="F638" i="17"/>
  <c r="F639" i="17"/>
  <c r="F640" i="17"/>
  <c r="F641" i="17"/>
  <c r="F642" i="17"/>
  <c r="F643" i="17"/>
  <c r="F644" i="17"/>
  <c r="F645" i="17"/>
  <c r="F646" i="17"/>
  <c r="F647" i="17"/>
  <c r="F648" i="17"/>
  <c r="F649" i="17"/>
  <c r="F650" i="17"/>
  <c r="F651" i="17"/>
  <c r="F652" i="17"/>
  <c r="F653" i="17"/>
  <c r="F654" i="17"/>
  <c r="F655" i="17"/>
  <c r="F656" i="17"/>
  <c r="F657" i="17"/>
  <c r="F658" i="17"/>
  <c r="F659" i="17"/>
  <c r="F660" i="17"/>
  <c r="F661" i="17"/>
  <c r="F662" i="17"/>
  <c r="F663" i="17"/>
  <c r="F664" i="17"/>
  <c r="F665" i="17"/>
  <c r="F666" i="17"/>
  <c r="F667" i="17"/>
  <c r="F668" i="17"/>
  <c r="F669" i="17"/>
  <c r="F670" i="17"/>
  <c r="F671" i="17"/>
  <c r="F672" i="17"/>
  <c r="F673" i="17"/>
  <c r="F674" i="17"/>
  <c r="F675" i="17"/>
  <c r="F676" i="17"/>
  <c r="F677" i="17"/>
  <c r="F678" i="17"/>
  <c r="F679" i="17"/>
  <c r="F680" i="17"/>
  <c r="F681" i="17"/>
  <c r="F682" i="17"/>
  <c r="F683" i="17"/>
  <c r="F684" i="17"/>
  <c r="F685" i="17"/>
  <c r="F686" i="17"/>
  <c r="F687" i="17"/>
  <c r="F688" i="17"/>
  <c r="F689" i="17"/>
  <c r="F690" i="17"/>
  <c r="F691" i="17"/>
  <c r="F692" i="17"/>
  <c r="F693" i="17"/>
  <c r="F694" i="17"/>
  <c r="F695" i="17"/>
  <c r="F696" i="17"/>
  <c r="F697" i="17"/>
  <c r="F698" i="17"/>
  <c r="F699" i="17"/>
  <c r="F700" i="17"/>
  <c r="F701" i="17"/>
  <c r="F702" i="17"/>
  <c r="F703" i="17"/>
  <c r="F704" i="17"/>
  <c r="F705" i="17"/>
  <c r="F706" i="17"/>
  <c r="F707" i="17"/>
  <c r="F708" i="17"/>
  <c r="F709" i="17"/>
  <c r="F710" i="17"/>
  <c r="F711" i="17"/>
  <c r="F712" i="17"/>
  <c r="F713" i="17"/>
  <c r="F714" i="17"/>
  <c r="F715" i="17"/>
  <c r="F716" i="17"/>
  <c r="F717" i="17"/>
  <c r="F718" i="17"/>
  <c r="F719" i="17"/>
  <c r="F720" i="17"/>
  <c r="F721" i="17"/>
  <c r="F722" i="17"/>
  <c r="F723" i="17"/>
  <c r="F724" i="17"/>
  <c r="F725" i="17"/>
  <c r="F726" i="17"/>
  <c r="F727" i="17"/>
  <c r="F728" i="17"/>
  <c r="F729" i="17"/>
  <c r="F730" i="17"/>
  <c r="F731" i="17"/>
  <c r="F732" i="17"/>
  <c r="F733" i="17"/>
  <c r="F734" i="17"/>
  <c r="F735" i="17"/>
  <c r="F736" i="17"/>
  <c r="F737" i="17"/>
  <c r="F738" i="17"/>
  <c r="F739" i="17"/>
  <c r="F740" i="17"/>
  <c r="F741" i="17"/>
  <c r="F742" i="17"/>
  <c r="F743" i="17"/>
  <c r="F744" i="17"/>
  <c r="F745" i="17"/>
  <c r="F746" i="17"/>
  <c r="F747" i="17"/>
  <c r="F748" i="17"/>
  <c r="F749" i="17"/>
  <c r="F750" i="17"/>
  <c r="F751" i="17"/>
  <c r="F752" i="17"/>
  <c r="F753" i="17"/>
  <c r="F754" i="17"/>
  <c r="F755" i="17"/>
  <c r="F756" i="17"/>
  <c r="F757" i="17"/>
  <c r="F758" i="17"/>
  <c r="F759" i="17"/>
  <c r="F760" i="17"/>
  <c r="F761" i="17"/>
  <c r="F762" i="17"/>
  <c r="F763" i="17"/>
  <c r="F764" i="17"/>
  <c r="F765" i="17"/>
  <c r="F766" i="17"/>
  <c r="F767" i="17"/>
  <c r="F768" i="17"/>
  <c r="F769" i="17"/>
  <c r="F770" i="17"/>
  <c r="F771" i="17"/>
  <c r="F772" i="17"/>
  <c r="F773" i="17"/>
  <c r="F774" i="17"/>
  <c r="F775" i="17"/>
  <c r="F776" i="17"/>
  <c r="F777" i="17"/>
  <c r="F778" i="17"/>
  <c r="F779" i="17"/>
  <c r="F780" i="17"/>
  <c r="F781" i="17"/>
  <c r="F782" i="17"/>
  <c r="F783" i="17"/>
  <c r="F784" i="17"/>
  <c r="F785" i="17"/>
  <c r="F786" i="17"/>
  <c r="F787" i="17"/>
  <c r="F788" i="17"/>
  <c r="F789" i="17"/>
  <c r="F790" i="17"/>
  <c r="F791" i="17"/>
  <c r="F792" i="17"/>
  <c r="F793" i="17"/>
  <c r="F794" i="17"/>
  <c r="F795" i="17"/>
  <c r="F796" i="17"/>
  <c r="F797" i="17"/>
  <c r="F798" i="17"/>
  <c r="F799" i="17"/>
  <c r="F800" i="17"/>
  <c r="F801" i="17"/>
  <c r="F802" i="17"/>
  <c r="F803" i="17"/>
  <c r="F804" i="17"/>
  <c r="F805" i="17"/>
  <c r="F806" i="17"/>
  <c r="F807" i="17"/>
  <c r="F808" i="17"/>
  <c r="F809" i="17"/>
  <c r="F810" i="17"/>
  <c r="F811" i="17"/>
  <c r="F812" i="17"/>
  <c r="F813" i="17"/>
  <c r="F814" i="17"/>
  <c r="F815" i="17"/>
  <c r="F816" i="17"/>
  <c r="F817" i="17"/>
  <c r="F818" i="17"/>
  <c r="F819" i="17"/>
  <c r="F820" i="17"/>
  <c r="F821" i="17"/>
  <c r="F822" i="17"/>
  <c r="F823" i="17"/>
  <c r="F824" i="17"/>
  <c r="F825" i="17"/>
  <c r="F826" i="17"/>
  <c r="F827" i="17"/>
  <c r="F828" i="17"/>
  <c r="F829" i="17"/>
  <c r="F830" i="17"/>
  <c r="F831" i="17"/>
  <c r="F832" i="17"/>
  <c r="F833" i="17"/>
  <c r="F834" i="17"/>
  <c r="F835" i="17"/>
  <c r="F836" i="17"/>
  <c r="F837" i="17"/>
  <c r="F838" i="17"/>
  <c r="F839" i="17"/>
  <c r="F840" i="17"/>
  <c r="F841" i="17"/>
  <c r="F842" i="17"/>
  <c r="F843" i="17"/>
  <c r="F844" i="17"/>
  <c r="F845" i="17"/>
  <c r="F846" i="17"/>
  <c r="F847" i="17"/>
  <c r="F848" i="17"/>
  <c r="F849" i="17"/>
  <c r="F850" i="17"/>
  <c r="F851" i="17"/>
  <c r="F852" i="17"/>
  <c r="F853" i="17"/>
  <c r="F854" i="17"/>
  <c r="F855" i="17"/>
  <c r="F856" i="17"/>
  <c r="F857" i="17"/>
  <c r="F858" i="17"/>
  <c r="F859" i="17"/>
  <c r="F860" i="17"/>
  <c r="F861" i="17"/>
  <c r="F862" i="17"/>
  <c r="F863" i="17"/>
  <c r="F864" i="17"/>
  <c r="F865" i="17"/>
  <c r="F866" i="17"/>
  <c r="F867" i="17"/>
  <c r="F868" i="17"/>
  <c r="F869" i="17"/>
  <c r="F870" i="17"/>
  <c r="F871" i="17"/>
  <c r="F872" i="17"/>
  <c r="F873" i="17"/>
  <c r="F874" i="17"/>
  <c r="F875" i="17"/>
  <c r="F876" i="17"/>
  <c r="F877" i="17"/>
  <c r="F878" i="17"/>
  <c r="F879" i="17"/>
  <c r="F880" i="17"/>
  <c r="F881" i="17"/>
  <c r="F882" i="17"/>
  <c r="F883" i="17"/>
  <c r="F884" i="17"/>
  <c r="F885" i="17"/>
  <c r="F886" i="17"/>
  <c r="F887" i="17"/>
  <c r="F888" i="17"/>
  <c r="F889" i="17"/>
  <c r="F890" i="17"/>
  <c r="F891" i="17"/>
  <c r="F892" i="17"/>
  <c r="F893" i="17"/>
  <c r="F894" i="17"/>
  <c r="F895" i="17"/>
  <c r="F896" i="17"/>
  <c r="F897" i="17"/>
  <c r="F898" i="17"/>
  <c r="F899" i="17"/>
  <c r="F900" i="17"/>
  <c r="F901" i="17"/>
  <c r="F902" i="17"/>
  <c r="F903" i="17"/>
  <c r="F904" i="17"/>
  <c r="F905" i="17"/>
  <c r="F906" i="17"/>
  <c r="F907" i="17"/>
  <c r="F908" i="17"/>
  <c r="F909" i="17"/>
  <c r="F910" i="17"/>
  <c r="F911" i="17"/>
  <c r="F912" i="17"/>
  <c r="F913" i="17"/>
  <c r="F914" i="17"/>
  <c r="F915" i="17"/>
  <c r="F916" i="17"/>
  <c r="F917" i="17"/>
  <c r="F918" i="17"/>
  <c r="F919" i="17"/>
  <c r="F920" i="17"/>
  <c r="F921" i="17"/>
  <c r="F922" i="17"/>
  <c r="F923" i="17"/>
  <c r="F924" i="17"/>
  <c r="F925" i="17"/>
  <c r="F926" i="17"/>
  <c r="F927" i="17"/>
  <c r="F928" i="17"/>
  <c r="F929" i="17"/>
  <c r="F930" i="17"/>
  <c r="F931" i="17"/>
  <c r="F932" i="17"/>
  <c r="F933" i="17"/>
  <c r="F934" i="17"/>
  <c r="F935" i="17"/>
  <c r="F936" i="17"/>
  <c r="F937" i="17"/>
  <c r="F938" i="17"/>
  <c r="F939" i="17"/>
  <c r="F940" i="17"/>
  <c r="F941" i="17"/>
  <c r="F942" i="17"/>
  <c r="F943" i="17"/>
  <c r="F944" i="17"/>
  <c r="F945" i="17"/>
  <c r="F946" i="17"/>
  <c r="F947" i="17"/>
  <c r="F948" i="17"/>
  <c r="F949" i="17"/>
  <c r="F950" i="17"/>
  <c r="F951" i="17"/>
  <c r="F952" i="17"/>
  <c r="F953" i="17"/>
  <c r="F954" i="17"/>
  <c r="F955" i="17"/>
  <c r="F956" i="17"/>
  <c r="F957" i="17"/>
  <c r="F958" i="17"/>
  <c r="F959" i="17"/>
  <c r="F960" i="17"/>
  <c r="F961" i="17"/>
  <c r="F962" i="17"/>
  <c r="F963" i="17"/>
  <c r="F964" i="17"/>
  <c r="F965" i="17"/>
  <c r="F966" i="17"/>
  <c r="F967" i="17"/>
  <c r="F968" i="17"/>
  <c r="F969" i="17"/>
  <c r="F970" i="17"/>
  <c r="F971" i="17"/>
  <c r="F972" i="17"/>
  <c r="F973" i="17"/>
  <c r="F974" i="17"/>
  <c r="F975" i="17"/>
  <c r="F976" i="17"/>
  <c r="F977" i="17"/>
  <c r="F978" i="17"/>
  <c r="F979" i="17"/>
  <c r="F980" i="17"/>
  <c r="F981" i="17"/>
  <c r="F982" i="17"/>
  <c r="F983" i="17"/>
  <c r="F984" i="17"/>
  <c r="F985" i="17"/>
  <c r="F986" i="17"/>
  <c r="F987" i="17"/>
  <c r="F988" i="17"/>
  <c r="F989" i="17"/>
  <c r="F990" i="17"/>
  <c r="F991" i="17"/>
  <c r="F992" i="17"/>
  <c r="F993" i="17"/>
  <c r="F994" i="17"/>
  <c r="F995" i="17"/>
  <c r="F996" i="17"/>
  <c r="F997" i="17"/>
  <c r="F998" i="17"/>
  <c r="F999" i="17"/>
  <c r="F1000" i="17"/>
  <c r="F1001" i="17"/>
  <c r="F1002" i="17"/>
  <c r="F1003" i="17"/>
  <c r="F1004" i="17"/>
  <c r="F1005" i="17"/>
  <c r="F1006" i="17"/>
  <c r="F1007" i="17"/>
  <c r="F1008" i="17"/>
  <c r="F1009" i="17"/>
  <c r="F1010" i="17"/>
  <c r="F1011" i="17"/>
  <c r="F1012" i="17"/>
  <c r="F1013" i="17"/>
  <c r="F1014" i="17"/>
  <c r="F1015" i="17"/>
  <c r="F1016" i="17"/>
  <c r="F1017" i="17"/>
  <c r="F1018" i="17"/>
  <c r="F1019" i="17"/>
  <c r="F1020" i="17"/>
  <c r="F1021" i="17"/>
  <c r="F1022" i="17"/>
  <c r="F1023" i="17"/>
  <c r="F1024" i="17"/>
  <c r="F1025" i="17"/>
  <c r="F1026" i="17"/>
  <c r="F1027" i="17"/>
  <c r="F1028" i="17"/>
  <c r="F1029" i="17"/>
  <c r="F1030" i="17"/>
  <c r="F1031" i="17"/>
  <c r="F1032" i="17"/>
  <c r="F1033" i="17"/>
  <c r="F1034" i="17"/>
  <c r="F1035" i="17"/>
  <c r="F1036" i="17"/>
  <c r="F1037" i="17"/>
  <c r="F1038" i="17"/>
  <c r="F1039" i="17"/>
  <c r="F1040" i="17"/>
  <c r="F1041" i="17"/>
  <c r="F1042" i="17"/>
  <c r="F1043" i="17"/>
  <c r="F1044" i="17"/>
  <c r="F1045" i="17"/>
  <c r="F1046" i="17"/>
  <c r="F1047" i="17"/>
  <c r="F1048" i="17"/>
  <c r="F1049" i="17"/>
  <c r="F1050" i="17"/>
  <c r="F1051" i="17"/>
  <c r="F1052" i="17"/>
  <c r="F1053" i="17"/>
  <c r="F1054" i="17"/>
  <c r="F1055" i="17"/>
  <c r="F1056" i="17"/>
  <c r="F1057" i="17"/>
  <c r="F1058" i="17"/>
  <c r="F1059" i="17"/>
  <c r="F1060" i="17"/>
  <c r="F1061" i="17"/>
  <c r="F1062" i="17"/>
  <c r="F1063" i="17"/>
  <c r="F1064" i="17"/>
  <c r="F1065" i="17"/>
  <c r="F1066" i="17"/>
  <c r="F1067" i="17"/>
  <c r="F1068" i="17"/>
  <c r="F1069" i="17"/>
  <c r="F1070" i="17"/>
  <c r="F1071" i="17"/>
  <c r="F1072" i="17"/>
  <c r="F1073" i="17"/>
  <c r="F1074" i="17"/>
  <c r="F1075" i="17"/>
  <c r="F1076" i="17"/>
  <c r="F1077" i="17"/>
  <c r="F1078" i="17"/>
  <c r="F1079" i="17"/>
  <c r="F1080" i="17"/>
  <c r="F1081" i="17"/>
  <c r="F1082" i="17"/>
  <c r="F1083" i="17"/>
  <c r="F1084" i="17"/>
  <c r="F1085" i="17"/>
  <c r="F1086" i="17"/>
  <c r="F1087" i="17"/>
  <c r="F1088" i="17"/>
  <c r="F1089" i="17"/>
  <c r="F1090" i="17"/>
  <c r="F1091" i="17"/>
  <c r="F1092" i="17"/>
  <c r="F1093" i="17"/>
  <c r="F1094" i="17"/>
  <c r="F1095" i="17"/>
  <c r="F1096" i="17"/>
  <c r="F1097" i="17"/>
  <c r="F1098" i="17"/>
  <c r="F1099" i="17"/>
  <c r="F1100" i="17"/>
  <c r="F1101" i="17"/>
  <c r="F1102" i="17"/>
  <c r="F1103" i="17"/>
  <c r="F1104" i="17"/>
  <c r="F1105" i="17"/>
  <c r="F1106" i="17"/>
  <c r="F1107" i="17"/>
  <c r="F1108" i="17"/>
  <c r="F1109" i="17"/>
  <c r="F1110" i="17"/>
  <c r="F1111" i="17"/>
  <c r="F1112" i="17"/>
  <c r="F1113" i="17"/>
  <c r="F1114" i="17"/>
  <c r="F1115" i="17"/>
  <c r="F1116" i="17"/>
  <c r="F1117" i="17"/>
  <c r="F1118" i="17"/>
  <c r="F1119" i="17"/>
  <c r="F1120" i="17"/>
  <c r="F1121" i="17"/>
  <c r="F1122" i="17"/>
  <c r="F1123" i="17"/>
  <c r="F1124" i="17"/>
  <c r="F1125" i="17"/>
  <c r="F1126" i="17"/>
  <c r="F1127" i="17"/>
  <c r="F1128" i="17"/>
  <c r="F1129" i="17"/>
  <c r="F1130" i="17"/>
  <c r="F1131" i="17"/>
  <c r="F1132" i="17"/>
  <c r="F1133" i="17"/>
  <c r="F1134" i="17"/>
  <c r="F1135" i="17"/>
  <c r="F1136" i="17"/>
  <c r="F1137" i="17"/>
  <c r="F1138" i="17"/>
  <c r="F1139" i="17"/>
  <c r="F1140" i="17"/>
  <c r="F1141" i="17"/>
  <c r="F1142" i="17"/>
  <c r="F1143" i="17"/>
  <c r="F1144" i="17"/>
  <c r="F1145" i="17"/>
  <c r="F1146" i="17"/>
  <c r="F1147" i="17"/>
  <c r="F1148" i="17"/>
  <c r="F1149" i="17"/>
  <c r="F1150" i="17"/>
  <c r="F1151" i="17"/>
  <c r="F1152" i="17"/>
  <c r="F1153" i="17"/>
  <c r="F1154" i="17"/>
  <c r="F1155" i="17"/>
  <c r="F1156" i="17"/>
  <c r="F1157" i="17"/>
  <c r="F1158" i="17"/>
  <c r="F1159" i="17"/>
  <c r="F1160" i="17"/>
  <c r="F1161" i="17"/>
  <c r="F1162" i="17"/>
  <c r="F1163" i="17"/>
  <c r="F1164" i="17"/>
  <c r="F1165" i="17"/>
  <c r="F1166" i="17"/>
  <c r="F1167" i="17"/>
  <c r="F1168" i="17"/>
  <c r="F1169" i="17"/>
  <c r="F1170" i="17"/>
  <c r="F1171" i="17"/>
  <c r="F1172" i="17"/>
  <c r="F1173" i="17"/>
  <c r="F1174" i="17"/>
  <c r="F1175" i="17"/>
  <c r="F1176" i="17"/>
  <c r="F1177" i="17"/>
  <c r="F1178" i="17"/>
  <c r="F1179" i="17"/>
  <c r="F1180" i="17"/>
  <c r="F1181" i="17"/>
  <c r="F1182" i="17"/>
  <c r="F1183" i="17"/>
  <c r="F1184" i="17"/>
  <c r="F1185" i="17"/>
  <c r="F1186" i="17"/>
  <c r="F1187" i="17"/>
  <c r="F1188" i="17"/>
  <c r="F1189" i="17"/>
  <c r="F1190" i="17"/>
  <c r="F1191" i="17"/>
  <c r="F1192" i="17"/>
  <c r="F1193" i="17"/>
  <c r="F1194" i="17"/>
  <c r="F1195" i="17"/>
  <c r="F1196" i="17"/>
  <c r="F1197" i="17"/>
  <c r="F1198" i="17"/>
  <c r="F1199" i="17"/>
  <c r="F1200" i="17"/>
  <c r="F1201" i="17"/>
  <c r="F1202" i="17"/>
  <c r="F1203" i="17"/>
  <c r="F1204" i="17"/>
  <c r="F1205" i="17"/>
  <c r="F1206" i="17"/>
  <c r="F1207" i="17"/>
  <c r="F1208" i="17"/>
  <c r="F1209" i="17"/>
  <c r="F1210" i="17"/>
  <c r="F1211" i="17"/>
  <c r="F1212" i="17"/>
  <c r="F1213" i="17"/>
  <c r="F1214" i="17"/>
  <c r="F1215" i="17"/>
  <c r="F1216" i="17"/>
  <c r="F1217" i="17"/>
  <c r="F1218" i="17"/>
  <c r="F1219" i="17"/>
  <c r="F1220" i="17"/>
  <c r="F1221" i="17"/>
  <c r="F1222" i="17"/>
  <c r="F1223" i="17"/>
  <c r="F1224" i="17"/>
  <c r="F1225" i="17"/>
  <c r="F1226" i="17"/>
  <c r="F1227" i="17"/>
  <c r="F1228" i="17"/>
  <c r="F1229" i="17"/>
  <c r="F1230" i="17"/>
  <c r="F1231" i="17"/>
  <c r="F1232" i="17"/>
  <c r="F1233" i="17"/>
  <c r="F1234" i="17"/>
  <c r="F1235" i="17"/>
  <c r="F1236" i="17"/>
  <c r="F1237" i="17"/>
  <c r="F1238" i="17"/>
  <c r="F1239" i="17"/>
  <c r="F1240" i="17"/>
  <c r="F1241" i="17"/>
  <c r="F1242" i="17"/>
  <c r="F1243" i="17"/>
  <c r="F1244" i="17"/>
  <c r="F1245" i="17"/>
  <c r="F1246" i="17"/>
  <c r="F1247" i="17"/>
  <c r="F1248" i="17"/>
  <c r="F1249" i="17"/>
  <c r="F1250" i="17"/>
  <c r="F1251" i="17"/>
  <c r="F1252" i="17"/>
  <c r="F1253" i="17"/>
  <c r="F1254" i="17"/>
  <c r="F1255" i="17"/>
  <c r="F1256" i="17"/>
  <c r="F1257" i="17"/>
  <c r="F1258" i="17"/>
  <c r="F1259" i="17"/>
  <c r="F1260" i="17"/>
  <c r="F1261" i="17"/>
  <c r="F1262" i="17"/>
  <c r="F1263" i="17"/>
  <c r="F1264" i="17"/>
  <c r="F1265" i="17"/>
  <c r="F1266" i="17"/>
  <c r="F1267" i="17"/>
  <c r="F1268" i="17"/>
  <c r="F1269" i="17"/>
  <c r="F1270" i="17"/>
  <c r="F1271" i="17"/>
  <c r="F1272" i="17"/>
  <c r="F1273" i="17"/>
  <c r="F1274" i="17"/>
  <c r="F1275" i="17"/>
  <c r="F1276" i="17"/>
  <c r="F1277" i="17"/>
  <c r="F1278" i="17"/>
  <c r="F1279" i="17"/>
  <c r="F1280" i="17"/>
  <c r="F1281" i="17"/>
  <c r="F1282" i="17"/>
  <c r="F1283" i="17"/>
  <c r="F1284" i="17"/>
  <c r="F1285" i="17"/>
  <c r="F1286" i="17"/>
  <c r="F1287" i="17"/>
  <c r="F1288" i="17"/>
  <c r="F1289" i="17"/>
  <c r="F1290" i="17"/>
  <c r="F1291" i="17"/>
  <c r="F1292" i="17"/>
  <c r="F1293" i="17"/>
  <c r="F1294" i="17"/>
  <c r="F1295" i="17"/>
  <c r="F1296" i="17"/>
  <c r="F1297" i="17"/>
  <c r="F1298" i="17"/>
  <c r="F1299" i="17"/>
  <c r="F1300" i="17"/>
  <c r="F1301" i="17"/>
  <c r="F1302" i="17"/>
  <c r="F1303" i="17"/>
  <c r="F1304" i="17"/>
  <c r="F1305" i="17"/>
  <c r="F1306" i="17"/>
  <c r="F1307" i="17"/>
  <c r="F1308" i="17"/>
  <c r="F1309" i="17"/>
  <c r="F1310" i="17"/>
  <c r="F1311" i="17"/>
  <c r="F1312" i="17"/>
  <c r="F1313" i="17"/>
  <c r="F1314" i="17"/>
  <c r="F1315" i="17"/>
  <c r="F1316" i="17"/>
  <c r="F1317" i="17"/>
  <c r="F1318" i="17"/>
  <c r="F1319" i="17"/>
  <c r="F1320" i="17"/>
  <c r="F1321" i="17"/>
  <c r="F1322" i="17"/>
  <c r="F1323" i="17"/>
  <c r="F1324" i="17"/>
  <c r="F1325" i="17"/>
  <c r="F1326" i="17"/>
  <c r="F1327" i="17"/>
  <c r="F1328" i="17"/>
  <c r="F1329" i="17"/>
  <c r="F1330" i="17"/>
  <c r="F1331" i="17"/>
  <c r="F1332" i="17"/>
  <c r="F1333" i="17"/>
  <c r="F1334" i="17"/>
  <c r="F1335" i="17"/>
  <c r="F1336" i="17"/>
  <c r="F1337" i="17"/>
  <c r="F1338" i="17"/>
  <c r="F1339" i="17"/>
  <c r="F1340" i="17"/>
  <c r="F1341" i="17"/>
  <c r="F1342" i="17"/>
  <c r="F1343" i="17"/>
  <c r="F1344" i="17"/>
  <c r="F1345" i="17"/>
  <c r="F1346" i="17"/>
  <c r="F1347" i="17"/>
  <c r="F1348" i="17"/>
  <c r="F1349" i="17"/>
  <c r="F1350" i="17"/>
  <c r="F1351" i="17"/>
  <c r="F1352" i="17"/>
  <c r="F1353" i="17"/>
  <c r="F1354" i="17"/>
  <c r="F1355" i="17"/>
  <c r="F1356" i="17"/>
  <c r="F1357" i="17"/>
  <c r="F1358" i="17"/>
  <c r="F1359" i="17"/>
  <c r="F1360" i="17"/>
  <c r="F1361" i="17"/>
  <c r="F1362" i="17"/>
  <c r="F1363" i="17"/>
  <c r="F1364" i="17"/>
  <c r="F1365" i="17"/>
  <c r="F1366" i="17"/>
  <c r="F1367" i="17"/>
  <c r="F1368" i="17"/>
  <c r="F1369" i="17"/>
  <c r="F1370" i="17"/>
  <c r="F1371" i="17"/>
  <c r="F1372" i="17"/>
  <c r="F1373" i="17"/>
  <c r="F1374" i="17"/>
  <c r="F1375" i="17"/>
  <c r="F1376" i="17"/>
  <c r="F1377" i="17"/>
  <c r="F1378" i="17"/>
  <c r="F1379" i="17"/>
  <c r="F1380" i="17"/>
  <c r="F1381" i="17"/>
  <c r="F1382" i="17"/>
  <c r="F1383" i="17"/>
  <c r="F1384" i="17"/>
  <c r="F1385" i="17"/>
  <c r="F1386" i="17"/>
  <c r="F1387" i="17"/>
  <c r="F1388" i="17"/>
  <c r="F1389" i="17"/>
  <c r="F1390" i="17"/>
  <c r="F1391" i="17"/>
  <c r="F1392" i="17"/>
  <c r="F1393" i="17"/>
  <c r="F1394" i="17"/>
  <c r="F1395" i="17"/>
  <c r="F1396" i="17"/>
  <c r="F1397" i="17"/>
  <c r="F1398" i="17"/>
  <c r="F1399" i="17"/>
  <c r="F1400" i="17"/>
  <c r="F1401" i="17"/>
  <c r="F1402" i="17"/>
  <c r="F1403" i="17"/>
  <c r="F1404" i="17"/>
  <c r="F1405" i="17"/>
  <c r="F1406" i="17"/>
  <c r="F1407" i="17"/>
  <c r="F1408" i="17"/>
  <c r="F1409" i="17"/>
  <c r="F1410" i="17"/>
  <c r="F1411" i="17"/>
  <c r="F1412" i="17"/>
  <c r="F1413" i="17"/>
  <c r="F1414" i="17"/>
  <c r="F1415" i="17"/>
  <c r="F1416" i="17"/>
  <c r="F1417" i="17"/>
  <c r="F1418" i="17"/>
  <c r="F1419" i="17"/>
  <c r="F1420" i="17"/>
  <c r="F1421" i="17"/>
  <c r="F1422" i="17"/>
  <c r="F1423" i="17"/>
  <c r="F1424" i="17"/>
  <c r="F1425" i="17"/>
  <c r="F1426" i="17"/>
  <c r="F1427" i="17"/>
  <c r="F1428" i="17"/>
  <c r="F1429" i="17"/>
  <c r="F1430" i="17"/>
  <c r="F1431" i="17"/>
  <c r="F1432" i="17"/>
  <c r="F1433" i="17"/>
  <c r="F1434" i="17"/>
  <c r="F1435" i="17"/>
  <c r="F1436" i="17"/>
  <c r="F1437" i="17"/>
  <c r="F1438" i="17"/>
  <c r="F1439" i="17"/>
  <c r="F1440" i="17"/>
  <c r="F1441" i="17"/>
  <c r="F1442" i="17"/>
  <c r="F1443" i="17"/>
  <c r="F1444" i="17"/>
  <c r="F1445" i="17"/>
  <c r="F1446" i="17"/>
  <c r="F1447" i="17"/>
  <c r="F1448" i="17"/>
  <c r="F1449" i="17"/>
  <c r="F1450" i="17"/>
  <c r="F1451" i="17"/>
  <c r="F1452" i="17"/>
  <c r="F1453" i="17"/>
  <c r="F1454" i="17"/>
  <c r="F1455" i="17"/>
  <c r="F1456" i="17"/>
  <c r="F1457" i="17"/>
  <c r="F1458" i="17"/>
  <c r="F1459" i="17"/>
  <c r="F1460" i="17"/>
  <c r="F1461" i="17"/>
  <c r="F1462" i="17"/>
  <c r="F1463" i="17"/>
  <c r="F1464" i="17"/>
  <c r="F1465" i="17"/>
  <c r="F1466" i="17"/>
  <c r="F1467" i="17"/>
  <c r="F1468" i="17"/>
  <c r="F1469" i="17"/>
  <c r="F1470" i="17"/>
  <c r="F1471" i="17"/>
  <c r="F1472" i="17"/>
  <c r="F1473" i="17"/>
  <c r="F1474" i="17"/>
  <c r="F1475" i="17"/>
  <c r="F1476" i="17"/>
  <c r="F1477" i="17"/>
  <c r="F1478" i="17"/>
  <c r="F1479" i="17"/>
  <c r="F1480" i="17"/>
  <c r="F1481" i="17"/>
  <c r="F1482" i="17"/>
  <c r="F1483" i="17"/>
  <c r="F1484" i="17"/>
  <c r="F1485" i="17"/>
  <c r="F1486" i="17"/>
  <c r="F1487" i="17"/>
  <c r="F1488" i="17"/>
  <c r="F1489" i="17"/>
  <c r="F1490" i="17"/>
  <c r="F1491" i="17"/>
  <c r="F1492" i="17"/>
  <c r="F1493" i="17"/>
  <c r="F1494" i="17"/>
  <c r="F1495" i="17"/>
  <c r="F1496" i="17"/>
  <c r="F1497" i="17"/>
  <c r="F1498" i="17"/>
  <c r="F1499" i="17"/>
  <c r="F1500" i="17"/>
  <c r="F1501" i="17"/>
  <c r="F1502" i="17"/>
  <c r="F1503" i="17"/>
  <c r="F1504" i="17"/>
  <c r="F1505" i="17"/>
  <c r="F1506" i="17"/>
  <c r="F1507" i="17"/>
  <c r="F1508" i="17"/>
  <c r="F1509" i="17"/>
  <c r="F1510" i="17"/>
  <c r="F1511" i="17"/>
  <c r="F1512" i="17"/>
  <c r="F1513" i="17"/>
  <c r="F1514" i="17"/>
  <c r="F1515" i="17"/>
  <c r="F1516" i="17"/>
  <c r="F1517" i="17"/>
  <c r="F1518" i="17"/>
  <c r="F1519" i="17"/>
  <c r="F1520" i="17"/>
  <c r="F1521" i="17"/>
  <c r="F1522" i="17"/>
  <c r="F1523" i="17"/>
  <c r="F1524" i="17"/>
  <c r="F1525" i="17"/>
  <c r="F1526" i="17"/>
  <c r="F1527" i="17"/>
  <c r="F1528" i="17"/>
  <c r="F1529" i="17"/>
  <c r="F1530" i="17"/>
  <c r="F1531" i="17"/>
  <c r="F1532" i="17"/>
  <c r="F1533" i="17"/>
  <c r="F1534" i="17"/>
  <c r="F1535" i="17"/>
  <c r="F1536" i="17"/>
  <c r="F1537" i="17"/>
  <c r="F1538" i="17"/>
  <c r="F1539" i="17"/>
  <c r="F1540" i="17"/>
  <c r="F1541" i="17"/>
  <c r="F1542" i="17"/>
  <c r="F1543" i="17"/>
  <c r="F1544" i="17"/>
  <c r="F1545" i="17"/>
  <c r="F1546" i="17"/>
  <c r="F1547" i="17"/>
  <c r="F1548" i="17"/>
  <c r="F1549" i="17"/>
  <c r="F1550" i="17"/>
  <c r="F1551" i="17"/>
  <c r="F1552" i="17"/>
  <c r="F1553" i="17"/>
  <c r="F1554" i="17"/>
  <c r="F1555" i="17"/>
  <c r="F1556" i="17"/>
  <c r="F1557" i="17"/>
  <c r="F1558" i="17"/>
  <c r="F1559" i="17"/>
  <c r="F1560" i="17"/>
  <c r="F1561" i="17"/>
  <c r="F1562" i="17"/>
  <c r="F1563" i="17"/>
  <c r="F1564" i="17"/>
  <c r="F1565" i="17"/>
  <c r="F1566" i="17"/>
  <c r="F1567" i="17"/>
  <c r="F1568" i="17"/>
  <c r="F1569" i="17"/>
  <c r="F1570" i="17"/>
  <c r="F1571" i="17"/>
  <c r="F1572" i="17"/>
  <c r="F1573" i="17"/>
  <c r="F1574" i="17"/>
  <c r="F1575" i="17"/>
  <c r="F1576" i="17"/>
  <c r="F1577" i="17"/>
  <c r="F1578" i="17"/>
  <c r="F1579" i="17"/>
  <c r="F1580" i="17"/>
  <c r="F1581" i="17"/>
  <c r="F1582" i="17"/>
  <c r="F1583" i="17"/>
  <c r="F1584" i="17"/>
  <c r="F1585" i="17"/>
  <c r="F1586" i="17"/>
  <c r="F1587" i="17"/>
  <c r="F1588" i="17"/>
  <c r="F1589" i="17"/>
  <c r="F1590" i="17"/>
  <c r="F1591" i="17"/>
  <c r="F1592" i="17"/>
  <c r="F1593" i="17"/>
  <c r="F1594" i="17"/>
  <c r="F1595" i="17"/>
  <c r="F1596" i="17"/>
  <c r="F1597" i="17"/>
  <c r="F1598" i="17"/>
  <c r="F1599" i="17"/>
  <c r="F1600" i="17"/>
  <c r="F1601" i="17"/>
  <c r="F1602" i="17"/>
  <c r="F1603" i="17"/>
  <c r="F1604" i="17"/>
  <c r="F1605" i="17"/>
  <c r="F1606" i="17"/>
  <c r="F1607" i="17"/>
  <c r="F1608" i="17"/>
  <c r="F1609" i="17"/>
  <c r="F1610" i="17"/>
  <c r="F1611" i="17"/>
  <c r="F1612" i="17"/>
  <c r="F1613" i="17"/>
  <c r="F1614" i="17"/>
  <c r="F1615" i="17"/>
  <c r="F1616" i="17"/>
  <c r="F1617" i="17"/>
  <c r="F1618" i="17"/>
  <c r="F1619" i="17"/>
  <c r="F1620" i="17"/>
  <c r="F1621" i="17"/>
  <c r="F1622" i="17"/>
  <c r="F1623" i="17"/>
  <c r="F1624" i="17"/>
  <c r="F1625" i="17"/>
  <c r="F1626" i="17"/>
  <c r="F1627" i="17"/>
  <c r="F1628" i="17"/>
  <c r="F1629" i="17"/>
  <c r="F1630" i="17"/>
  <c r="F1631" i="17"/>
  <c r="F1632" i="17"/>
  <c r="F1633" i="17"/>
  <c r="F1634" i="17"/>
  <c r="F1635" i="17"/>
  <c r="F1636" i="17"/>
  <c r="F1637" i="17"/>
  <c r="F1638" i="17"/>
  <c r="F1639" i="17"/>
  <c r="F1640" i="17"/>
  <c r="F1641" i="17"/>
  <c r="F1642" i="17"/>
  <c r="F1643" i="17"/>
  <c r="F1644" i="17"/>
  <c r="F1645" i="17"/>
  <c r="F1646" i="17"/>
  <c r="F1647" i="17"/>
  <c r="F1648" i="17"/>
  <c r="F1649" i="17"/>
  <c r="F1650" i="17"/>
  <c r="F1651" i="17"/>
  <c r="F1652" i="17"/>
  <c r="F1653" i="17"/>
  <c r="F1654" i="17"/>
  <c r="F1655" i="17"/>
  <c r="F1656" i="17"/>
  <c r="F1657" i="17"/>
  <c r="F1658" i="17"/>
  <c r="F1659" i="17"/>
  <c r="F1660" i="17"/>
  <c r="F1661" i="17"/>
  <c r="F1662" i="17"/>
  <c r="F1663" i="17"/>
  <c r="F1664" i="17"/>
  <c r="F1665" i="17"/>
  <c r="F1666" i="17"/>
  <c r="F1667" i="17"/>
  <c r="F1668" i="17"/>
  <c r="F1669" i="17"/>
  <c r="F1670" i="17"/>
  <c r="F1671" i="17"/>
  <c r="F1672" i="17"/>
  <c r="F1673" i="17"/>
  <c r="F1674" i="17"/>
  <c r="F1675" i="17"/>
  <c r="F1676" i="17"/>
  <c r="F1677" i="17"/>
  <c r="F1678" i="17"/>
  <c r="F1679" i="17"/>
  <c r="F1680" i="17"/>
  <c r="F1681" i="17"/>
  <c r="F1682" i="17"/>
  <c r="F1683" i="17"/>
  <c r="F1684" i="17"/>
  <c r="F1685" i="17"/>
  <c r="F1686" i="17"/>
  <c r="F1687" i="17"/>
  <c r="F1688" i="17"/>
  <c r="F1689" i="17"/>
  <c r="F1690" i="17"/>
  <c r="F1691" i="17"/>
  <c r="F1692" i="17"/>
  <c r="F1693" i="17"/>
  <c r="F1694" i="17"/>
  <c r="F1695" i="17"/>
  <c r="F1696" i="17"/>
  <c r="F1697" i="17"/>
  <c r="F1698" i="17"/>
  <c r="F1699" i="17"/>
  <c r="F1700" i="17"/>
  <c r="F1701" i="17"/>
  <c r="F1702" i="17"/>
  <c r="F1703" i="17"/>
  <c r="F1704" i="17"/>
  <c r="F1705" i="17"/>
  <c r="F1706" i="17"/>
  <c r="F1707" i="17"/>
  <c r="F1708" i="17"/>
  <c r="F1709" i="17"/>
  <c r="F1710" i="17"/>
  <c r="F1711" i="17"/>
  <c r="F1712" i="17"/>
  <c r="F1713" i="17"/>
  <c r="F1714" i="17"/>
  <c r="F1715" i="17"/>
  <c r="F1716" i="17"/>
  <c r="F1717" i="17"/>
  <c r="F1718" i="17"/>
  <c r="F1719" i="17"/>
  <c r="F1720" i="17"/>
  <c r="F1721" i="17"/>
  <c r="F1722" i="17"/>
  <c r="F1723" i="17"/>
  <c r="F1724" i="17"/>
  <c r="F1725" i="17"/>
  <c r="F1726" i="17"/>
  <c r="F1727" i="17"/>
  <c r="F1728" i="17"/>
  <c r="F1729" i="17"/>
  <c r="F1730" i="17"/>
  <c r="F1731" i="17"/>
  <c r="F1732" i="17"/>
  <c r="F1733" i="17"/>
  <c r="F1734" i="17"/>
  <c r="F1735" i="17"/>
  <c r="F1736" i="17"/>
  <c r="F1737" i="17"/>
  <c r="F1738" i="17"/>
  <c r="F1739" i="17"/>
  <c r="F1740" i="17"/>
  <c r="F1741" i="17"/>
  <c r="F1742" i="17"/>
  <c r="F1743" i="17"/>
  <c r="F1744" i="17"/>
  <c r="F1745" i="17"/>
  <c r="F1746" i="17"/>
  <c r="F1747" i="17"/>
  <c r="F1748" i="17"/>
  <c r="F1749" i="17"/>
  <c r="F1750" i="17"/>
  <c r="F1751" i="17"/>
  <c r="F1752" i="17"/>
  <c r="F1753" i="17"/>
  <c r="F1754" i="17"/>
  <c r="F1755" i="17"/>
  <c r="F1756" i="17"/>
  <c r="F1757" i="17"/>
  <c r="F1758" i="17"/>
  <c r="F1759" i="17"/>
  <c r="F1760" i="17"/>
  <c r="F1761" i="17"/>
  <c r="F1762" i="17"/>
  <c r="F1763" i="17"/>
  <c r="F1764" i="17"/>
  <c r="F1765" i="17"/>
  <c r="F1766" i="17"/>
  <c r="F1767" i="17"/>
  <c r="F1768" i="17"/>
  <c r="F1769" i="17"/>
  <c r="F1770" i="17"/>
  <c r="F1771" i="17"/>
  <c r="F1772" i="17"/>
  <c r="F1773" i="17"/>
  <c r="F1774" i="17"/>
  <c r="F1775" i="17"/>
  <c r="F1776" i="17"/>
  <c r="F1777" i="17"/>
  <c r="F1778" i="17"/>
  <c r="F1779" i="17"/>
  <c r="F1780" i="17"/>
  <c r="F1781" i="17"/>
  <c r="F1782" i="17"/>
  <c r="F1783" i="17"/>
  <c r="F1784" i="17"/>
  <c r="F1785" i="17"/>
  <c r="F1786" i="17"/>
  <c r="F1787" i="17"/>
  <c r="F1788" i="17"/>
  <c r="F1789" i="17"/>
  <c r="F1790" i="17"/>
  <c r="F1791" i="17"/>
  <c r="F1792" i="17"/>
  <c r="F1793" i="17"/>
  <c r="F1794" i="17"/>
  <c r="F1795" i="17"/>
  <c r="F1796" i="17"/>
  <c r="F1797" i="17"/>
  <c r="F1798" i="17"/>
  <c r="F1799" i="17"/>
  <c r="F1800" i="17"/>
  <c r="F1801" i="17"/>
  <c r="F1802" i="17"/>
  <c r="F1803" i="17"/>
  <c r="F1804" i="17"/>
  <c r="F1805" i="17"/>
  <c r="F1806" i="17"/>
  <c r="F1807" i="17"/>
  <c r="F1808" i="17"/>
  <c r="F1809" i="17"/>
  <c r="F1810" i="17"/>
  <c r="F1811" i="17"/>
  <c r="F1812" i="17"/>
  <c r="F1813" i="17"/>
  <c r="F1814" i="17"/>
  <c r="F1815" i="17"/>
  <c r="F1816" i="17"/>
  <c r="F1817" i="17"/>
  <c r="F1818" i="17"/>
  <c r="F1819" i="17"/>
  <c r="F1820" i="17"/>
  <c r="F1821" i="17"/>
  <c r="F1822" i="17"/>
  <c r="F1823" i="17"/>
  <c r="F1824" i="17"/>
  <c r="F1825" i="17"/>
  <c r="F1826" i="17"/>
  <c r="F1827" i="17"/>
  <c r="F1828" i="17"/>
  <c r="F1829" i="17"/>
  <c r="F1830" i="17"/>
  <c r="F1831" i="17"/>
  <c r="F1832" i="17"/>
  <c r="F1833" i="17"/>
  <c r="F1834" i="17"/>
  <c r="F1835" i="17"/>
  <c r="F1836" i="17"/>
  <c r="F1837" i="17"/>
  <c r="F1838" i="17"/>
  <c r="F1839" i="17"/>
  <c r="F1840" i="17"/>
  <c r="F1841" i="17"/>
  <c r="F1842" i="17"/>
  <c r="F1843" i="17"/>
  <c r="F1844" i="17"/>
  <c r="F1845" i="17"/>
  <c r="F1846" i="17"/>
  <c r="F1847" i="17"/>
  <c r="F1848" i="17"/>
  <c r="F1849" i="17"/>
  <c r="F1850" i="17"/>
  <c r="F1851" i="17"/>
  <c r="F1852" i="17"/>
  <c r="F1853" i="17"/>
  <c r="F1854" i="17"/>
  <c r="F1855" i="17"/>
  <c r="F1856" i="17"/>
  <c r="F1857" i="17"/>
  <c r="F1858" i="17"/>
  <c r="F1859" i="17"/>
  <c r="F1860" i="17"/>
  <c r="F1861" i="17"/>
  <c r="F1862" i="17"/>
  <c r="F1863" i="17"/>
  <c r="F1864" i="17"/>
  <c r="F1865" i="17"/>
  <c r="F1866" i="17"/>
  <c r="F1867" i="17"/>
  <c r="F1868" i="17"/>
  <c r="F1869" i="17"/>
  <c r="F1870" i="17"/>
  <c r="F1871" i="17"/>
  <c r="F1872" i="17"/>
  <c r="F1873" i="17"/>
  <c r="F1874" i="17"/>
  <c r="F1875" i="17"/>
  <c r="F1876" i="17"/>
  <c r="F1877" i="17"/>
  <c r="F1878" i="17"/>
  <c r="F1879" i="17"/>
  <c r="F1880" i="17"/>
  <c r="F1881" i="17"/>
  <c r="F1882" i="17"/>
  <c r="F1883" i="17"/>
  <c r="F1884" i="17"/>
  <c r="F1885" i="17"/>
  <c r="F1886" i="17"/>
  <c r="F1887" i="17"/>
  <c r="F1888" i="17"/>
  <c r="F1889" i="17"/>
  <c r="F1890" i="17"/>
  <c r="F1891" i="17"/>
  <c r="F1892" i="17"/>
  <c r="F1893" i="17"/>
  <c r="F1894" i="17"/>
  <c r="F1895" i="17"/>
  <c r="F1896" i="17"/>
  <c r="F1897" i="17"/>
  <c r="F1898" i="17"/>
  <c r="F1899" i="17"/>
  <c r="F1900" i="17"/>
  <c r="F1901" i="17"/>
  <c r="F1902" i="17"/>
  <c r="F1903" i="17"/>
  <c r="F1904" i="17"/>
  <c r="F1905" i="17"/>
  <c r="F1906" i="17"/>
  <c r="F1907" i="17"/>
  <c r="F1908" i="17"/>
  <c r="F1909" i="17"/>
  <c r="F1910" i="17"/>
  <c r="F1911" i="17"/>
  <c r="F1912" i="17"/>
  <c r="F1913" i="17"/>
  <c r="F1914" i="17"/>
  <c r="F1915" i="17"/>
  <c r="F1916" i="17"/>
  <c r="F1917" i="17"/>
  <c r="F1918" i="17"/>
  <c r="F1919" i="17"/>
  <c r="F1920" i="17"/>
  <c r="F1921" i="17"/>
  <c r="F1922" i="17"/>
  <c r="F1923" i="17"/>
  <c r="F1924" i="17"/>
  <c r="F1925" i="17"/>
  <c r="F1926" i="17"/>
  <c r="F1927" i="17"/>
  <c r="F1928" i="17"/>
  <c r="F1929" i="17"/>
  <c r="F1930" i="17"/>
  <c r="F1931" i="17"/>
  <c r="F1932" i="17"/>
  <c r="F1933" i="17"/>
  <c r="F1934" i="17"/>
  <c r="F1935" i="17"/>
  <c r="F1936" i="17"/>
  <c r="F1937" i="17"/>
  <c r="F1938" i="17"/>
  <c r="F1939" i="17"/>
  <c r="F1940" i="17"/>
  <c r="F1941" i="17"/>
  <c r="F1942" i="17"/>
  <c r="F1943" i="17"/>
  <c r="F1944" i="17"/>
  <c r="F1945" i="17"/>
  <c r="F1946" i="17"/>
  <c r="F1947" i="17"/>
  <c r="F1948" i="17"/>
  <c r="F1949" i="17"/>
  <c r="F1950" i="17"/>
  <c r="F1951" i="17"/>
  <c r="F1952" i="17"/>
  <c r="F1953" i="17"/>
  <c r="F1954" i="17"/>
  <c r="F1955" i="17"/>
  <c r="F1956" i="17"/>
  <c r="F1957" i="17"/>
  <c r="F1958" i="17"/>
  <c r="F1959" i="17"/>
  <c r="F1960" i="17"/>
  <c r="F1961" i="17"/>
  <c r="F1962" i="17"/>
  <c r="F1963" i="17"/>
  <c r="F1964" i="17"/>
  <c r="F1965" i="17"/>
  <c r="F1966" i="17"/>
  <c r="F1967" i="17"/>
  <c r="F1968" i="17"/>
  <c r="F1969" i="17"/>
  <c r="F1970" i="17"/>
  <c r="F1971" i="17"/>
  <c r="F1972" i="17"/>
  <c r="F1973" i="17"/>
  <c r="F1974" i="17"/>
  <c r="F1975" i="17"/>
  <c r="F1976" i="17"/>
  <c r="F1977" i="17"/>
  <c r="F1978" i="17"/>
  <c r="F1979" i="17"/>
  <c r="F1980" i="17"/>
  <c r="F1981" i="17"/>
  <c r="F1982" i="17"/>
  <c r="F1983" i="17"/>
  <c r="F1984" i="17"/>
  <c r="F1985" i="17"/>
  <c r="F1986" i="17"/>
  <c r="F1987" i="17"/>
  <c r="F1988" i="17"/>
  <c r="F1989" i="17"/>
  <c r="F1990" i="17"/>
  <c r="F1991" i="17"/>
  <c r="F1992" i="17"/>
  <c r="F1993" i="17"/>
  <c r="F1994" i="17"/>
  <c r="F1995" i="17"/>
  <c r="F1996" i="17"/>
  <c r="F1997" i="17"/>
  <c r="F1998" i="17"/>
  <c r="F1999" i="17"/>
  <c r="F2000" i="17"/>
  <c r="F2001" i="17"/>
  <c r="F2002" i="17"/>
  <c r="F2003" i="17"/>
  <c r="F2004" i="17"/>
  <c r="F2005" i="17"/>
  <c r="F2006" i="17"/>
  <c r="F2007" i="17"/>
  <c r="F2008" i="17"/>
  <c r="F2009" i="17"/>
  <c r="F2010" i="17"/>
  <c r="F2011" i="17"/>
  <c r="F2012" i="17"/>
  <c r="F2013" i="17"/>
  <c r="F2014" i="17"/>
  <c r="F2015" i="17"/>
  <c r="F2016" i="17"/>
  <c r="F2017" i="17"/>
  <c r="F2018" i="17"/>
  <c r="F2019" i="17"/>
  <c r="F2020" i="17"/>
  <c r="F2021" i="17"/>
  <c r="F2022" i="17"/>
  <c r="F2023" i="17"/>
  <c r="F2024" i="17"/>
  <c r="F2025" i="17"/>
  <c r="F2026" i="17"/>
  <c r="F2027" i="17"/>
  <c r="F2028" i="17"/>
  <c r="F2029" i="17"/>
  <c r="F2030" i="17"/>
  <c r="F2031" i="17"/>
  <c r="F2032" i="17"/>
  <c r="F2033" i="17"/>
  <c r="F2034" i="17"/>
  <c r="F2035" i="17"/>
  <c r="F2036" i="17"/>
  <c r="F2037" i="17"/>
  <c r="F2038" i="17"/>
  <c r="F2039" i="17"/>
  <c r="F2040" i="17"/>
  <c r="F2041" i="17"/>
  <c r="F2042" i="17"/>
  <c r="F2043" i="17"/>
  <c r="F2044" i="17"/>
  <c r="F2045" i="17"/>
  <c r="F2046" i="17"/>
  <c r="F2047" i="17"/>
  <c r="F2048" i="17"/>
  <c r="F2049" i="17"/>
  <c r="F2050" i="17"/>
  <c r="F2051" i="17"/>
  <c r="F2052" i="17"/>
  <c r="F2053" i="17"/>
  <c r="F2054" i="17"/>
  <c r="F2055" i="17"/>
  <c r="F2056" i="17"/>
  <c r="F2057" i="17"/>
  <c r="F2058" i="17"/>
  <c r="F2059" i="17"/>
  <c r="F2060" i="17"/>
  <c r="F2061" i="17"/>
  <c r="F2062" i="17"/>
  <c r="F2063" i="17"/>
  <c r="F2064" i="17"/>
  <c r="F2065" i="17"/>
  <c r="F2066" i="17"/>
  <c r="F2067" i="17"/>
  <c r="F2068" i="17"/>
  <c r="F2069" i="17"/>
  <c r="F2070" i="17"/>
  <c r="F2071" i="17"/>
  <c r="F2072" i="17"/>
  <c r="F2073" i="17"/>
  <c r="F2074" i="17"/>
  <c r="F2075" i="17"/>
  <c r="F2076" i="17"/>
  <c r="F2077" i="17"/>
  <c r="F2078" i="17"/>
  <c r="F2079" i="17"/>
  <c r="F2080" i="17"/>
  <c r="F2081" i="17"/>
  <c r="F2082" i="17"/>
  <c r="F2083" i="17"/>
  <c r="F2084" i="17"/>
  <c r="F2085" i="17"/>
  <c r="F2086" i="17"/>
  <c r="F2087" i="17"/>
  <c r="F2088" i="17"/>
  <c r="F2089" i="17"/>
  <c r="F2090" i="17"/>
  <c r="F2091" i="17"/>
  <c r="F2092" i="17"/>
  <c r="F2093" i="17"/>
  <c r="F2094" i="17"/>
  <c r="F2095" i="17"/>
  <c r="F2096" i="17"/>
  <c r="F2097" i="17"/>
  <c r="F2098" i="17"/>
  <c r="F2099" i="17"/>
  <c r="F2100" i="17"/>
  <c r="F2101" i="17"/>
  <c r="F2102" i="17"/>
  <c r="F2103" i="17"/>
  <c r="F2104" i="17"/>
  <c r="F2105" i="17"/>
  <c r="F2106" i="17"/>
  <c r="F2107" i="17"/>
  <c r="F2108" i="17"/>
  <c r="F2109" i="17"/>
  <c r="F2110" i="17"/>
  <c r="F2111" i="17"/>
  <c r="F2112" i="17"/>
  <c r="F2113" i="17"/>
  <c r="F2114" i="17"/>
  <c r="F2115" i="17"/>
  <c r="F2116" i="17"/>
  <c r="F2117" i="17"/>
  <c r="F2118" i="17"/>
  <c r="F2119" i="17"/>
  <c r="F2120" i="17"/>
  <c r="F2121" i="17"/>
  <c r="F2122" i="17"/>
  <c r="F2123" i="17"/>
  <c r="F2124" i="17"/>
  <c r="F2125" i="17"/>
  <c r="F2126" i="17"/>
  <c r="F2127" i="17"/>
  <c r="F2128" i="17"/>
  <c r="F2129" i="17"/>
  <c r="F2130" i="17"/>
  <c r="F2131" i="17"/>
  <c r="F2132" i="17"/>
  <c r="F2133" i="17"/>
  <c r="F2134" i="17"/>
  <c r="F2135" i="17"/>
  <c r="F2136" i="17"/>
  <c r="F2137" i="17"/>
  <c r="F2138" i="17"/>
  <c r="F2139" i="17"/>
  <c r="F2140" i="17"/>
  <c r="F2141" i="17"/>
  <c r="F2142" i="17"/>
  <c r="F2143" i="17"/>
  <c r="F2144" i="17"/>
  <c r="F2145" i="17"/>
  <c r="F2146" i="17"/>
  <c r="F2147" i="17"/>
  <c r="F2148" i="17"/>
  <c r="F2149" i="17"/>
  <c r="F2150" i="17"/>
  <c r="F2151" i="17"/>
  <c r="F2152" i="17"/>
  <c r="F2153" i="17"/>
  <c r="F2154" i="17"/>
  <c r="F2155" i="17"/>
  <c r="F2156" i="17"/>
  <c r="F2157" i="17"/>
  <c r="F2158" i="17"/>
  <c r="F2159" i="17"/>
  <c r="F2160" i="17"/>
  <c r="F2161" i="17"/>
  <c r="F2162" i="17"/>
  <c r="F2163" i="17"/>
  <c r="F2164" i="17"/>
  <c r="F2165" i="17"/>
  <c r="F2166" i="17"/>
  <c r="F2167" i="17"/>
  <c r="F2168" i="17"/>
  <c r="F2169" i="17"/>
  <c r="F2170" i="17"/>
  <c r="F2171" i="17"/>
  <c r="F2172" i="17"/>
  <c r="F2173" i="17"/>
  <c r="F2174" i="17"/>
  <c r="F2175" i="17"/>
  <c r="F2176" i="17"/>
  <c r="F2177" i="17"/>
  <c r="F2178" i="17"/>
  <c r="F2179" i="17"/>
  <c r="F2180" i="17"/>
  <c r="F2181" i="17"/>
  <c r="F2182" i="17"/>
  <c r="F2183" i="17"/>
  <c r="F2184" i="17"/>
  <c r="F2185" i="17"/>
  <c r="F2186" i="17"/>
  <c r="F2187" i="17"/>
  <c r="F2188" i="17"/>
  <c r="F2189" i="17"/>
  <c r="F2190" i="17"/>
  <c r="F2191" i="17"/>
  <c r="F2192" i="17"/>
  <c r="F2193" i="17"/>
  <c r="F2194" i="17"/>
  <c r="F2195" i="17"/>
  <c r="F2196" i="17"/>
  <c r="F2197" i="17"/>
  <c r="F2198" i="17"/>
  <c r="F2199" i="17"/>
  <c r="F2200" i="17"/>
  <c r="F2201" i="17"/>
  <c r="F2202" i="17"/>
  <c r="F2203" i="17"/>
  <c r="F2204" i="17"/>
  <c r="F2205" i="17"/>
  <c r="F2206" i="17"/>
  <c r="F2207" i="17"/>
  <c r="F2208" i="17"/>
  <c r="F2209" i="17"/>
  <c r="F2210" i="17"/>
  <c r="F2211" i="17"/>
  <c r="F2212" i="17"/>
  <c r="F2213" i="17"/>
  <c r="F2214" i="17"/>
  <c r="F2215" i="17"/>
  <c r="F2216" i="17"/>
  <c r="F2217" i="17"/>
  <c r="F2218" i="17"/>
  <c r="F2219" i="17"/>
  <c r="F2220" i="17"/>
  <c r="F2221" i="17"/>
  <c r="F2222" i="17"/>
  <c r="F2223" i="17"/>
  <c r="F2224" i="17"/>
  <c r="F2225" i="17"/>
  <c r="F2226" i="17"/>
  <c r="F2227" i="17"/>
  <c r="F2228" i="17"/>
  <c r="F2229" i="17"/>
  <c r="F2230" i="17"/>
  <c r="F2231" i="17"/>
  <c r="F2232" i="17"/>
  <c r="F2233" i="17"/>
  <c r="F2234" i="17"/>
  <c r="F2235" i="17"/>
  <c r="F2236" i="17"/>
  <c r="F2237" i="17"/>
  <c r="F2238" i="17"/>
  <c r="F2239" i="17"/>
  <c r="F2240" i="17"/>
  <c r="F2241" i="17"/>
  <c r="F2242" i="17"/>
  <c r="F2243" i="17"/>
  <c r="F2244" i="17"/>
  <c r="F2245" i="17"/>
  <c r="F2246" i="17"/>
  <c r="F2247" i="17"/>
  <c r="F2248" i="17"/>
  <c r="F2249" i="17"/>
  <c r="F2250" i="17"/>
  <c r="F2251" i="17"/>
  <c r="F2252" i="17"/>
  <c r="F2253" i="17"/>
  <c r="F2254" i="17"/>
  <c r="F2255" i="17"/>
  <c r="F2256" i="17"/>
  <c r="F2257" i="17"/>
  <c r="F2258" i="17"/>
  <c r="F2259" i="17"/>
  <c r="F2260" i="17"/>
  <c r="F2261" i="17"/>
  <c r="F2262" i="17"/>
  <c r="F2263" i="17"/>
  <c r="F2264" i="17"/>
  <c r="F2265" i="17"/>
  <c r="F2266" i="17"/>
  <c r="F2267" i="17"/>
  <c r="F2268" i="17"/>
  <c r="F2269" i="17"/>
  <c r="F2270" i="17"/>
  <c r="F2271" i="17"/>
  <c r="F2272" i="17"/>
  <c r="F2273" i="17"/>
  <c r="F2274" i="17"/>
  <c r="F2275" i="17"/>
  <c r="F2276" i="17"/>
  <c r="F2277" i="17"/>
  <c r="F2278" i="17"/>
  <c r="F2279" i="17"/>
  <c r="F2280" i="17"/>
  <c r="F2281" i="17"/>
  <c r="F2282" i="17"/>
  <c r="F2283" i="17"/>
  <c r="F2284" i="17"/>
  <c r="F2285" i="17"/>
  <c r="F2286" i="17"/>
  <c r="F2287" i="17"/>
  <c r="F2288" i="17"/>
  <c r="F2289" i="17"/>
  <c r="F2290" i="17"/>
  <c r="F2291" i="17"/>
  <c r="F2292" i="17"/>
  <c r="F2293" i="17"/>
  <c r="F2294" i="17"/>
  <c r="F2295" i="17"/>
  <c r="F2296" i="17"/>
  <c r="F2297" i="17"/>
  <c r="F2298" i="17"/>
  <c r="F2299" i="17"/>
  <c r="F2300" i="17"/>
  <c r="F2301" i="17"/>
  <c r="F2302" i="17"/>
  <c r="F2303" i="17"/>
  <c r="F2304" i="17"/>
  <c r="F2305" i="17"/>
  <c r="F2306" i="17"/>
  <c r="F2307" i="17"/>
  <c r="F2308" i="17"/>
  <c r="F2309" i="17"/>
  <c r="F2310" i="17"/>
  <c r="F2311" i="17"/>
  <c r="F2312" i="17"/>
  <c r="F2313" i="17"/>
  <c r="F2314" i="17"/>
  <c r="F2315" i="17"/>
  <c r="F2316" i="17"/>
  <c r="F2317" i="17"/>
  <c r="F2318" i="17"/>
  <c r="F2319" i="17"/>
  <c r="F2320" i="17"/>
  <c r="F2321" i="17"/>
  <c r="F2322" i="17"/>
  <c r="F2323" i="17"/>
  <c r="F2324" i="17"/>
  <c r="F2325" i="17"/>
  <c r="F2326" i="17"/>
  <c r="F2327" i="17"/>
  <c r="F2328" i="17"/>
  <c r="F2329" i="17"/>
  <c r="F2330" i="17"/>
  <c r="F2331" i="17"/>
  <c r="F2332" i="17"/>
  <c r="F2333" i="17"/>
  <c r="F2334" i="17"/>
  <c r="F2335" i="17"/>
  <c r="F2336" i="17"/>
  <c r="F2337" i="17"/>
  <c r="F2338" i="17"/>
  <c r="F2339" i="17"/>
  <c r="F2340" i="17"/>
  <c r="F2341" i="17"/>
  <c r="F2342" i="17"/>
  <c r="F2343" i="17"/>
  <c r="F2344" i="17"/>
  <c r="F2345" i="17"/>
  <c r="F2346" i="17"/>
  <c r="F2347" i="17"/>
  <c r="F2348" i="17"/>
  <c r="F2349" i="17"/>
  <c r="F2350" i="17"/>
  <c r="F2351" i="17"/>
  <c r="F2352" i="17"/>
  <c r="F2353" i="17"/>
  <c r="F2354" i="17"/>
  <c r="F2355" i="17"/>
  <c r="F2356" i="17"/>
  <c r="F2357" i="17"/>
  <c r="F2358" i="17"/>
  <c r="F2359" i="17"/>
  <c r="F2360" i="17"/>
  <c r="F2361" i="17"/>
  <c r="F2362" i="17"/>
  <c r="F2363" i="17"/>
  <c r="F2364" i="17"/>
  <c r="F2365" i="17"/>
  <c r="F2366" i="17"/>
  <c r="F2367" i="17"/>
  <c r="F2368" i="17"/>
  <c r="F2369" i="17"/>
  <c r="F2370" i="17"/>
  <c r="F2371" i="17"/>
  <c r="F2372" i="17"/>
  <c r="F2373" i="17"/>
  <c r="F2374" i="17"/>
  <c r="F2375" i="17"/>
  <c r="F2376" i="17"/>
  <c r="F2377" i="17"/>
  <c r="F2378" i="17"/>
  <c r="F2379" i="17"/>
  <c r="F2380" i="17"/>
  <c r="F2381" i="17"/>
  <c r="F2382" i="17"/>
  <c r="F2383" i="17"/>
  <c r="F2384" i="17"/>
  <c r="F2385" i="17"/>
  <c r="F2386" i="17"/>
  <c r="F2387" i="17"/>
  <c r="F2388" i="17"/>
  <c r="F2389" i="17"/>
  <c r="F2390" i="17"/>
  <c r="F2391" i="17"/>
  <c r="F2392" i="17"/>
  <c r="F2393" i="17"/>
  <c r="F2394" i="17"/>
  <c r="F2395" i="17"/>
  <c r="F2396" i="17"/>
  <c r="F2397" i="17"/>
  <c r="F2398" i="17"/>
  <c r="F2399" i="17"/>
  <c r="F2400" i="17"/>
  <c r="F2401" i="17"/>
  <c r="F2402" i="17"/>
  <c r="F2403" i="17"/>
  <c r="F2404" i="17"/>
  <c r="F2405" i="17"/>
  <c r="F2406" i="17"/>
  <c r="F2407" i="17"/>
  <c r="F2408" i="17"/>
  <c r="F2409" i="17"/>
  <c r="F2410" i="17"/>
  <c r="F2411" i="17"/>
  <c r="F2412" i="17"/>
  <c r="F2413" i="17"/>
  <c r="F2414" i="17"/>
  <c r="F2415" i="17"/>
  <c r="F2416" i="17"/>
  <c r="F2417" i="17"/>
  <c r="F2418" i="17"/>
  <c r="F2419" i="17"/>
  <c r="F2420" i="17"/>
  <c r="F2421" i="17"/>
  <c r="F2422" i="17"/>
  <c r="F2423" i="17"/>
  <c r="F2424" i="17"/>
  <c r="F2425" i="17"/>
  <c r="F2426" i="17"/>
  <c r="F2427" i="17"/>
  <c r="F2428" i="17"/>
  <c r="F2429" i="17"/>
  <c r="F2430" i="17"/>
  <c r="F2431" i="17"/>
  <c r="F2432" i="17"/>
  <c r="F2433" i="17"/>
  <c r="F2434" i="17"/>
  <c r="F2435" i="17"/>
  <c r="F2436" i="17"/>
  <c r="F2437" i="17"/>
  <c r="F2438" i="17"/>
  <c r="F2439" i="17"/>
  <c r="F2440" i="17"/>
  <c r="F2441" i="17"/>
  <c r="F2442" i="17"/>
  <c r="F2443" i="17"/>
  <c r="F2444" i="17"/>
  <c r="F2445" i="17"/>
  <c r="F2446" i="17"/>
  <c r="F2447" i="17"/>
  <c r="F2448" i="17"/>
  <c r="F2449" i="17"/>
  <c r="F2450" i="17"/>
  <c r="F2451" i="17"/>
  <c r="F2452" i="17"/>
  <c r="F2453" i="17"/>
  <c r="F2454" i="17"/>
  <c r="F2455" i="17"/>
  <c r="F2456" i="17"/>
  <c r="F2457" i="17"/>
  <c r="F2458" i="17"/>
  <c r="F2459" i="17"/>
  <c r="F2460" i="17"/>
  <c r="F2461" i="17"/>
  <c r="F2462" i="17"/>
  <c r="F2463" i="17"/>
  <c r="F2464" i="17"/>
  <c r="F2465" i="17"/>
  <c r="F2466" i="17"/>
  <c r="F2467" i="17"/>
  <c r="F2468" i="17"/>
  <c r="F2469" i="17"/>
  <c r="F2470" i="17"/>
  <c r="F2471" i="17"/>
  <c r="F2472" i="17"/>
  <c r="F2473" i="17"/>
  <c r="F2474" i="17"/>
  <c r="F2475" i="17"/>
  <c r="F2476" i="17"/>
  <c r="F2477" i="17"/>
  <c r="F2478" i="17"/>
  <c r="F2479" i="17"/>
  <c r="F2480" i="17"/>
  <c r="F2481" i="17"/>
  <c r="F2482" i="17"/>
  <c r="F2483" i="17"/>
  <c r="F2484" i="17"/>
  <c r="F2485" i="17"/>
  <c r="F2486" i="17"/>
  <c r="F2487" i="17"/>
  <c r="F2488" i="17"/>
  <c r="F2489" i="17"/>
  <c r="F2490" i="17"/>
  <c r="F2491" i="17"/>
  <c r="F2492" i="17"/>
  <c r="F2493" i="17"/>
  <c r="F2494" i="17"/>
  <c r="F2495" i="17"/>
  <c r="F2496" i="17"/>
  <c r="F2497" i="17"/>
  <c r="F2498" i="17"/>
  <c r="F2499" i="17"/>
  <c r="F2500" i="17"/>
  <c r="F2501" i="17"/>
  <c r="F2502" i="17"/>
  <c r="F2503" i="17"/>
  <c r="F2504" i="17"/>
  <c r="F2505" i="17"/>
  <c r="F2506" i="17"/>
  <c r="F2507" i="17"/>
  <c r="F2508" i="17"/>
  <c r="F2509" i="17"/>
  <c r="F2510" i="17"/>
  <c r="F2511" i="17"/>
  <c r="F2512" i="17"/>
  <c r="F2513" i="17"/>
  <c r="F2514" i="17"/>
  <c r="F2515" i="17"/>
  <c r="F2516" i="17"/>
  <c r="F2517" i="17"/>
  <c r="F2518" i="17"/>
  <c r="F2519" i="17"/>
  <c r="F2520" i="17"/>
  <c r="F2521" i="17"/>
  <c r="F2522" i="17"/>
  <c r="F2523" i="17"/>
  <c r="F2524" i="17"/>
  <c r="F2525" i="17"/>
  <c r="F2526" i="17"/>
  <c r="F2527" i="17"/>
  <c r="F2528" i="17"/>
  <c r="F2529" i="17"/>
  <c r="F2530" i="17"/>
  <c r="F2531" i="17"/>
  <c r="F2532" i="17"/>
  <c r="F2533" i="17"/>
  <c r="F2534" i="17"/>
  <c r="F2535" i="17"/>
  <c r="F2536" i="17"/>
  <c r="F2537" i="17"/>
  <c r="F2538" i="17"/>
  <c r="F2539" i="17"/>
  <c r="F2540" i="17"/>
  <c r="F2541" i="17"/>
  <c r="F2542" i="17"/>
  <c r="F2543" i="17"/>
  <c r="F2544" i="17"/>
  <c r="F2545" i="17"/>
  <c r="F2546" i="17"/>
  <c r="F2547" i="17"/>
  <c r="F2548" i="17"/>
  <c r="F2549" i="17"/>
  <c r="F2550" i="17"/>
  <c r="F2551" i="17"/>
  <c r="F2552" i="17"/>
  <c r="F2553" i="17"/>
  <c r="F2554" i="17"/>
  <c r="F2555" i="17"/>
  <c r="F2556" i="17"/>
  <c r="F2557" i="17"/>
  <c r="F2558" i="17"/>
  <c r="F2559" i="17"/>
  <c r="F2560" i="17"/>
  <c r="F2561" i="17"/>
  <c r="F2562" i="17"/>
  <c r="F2563" i="17"/>
  <c r="F2564" i="17"/>
  <c r="F2565" i="17"/>
  <c r="F2566" i="17"/>
  <c r="F2567" i="17"/>
  <c r="F2568" i="17"/>
  <c r="F2569" i="17"/>
  <c r="F2570" i="17"/>
  <c r="F2571" i="17"/>
  <c r="F2572" i="17"/>
  <c r="F2573" i="17"/>
  <c r="F2574" i="17"/>
  <c r="F2575" i="17"/>
  <c r="F2576" i="17"/>
  <c r="F2577" i="17"/>
  <c r="F2578" i="17"/>
  <c r="F2579" i="17"/>
  <c r="F2580" i="17"/>
  <c r="F2581" i="17"/>
  <c r="F2582" i="17"/>
  <c r="F2583" i="17"/>
  <c r="F2584" i="17"/>
  <c r="F2585" i="17"/>
  <c r="F2586" i="17"/>
  <c r="F2587" i="17"/>
  <c r="F2588" i="17"/>
  <c r="F2589" i="17"/>
  <c r="F2590" i="17"/>
  <c r="F2591" i="17"/>
  <c r="F2592" i="17"/>
  <c r="F2593" i="17"/>
  <c r="F2594" i="17"/>
  <c r="F2595" i="17"/>
  <c r="F2596" i="17"/>
  <c r="F2597" i="17"/>
  <c r="F2598" i="17"/>
  <c r="F2599" i="17"/>
  <c r="F2600" i="17"/>
  <c r="F2601" i="17"/>
  <c r="F2602" i="17"/>
  <c r="F2603" i="17"/>
  <c r="F2604" i="17"/>
  <c r="F2605" i="17"/>
  <c r="F2606" i="17"/>
  <c r="F2607" i="17"/>
  <c r="F2608" i="17"/>
  <c r="F2609" i="17"/>
  <c r="F2610" i="17"/>
  <c r="F2611" i="17"/>
  <c r="F2612" i="17"/>
  <c r="F2613" i="17"/>
  <c r="F2614" i="17"/>
  <c r="F2615" i="17"/>
  <c r="F2616" i="17"/>
  <c r="F2617" i="17"/>
  <c r="F2618" i="17"/>
  <c r="F2619" i="17"/>
  <c r="F2620" i="17"/>
  <c r="F2621" i="17"/>
  <c r="F2622" i="17"/>
  <c r="F2623" i="17"/>
  <c r="F2624" i="17"/>
  <c r="F2625" i="17"/>
  <c r="F2626" i="17"/>
  <c r="F2627" i="17"/>
  <c r="F2628" i="17"/>
  <c r="F2629" i="17"/>
  <c r="F2630" i="17"/>
  <c r="F2631" i="17"/>
  <c r="F2632" i="17"/>
  <c r="F2633" i="17"/>
  <c r="F2634" i="17"/>
  <c r="F2635" i="17"/>
  <c r="F2636" i="17"/>
  <c r="F2637" i="17"/>
  <c r="F2638" i="17"/>
  <c r="F2639" i="17"/>
  <c r="F2640" i="17"/>
  <c r="F2641" i="17"/>
  <c r="F2642" i="17"/>
  <c r="F2643" i="17"/>
  <c r="F2644" i="17"/>
  <c r="F2645" i="17"/>
  <c r="F2646" i="17"/>
  <c r="F2647" i="17"/>
  <c r="F2648" i="17"/>
  <c r="F2649" i="17"/>
  <c r="F2650" i="17"/>
  <c r="F2651" i="17"/>
  <c r="F2652" i="17"/>
  <c r="F2653" i="17"/>
  <c r="F2654" i="17"/>
  <c r="F2655" i="17"/>
  <c r="F2656" i="17"/>
  <c r="F2657" i="17"/>
  <c r="F2658" i="17"/>
  <c r="F2659" i="17"/>
  <c r="F2660" i="17"/>
  <c r="F2661" i="17"/>
  <c r="F2662" i="17"/>
  <c r="F2663" i="17"/>
  <c r="F2664" i="17"/>
  <c r="F2665" i="17"/>
  <c r="F2666" i="17"/>
  <c r="F2667" i="17"/>
  <c r="F2668" i="17"/>
  <c r="F2669" i="17"/>
  <c r="F2670" i="17"/>
  <c r="F2671" i="17"/>
  <c r="F2672" i="17"/>
  <c r="F2673" i="17"/>
  <c r="F2674" i="17"/>
  <c r="F2675" i="17"/>
  <c r="F2676" i="17"/>
  <c r="F2677" i="17"/>
  <c r="F2678" i="17"/>
  <c r="F2679" i="17"/>
  <c r="F2680" i="17"/>
  <c r="F2681" i="17"/>
  <c r="F2682" i="17"/>
  <c r="F2683" i="17"/>
  <c r="F2684" i="17"/>
  <c r="F2685" i="17"/>
  <c r="F2686" i="17"/>
  <c r="F2687" i="17"/>
  <c r="F2688" i="17"/>
  <c r="F2689" i="17"/>
  <c r="F2690" i="17"/>
  <c r="F2691" i="17"/>
  <c r="F2692" i="17"/>
  <c r="F2693" i="17"/>
  <c r="F2694" i="17"/>
  <c r="F2695" i="17"/>
  <c r="F2696" i="17"/>
  <c r="F2697" i="17"/>
  <c r="F2698" i="17"/>
  <c r="F2699" i="17"/>
  <c r="F2700" i="17"/>
  <c r="F2701" i="17"/>
  <c r="F2702" i="17"/>
  <c r="F2703" i="17"/>
  <c r="F2704" i="17"/>
  <c r="F2705" i="17"/>
  <c r="F2706" i="17"/>
  <c r="F2707" i="17"/>
  <c r="F2708" i="17"/>
  <c r="F2709" i="17"/>
  <c r="F2710" i="17"/>
  <c r="F2711" i="17"/>
  <c r="F2712" i="17"/>
  <c r="F2713" i="17"/>
  <c r="F2714" i="17"/>
  <c r="F2715" i="17"/>
  <c r="F2716" i="17"/>
  <c r="F2717" i="17"/>
  <c r="F2718" i="17"/>
  <c r="F2719" i="17"/>
  <c r="F2720" i="17"/>
  <c r="F2721" i="17"/>
  <c r="F2722" i="17"/>
  <c r="F2723" i="17"/>
  <c r="F2724" i="17"/>
  <c r="F2725" i="17"/>
  <c r="F2726" i="17"/>
  <c r="F2727" i="17"/>
  <c r="F2728" i="17"/>
  <c r="F2729" i="17"/>
  <c r="F2730" i="17"/>
  <c r="F2731" i="17"/>
  <c r="F2732" i="17"/>
  <c r="F2733" i="17"/>
  <c r="F2734" i="17"/>
  <c r="F2735" i="17"/>
  <c r="F2736" i="17"/>
  <c r="F2737" i="17"/>
  <c r="F2738" i="17"/>
  <c r="F2739" i="17"/>
  <c r="F2740" i="17"/>
  <c r="F2741" i="17"/>
  <c r="F2742" i="17"/>
  <c r="F2743" i="17"/>
  <c r="F2744" i="17"/>
  <c r="F2745" i="17"/>
  <c r="F2746" i="17"/>
  <c r="F2747" i="17"/>
  <c r="F2748" i="17"/>
  <c r="F2749" i="17"/>
  <c r="F2750" i="17"/>
  <c r="F2751" i="17"/>
  <c r="F2752" i="17"/>
  <c r="F2753" i="17"/>
  <c r="F2754" i="17"/>
  <c r="F2755" i="17"/>
  <c r="F2756" i="17"/>
  <c r="F2757" i="17"/>
  <c r="F2758" i="17"/>
  <c r="F2759" i="17"/>
  <c r="F2760" i="17"/>
  <c r="F2761" i="17"/>
  <c r="F2762" i="17"/>
  <c r="F2763" i="17"/>
  <c r="F2764" i="17"/>
  <c r="F2765" i="17"/>
  <c r="F2766" i="17"/>
  <c r="F2767" i="17"/>
  <c r="F2768" i="17"/>
  <c r="F2769" i="17"/>
  <c r="F2770" i="17"/>
  <c r="F2771" i="17"/>
  <c r="F2772" i="17"/>
  <c r="F2773" i="17"/>
  <c r="F2774" i="17"/>
  <c r="F2775" i="17"/>
  <c r="F2776" i="17"/>
  <c r="F2777" i="17"/>
  <c r="F2778" i="17"/>
  <c r="F2779" i="17"/>
  <c r="F2780" i="17"/>
  <c r="F2781" i="17"/>
  <c r="F2782" i="17"/>
  <c r="F2783" i="17"/>
  <c r="F2784" i="17"/>
  <c r="F2785" i="17"/>
  <c r="F2786" i="17"/>
  <c r="F2787" i="17"/>
  <c r="F2788" i="17"/>
  <c r="F2789" i="17"/>
  <c r="F2790" i="17"/>
  <c r="F2791" i="17"/>
  <c r="F2792" i="17"/>
  <c r="F2793" i="17"/>
  <c r="F2794" i="17"/>
  <c r="F2795" i="17"/>
  <c r="F2796" i="17"/>
  <c r="F2797" i="17"/>
  <c r="F2798" i="17"/>
  <c r="F2799" i="17"/>
  <c r="F2800" i="17"/>
  <c r="F2801" i="17"/>
  <c r="F2802" i="17"/>
  <c r="F2803" i="17"/>
  <c r="F2804" i="17"/>
  <c r="F2805" i="17"/>
  <c r="F2806" i="17"/>
  <c r="F2807" i="17"/>
  <c r="F2808" i="17"/>
  <c r="F2809" i="17"/>
  <c r="F2810" i="17"/>
  <c r="F2811" i="17"/>
  <c r="F2812" i="17"/>
  <c r="F2813" i="17"/>
  <c r="F2814" i="17"/>
  <c r="F2815" i="17"/>
  <c r="F2816" i="17"/>
  <c r="F2817" i="17"/>
  <c r="F2818" i="17"/>
  <c r="F2819" i="17"/>
  <c r="F2820" i="17"/>
  <c r="F2821" i="17"/>
  <c r="F2822" i="17"/>
  <c r="F2823" i="17"/>
  <c r="F2824" i="17"/>
  <c r="F2825" i="17"/>
  <c r="F2826" i="17"/>
  <c r="F2827" i="17"/>
  <c r="F2828" i="17"/>
  <c r="F2829" i="17"/>
  <c r="F2830" i="17"/>
  <c r="F2831" i="17"/>
  <c r="F2832" i="17"/>
  <c r="F2833" i="17"/>
  <c r="F2834" i="17"/>
  <c r="F2835" i="17"/>
  <c r="F2836" i="17"/>
  <c r="F2837" i="17"/>
  <c r="F2838" i="17"/>
  <c r="F2839" i="17"/>
  <c r="F2840" i="17"/>
  <c r="F2841" i="17"/>
  <c r="F2842" i="17"/>
  <c r="F2843" i="17"/>
  <c r="F2844" i="17"/>
  <c r="F2845" i="17"/>
  <c r="F2846" i="17"/>
  <c r="F2847" i="17"/>
  <c r="F2848" i="17"/>
  <c r="F2849" i="17"/>
  <c r="F2850" i="17"/>
  <c r="F2851" i="17"/>
  <c r="F2852" i="17"/>
  <c r="F2853" i="17"/>
  <c r="F2854" i="17"/>
  <c r="F2855" i="17"/>
  <c r="F2856" i="17"/>
  <c r="F2857" i="17"/>
  <c r="F2858" i="17"/>
  <c r="F2859" i="17"/>
  <c r="F2860" i="17"/>
  <c r="F2861" i="17"/>
  <c r="F2862" i="17"/>
  <c r="F2863" i="17"/>
  <c r="F2864" i="17"/>
  <c r="F2865" i="17"/>
  <c r="F2866" i="17"/>
  <c r="F2867" i="17"/>
  <c r="F2868" i="17"/>
  <c r="F2869" i="17"/>
  <c r="F2870" i="17"/>
  <c r="F2871" i="17"/>
  <c r="F2872" i="17"/>
  <c r="F2873" i="17"/>
  <c r="F2874" i="17"/>
  <c r="F2875" i="17"/>
  <c r="F2876" i="17"/>
  <c r="F2877" i="17"/>
  <c r="F2878" i="17"/>
  <c r="F2879" i="17"/>
  <c r="F2880" i="17"/>
  <c r="F2881" i="17"/>
  <c r="F2882" i="17"/>
  <c r="F2883" i="17"/>
  <c r="F2884" i="17"/>
  <c r="F2885" i="17"/>
  <c r="F2886" i="17"/>
  <c r="F2887" i="17"/>
  <c r="F2888" i="17"/>
  <c r="F2889" i="17"/>
  <c r="F2890" i="17"/>
  <c r="F2891" i="17"/>
  <c r="F2892" i="17"/>
  <c r="F2893" i="17"/>
  <c r="F2894" i="17"/>
  <c r="F2895" i="17"/>
  <c r="F2896" i="17"/>
  <c r="F2897" i="17"/>
  <c r="F2898" i="17"/>
  <c r="F2899" i="17"/>
  <c r="F2900" i="17"/>
  <c r="F2901" i="17"/>
  <c r="F2902" i="17"/>
  <c r="F2903" i="17"/>
  <c r="F2904" i="17"/>
  <c r="F2905" i="17"/>
  <c r="F2906" i="17"/>
  <c r="F2907" i="17"/>
  <c r="F2908" i="17"/>
  <c r="F2909" i="17"/>
  <c r="F2910" i="17"/>
  <c r="F2911" i="17"/>
  <c r="F2912" i="17"/>
  <c r="F2913" i="17"/>
  <c r="F2914" i="17"/>
  <c r="F2915" i="17"/>
  <c r="F2916" i="17"/>
  <c r="F2917" i="17"/>
  <c r="F2918" i="17"/>
  <c r="F2919" i="17"/>
  <c r="F2920" i="17"/>
  <c r="F2921" i="17"/>
  <c r="F2922" i="17"/>
  <c r="F2923" i="17"/>
  <c r="F2924" i="17"/>
  <c r="F2925" i="17"/>
  <c r="F2926" i="17"/>
  <c r="F2927" i="17"/>
  <c r="F2928" i="17"/>
  <c r="F2929" i="17"/>
  <c r="F2930" i="17"/>
  <c r="F2931" i="17"/>
  <c r="F2932" i="17"/>
  <c r="F2933" i="17"/>
  <c r="F2934" i="17"/>
  <c r="F2935" i="17"/>
  <c r="F2936" i="17"/>
  <c r="F2937" i="17"/>
  <c r="F2938" i="17"/>
  <c r="F2939" i="17"/>
  <c r="F2940" i="17"/>
  <c r="F2941" i="17"/>
  <c r="F2942" i="17"/>
  <c r="F2943" i="17"/>
  <c r="F2944" i="17"/>
  <c r="F2945" i="17"/>
  <c r="F2946" i="17"/>
  <c r="F2947" i="17"/>
  <c r="F2948" i="17"/>
  <c r="F2949" i="17"/>
  <c r="F2950" i="17"/>
  <c r="F2951" i="17"/>
  <c r="F2952" i="17"/>
  <c r="F2953" i="17"/>
  <c r="F2954" i="17"/>
  <c r="F2955" i="17"/>
  <c r="F2956" i="17"/>
  <c r="F2957" i="17"/>
  <c r="F2958" i="17"/>
  <c r="F2959" i="17"/>
  <c r="F2960" i="17"/>
  <c r="F2961" i="17"/>
  <c r="F2962" i="17"/>
  <c r="F2963" i="17"/>
  <c r="F2964" i="17"/>
  <c r="F2965" i="17"/>
  <c r="F2966" i="17"/>
  <c r="F2967" i="17"/>
  <c r="F2968" i="17"/>
  <c r="F2969" i="17"/>
  <c r="F2970" i="17"/>
  <c r="F2971" i="17"/>
  <c r="F2972" i="17"/>
  <c r="F2973" i="17"/>
  <c r="F2974" i="17"/>
  <c r="F2975" i="17"/>
  <c r="F2976" i="17"/>
  <c r="F2977" i="17"/>
  <c r="F2978" i="17"/>
  <c r="F2979" i="17"/>
  <c r="F2980" i="17"/>
  <c r="F2981" i="17"/>
  <c r="F2982" i="17"/>
  <c r="F2983" i="17"/>
  <c r="F2984" i="17"/>
  <c r="F2985" i="17"/>
  <c r="F2986" i="17"/>
  <c r="F2987" i="17"/>
  <c r="F2988" i="17"/>
  <c r="F2989" i="17"/>
  <c r="F2990" i="17"/>
  <c r="F2991" i="17"/>
  <c r="F2992" i="17"/>
  <c r="F2993" i="17"/>
  <c r="F2994" i="17"/>
  <c r="F2995" i="17"/>
  <c r="F2996" i="17"/>
  <c r="F2997" i="17"/>
  <c r="F2998" i="17"/>
  <c r="F2999" i="17"/>
  <c r="F3000" i="17"/>
  <c r="F3001" i="17"/>
  <c r="F3002" i="17"/>
  <c r="F3003" i="17"/>
  <c r="F3004" i="17"/>
  <c r="F3005" i="17"/>
  <c r="F3006" i="17"/>
  <c r="F3007" i="17"/>
  <c r="F3008" i="17"/>
  <c r="F3009" i="17"/>
  <c r="F3010" i="17"/>
  <c r="F3011" i="17"/>
  <c r="F3012" i="17"/>
  <c r="F3013" i="17"/>
  <c r="F3014" i="17"/>
  <c r="F3015" i="17"/>
  <c r="F3016" i="17"/>
  <c r="F3017" i="17"/>
  <c r="F3018" i="17"/>
  <c r="F3019" i="17"/>
  <c r="F3020" i="17"/>
  <c r="F3021" i="17"/>
  <c r="F3022" i="17"/>
  <c r="F3023" i="17"/>
  <c r="F3024" i="17"/>
  <c r="F3025" i="17"/>
  <c r="F3026" i="17"/>
  <c r="F3027" i="17"/>
  <c r="F3028" i="17"/>
  <c r="F3029" i="17"/>
  <c r="F3030" i="17"/>
  <c r="F3031" i="17"/>
  <c r="F3032" i="17"/>
  <c r="F3033" i="17"/>
  <c r="F3034" i="17"/>
  <c r="F3035" i="17"/>
  <c r="F3036" i="17"/>
  <c r="F3037" i="17"/>
  <c r="F3038" i="17"/>
  <c r="F3039" i="17"/>
  <c r="F3040" i="17"/>
  <c r="F3041" i="17"/>
  <c r="F3042" i="17"/>
  <c r="F3043" i="17"/>
  <c r="F3044" i="17"/>
  <c r="F3045" i="17"/>
  <c r="F3046" i="17"/>
  <c r="F3047" i="17"/>
  <c r="F3048" i="17"/>
  <c r="F3049" i="17"/>
  <c r="F3050" i="17"/>
  <c r="F3051" i="17"/>
  <c r="F3052" i="17"/>
  <c r="F3053" i="17"/>
  <c r="F3054" i="17"/>
  <c r="F3055" i="17"/>
  <c r="F3056" i="17"/>
  <c r="F3057" i="17"/>
  <c r="F3058" i="17"/>
  <c r="F3059" i="17"/>
  <c r="F3060" i="17"/>
  <c r="F3061" i="17"/>
  <c r="F3062" i="17"/>
  <c r="F3063" i="17"/>
  <c r="F3064" i="17"/>
  <c r="F3065" i="17"/>
  <c r="F3066" i="17"/>
  <c r="F3067" i="17"/>
  <c r="F3068" i="17"/>
  <c r="F3069" i="17"/>
  <c r="F3070" i="17"/>
  <c r="F3071" i="17"/>
  <c r="F3072" i="17"/>
  <c r="F3073" i="17"/>
  <c r="F3074" i="17"/>
  <c r="F3075" i="17"/>
  <c r="F3076" i="17"/>
  <c r="F3077" i="17"/>
  <c r="F3078" i="17"/>
  <c r="F3079" i="17"/>
  <c r="F3080" i="17"/>
  <c r="F3081" i="17"/>
  <c r="F3082" i="17"/>
  <c r="F3083" i="17"/>
  <c r="F3084" i="17"/>
  <c r="F3085" i="17"/>
  <c r="F3086" i="17"/>
  <c r="F3087" i="17"/>
  <c r="F3088" i="17"/>
  <c r="F3089" i="17"/>
  <c r="F3090" i="17"/>
  <c r="F3091" i="17"/>
  <c r="F3092" i="17"/>
  <c r="F3093" i="17"/>
  <c r="F3094" i="17"/>
  <c r="F3095" i="17"/>
  <c r="F3096" i="17"/>
  <c r="F3097" i="17"/>
  <c r="F3098" i="17"/>
  <c r="F3099" i="17"/>
  <c r="F3100" i="17"/>
  <c r="F3101" i="17"/>
  <c r="F3102" i="17"/>
  <c r="F3103" i="17"/>
  <c r="F3104" i="17"/>
  <c r="F3105" i="17"/>
  <c r="F3106" i="17"/>
  <c r="F3107" i="17"/>
  <c r="F3108" i="17"/>
  <c r="F3109" i="17"/>
  <c r="F3110" i="17"/>
  <c r="F3111" i="17"/>
  <c r="F3112" i="17"/>
  <c r="F3113" i="17"/>
  <c r="F3114" i="17"/>
  <c r="F3115" i="17"/>
  <c r="F3116" i="17"/>
  <c r="F3117" i="17"/>
  <c r="F3118" i="17"/>
  <c r="F3119" i="17"/>
  <c r="F3120" i="17"/>
  <c r="F3121" i="17"/>
  <c r="F3122" i="17"/>
  <c r="F3123" i="17"/>
  <c r="F3124" i="17"/>
  <c r="F3125" i="17"/>
  <c r="F3126" i="17"/>
  <c r="F3127" i="17"/>
  <c r="F3128" i="17"/>
  <c r="F3129" i="17"/>
  <c r="F3130" i="17"/>
  <c r="F3131" i="17"/>
  <c r="F3132" i="17"/>
  <c r="F3133" i="17"/>
  <c r="F3134" i="17"/>
  <c r="F3135" i="17"/>
  <c r="F3136" i="17"/>
  <c r="F3137" i="17"/>
  <c r="F3138" i="17"/>
  <c r="F3139" i="17"/>
  <c r="F3140" i="17"/>
  <c r="F3141" i="17"/>
  <c r="F3142" i="17"/>
  <c r="F3143" i="17"/>
  <c r="F3144" i="17"/>
  <c r="F3145" i="17"/>
  <c r="F3146" i="17"/>
  <c r="F3147" i="17"/>
  <c r="F3148" i="17"/>
  <c r="F3149" i="17"/>
  <c r="F3150" i="17"/>
  <c r="F3151" i="17"/>
  <c r="F3152" i="17"/>
  <c r="F3153" i="17"/>
  <c r="F3154" i="17"/>
  <c r="F3155" i="17"/>
  <c r="F3156" i="17"/>
  <c r="F3157" i="17"/>
  <c r="F3158" i="17"/>
  <c r="F3159" i="17"/>
  <c r="F3160" i="17"/>
  <c r="F3161" i="17"/>
  <c r="F3162" i="17"/>
  <c r="F3163" i="17"/>
  <c r="F3164" i="17"/>
  <c r="F3165" i="17"/>
  <c r="F3166" i="17"/>
  <c r="F3167" i="17"/>
  <c r="F3168" i="17"/>
  <c r="F3169" i="17"/>
  <c r="F3170" i="17"/>
  <c r="F3171" i="17"/>
  <c r="F3172" i="17"/>
  <c r="F3173" i="17"/>
  <c r="F3174" i="17"/>
  <c r="F3175" i="17"/>
  <c r="F3176" i="17"/>
  <c r="F3177" i="17"/>
  <c r="F3178" i="17"/>
  <c r="F3179" i="17"/>
  <c r="F3180" i="17"/>
  <c r="F3181" i="17"/>
  <c r="F3182" i="17"/>
  <c r="F3183" i="17"/>
  <c r="F3184" i="17"/>
  <c r="F3185" i="17"/>
  <c r="F3186" i="17"/>
  <c r="F3187" i="17"/>
  <c r="F3188" i="17"/>
  <c r="F3189" i="17"/>
  <c r="F3190" i="17"/>
  <c r="F3191" i="17"/>
  <c r="F3192" i="17"/>
  <c r="F3193" i="17"/>
  <c r="F3194" i="17"/>
  <c r="F3195" i="17"/>
  <c r="F3196" i="17"/>
  <c r="F3197" i="17"/>
  <c r="F3198" i="17"/>
  <c r="F3199" i="17"/>
  <c r="F3200" i="17"/>
  <c r="F3201" i="17"/>
  <c r="F3202" i="17"/>
  <c r="F3203" i="17"/>
  <c r="F3204" i="17"/>
  <c r="F3205" i="17"/>
  <c r="F3206" i="17"/>
  <c r="F3207" i="17"/>
  <c r="F3208" i="17"/>
  <c r="F3209" i="17"/>
  <c r="F3210" i="17"/>
  <c r="F3211" i="17"/>
  <c r="F3212" i="17"/>
  <c r="F3213" i="17"/>
  <c r="F3214" i="17"/>
  <c r="F3215" i="17"/>
  <c r="F3216" i="17"/>
  <c r="F3217" i="17"/>
  <c r="F3218" i="17"/>
  <c r="F3219" i="17"/>
  <c r="F3220" i="17"/>
  <c r="F3221" i="17"/>
  <c r="F3222" i="17"/>
  <c r="F3223" i="17"/>
  <c r="F3224" i="17"/>
  <c r="F3225" i="17"/>
  <c r="F3226" i="17"/>
  <c r="F3227" i="17"/>
  <c r="F3228" i="17"/>
  <c r="F3229" i="17"/>
  <c r="F3230" i="17"/>
  <c r="F3231" i="17"/>
  <c r="F3232" i="17"/>
  <c r="F3233" i="17"/>
  <c r="F3234" i="17"/>
  <c r="F3235" i="17"/>
  <c r="F3236" i="17"/>
  <c r="F3237" i="17"/>
  <c r="F3238" i="17"/>
  <c r="F3239" i="17"/>
  <c r="F3240" i="17"/>
  <c r="F3241" i="17"/>
  <c r="F3242" i="17"/>
  <c r="F3243" i="17"/>
  <c r="F3244" i="17"/>
  <c r="F3245" i="17"/>
  <c r="F3246" i="17"/>
  <c r="F3247" i="17"/>
  <c r="F3248" i="17"/>
  <c r="F3249" i="17"/>
  <c r="F3250" i="17"/>
  <c r="F3251" i="17"/>
  <c r="F3252" i="17"/>
  <c r="F3253" i="17"/>
  <c r="F3254" i="17"/>
  <c r="F3255" i="17"/>
  <c r="F3256" i="17"/>
  <c r="F3257" i="17"/>
  <c r="F3258" i="17"/>
  <c r="F3259" i="17"/>
  <c r="F3260" i="17"/>
  <c r="F3261" i="17"/>
  <c r="F3262" i="17"/>
  <c r="F3263" i="17"/>
  <c r="F3264" i="17"/>
  <c r="F3265" i="17"/>
  <c r="F3266" i="17"/>
  <c r="F3267" i="17"/>
  <c r="F3268" i="17"/>
  <c r="F3269" i="17"/>
  <c r="F3270" i="17"/>
  <c r="F3271" i="17"/>
  <c r="F3272" i="17"/>
  <c r="F3273" i="17"/>
  <c r="F3274" i="17"/>
  <c r="F3275" i="17"/>
  <c r="F3276" i="17"/>
  <c r="F3277" i="17"/>
  <c r="F3278" i="17"/>
  <c r="F3279" i="17"/>
  <c r="F3280" i="17"/>
  <c r="F3281" i="17"/>
  <c r="F3282" i="17"/>
  <c r="F3283" i="17"/>
  <c r="F3284" i="17"/>
  <c r="F3285" i="17"/>
  <c r="F3286" i="17"/>
  <c r="F3287" i="17"/>
  <c r="F3288" i="17"/>
  <c r="F3289" i="17"/>
  <c r="F3290" i="17"/>
  <c r="F3291" i="17"/>
  <c r="F3292" i="17"/>
  <c r="F3293" i="17"/>
  <c r="F3294" i="17"/>
  <c r="F3295" i="17"/>
  <c r="F3296" i="17"/>
  <c r="F3297" i="17"/>
  <c r="F3298" i="17"/>
  <c r="F3299" i="17"/>
  <c r="F3300" i="17"/>
  <c r="F3301" i="17"/>
  <c r="F3302" i="17"/>
  <c r="F3303" i="17"/>
  <c r="F3304" i="17"/>
  <c r="F3305" i="17"/>
  <c r="F3306" i="17"/>
  <c r="F3307" i="17"/>
  <c r="F3308" i="17"/>
  <c r="F3309" i="17"/>
  <c r="F3310" i="17"/>
  <c r="F3311" i="17"/>
  <c r="F3312" i="17"/>
  <c r="F3313" i="17"/>
  <c r="F3314" i="17"/>
  <c r="F3315" i="17"/>
  <c r="F3316" i="17"/>
  <c r="F3317" i="17"/>
  <c r="F3318" i="17"/>
  <c r="F3319" i="17"/>
  <c r="F3320" i="17"/>
  <c r="F3321" i="17"/>
  <c r="F3322" i="17"/>
  <c r="F3323" i="17"/>
  <c r="F3324" i="17"/>
  <c r="F3325" i="17"/>
  <c r="F3326" i="17"/>
  <c r="F3327" i="17"/>
  <c r="F3328" i="17"/>
  <c r="F3329" i="17"/>
  <c r="F3330" i="17"/>
  <c r="F3331" i="17"/>
  <c r="F3332" i="17"/>
  <c r="F3333" i="17"/>
  <c r="F3334" i="17"/>
  <c r="F3335" i="17"/>
  <c r="F3336" i="17"/>
  <c r="F3337" i="17"/>
  <c r="F3338" i="17"/>
  <c r="F3339" i="17"/>
  <c r="F3340" i="17"/>
  <c r="F3341" i="17"/>
  <c r="F3342" i="17"/>
  <c r="F3343" i="17"/>
  <c r="F3344" i="17"/>
  <c r="F3345" i="17"/>
  <c r="F3346" i="17"/>
  <c r="F3347" i="17"/>
  <c r="F3348" i="17"/>
  <c r="F3349" i="17"/>
  <c r="F3350" i="17"/>
  <c r="F3351" i="17"/>
  <c r="F3352" i="17"/>
  <c r="F3353" i="17"/>
  <c r="F3354" i="17"/>
  <c r="F3355" i="17"/>
  <c r="F3356" i="17"/>
  <c r="F3357" i="17"/>
  <c r="F3358" i="17"/>
  <c r="F3359" i="17"/>
  <c r="F3360" i="17"/>
  <c r="F3361" i="17"/>
  <c r="F3362" i="17"/>
  <c r="F3363" i="17"/>
  <c r="F3364" i="17"/>
  <c r="F3365" i="17"/>
  <c r="F3366" i="17"/>
  <c r="F3367" i="17"/>
  <c r="F3368" i="17"/>
  <c r="F3369" i="17"/>
  <c r="F3370" i="17"/>
  <c r="F3371" i="17"/>
  <c r="F3372" i="17"/>
  <c r="F3373" i="17"/>
  <c r="F3374" i="17"/>
  <c r="F3375" i="17"/>
  <c r="F3376" i="17"/>
  <c r="F3377" i="17"/>
  <c r="F3378" i="17"/>
  <c r="F3379" i="17"/>
  <c r="F3380" i="17"/>
  <c r="F3381" i="17"/>
  <c r="F3382" i="17"/>
  <c r="F3383" i="17"/>
  <c r="F3384" i="17"/>
  <c r="F3385" i="17"/>
  <c r="F3386" i="17"/>
  <c r="F3387" i="17"/>
  <c r="F3388" i="17"/>
  <c r="F3389" i="17"/>
  <c r="F3390" i="17"/>
  <c r="F3391" i="17"/>
  <c r="F3392" i="17"/>
  <c r="F3393" i="17"/>
  <c r="F3394" i="17"/>
  <c r="F3395" i="17"/>
  <c r="F3396" i="17"/>
  <c r="F3397" i="17"/>
  <c r="F3398" i="17"/>
  <c r="F3399" i="17"/>
  <c r="F3400" i="17"/>
  <c r="F3401" i="17"/>
  <c r="F3402" i="17"/>
  <c r="F3403" i="17"/>
  <c r="F3404" i="17"/>
  <c r="F3405" i="17"/>
  <c r="F3406" i="17"/>
  <c r="F3407" i="17"/>
  <c r="F3408" i="17"/>
  <c r="F3409" i="17"/>
  <c r="F3410" i="17"/>
  <c r="F3411" i="17"/>
  <c r="F3412" i="17"/>
  <c r="F3413" i="17"/>
  <c r="F3414" i="17"/>
  <c r="F3415" i="17"/>
  <c r="F3416" i="17"/>
  <c r="F3417" i="17"/>
  <c r="F3418" i="17"/>
  <c r="F3419" i="17"/>
  <c r="F3420" i="17"/>
  <c r="F3421" i="17"/>
  <c r="F3422" i="17"/>
  <c r="F3423" i="17"/>
  <c r="F3424" i="17"/>
  <c r="F3425" i="17"/>
  <c r="F3426" i="17"/>
  <c r="F3427" i="17"/>
  <c r="F3428" i="17"/>
  <c r="F3429" i="17"/>
  <c r="F3430" i="17"/>
  <c r="F3431" i="17"/>
  <c r="F3432" i="17"/>
  <c r="F3433" i="17"/>
  <c r="F3434" i="17"/>
  <c r="F3435" i="17"/>
  <c r="F3436" i="17"/>
  <c r="F3437" i="17"/>
  <c r="F3438" i="17"/>
  <c r="F3439" i="17"/>
  <c r="F3440" i="17"/>
  <c r="F3441" i="17"/>
  <c r="F3442" i="17"/>
  <c r="F3443" i="17"/>
  <c r="F3444" i="17"/>
  <c r="F3445" i="17"/>
  <c r="F3446" i="17"/>
  <c r="F3447" i="17"/>
  <c r="F3448" i="17"/>
  <c r="F3449" i="17"/>
  <c r="F3450" i="17"/>
  <c r="F3451" i="17"/>
  <c r="F3452" i="17"/>
  <c r="F3453" i="17"/>
  <c r="F3454" i="17"/>
  <c r="F3455" i="17"/>
  <c r="F3456" i="17"/>
  <c r="F3457" i="17"/>
  <c r="F3458" i="17"/>
  <c r="F3459" i="17"/>
  <c r="F3460" i="17"/>
  <c r="F3461" i="17"/>
  <c r="F3462" i="17"/>
  <c r="F3463" i="17"/>
  <c r="F3464" i="17"/>
  <c r="F3465" i="17"/>
  <c r="F3466" i="17"/>
  <c r="F3467" i="17"/>
  <c r="F3468" i="17"/>
  <c r="F3469" i="17"/>
  <c r="F3470" i="17"/>
  <c r="F3471" i="17"/>
  <c r="F3472" i="17"/>
  <c r="F3473" i="17"/>
  <c r="F3474" i="17"/>
  <c r="F3475" i="17"/>
  <c r="F3476" i="17"/>
  <c r="F3477" i="17"/>
  <c r="F3478" i="17"/>
  <c r="F3479" i="17"/>
  <c r="F3480" i="17"/>
  <c r="F3481" i="17"/>
  <c r="F3482" i="17"/>
  <c r="F3483" i="17"/>
  <c r="F3484" i="17"/>
  <c r="F3485" i="17"/>
  <c r="F3486" i="17"/>
  <c r="F3487" i="17"/>
  <c r="F3488" i="17"/>
  <c r="F3489" i="17"/>
  <c r="F3490" i="17"/>
  <c r="F3491" i="17"/>
  <c r="F3492" i="17"/>
  <c r="F3493" i="17"/>
  <c r="F3494" i="17"/>
  <c r="F3495" i="17"/>
  <c r="F3496" i="17"/>
  <c r="F3497" i="17"/>
  <c r="F3498" i="17"/>
  <c r="F3499" i="17"/>
  <c r="F3500" i="17"/>
  <c r="F3501" i="17"/>
  <c r="F3502" i="17"/>
  <c r="F3503" i="17"/>
  <c r="F3504" i="17"/>
  <c r="F3505" i="17"/>
  <c r="F3506" i="17"/>
  <c r="F3507" i="17"/>
  <c r="F3508" i="17"/>
  <c r="F3509" i="17"/>
  <c r="F3510" i="17"/>
  <c r="F3511" i="17"/>
  <c r="F3512" i="17"/>
  <c r="F3513" i="17"/>
  <c r="F3514" i="17"/>
  <c r="F3515" i="17"/>
  <c r="F3516" i="17"/>
  <c r="F3517" i="17"/>
  <c r="F3518" i="17"/>
  <c r="F3519" i="17"/>
  <c r="F3520" i="17"/>
  <c r="F3521" i="17"/>
  <c r="F3522" i="17"/>
  <c r="F3523" i="17"/>
  <c r="F3524" i="17"/>
  <c r="F3525" i="17"/>
  <c r="F3526" i="17"/>
  <c r="F3527" i="17"/>
  <c r="F3528" i="17"/>
  <c r="F3529" i="17"/>
  <c r="F3530" i="17"/>
  <c r="F3531" i="17"/>
  <c r="F3532" i="17"/>
  <c r="F3533" i="17"/>
  <c r="F3534" i="17"/>
  <c r="F3535" i="17"/>
  <c r="F3536" i="17"/>
  <c r="F3537" i="17"/>
  <c r="F3538" i="17"/>
  <c r="F3539" i="17"/>
  <c r="F3540" i="17"/>
  <c r="F3541" i="17"/>
  <c r="F3542" i="17"/>
  <c r="F3543" i="17"/>
  <c r="F3544" i="17"/>
  <c r="F3545" i="17"/>
  <c r="F3546" i="17"/>
  <c r="F3547" i="17"/>
  <c r="F3548" i="17"/>
  <c r="F3549" i="17"/>
  <c r="F3550" i="17"/>
  <c r="F3551" i="17"/>
  <c r="F3552" i="17"/>
  <c r="F3553" i="17"/>
  <c r="F3554" i="17"/>
  <c r="F3555" i="17"/>
  <c r="F3556" i="17"/>
  <c r="F3557" i="17"/>
  <c r="F3558" i="17"/>
  <c r="F3559" i="17"/>
  <c r="F3560" i="17"/>
  <c r="F3561" i="17"/>
  <c r="F3562" i="17"/>
  <c r="F3563" i="17"/>
  <c r="F3564" i="17"/>
  <c r="F3565" i="17"/>
  <c r="F3566" i="17"/>
  <c r="F3567" i="17"/>
  <c r="F3568" i="17"/>
  <c r="F3569" i="17"/>
  <c r="F3570" i="17"/>
  <c r="F3571" i="17"/>
  <c r="F3572" i="17"/>
  <c r="F3573" i="17"/>
  <c r="F3574" i="17"/>
  <c r="F3575" i="17"/>
  <c r="F3576" i="17"/>
  <c r="F3577" i="17"/>
  <c r="F3578" i="17"/>
  <c r="F3579" i="17"/>
  <c r="F3580" i="17"/>
  <c r="F3581" i="17"/>
  <c r="F3582" i="17"/>
  <c r="F3583" i="17"/>
  <c r="F3584" i="17"/>
  <c r="F3585" i="17"/>
  <c r="F3586" i="17"/>
  <c r="F3587" i="17"/>
  <c r="F3588" i="17"/>
  <c r="F3589" i="17"/>
  <c r="F3590" i="17"/>
  <c r="F3591" i="17"/>
  <c r="F3592" i="17"/>
  <c r="F3593" i="17"/>
  <c r="F3594" i="17"/>
  <c r="F3595" i="17"/>
  <c r="F3596" i="17"/>
  <c r="F3597" i="17"/>
  <c r="F3598" i="17"/>
  <c r="F3599" i="17"/>
  <c r="F3600" i="17"/>
  <c r="F3601" i="17"/>
  <c r="F3602" i="17"/>
  <c r="F3603" i="17"/>
  <c r="F3604" i="17"/>
  <c r="F3605" i="17"/>
  <c r="F3606" i="17"/>
  <c r="F3607" i="17"/>
  <c r="F3608" i="17"/>
  <c r="F3609" i="17"/>
  <c r="F3610" i="17"/>
  <c r="F3611" i="17"/>
  <c r="F3612" i="17"/>
  <c r="F3613" i="17"/>
  <c r="F3614" i="17"/>
  <c r="F3615" i="17"/>
  <c r="F3616" i="17"/>
  <c r="F3617" i="17"/>
  <c r="F3618" i="17"/>
  <c r="F3619" i="17"/>
  <c r="F3620" i="17"/>
  <c r="F3621" i="17"/>
  <c r="F3622" i="17"/>
  <c r="F3623" i="17"/>
  <c r="F3624" i="17"/>
  <c r="F3625" i="17"/>
  <c r="F3626" i="17"/>
  <c r="F3627" i="17"/>
  <c r="F3628" i="17"/>
  <c r="F3629" i="17"/>
  <c r="F3630" i="17"/>
  <c r="F3631" i="17"/>
  <c r="F3632" i="17"/>
  <c r="F3633" i="17"/>
  <c r="F3634" i="17"/>
  <c r="F3635" i="17"/>
  <c r="F3636" i="17"/>
  <c r="F3637" i="17"/>
  <c r="F3638" i="17"/>
  <c r="F3639" i="17"/>
  <c r="F3640" i="17"/>
  <c r="F3641" i="17"/>
  <c r="F3642" i="17"/>
  <c r="F3643" i="17"/>
  <c r="F3644" i="17"/>
  <c r="F3645" i="17"/>
  <c r="F3646" i="17"/>
  <c r="F3647" i="17"/>
  <c r="F3648" i="17"/>
  <c r="F3649" i="17"/>
  <c r="F3650" i="17"/>
  <c r="F3651" i="17"/>
  <c r="F3652" i="17"/>
  <c r="F3653" i="17"/>
  <c r="F3654" i="17"/>
  <c r="F3655" i="17"/>
  <c r="F3656" i="17"/>
  <c r="F3657" i="17"/>
  <c r="F3658" i="17"/>
  <c r="F3659" i="17"/>
  <c r="F3660" i="17"/>
  <c r="F3661" i="17"/>
  <c r="F3662" i="17"/>
  <c r="F3663" i="17"/>
  <c r="F3664" i="17"/>
  <c r="F3665" i="17"/>
  <c r="F3666" i="17"/>
  <c r="F3667" i="17"/>
  <c r="F3668" i="17"/>
  <c r="F3669" i="17"/>
  <c r="F3670" i="17"/>
  <c r="F3671" i="17"/>
  <c r="F3672" i="17"/>
  <c r="F3673" i="17"/>
  <c r="F3674" i="17"/>
  <c r="F3675" i="17"/>
  <c r="F3676" i="17"/>
  <c r="F3677" i="17"/>
  <c r="F3678" i="17"/>
  <c r="F3679" i="17"/>
  <c r="F3680" i="17"/>
  <c r="F3681" i="17"/>
  <c r="F3682" i="17"/>
  <c r="F3683" i="17"/>
  <c r="F3684" i="17"/>
  <c r="F3685" i="17"/>
  <c r="F3686" i="17"/>
  <c r="F3687" i="17"/>
  <c r="F3688" i="17"/>
  <c r="F3689" i="17"/>
  <c r="F3690" i="17"/>
  <c r="F3691" i="17"/>
  <c r="F3692" i="17"/>
  <c r="F3693" i="17"/>
  <c r="F3694" i="17"/>
  <c r="F3695" i="17"/>
  <c r="F3696" i="17"/>
  <c r="F3697" i="17"/>
  <c r="F3698" i="17"/>
  <c r="F3699" i="17"/>
  <c r="F3700" i="17"/>
  <c r="F3701" i="17"/>
  <c r="F3702" i="17"/>
  <c r="F3703" i="17"/>
  <c r="F3704" i="17"/>
  <c r="F3705" i="17"/>
  <c r="F3706" i="17"/>
  <c r="F3707" i="17"/>
  <c r="F3708" i="17"/>
  <c r="F3709" i="17"/>
  <c r="F3710" i="17"/>
  <c r="F3711" i="17"/>
  <c r="F3712" i="17"/>
  <c r="F3713" i="17"/>
  <c r="F3714" i="17"/>
  <c r="F3715" i="17"/>
  <c r="F3716" i="17"/>
  <c r="F3717" i="17"/>
  <c r="F3718" i="17"/>
  <c r="F3719" i="17"/>
  <c r="F3720" i="17"/>
  <c r="F3721" i="17"/>
  <c r="F3722" i="17"/>
  <c r="F3723" i="17"/>
  <c r="F3724" i="17"/>
  <c r="F3725" i="17"/>
  <c r="F3726" i="17"/>
  <c r="F3727" i="17"/>
  <c r="F3728" i="17"/>
  <c r="F3729" i="17"/>
  <c r="F3730" i="17"/>
  <c r="F3731" i="17"/>
  <c r="F3732" i="17"/>
  <c r="F3733" i="17"/>
  <c r="F3734" i="17"/>
  <c r="F3735" i="17"/>
  <c r="F3736" i="17"/>
  <c r="F3737" i="17"/>
  <c r="F3738" i="17"/>
  <c r="F3739" i="17"/>
  <c r="F3740" i="17"/>
  <c r="F3741" i="17"/>
  <c r="F3742" i="17"/>
  <c r="F3743" i="17"/>
  <c r="F3744" i="17"/>
  <c r="F3745" i="17"/>
  <c r="F3746" i="17"/>
  <c r="F3747" i="17"/>
  <c r="F3748" i="17"/>
  <c r="F3749" i="17"/>
  <c r="F3750" i="17"/>
  <c r="F3751" i="17"/>
  <c r="F3752" i="17"/>
  <c r="F3753" i="17"/>
  <c r="F3754" i="17"/>
  <c r="F3755" i="17"/>
  <c r="F3756" i="17"/>
  <c r="F3757" i="17"/>
  <c r="F3758" i="17"/>
  <c r="F3759" i="17"/>
  <c r="F3760" i="17"/>
  <c r="F3761" i="17"/>
  <c r="F3762" i="17"/>
  <c r="F3763" i="17"/>
  <c r="F3764" i="17"/>
  <c r="F3765" i="17"/>
  <c r="F3766" i="17"/>
  <c r="F3767" i="17"/>
  <c r="F3768" i="17"/>
  <c r="F3769" i="17"/>
  <c r="F3770" i="17"/>
  <c r="F3771" i="17"/>
  <c r="F3772" i="17"/>
  <c r="F3773" i="17"/>
  <c r="F3774" i="17"/>
  <c r="F3775" i="17"/>
  <c r="F3776" i="17"/>
  <c r="F3777" i="17"/>
  <c r="F3778" i="17"/>
  <c r="F3779" i="17"/>
  <c r="F3780" i="17"/>
  <c r="F3781" i="17"/>
  <c r="F3782" i="17"/>
  <c r="F3783" i="17"/>
  <c r="F3784" i="17"/>
  <c r="F3785" i="17"/>
  <c r="F3786" i="17"/>
  <c r="F3787" i="17"/>
  <c r="F3788" i="17"/>
  <c r="F3789" i="17"/>
  <c r="F3790" i="17"/>
  <c r="F3791" i="17"/>
  <c r="F3792" i="17"/>
  <c r="F3793" i="17"/>
  <c r="F3794" i="17"/>
  <c r="F3795" i="17"/>
  <c r="F3796" i="17"/>
  <c r="F3797" i="17"/>
  <c r="F3798" i="17"/>
  <c r="F3799" i="17"/>
  <c r="F3800" i="17"/>
  <c r="F3801" i="17"/>
  <c r="F3802" i="17"/>
  <c r="F3803" i="17"/>
  <c r="F3804" i="17"/>
  <c r="F3805" i="17"/>
  <c r="F3806" i="17"/>
  <c r="F3807" i="17"/>
  <c r="F3808" i="17"/>
  <c r="F3809" i="17"/>
  <c r="F3810" i="17"/>
  <c r="F3811" i="17"/>
  <c r="F3812" i="17"/>
  <c r="F3813" i="17"/>
  <c r="F3814" i="17"/>
  <c r="F3815" i="17"/>
  <c r="F3816" i="17"/>
  <c r="F3817" i="17"/>
  <c r="F3818" i="17"/>
  <c r="F3819" i="17"/>
  <c r="F3820" i="17"/>
  <c r="F3821" i="17"/>
  <c r="F3822" i="17"/>
  <c r="F3823" i="17"/>
  <c r="F3824" i="17"/>
  <c r="F3825" i="17"/>
  <c r="F3826" i="17"/>
  <c r="F3827" i="17"/>
  <c r="F3828" i="17"/>
  <c r="F3829" i="17"/>
  <c r="F3830" i="17"/>
  <c r="F3831" i="17"/>
  <c r="F3832" i="17"/>
  <c r="F3833" i="17"/>
  <c r="F3834" i="17"/>
  <c r="F3835" i="17"/>
  <c r="F3836" i="17"/>
  <c r="F3837" i="17"/>
  <c r="F3838" i="17"/>
  <c r="F3839" i="17"/>
  <c r="F3840" i="17"/>
  <c r="F3841" i="17"/>
  <c r="F3842" i="17"/>
  <c r="F3843" i="17"/>
  <c r="F3844" i="17"/>
  <c r="F3845" i="17"/>
  <c r="F3846" i="17"/>
  <c r="F3847" i="17"/>
  <c r="F3848" i="17"/>
  <c r="F3849" i="17"/>
  <c r="F3850" i="17"/>
  <c r="F3851" i="17"/>
  <c r="F3852" i="17"/>
  <c r="F3853" i="17"/>
  <c r="F3854" i="17"/>
  <c r="F3855" i="17"/>
  <c r="F3856" i="17"/>
  <c r="F3857" i="17"/>
  <c r="F3858" i="17"/>
  <c r="F3859" i="17"/>
  <c r="F3860" i="17"/>
  <c r="F3861" i="17"/>
  <c r="F3862" i="17"/>
  <c r="F3863" i="17"/>
  <c r="F3864" i="17"/>
  <c r="F3865" i="17"/>
  <c r="F3866" i="17"/>
  <c r="F3867" i="17"/>
  <c r="F3868" i="17"/>
  <c r="F3869" i="17"/>
  <c r="F3870" i="17"/>
  <c r="F3871" i="17"/>
  <c r="F3872" i="17"/>
  <c r="F3873" i="17"/>
  <c r="F3874" i="17"/>
  <c r="F3875" i="17"/>
  <c r="F3876" i="17"/>
  <c r="F3877" i="17"/>
  <c r="F3878" i="17"/>
  <c r="F3879" i="17"/>
  <c r="F3880" i="17"/>
  <c r="F3881" i="17"/>
  <c r="F3882" i="17"/>
  <c r="F3883" i="17"/>
  <c r="F3884" i="17"/>
  <c r="F3885" i="17"/>
  <c r="F3886" i="17"/>
  <c r="F3887" i="17"/>
  <c r="F3888" i="17"/>
  <c r="F3889" i="17"/>
  <c r="F3890" i="17"/>
  <c r="F3891" i="17"/>
  <c r="F3892" i="17"/>
  <c r="F3893" i="17"/>
  <c r="F3894" i="17"/>
  <c r="F3895" i="17"/>
  <c r="F3896" i="17"/>
  <c r="F3897" i="17"/>
  <c r="F3898" i="17"/>
  <c r="F3899" i="17"/>
  <c r="F3900" i="17"/>
  <c r="F3901" i="17"/>
  <c r="F3902" i="17"/>
  <c r="F3903" i="17"/>
  <c r="F3904" i="17"/>
  <c r="F3905" i="17"/>
  <c r="F3906" i="17"/>
  <c r="F3907" i="17"/>
  <c r="F3908" i="17"/>
  <c r="F3909" i="17"/>
  <c r="F3910" i="17"/>
  <c r="F3911" i="17"/>
  <c r="F3912" i="17"/>
  <c r="F3913" i="17"/>
  <c r="F3914" i="17"/>
  <c r="F3915" i="17"/>
  <c r="F3916" i="17"/>
  <c r="F3917" i="17"/>
  <c r="F3918" i="17"/>
  <c r="F3919" i="17"/>
  <c r="F3920" i="17"/>
  <c r="F3921" i="17"/>
  <c r="F3922" i="17"/>
  <c r="F3923" i="17"/>
  <c r="F3924" i="17"/>
  <c r="F3925" i="17"/>
  <c r="F3926" i="17"/>
  <c r="F3927" i="17"/>
  <c r="F3928" i="17"/>
  <c r="F3929" i="17"/>
  <c r="F3930" i="17"/>
  <c r="F3931" i="17"/>
  <c r="F3932" i="17"/>
  <c r="F3933" i="17"/>
  <c r="F3934" i="17"/>
  <c r="F3935" i="17"/>
  <c r="F3936" i="17"/>
  <c r="F3937" i="17"/>
  <c r="F3938" i="17"/>
  <c r="F3939" i="17"/>
  <c r="F3940" i="17"/>
  <c r="F3941" i="17"/>
  <c r="F3942" i="17"/>
  <c r="F3943" i="17"/>
  <c r="F3944" i="17"/>
  <c r="F3945" i="17"/>
  <c r="F3946" i="17"/>
  <c r="F3947" i="17"/>
  <c r="F3948" i="17"/>
  <c r="F3949" i="17"/>
  <c r="F3950" i="17"/>
  <c r="F3951" i="17"/>
  <c r="F3952" i="17"/>
  <c r="F3953" i="17"/>
  <c r="F3954" i="17"/>
  <c r="F3955" i="17"/>
  <c r="F3956" i="17"/>
  <c r="F3957" i="17"/>
  <c r="F3958" i="17"/>
  <c r="F3959" i="17"/>
  <c r="F3960" i="17"/>
  <c r="F3961" i="17"/>
  <c r="F3962" i="17"/>
  <c r="F3963" i="17"/>
  <c r="F3964" i="17"/>
  <c r="F3965" i="17"/>
  <c r="F3966" i="17"/>
  <c r="F3967" i="17"/>
  <c r="F3968" i="17"/>
  <c r="F3969" i="17"/>
  <c r="F3970" i="17"/>
  <c r="F3971" i="17"/>
  <c r="F3972" i="17"/>
  <c r="F3973" i="17"/>
  <c r="F3974" i="17"/>
  <c r="F3975" i="17"/>
  <c r="F3976" i="17"/>
  <c r="F3977" i="17"/>
  <c r="F3978" i="17"/>
  <c r="F3979" i="17"/>
  <c r="F3980" i="17"/>
  <c r="F3981" i="17"/>
  <c r="F3982" i="17"/>
  <c r="F3983" i="17"/>
  <c r="F3984" i="17"/>
  <c r="F3985" i="17"/>
  <c r="F3986" i="17"/>
  <c r="F3987" i="17"/>
  <c r="F3988" i="17"/>
  <c r="F3989" i="17"/>
  <c r="F3990" i="17"/>
  <c r="F3991" i="17"/>
  <c r="F3992" i="17"/>
  <c r="F3993" i="17"/>
  <c r="F3994" i="17"/>
  <c r="F3995" i="17"/>
  <c r="F3996" i="17"/>
  <c r="F3997" i="17"/>
  <c r="F3998" i="17"/>
  <c r="F3999" i="17"/>
  <c r="F4000" i="17"/>
  <c r="F4001" i="17"/>
  <c r="F4002" i="17"/>
  <c r="F4003" i="17"/>
  <c r="F4004" i="17"/>
  <c r="F4005" i="17"/>
  <c r="F4006" i="17"/>
  <c r="F4007" i="17"/>
  <c r="F4008" i="17"/>
  <c r="F4009" i="17"/>
  <c r="F4010" i="17"/>
  <c r="F4011" i="17"/>
  <c r="F4012" i="17"/>
  <c r="F4013" i="17"/>
  <c r="F4014" i="17"/>
  <c r="F4015" i="17"/>
  <c r="F4016" i="17"/>
  <c r="F4017" i="17"/>
  <c r="F4018" i="17"/>
  <c r="F4019" i="17"/>
  <c r="F4020" i="17"/>
  <c r="F4021" i="17"/>
  <c r="F4022" i="17"/>
  <c r="F4023" i="17"/>
  <c r="F4024" i="17"/>
  <c r="F4025" i="17"/>
  <c r="F4026" i="17"/>
  <c r="F4027" i="17"/>
  <c r="F4028" i="17"/>
  <c r="F4029" i="17"/>
  <c r="F4030" i="17"/>
  <c r="F4031" i="17"/>
  <c r="F4032" i="17"/>
  <c r="F4033" i="17"/>
  <c r="F4034" i="17"/>
  <c r="F4035" i="17"/>
  <c r="F4036" i="17"/>
  <c r="F4037" i="17"/>
  <c r="F4038" i="17"/>
  <c r="F4039" i="17"/>
  <c r="F4040" i="17"/>
  <c r="F4041" i="17"/>
  <c r="F4042" i="17"/>
  <c r="F4043" i="17"/>
  <c r="F4044" i="17"/>
  <c r="F4045" i="17"/>
  <c r="F4046" i="17"/>
  <c r="F4047" i="17"/>
  <c r="F4048" i="17"/>
  <c r="F4049" i="17"/>
  <c r="F4050" i="17"/>
  <c r="F4051" i="17"/>
  <c r="F4052" i="17"/>
  <c r="F4053" i="17"/>
  <c r="F4054" i="17"/>
  <c r="F4055" i="17"/>
  <c r="F4056" i="17"/>
  <c r="F4057" i="17"/>
  <c r="F4058" i="17"/>
  <c r="F4059" i="17"/>
  <c r="F4060" i="17"/>
  <c r="F4061" i="17"/>
  <c r="F4062" i="17"/>
  <c r="F4063" i="17"/>
  <c r="F4064" i="17"/>
  <c r="F4065" i="17"/>
  <c r="F4066" i="17"/>
  <c r="F4067" i="17"/>
  <c r="F4068" i="17"/>
  <c r="F4069" i="17"/>
  <c r="F4070" i="17"/>
  <c r="F4071" i="17"/>
  <c r="F4072" i="17"/>
  <c r="F4073" i="17"/>
  <c r="F4074" i="17"/>
  <c r="F4075" i="17"/>
  <c r="F4076" i="17"/>
  <c r="F4077" i="17"/>
  <c r="F4078" i="17"/>
  <c r="F4079" i="17"/>
  <c r="F4080" i="17"/>
  <c r="F4081" i="17"/>
  <c r="F4082" i="17"/>
  <c r="F4083" i="17"/>
  <c r="F4084" i="17"/>
  <c r="F4085" i="17"/>
  <c r="F4086" i="17"/>
  <c r="F4087" i="17"/>
  <c r="F4088" i="17"/>
  <c r="F4089" i="17"/>
  <c r="F4090" i="17"/>
  <c r="F4091" i="17"/>
  <c r="F4092" i="17"/>
  <c r="F4093" i="17"/>
  <c r="F4094" i="17"/>
  <c r="F4095" i="17"/>
  <c r="F4096" i="17"/>
  <c r="F4097" i="17"/>
  <c r="F4098" i="17"/>
  <c r="F4099" i="17"/>
  <c r="F4100" i="17"/>
  <c r="F4101" i="17"/>
  <c r="F4102" i="17"/>
  <c r="F4103" i="17"/>
  <c r="F4104" i="17"/>
  <c r="F4105" i="17"/>
  <c r="F4106" i="17"/>
  <c r="F4107" i="17"/>
  <c r="F4108" i="17"/>
  <c r="F4109" i="17"/>
  <c r="F4110" i="17"/>
  <c r="F4111" i="17"/>
  <c r="F4112" i="17"/>
  <c r="F4113" i="17"/>
  <c r="F4114" i="17"/>
  <c r="F4115" i="17"/>
  <c r="F4116" i="17"/>
  <c r="F4117" i="17"/>
  <c r="F4118" i="17"/>
  <c r="F4119" i="17"/>
  <c r="F4120" i="17"/>
  <c r="F4121" i="17"/>
  <c r="F4122" i="17"/>
  <c r="F4123" i="17"/>
  <c r="F4124" i="17"/>
  <c r="F4125" i="17"/>
  <c r="F4126" i="17"/>
  <c r="F4127" i="17"/>
  <c r="F4128" i="17"/>
  <c r="F4129" i="17"/>
  <c r="F4130" i="17"/>
  <c r="F4131" i="17"/>
  <c r="F4132" i="17"/>
  <c r="F4133" i="17"/>
  <c r="F4134" i="17"/>
  <c r="F4135" i="17"/>
  <c r="F4136" i="17"/>
  <c r="F4137" i="17"/>
  <c r="F4138" i="17"/>
  <c r="F4139" i="17"/>
  <c r="F4140" i="17"/>
  <c r="F4141" i="17"/>
  <c r="F4142" i="17"/>
  <c r="F4143" i="17"/>
  <c r="F4144" i="17"/>
  <c r="F4145" i="17"/>
  <c r="F4146" i="17"/>
  <c r="F4147" i="17"/>
  <c r="F4148" i="17"/>
  <c r="F4149" i="17"/>
  <c r="F4150" i="17"/>
  <c r="F4151" i="17"/>
  <c r="F4152" i="17"/>
  <c r="F4153" i="17"/>
  <c r="F4154" i="17"/>
  <c r="F4155" i="17"/>
  <c r="F4156" i="17"/>
  <c r="F4157" i="17"/>
  <c r="F4158" i="17"/>
  <c r="F4159" i="17"/>
  <c r="F4160" i="17"/>
  <c r="F4161" i="17"/>
  <c r="F4162" i="17"/>
  <c r="F4163" i="17"/>
  <c r="F4164" i="17"/>
  <c r="F4165" i="17"/>
  <c r="F4166" i="17"/>
  <c r="F4167" i="17"/>
  <c r="F4168" i="17"/>
  <c r="F4169" i="17"/>
  <c r="F4170" i="17"/>
  <c r="F4171" i="17"/>
  <c r="F4172" i="17"/>
  <c r="F4173" i="17"/>
  <c r="F4174" i="17"/>
  <c r="F4175" i="17"/>
  <c r="F4176" i="17"/>
  <c r="F4177" i="17"/>
  <c r="F4178" i="17"/>
  <c r="F4179" i="17"/>
  <c r="F4180" i="17"/>
  <c r="F4181" i="17"/>
  <c r="F4182" i="17"/>
  <c r="F4183" i="17"/>
  <c r="F4184" i="17"/>
  <c r="F4185" i="17"/>
  <c r="F4186" i="17"/>
  <c r="F4187" i="17"/>
  <c r="F4188" i="17"/>
  <c r="F4189" i="17"/>
  <c r="F4190" i="17"/>
  <c r="F4191" i="17"/>
  <c r="F4192" i="17"/>
  <c r="F4193" i="17"/>
  <c r="F4194" i="17"/>
  <c r="F4195" i="17"/>
  <c r="F4196" i="17"/>
  <c r="F4197" i="17"/>
  <c r="F4198" i="17"/>
  <c r="F4199" i="17"/>
  <c r="F4200" i="17"/>
  <c r="F4201" i="17"/>
  <c r="F4202" i="17"/>
  <c r="F4203" i="17"/>
  <c r="F4204" i="17"/>
  <c r="F4205" i="17"/>
  <c r="F4206" i="17"/>
  <c r="F4207" i="17"/>
  <c r="F4208" i="17"/>
  <c r="F4209" i="17"/>
  <c r="F4210" i="17"/>
  <c r="F4211" i="17"/>
  <c r="F4212" i="17"/>
  <c r="F4213" i="17"/>
  <c r="F4214" i="17"/>
  <c r="F4215" i="17"/>
  <c r="F4216" i="17"/>
  <c r="F4217" i="17"/>
  <c r="F4218" i="17"/>
  <c r="F4219" i="17"/>
  <c r="F4220" i="17"/>
  <c r="F4221" i="17"/>
  <c r="F4222" i="17"/>
  <c r="F4223" i="17"/>
  <c r="F4224" i="17"/>
  <c r="F4225" i="17"/>
  <c r="F4226" i="17"/>
  <c r="F4227" i="17"/>
  <c r="F4228" i="17"/>
  <c r="F4229" i="17"/>
  <c r="F4230" i="17"/>
  <c r="F4231" i="17"/>
  <c r="F4232" i="17"/>
  <c r="F4233" i="17"/>
  <c r="F4234" i="17"/>
  <c r="F4235" i="17"/>
  <c r="F4236" i="17"/>
  <c r="F4237" i="17"/>
  <c r="F4238" i="17"/>
  <c r="F4239" i="17"/>
  <c r="F4240" i="17"/>
  <c r="F4241" i="17"/>
  <c r="F4242" i="17"/>
  <c r="F4243" i="17"/>
  <c r="F4244" i="17"/>
  <c r="F4245" i="17"/>
  <c r="F4246" i="17"/>
  <c r="F4247" i="17"/>
  <c r="F4248" i="17"/>
  <c r="F4249" i="17"/>
  <c r="F4250" i="17"/>
  <c r="F4251" i="17"/>
  <c r="F4252" i="17"/>
  <c r="F4253" i="17"/>
  <c r="F4254" i="17"/>
  <c r="F4255" i="17"/>
  <c r="F4256" i="17"/>
  <c r="F4257" i="17"/>
  <c r="F4258" i="17"/>
  <c r="F4259" i="17"/>
  <c r="F4260" i="17"/>
  <c r="F4261" i="17"/>
  <c r="F4262" i="17"/>
  <c r="F4263" i="17"/>
  <c r="F4264" i="17"/>
  <c r="F4265" i="17"/>
  <c r="F4266" i="17"/>
  <c r="F4267" i="17"/>
  <c r="F4268" i="17"/>
  <c r="F4269" i="17"/>
  <c r="F4270" i="17"/>
  <c r="F4271" i="17"/>
  <c r="F4272" i="17"/>
  <c r="F4273" i="17"/>
  <c r="F4274" i="17"/>
  <c r="F4275" i="17"/>
  <c r="F4276" i="17"/>
  <c r="F4277" i="17"/>
  <c r="F4278" i="17"/>
  <c r="F4279" i="17"/>
  <c r="F4280" i="17"/>
  <c r="F4281" i="17"/>
  <c r="F4282" i="17"/>
  <c r="F4283" i="17"/>
  <c r="F4284" i="17"/>
  <c r="F4285" i="17"/>
  <c r="F4286" i="17"/>
  <c r="F4287" i="17"/>
  <c r="F4288" i="17"/>
  <c r="F4289" i="17"/>
  <c r="F4290" i="17"/>
  <c r="F4291" i="17"/>
  <c r="F4292" i="17"/>
  <c r="F4293" i="17"/>
  <c r="F4294" i="17"/>
  <c r="F4295" i="17"/>
  <c r="F4296" i="17"/>
  <c r="F4297" i="17"/>
  <c r="F4298" i="17"/>
  <c r="F4299" i="17"/>
  <c r="F4300" i="17"/>
  <c r="F4301" i="17"/>
  <c r="F4302" i="17"/>
  <c r="F4303" i="17"/>
  <c r="F4304" i="17"/>
  <c r="F4305" i="17"/>
  <c r="F4306" i="17"/>
  <c r="F4307" i="17"/>
  <c r="F4308" i="17"/>
  <c r="F4309" i="17"/>
  <c r="F4310" i="17"/>
  <c r="F4311" i="17"/>
  <c r="F4312" i="17"/>
  <c r="F4313" i="17"/>
  <c r="F4314" i="17"/>
  <c r="F4315" i="17"/>
  <c r="F4316" i="17"/>
  <c r="F4317" i="17"/>
  <c r="F4318" i="17"/>
  <c r="F4319" i="17"/>
  <c r="F4320" i="17"/>
  <c r="F4321" i="17"/>
  <c r="F4322" i="17"/>
  <c r="F4323" i="17"/>
  <c r="F4324" i="17"/>
  <c r="F4325" i="17"/>
  <c r="F4326" i="17"/>
  <c r="F4327" i="17"/>
  <c r="F4328" i="17"/>
  <c r="F4329" i="17"/>
  <c r="F4330" i="17"/>
  <c r="F4331" i="17"/>
  <c r="F4332" i="17"/>
  <c r="F4333" i="17"/>
  <c r="F4334" i="17"/>
  <c r="F4335" i="17"/>
  <c r="F4336" i="17"/>
  <c r="F4337" i="17"/>
  <c r="F4338" i="17"/>
  <c r="F4339" i="17"/>
  <c r="F4340" i="17"/>
  <c r="F4341" i="17"/>
  <c r="F4342" i="17"/>
  <c r="F4343" i="17"/>
  <c r="F4344" i="17"/>
  <c r="F4345" i="17"/>
  <c r="F4346" i="17"/>
  <c r="F4347" i="17"/>
  <c r="F4348" i="17"/>
  <c r="F4349" i="17"/>
  <c r="F4350" i="17"/>
  <c r="F4351" i="17"/>
  <c r="F4352" i="17"/>
  <c r="F4353" i="17"/>
  <c r="F4354" i="17"/>
  <c r="F4355" i="17"/>
  <c r="F4356" i="17"/>
  <c r="F4357" i="17"/>
  <c r="F4358" i="17"/>
  <c r="F4359" i="17"/>
  <c r="F4360" i="17"/>
  <c r="F4361" i="17"/>
  <c r="F4362" i="17"/>
  <c r="F4363" i="17"/>
  <c r="F4364" i="17"/>
  <c r="F4365" i="17"/>
  <c r="F4366" i="17"/>
  <c r="F4367" i="17"/>
  <c r="F4368" i="17"/>
  <c r="F4369" i="17"/>
  <c r="F4370" i="17"/>
  <c r="F4371" i="17"/>
  <c r="F4372" i="17"/>
  <c r="F4373" i="17"/>
  <c r="F4374" i="17"/>
  <c r="F4375" i="17"/>
  <c r="F4376" i="17"/>
  <c r="F4377" i="17"/>
  <c r="F4378" i="17"/>
  <c r="F4379" i="17"/>
  <c r="F4380" i="17"/>
  <c r="F4381" i="17"/>
  <c r="F4382" i="17"/>
  <c r="F4383" i="17"/>
  <c r="F4384" i="17"/>
  <c r="F4385" i="17"/>
  <c r="F4386" i="17"/>
  <c r="F4387" i="17"/>
  <c r="F4388" i="17"/>
  <c r="F4389" i="17"/>
  <c r="F4390" i="17"/>
  <c r="F4391" i="17"/>
  <c r="F4392" i="17"/>
  <c r="F4393" i="17"/>
  <c r="F4394" i="17"/>
  <c r="F4395" i="17"/>
  <c r="F4396" i="17"/>
  <c r="F4397" i="17"/>
  <c r="F4398" i="17"/>
  <c r="F4399" i="17"/>
  <c r="F4400" i="17"/>
  <c r="F4401" i="17"/>
  <c r="F4402" i="17"/>
  <c r="F4403" i="17"/>
  <c r="F4404" i="17"/>
  <c r="F4405" i="17"/>
  <c r="F4406" i="17"/>
  <c r="F4407" i="17"/>
  <c r="F4408" i="17"/>
  <c r="F4409" i="17"/>
  <c r="F4410" i="17"/>
  <c r="F4411" i="17"/>
  <c r="F4412" i="17"/>
  <c r="F4413" i="17"/>
  <c r="F4414" i="17"/>
  <c r="F4415" i="17"/>
  <c r="F4416" i="17"/>
  <c r="F4417" i="17"/>
  <c r="F4418" i="17"/>
  <c r="F4419" i="17"/>
  <c r="F4420" i="17"/>
  <c r="F4421" i="17"/>
  <c r="F4422" i="17"/>
  <c r="F4423" i="17"/>
  <c r="F4424" i="17"/>
  <c r="F4425" i="17"/>
  <c r="F4426" i="17"/>
  <c r="F4427" i="17"/>
  <c r="F4428" i="17"/>
  <c r="F4429" i="17"/>
  <c r="F4430" i="17"/>
  <c r="F4431" i="17"/>
  <c r="F4432" i="17"/>
  <c r="F4433" i="17"/>
  <c r="F4434" i="17"/>
  <c r="F4435" i="17"/>
  <c r="F4436" i="17"/>
  <c r="F4437" i="17"/>
  <c r="F4438" i="17"/>
  <c r="F4439" i="17"/>
  <c r="F4440" i="17"/>
  <c r="F4441" i="17"/>
  <c r="F4442" i="17"/>
  <c r="F4443" i="17"/>
  <c r="F4444" i="17"/>
  <c r="F4445" i="17"/>
  <c r="F4446" i="17"/>
  <c r="F4447" i="17"/>
  <c r="F4448" i="17"/>
  <c r="F4449" i="17"/>
  <c r="F4450" i="17"/>
  <c r="F4451" i="17"/>
  <c r="F4452" i="17"/>
  <c r="F4453" i="17"/>
  <c r="F4454" i="17"/>
  <c r="F4455" i="17"/>
  <c r="F4456" i="17"/>
  <c r="F4457" i="17"/>
  <c r="F4458" i="17"/>
  <c r="F4459" i="17"/>
  <c r="F4460" i="17"/>
  <c r="F4461" i="17"/>
  <c r="F4462" i="17"/>
  <c r="F4463" i="17"/>
  <c r="F4464" i="17"/>
  <c r="F4465" i="17"/>
  <c r="F4466" i="17"/>
  <c r="F4467" i="17"/>
  <c r="F4468" i="17"/>
  <c r="F4469" i="17"/>
  <c r="F4470" i="17"/>
  <c r="F4471" i="17"/>
  <c r="F4472" i="17"/>
  <c r="F4473" i="17"/>
  <c r="F4474" i="17"/>
  <c r="F4475" i="17"/>
  <c r="F4476" i="17"/>
  <c r="F4477" i="17"/>
  <c r="F4478" i="17"/>
  <c r="F4479" i="17"/>
  <c r="F4480" i="17"/>
  <c r="F4481" i="17"/>
  <c r="F4482" i="17"/>
  <c r="F4483" i="17"/>
  <c r="F4484" i="17"/>
  <c r="F4485" i="17"/>
  <c r="F4486" i="17"/>
  <c r="F4487" i="17"/>
  <c r="F4488" i="17"/>
  <c r="F4489" i="17"/>
  <c r="F4490" i="17"/>
  <c r="F4491" i="17"/>
  <c r="F4492" i="17"/>
  <c r="F4493" i="17"/>
  <c r="F4494" i="17"/>
  <c r="F4495" i="17"/>
  <c r="F4496" i="17"/>
  <c r="F4497" i="17"/>
  <c r="F4498" i="17"/>
  <c r="F4499" i="17"/>
  <c r="F4500" i="17"/>
  <c r="F4501" i="17"/>
  <c r="F4502" i="17"/>
  <c r="F4503" i="17"/>
  <c r="F4504" i="17"/>
  <c r="F4505" i="17"/>
  <c r="F4506" i="17"/>
  <c r="F4507" i="17"/>
  <c r="F4508" i="17"/>
  <c r="F4509" i="17"/>
  <c r="F4510" i="17"/>
  <c r="F4511" i="17"/>
  <c r="F4512" i="17"/>
  <c r="F4513" i="17"/>
  <c r="F4514" i="17"/>
  <c r="F4515" i="17"/>
  <c r="F4516" i="17"/>
  <c r="F4517" i="17"/>
  <c r="F4518" i="17"/>
  <c r="F4519" i="17"/>
  <c r="F4520" i="17"/>
  <c r="F4521" i="17"/>
  <c r="F4522" i="17"/>
  <c r="F4523" i="17"/>
  <c r="F4524" i="17"/>
  <c r="F4525" i="17"/>
  <c r="F4526" i="17"/>
  <c r="F4527" i="17"/>
  <c r="F4528" i="17"/>
  <c r="F4529" i="17"/>
  <c r="F4530" i="17"/>
  <c r="F4531" i="17"/>
  <c r="F4532" i="17"/>
  <c r="F4533" i="17"/>
  <c r="F4534" i="17"/>
  <c r="F4535" i="17"/>
  <c r="F4536" i="17"/>
  <c r="F4537" i="17"/>
  <c r="F4538" i="17"/>
  <c r="F4539" i="17"/>
  <c r="F4540" i="17"/>
  <c r="F4541" i="17"/>
  <c r="F4542" i="17"/>
  <c r="F4543" i="17"/>
  <c r="F4544" i="17"/>
  <c r="F4545" i="17"/>
  <c r="F4546" i="17"/>
  <c r="F4547" i="17"/>
  <c r="F4548" i="17"/>
  <c r="F4549" i="17"/>
  <c r="F4550" i="17"/>
  <c r="F4551" i="17"/>
  <c r="F4552" i="17"/>
  <c r="F4553" i="17"/>
  <c r="F4554" i="17"/>
  <c r="F4555" i="17"/>
  <c r="F4556" i="17"/>
  <c r="F4557" i="17"/>
  <c r="F4558" i="17"/>
  <c r="F4559" i="17"/>
  <c r="F4560" i="17"/>
  <c r="F4561" i="17"/>
  <c r="F4562" i="17"/>
  <c r="F4563" i="17"/>
  <c r="F4564" i="17"/>
  <c r="F4565" i="17"/>
  <c r="F4566" i="17"/>
  <c r="F4567" i="17"/>
  <c r="F4568" i="17"/>
  <c r="F4569" i="17"/>
  <c r="F4570" i="17"/>
  <c r="F4571" i="17"/>
  <c r="F4572" i="17"/>
  <c r="F4573" i="17"/>
  <c r="F4574" i="17"/>
  <c r="F4575" i="17"/>
  <c r="F4576" i="17"/>
  <c r="F4577" i="17"/>
  <c r="F4578" i="17"/>
  <c r="F4579" i="17"/>
  <c r="F4580" i="17"/>
  <c r="F4581" i="17"/>
  <c r="F4582" i="17"/>
  <c r="F4583" i="17"/>
  <c r="F4584" i="17"/>
  <c r="F4585" i="17"/>
  <c r="F4586" i="17"/>
  <c r="F4587" i="17"/>
  <c r="F4588" i="17"/>
  <c r="F4589" i="17"/>
  <c r="F4590" i="17"/>
  <c r="F4591" i="17"/>
  <c r="F4592" i="17"/>
  <c r="F4593" i="17"/>
  <c r="F4594" i="17"/>
  <c r="F4595" i="17"/>
  <c r="F4596" i="17"/>
  <c r="F4597" i="17"/>
  <c r="F4598" i="17"/>
  <c r="F4599" i="17"/>
  <c r="F4600" i="17"/>
  <c r="F4601" i="17"/>
  <c r="F4602" i="17"/>
  <c r="F4603" i="17"/>
  <c r="F4604" i="17"/>
  <c r="F4605" i="17"/>
  <c r="F4606" i="17"/>
  <c r="F4607" i="17"/>
  <c r="F4608" i="17"/>
  <c r="F4609" i="17"/>
  <c r="F4610" i="17"/>
  <c r="F4611" i="17"/>
  <c r="F4612" i="17"/>
  <c r="F5" i="17"/>
  <c r="F4" i="17"/>
  <c r="E6" i="17"/>
  <c r="E7" i="17"/>
  <c r="E8" i="17" s="1"/>
  <c r="E9" i="17" s="1"/>
  <c r="E10" i="17" s="1"/>
  <c r="E11" i="17" s="1"/>
  <c r="E12" i="17" s="1"/>
  <c r="E13" i="17" s="1"/>
  <c r="E14" i="17" s="1"/>
  <c r="E15" i="17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46" i="17" s="1"/>
  <c r="E47" i="17" s="1"/>
  <c r="E48" i="17" s="1"/>
  <c r="E49" i="17" s="1"/>
  <c r="E50" i="17" s="1"/>
  <c r="E51" i="17" s="1"/>
  <c r="E52" i="17" s="1"/>
  <c r="E53" i="17" s="1"/>
  <c r="E54" i="17" s="1"/>
  <c r="E55" i="17" s="1"/>
  <c r="E56" i="17" s="1"/>
  <c r="E57" i="17" s="1"/>
  <c r="E58" i="17" s="1"/>
  <c r="E59" i="17" s="1"/>
  <c r="E60" i="17" s="1"/>
  <c r="E61" i="17" s="1"/>
  <c r="E62" i="17" s="1"/>
  <c r="E63" i="17" s="1"/>
  <c r="E64" i="17" s="1"/>
  <c r="E65" i="17" s="1"/>
  <c r="E66" i="17" s="1"/>
  <c r="E67" i="17" s="1"/>
  <c r="E68" i="17" s="1"/>
  <c r="E69" i="17" s="1"/>
  <c r="E70" i="17" s="1"/>
  <c r="E71" i="17" s="1"/>
  <c r="E72" i="17" s="1"/>
  <c r="E73" i="17" s="1"/>
  <c r="E74" i="17" s="1"/>
  <c r="E75" i="17" s="1"/>
  <c r="E76" i="17" s="1"/>
  <c r="E77" i="17" s="1"/>
  <c r="E78" i="17" s="1"/>
  <c r="E79" i="17" s="1"/>
  <c r="E80" i="17" s="1"/>
  <c r="E81" i="17" s="1"/>
  <c r="E82" i="17" s="1"/>
  <c r="E83" i="17" s="1"/>
  <c r="E84" i="17" s="1"/>
  <c r="E85" i="17" s="1"/>
  <c r="E86" i="17" s="1"/>
  <c r="E87" i="17" s="1"/>
  <c r="E88" i="17" s="1"/>
  <c r="E89" i="17" s="1"/>
  <c r="E90" i="17" s="1"/>
  <c r="E91" i="17" s="1"/>
  <c r="E92" i="17" s="1"/>
  <c r="E93" i="17" s="1"/>
  <c r="E94" i="17" s="1"/>
  <c r="E95" i="17" s="1"/>
  <c r="E96" i="17" s="1"/>
  <c r="E97" i="17" s="1"/>
  <c r="E98" i="17" s="1"/>
  <c r="E99" i="17" s="1"/>
  <c r="E100" i="17" s="1"/>
  <c r="E101" i="17" s="1"/>
  <c r="E102" i="17" s="1"/>
  <c r="E103" i="17" s="1"/>
  <c r="E104" i="17" s="1"/>
  <c r="E105" i="17" s="1"/>
  <c r="E106" i="17" s="1"/>
  <c r="E107" i="17" s="1"/>
  <c r="E108" i="17" s="1"/>
  <c r="E109" i="17" s="1"/>
  <c r="E110" i="17" s="1"/>
  <c r="E111" i="17" s="1"/>
  <c r="E112" i="17" s="1"/>
  <c r="E113" i="17" s="1"/>
  <c r="E114" i="17" s="1"/>
  <c r="E115" i="17" s="1"/>
  <c r="E116" i="17" s="1"/>
  <c r="E117" i="17" s="1"/>
  <c r="E118" i="17" s="1"/>
  <c r="E119" i="17" s="1"/>
  <c r="E120" i="17" s="1"/>
  <c r="E121" i="17" s="1"/>
  <c r="E122" i="17" s="1"/>
  <c r="E123" i="17" s="1"/>
  <c r="E124" i="17" s="1"/>
  <c r="E125" i="17" s="1"/>
  <c r="E126" i="17" s="1"/>
  <c r="E127" i="17" s="1"/>
  <c r="E128" i="17" s="1"/>
  <c r="E129" i="17" s="1"/>
  <c r="E130" i="17" s="1"/>
  <c r="E131" i="17" s="1"/>
  <c r="E132" i="17" s="1"/>
  <c r="E133" i="17" s="1"/>
  <c r="E134" i="17" s="1"/>
  <c r="E135" i="17" s="1"/>
  <c r="E136" i="17" s="1"/>
  <c r="E137" i="17" s="1"/>
  <c r="E138" i="17" s="1"/>
  <c r="E139" i="17" s="1"/>
  <c r="E140" i="17" s="1"/>
  <c r="E141" i="17" s="1"/>
  <c r="E142" i="17" s="1"/>
  <c r="E143" i="17" s="1"/>
  <c r="E144" i="17" s="1"/>
  <c r="E145" i="17" s="1"/>
  <c r="E146" i="17" s="1"/>
  <c r="E147" i="17" s="1"/>
  <c r="E148" i="17" s="1"/>
  <c r="E149" i="17" s="1"/>
  <c r="E150" i="17" s="1"/>
  <c r="E151" i="17" s="1"/>
  <c r="E152" i="17" s="1"/>
  <c r="E153" i="17" s="1"/>
  <c r="E154" i="17" s="1"/>
  <c r="E155" i="17" s="1"/>
  <c r="E156" i="17" s="1"/>
  <c r="E157" i="17" s="1"/>
  <c r="E158" i="17" s="1"/>
  <c r="E159" i="17" s="1"/>
  <c r="E160" i="17" s="1"/>
  <c r="E161" i="17" s="1"/>
  <c r="E162" i="17" s="1"/>
  <c r="E163" i="17" s="1"/>
  <c r="E164" i="17" s="1"/>
  <c r="E165" i="17" s="1"/>
  <c r="E166" i="17" s="1"/>
  <c r="E167" i="17" s="1"/>
  <c r="E168" i="17" s="1"/>
  <c r="E169" i="17" s="1"/>
  <c r="E170" i="17" s="1"/>
  <c r="E171" i="17" s="1"/>
  <c r="E172" i="17" s="1"/>
  <c r="E173" i="17" s="1"/>
  <c r="E174" i="17" s="1"/>
  <c r="E175" i="17" s="1"/>
  <c r="E176" i="17" s="1"/>
  <c r="E177" i="17" s="1"/>
  <c r="E178" i="17" s="1"/>
  <c r="E179" i="17" s="1"/>
  <c r="E180" i="17" s="1"/>
  <c r="E181" i="17" s="1"/>
  <c r="E182" i="17" s="1"/>
  <c r="E183" i="17" s="1"/>
  <c r="E184" i="17" s="1"/>
  <c r="E185" i="17" s="1"/>
  <c r="E186" i="17" s="1"/>
  <c r="E187" i="17" s="1"/>
  <c r="E188" i="17" s="1"/>
  <c r="E189" i="17" s="1"/>
  <c r="E190" i="17" s="1"/>
  <c r="E191" i="17" s="1"/>
  <c r="E192" i="17" s="1"/>
  <c r="E193" i="17" s="1"/>
  <c r="E194" i="17" s="1"/>
  <c r="E195" i="17" s="1"/>
  <c r="E196" i="17" s="1"/>
  <c r="E197" i="17" s="1"/>
  <c r="E198" i="17" s="1"/>
  <c r="E199" i="17" s="1"/>
  <c r="E200" i="17" s="1"/>
  <c r="E201" i="17" s="1"/>
  <c r="E202" i="17" s="1"/>
  <c r="E203" i="17" s="1"/>
  <c r="E204" i="17" s="1"/>
  <c r="E205" i="17" s="1"/>
  <c r="E206" i="17" s="1"/>
  <c r="E207" i="17" s="1"/>
  <c r="E208" i="17" s="1"/>
  <c r="E209" i="17" s="1"/>
  <c r="E210" i="17" s="1"/>
  <c r="E211" i="17" s="1"/>
  <c r="E212" i="17" s="1"/>
  <c r="E213" i="17" s="1"/>
  <c r="E214" i="17" s="1"/>
  <c r="E215" i="17" s="1"/>
  <c r="E216" i="17" s="1"/>
  <c r="E217" i="17" s="1"/>
  <c r="E218" i="17" s="1"/>
  <c r="E219" i="17" s="1"/>
  <c r="E220" i="17" s="1"/>
  <c r="E221" i="17" s="1"/>
  <c r="E222" i="17" s="1"/>
  <c r="E223" i="17" s="1"/>
  <c r="E224" i="17" s="1"/>
  <c r="E225" i="17" s="1"/>
  <c r="E226" i="17" s="1"/>
  <c r="E227" i="17" s="1"/>
  <c r="E228" i="17" s="1"/>
  <c r="E229" i="17" s="1"/>
  <c r="E230" i="17" s="1"/>
  <c r="E231" i="17" s="1"/>
  <c r="E232" i="17" s="1"/>
  <c r="E233" i="17" s="1"/>
  <c r="E234" i="17" s="1"/>
  <c r="E235" i="17" s="1"/>
  <c r="E236" i="17" s="1"/>
  <c r="E237" i="17" s="1"/>
  <c r="E238" i="17" s="1"/>
  <c r="E239" i="17" s="1"/>
  <c r="E240" i="17" s="1"/>
  <c r="E241" i="17" s="1"/>
  <c r="E242" i="17" s="1"/>
  <c r="E243" i="17" s="1"/>
  <c r="E244" i="17" s="1"/>
  <c r="E245" i="17" s="1"/>
  <c r="E246" i="17" s="1"/>
  <c r="E247" i="17" s="1"/>
  <c r="E248" i="17" s="1"/>
  <c r="E249" i="17" s="1"/>
  <c r="E250" i="17" s="1"/>
  <c r="E251" i="17" s="1"/>
  <c r="E252" i="17" s="1"/>
  <c r="E253" i="17" s="1"/>
  <c r="E254" i="17" s="1"/>
  <c r="E255" i="17" s="1"/>
  <c r="E256" i="17" s="1"/>
  <c r="E257" i="17" s="1"/>
  <c r="E258" i="17" s="1"/>
  <c r="E259" i="17" s="1"/>
  <c r="E260" i="17" s="1"/>
  <c r="E261" i="17" s="1"/>
  <c r="E262" i="17" s="1"/>
  <c r="E263" i="17" s="1"/>
  <c r="E264" i="17" s="1"/>
  <c r="E265" i="17" s="1"/>
  <c r="E266" i="17" s="1"/>
  <c r="E267" i="17" s="1"/>
  <c r="E268" i="17" s="1"/>
  <c r="E269" i="17" s="1"/>
  <c r="E270" i="17" s="1"/>
  <c r="E271" i="17" s="1"/>
  <c r="E272" i="17" s="1"/>
  <c r="E273" i="17" s="1"/>
  <c r="E274" i="17" s="1"/>
  <c r="E275" i="17" s="1"/>
  <c r="E276" i="17" s="1"/>
  <c r="E277" i="17" s="1"/>
  <c r="E278" i="17" s="1"/>
  <c r="E279" i="17" s="1"/>
  <c r="E280" i="17" s="1"/>
  <c r="E281" i="17" s="1"/>
  <c r="E282" i="17" s="1"/>
  <c r="E283" i="17" s="1"/>
  <c r="E284" i="17" s="1"/>
  <c r="E285" i="17" s="1"/>
  <c r="E286" i="17" s="1"/>
  <c r="E287" i="17" s="1"/>
  <c r="E288" i="17" s="1"/>
  <c r="E289" i="17" s="1"/>
  <c r="E290" i="17" s="1"/>
  <c r="E291" i="17" s="1"/>
  <c r="E292" i="17" s="1"/>
  <c r="E293" i="17" s="1"/>
  <c r="E294" i="17" s="1"/>
  <c r="E295" i="17" s="1"/>
  <c r="E296" i="17" s="1"/>
  <c r="E297" i="17" s="1"/>
  <c r="E298" i="17" s="1"/>
  <c r="E299" i="17" s="1"/>
  <c r="E300" i="17" s="1"/>
  <c r="E301" i="17" s="1"/>
  <c r="E302" i="17" s="1"/>
  <c r="E303" i="17" s="1"/>
  <c r="E304" i="17" s="1"/>
  <c r="E305" i="17" s="1"/>
  <c r="E306" i="17" s="1"/>
  <c r="E307" i="17" s="1"/>
  <c r="E308" i="17" s="1"/>
  <c r="E309" i="17" s="1"/>
  <c r="E310" i="17" s="1"/>
  <c r="E311" i="17" s="1"/>
  <c r="E312" i="17" s="1"/>
  <c r="E313" i="17" s="1"/>
  <c r="E314" i="17" s="1"/>
  <c r="E315" i="17" s="1"/>
  <c r="E316" i="17" s="1"/>
  <c r="E317" i="17" s="1"/>
  <c r="E318" i="17" s="1"/>
  <c r="E319" i="17" s="1"/>
  <c r="E320" i="17" s="1"/>
  <c r="E321" i="17" s="1"/>
  <c r="E322" i="17" s="1"/>
  <c r="E323" i="17" s="1"/>
  <c r="E324" i="17" s="1"/>
  <c r="E325" i="17" s="1"/>
  <c r="E326" i="17" s="1"/>
  <c r="E327" i="17" s="1"/>
  <c r="E328" i="17" s="1"/>
  <c r="E329" i="17" s="1"/>
  <c r="E330" i="17" s="1"/>
  <c r="E331" i="17" s="1"/>
  <c r="E332" i="17" s="1"/>
  <c r="E333" i="17" s="1"/>
  <c r="E334" i="17" s="1"/>
  <c r="E335" i="17" s="1"/>
  <c r="E336" i="17" s="1"/>
  <c r="E337" i="17" s="1"/>
  <c r="E338" i="17" s="1"/>
  <c r="E339" i="17" s="1"/>
  <c r="E340" i="17" s="1"/>
  <c r="E341" i="17" s="1"/>
  <c r="E342" i="17" s="1"/>
  <c r="E343" i="17" s="1"/>
  <c r="E344" i="17" s="1"/>
  <c r="E345" i="17" s="1"/>
  <c r="E346" i="17" s="1"/>
  <c r="E347" i="17" s="1"/>
  <c r="E348" i="17" s="1"/>
  <c r="E349" i="17" s="1"/>
  <c r="E350" i="17" s="1"/>
  <c r="E351" i="17" s="1"/>
  <c r="E352" i="17" s="1"/>
  <c r="E353" i="17" s="1"/>
  <c r="E354" i="17" s="1"/>
  <c r="E355" i="17" s="1"/>
  <c r="E356" i="17" s="1"/>
  <c r="E357" i="17" s="1"/>
  <c r="E358" i="17" s="1"/>
  <c r="E359" i="17" s="1"/>
  <c r="E360" i="17" s="1"/>
  <c r="E361" i="17" s="1"/>
  <c r="E362" i="17" s="1"/>
  <c r="E363" i="17" s="1"/>
  <c r="E364" i="17" s="1"/>
  <c r="E365" i="17" s="1"/>
  <c r="E366" i="17" s="1"/>
  <c r="E367" i="17" s="1"/>
  <c r="E368" i="17" s="1"/>
  <c r="E369" i="17" s="1"/>
  <c r="E370" i="17" s="1"/>
  <c r="E371" i="17" s="1"/>
  <c r="E372" i="17" s="1"/>
  <c r="E373" i="17" s="1"/>
  <c r="E374" i="17" s="1"/>
  <c r="E375" i="17" s="1"/>
  <c r="E376" i="17" s="1"/>
  <c r="E377" i="17" s="1"/>
  <c r="E378" i="17" s="1"/>
  <c r="E379" i="17" s="1"/>
  <c r="E380" i="17" s="1"/>
  <c r="E381" i="17" s="1"/>
  <c r="E382" i="17" s="1"/>
  <c r="E383" i="17" s="1"/>
  <c r="E384" i="17" s="1"/>
  <c r="E385" i="17" s="1"/>
  <c r="E386" i="17" s="1"/>
  <c r="E387" i="17" s="1"/>
  <c r="E388" i="17" s="1"/>
  <c r="E389" i="17" s="1"/>
  <c r="E390" i="17" s="1"/>
  <c r="E391" i="17" s="1"/>
  <c r="E392" i="17" s="1"/>
  <c r="E393" i="17" s="1"/>
  <c r="E394" i="17" s="1"/>
  <c r="E395" i="17" s="1"/>
  <c r="E396" i="17" s="1"/>
  <c r="E397" i="17" s="1"/>
  <c r="E398" i="17" s="1"/>
  <c r="E399" i="17" s="1"/>
  <c r="E400" i="17" s="1"/>
  <c r="E401" i="17" s="1"/>
  <c r="E402" i="17" s="1"/>
  <c r="E403" i="17" s="1"/>
  <c r="E404" i="17" s="1"/>
  <c r="E405" i="17" s="1"/>
  <c r="E406" i="17" s="1"/>
  <c r="E407" i="17" s="1"/>
  <c r="E408" i="17" s="1"/>
  <c r="E409" i="17" s="1"/>
  <c r="E410" i="17" s="1"/>
  <c r="E411" i="17" s="1"/>
  <c r="E412" i="17" s="1"/>
  <c r="E413" i="17" s="1"/>
  <c r="E414" i="17" s="1"/>
  <c r="E415" i="17" s="1"/>
  <c r="E416" i="17" s="1"/>
  <c r="E417" i="17" s="1"/>
  <c r="E418" i="17" s="1"/>
  <c r="E419" i="17" s="1"/>
  <c r="E420" i="17" s="1"/>
  <c r="E421" i="17" s="1"/>
  <c r="E422" i="17" s="1"/>
  <c r="E423" i="17" s="1"/>
  <c r="E424" i="17" s="1"/>
  <c r="E425" i="17" s="1"/>
  <c r="E426" i="17" s="1"/>
  <c r="E427" i="17" s="1"/>
  <c r="E428" i="17" s="1"/>
  <c r="E429" i="17" s="1"/>
  <c r="E430" i="17" s="1"/>
  <c r="E431" i="17" s="1"/>
  <c r="E432" i="17" s="1"/>
  <c r="E433" i="17" s="1"/>
  <c r="E434" i="17" s="1"/>
  <c r="E435" i="17" s="1"/>
  <c r="E436" i="17" s="1"/>
  <c r="E437" i="17" s="1"/>
  <c r="E438" i="17" s="1"/>
  <c r="E439" i="17" s="1"/>
  <c r="E440" i="17" s="1"/>
  <c r="E441" i="17" s="1"/>
  <c r="E442" i="17" s="1"/>
  <c r="E443" i="17" s="1"/>
  <c r="E444" i="17" s="1"/>
  <c r="E445" i="17" s="1"/>
  <c r="E446" i="17" s="1"/>
  <c r="E447" i="17" s="1"/>
  <c r="E448" i="17" s="1"/>
  <c r="E449" i="17" s="1"/>
  <c r="E450" i="17" s="1"/>
  <c r="E451" i="17" s="1"/>
  <c r="E452" i="17" s="1"/>
  <c r="E453" i="17" s="1"/>
  <c r="E454" i="17" s="1"/>
  <c r="E455" i="17" s="1"/>
  <c r="E456" i="17" s="1"/>
  <c r="E457" i="17" s="1"/>
  <c r="E458" i="17" s="1"/>
  <c r="E459" i="17" s="1"/>
  <c r="E460" i="17" s="1"/>
  <c r="E461" i="17" s="1"/>
  <c r="E462" i="17" s="1"/>
  <c r="E463" i="17" s="1"/>
  <c r="E464" i="17" s="1"/>
  <c r="E465" i="17" s="1"/>
  <c r="E466" i="17" s="1"/>
  <c r="E467" i="17" s="1"/>
  <c r="E468" i="17" s="1"/>
  <c r="E469" i="17" s="1"/>
  <c r="E470" i="17" s="1"/>
  <c r="E471" i="17" s="1"/>
  <c r="E472" i="17" s="1"/>
  <c r="E473" i="17" s="1"/>
  <c r="E474" i="17" s="1"/>
  <c r="E475" i="17" s="1"/>
  <c r="E476" i="17" s="1"/>
  <c r="E477" i="17" s="1"/>
  <c r="E478" i="17" s="1"/>
  <c r="E479" i="17" s="1"/>
  <c r="E480" i="17" s="1"/>
  <c r="E481" i="17" s="1"/>
  <c r="E482" i="17" s="1"/>
  <c r="E483" i="17" s="1"/>
  <c r="E484" i="17" s="1"/>
  <c r="E485" i="17" s="1"/>
  <c r="E486" i="17" s="1"/>
  <c r="E487" i="17" s="1"/>
  <c r="E488" i="17" s="1"/>
  <c r="E489" i="17" s="1"/>
  <c r="E490" i="17" s="1"/>
  <c r="E491" i="17" s="1"/>
  <c r="E492" i="17" s="1"/>
  <c r="E493" i="17" s="1"/>
  <c r="E494" i="17" s="1"/>
  <c r="E495" i="17" s="1"/>
  <c r="E496" i="17" s="1"/>
  <c r="E497" i="17" s="1"/>
  <c r="E498" i="17" s="1"/>
  <c r="E499" i="17" s="1"/>
  <c r="E500" i="17" s="1"/>
  <c r="E501" i="17" s="1"/>
  <c r="E502" i="17" s="1"/>
  <c r="E503" i="17" s="1"/>
  <c r="E504" i="17" s="1"/>
  <c r="E505" i="17" s="1"/>
  <c r="E506" i="17" s="1"/>
  <c r="E507" i="17" s="1"/>
  <c r="E508" i="17" s="1"/>
  <c r="E509" i="17" s="1"/>
  <c r="E510" i="17" s="1"/>
  <c r="E511" i="17" s="1"/>
  <c r="E512" i="17" s="1"/>
  <c r="E513" i="17" s="1"/>
  <c r="E514" i="17" s="1"/>
  <c r="E515" i="17" s="1"/>
  <c r="E516" i="17" s="1"/>
  <c r="E517" i="17" s="1"/>
  <c r="E518" i="17" s="1"/>
  <c r="E519" i="17" s="1"/>
  <c r="E520" i="17" s="1"/>
  <c r="E521" i="17" s="1"/>
  <c r="E522" i="17" s="1"/>
  <c r="E523" i="17" s="1"/>
  <c r="E524" i="17" s="1"/>
  <c r="E525" i="17" s="1"/>
  <c r="E526" i="17" s="1"/>
  <c r="E527" i="17" s="1"/>
  <c r="E528" i="17" s="1"/>
  <c r="E529" i="17" s="1"/>
  <c r="E530" i="17" s="1"/>
  <c r="E531" i="17" s="1"/>
  <c r="E532" i="17" s="1"/>
  <c r="E533" i="17" s="1"/>
  <c r="E534" i="17" s="1"/>
  <c r="E535" i="17" s="1"/>
  <c r="E536" i="17" s="1"/>
  <c r="E537" i="17" s="1"/>
  <c r="E538" i="17" s="1"/>
  <c r="E539" i="17" s="1"/>
  <c r="E540" i="17" s="1"/>
  <c r="E541" i="17" s="1"/>
  <c r="E542" i="17" s="1"/>
  <c r="E543" i="17" s="1"/>
  <c r="E544" i="17" s="1"/>
  <c r="E545" i="17" s="1"/>
  <c r="E546" i="17" s="1"/>
  <c r="E547" i="17" s="1"/>
  <c r="E548" i="17" s="1"/>
  <c r="E549" i="17" s="1"/>
  <c r="E550" i="17" s="1"/>
  <c r="E551" i="17" s="1"/>
  <c r="E552" i="17" s="1"/>
  <c r="E553" i="17" s="1"/>
  <c r="E554" i="17" s="1"/>
  <c r="E555" i="17" s="1"/>
  <c r="E556" i="17" s="1"/>
  <c r="E557" i="17" s="1"/>
  <c r="E558" i="17" s="1"/>
  <c r="E559" i="17" s="1"/>
  <c r="E560" i="17" s="1"/>
  <c r="E561" i="17" s="1"/>
  <c r="E562" i="17" s="1"/>
  <c r="E563" i="17" s="1"/>
  <c r="E564" i="17" s="1"/>
  <c r="E565" i="17" s="1"/>
  <c r="E566" i="17" s="1"/>
  <c r="E567" i="17" s="1"/>
  <c r="E568" i="17" s="1"/>
  <c r="E569" i="17" s="1"/>
  <c r="E570" i="17" s="1"/>
  <c r="E571" i="17" s="1"/>
  <c r="E572" i="17" s="1"/>
  <c r="E573" i="17" s="1"/>
  <c r="E574" i="17" s="1"/>
  <c r="E575" i="17" s="1"/>
  <c r="E576" i="17" s="1"/>
  <c r="E577" i="17" s="1"/>
  <c r="E578" i="17" s="1"/>
  <c r="E579" i="17" s="1"/>
  <c r="E580" i="17" s="1"/>
  <c r="E581" i="17" s="1"/>
  <c r="E582" i="17" s="1"/>
  <c r="E583" i="17" s="1"/>
  <c r="E584" i="17" s="1"/>
  <c r="E585" i="17" s="1"/>
  <c r="E586" i="17" s="1"/>
  <c r="E587" i="17" s="1"/>
  <c r="E588" i="17" s="1"/>
  <c r="E589" i="17" s="1"/>
  <c r="E590" i="17" s="1"/>
  <c r="E591" i="17" s="1"/>
  <c r="E592" i="17" s="1"/>
  <c r="E593" i="17" s="1"/>
  <c r="E594" i="17" s="1"/>
  <c r="E595" i="17" s="1"/>
  <c r="E596" i="17" s="1"/>
  <c r="E597" i="17" s="1"/>
  <c r="E598" i="17" s="1"/>
  <c r="E599" i="17" s="1"/>
  <c r="E600" i="17" s="1"/>
  <c r="E601" i="17" s="1"/>
  <c r="E602" i="17" s="1"/>
  <c r="E603" i="17" s="1"/>
  <c r="E604" i="17" s="1"/>
  <c r="E605" i="17" s="1"/>
  <c r="E606" i="17" s="1"/>
  <c r="E607" i="17" s="1"/>
  <c r="E608" i="17" s="1"/>
  <c r="E609" i="17" s="1"/>
  <c r="E610" i="17" s="1"/>
  <c r="E611" i="17" s="1"/>
  <c r="E612" i="17" s="1"/>
  <c r="E613" i="17" s="1"/>
  <c r="E614" i="17" s="1"/>
  <c r="E615" i="17" s="1"/>
  <c r="E616" i="17" s="1"/>
  <c r="E617" i="17" s="1"/>
  <c r="E618" i="17" s="1"/>
  <c r="E619" i="17" s="1"/>
  <c r="E620" i="17" s="1"/>
  <c r="E621" i="17" s="1"/>
  <c r="E622" i="17" s="1"/>
  <c r="E623" i="17" s="1"/>
  <c r="E624" i="17" s="1"/>
  <c r="E625" i="17" s="1"/>
  <c r="E626" i="17" s="1"/>
  <c r="E627" i="17" s="1"/>
  <c r="E628" i="17" s="1"/>
  <c r="E629" i="17" s="1"/>
  <c r="E630" i="17" s="1"/>
  <c r="E631" i="17" s="1"/>
  <c r="E632" i="17" s="1"/>
  <c r="E633" i="17" s="1"/>
  <c r="E634" i="17" s="1"/>
  <c r="E635" i="17" s="1"/>
  <c r="E636" i="17" s="1"/>
  <c r="E637" i="17" s="1"/>
  <c r="E638" i="17" s="1"/>
  <c r="E639" i="17" s="1"/>
  <c r="E640" i="17" s="1"/>
  <c r="E641" i="17" s="1"/>
  <c r="E642" i="17" s="1"/>
  <c r="E643" i="17" s="1"/>
  <c r="E644" i="17" s="1"/>
  <c r="E645" i="17" s="1"/>
  <c r="E646" i="17" s="1"/>
  <c r="E647" i="17" s="1"/>
  <c r="E648" i="17" s="1"/>
  <c r="E649" i="17" s="1"/>
  <c r="E650" i="17" s="1"/>
  <c r="E651" i="17" s="1"/>
  <c r="E652" i="17" s="1"/>
  <c r="E653" i="17" s="1"/>
  <c r="E654" i="17" s="1"/>
  <c r="E655" i="17" s="1"/>
  <c r="E656" i="17" s="1"/>
  <c r="E657" i="17" s="1"/>
  <c r="E658" i="17" s="1"/>
  <c r="E659" i="17" s="1"/>
  <c r="E660" i="17" s="1"/>
  <c r="E661" i="17" s="1"/>
  <c r="E662" i="17" s="1"/>
  <c r="E663" i="17" s="1"/>
  <c r="E664" i="17" s="1"/>
  <c r="E665" i="17" s="1"/>
  <c r="E666" i="17" s="1"/>
  <c r="E667" i="17" s="1"/>
  <c r="E668" i="17" s="1"/>
  <c r="E669" i="17" s="1"/>
  <c r="E670" i="17" s="1"/>
  <c r="E671" i="17" s="1"/>
  <c r="E672" i="17" s="1"/>
  <c r="E673" i="17" s="1"/>
  <c r="E674" i="17" s="1"/>
  <c r="E675" i="17" s="1"/>
  <c r="E676" i="17" s="1"/>
  <c r="E677" i="17" s="1"/>
  <c r="E678" i="17" s="1"/>
  <c r="E679" i="17" s="1"/>
  <c r="E680" i="17" s="1"/>
  <c r="E681" i="17" s="1"/>
  <c r="E682" i="17" s="1"/>
  <c r="E683" i="17" s="1"/>
  <c r="E684" i="17" s="1"/>
  <c r="E685" i="17" s="1"/>
  <c r="E686" i="17" s="1"/>
  <c r="E687" i="17" s="1"/>
  <c r="E688" i="17" s="1"/>
  <c r="E689" i="17" s="1"/>
  <c r="E690" i="17" s="1"/>
  <c r="E691" i="17" s="1"/>
  <c r="E692" i="17" s="1"/>
  <c r="E693" i="17" s="1"/>
  <c r="E694" i="17" s="1"/>
  <c r="E695" i="17" s="1"/>
  <c r="E696" i="17" s="1"/>
  <c r="E697" i="17" s="1"/>
  <c r="E698" i="17" s="1"/>
  <c r="E699" i="17" s="1"/>
  <c r="E700" i="17" s="1"/>
  <c r="E701" i="17" s="1"/>
  <c r="E702" i="17" s="1"/>
  <c r="E703" i="17" s="1"/>
  <c r="E704" i="17" s="1"/>
  <c r="E705" i="17" s="1"/>
  <c r="E706" i="17" s="1"/>
  <c r="E707" i="17" s="1"/>
  <c r="E708" i="17" s="1"/>
  <c r="E709" i="17" s="1"/>
  <c r="E710" i="17" s="1"/>
  <c r="E711" i="17" s="1"/>
  <c r="E712" i="17" s="1"/>
  <c r="E713" i="17" s="1"/>
  <c r="E714" i="17" s="1"/>
  <c r="E715" i="17" s="1"/>
  <c r="E716" i="17" s="1"/>
  <c r="E717" i="17" s="1"/>
  <c r="E718" i="17" s="1"/>
  <c r="E719" i="17" s="1"/>
  <c r="E720" i="17" s="1"/>
  <c r="E721" i="17" s="1"/>
  <c r="E722" i="17" s="1"/>
  <c r="E723" i="17" s="1"/>
  <c r="E724" i="17" s="1"/>
  <c r="E725" i="17" s="1"/>
  <c r="E726" i="17" s="1"/>
  <c r="E727" i="17" s="1"/>
  <c r="E728" i="17" s="1"/>
  <c r="E729" i="17" s="1"/>
  <c r="E730" i="17" s="1"/>
  <c r="E731" i="17" s="1"/>
  <c r="E732" i="17" s="1"/>
  <c r="E733" i="17" s="1"/>
  <c r="E734" i="17" s="1"/>
  <c r="E735" i="17" s="1"/>
  <c r="E736" i="17" s="1"/>
  <c r="E737" i="17" s="1"/>
  <c r="E738" i="17" s="1"/>
  <c r="E739" i="17" s="1"/>
  <c r="E740" i="17" s="1"/>
  <c r="E741" i="17" s="1"/>
  <c r="E742" i="17" s="1"/>
  <c r="E743" i="17" s="1"/>
  <c r="E744" i="17" s="1"/>
  <c r="E745" i="17" s="1"/>
  <c r="E746" i="17" s="1"/>
  <c r="E747" i="17" s="1"/>
  <c r="E748" i="17" s="1"/>
  <c r="E749" i="17" s="1"/>
  <c r="E750" i="17" s="1"/>
  <c r="E751" i="17" s="1"/>
  <c r="E752" i="17" s="1"/>
  <c r="E753" i="17" s="1"/>
  <c r="E754" i="17" s="1"/>
  <c r="E755" i="17" s="1"/>
  <c r="E756" i="17" s="1"/>
  <c r="E757" i="17" s="1"/>
  <c r="E758" i="17" s="1"/>
  <c r="E759" i="17" s="1"/>
  <c r="E760" i="17" s="1"/>
  <c r="E761" i="17" s="1"/>
  <c r="E762" i="17" s="1"/>
  <c r="E763" i="17" s="1"/>
  <c r="E764" i="17" s="1"/>
  <c r="E765" i="17" s="1"/>
  <c r="E766" i="17" s="1"/>
  <c r="E767" i="17" s="1"/>
  <c r="E768" i="17" s="1"/>
  <c r="E769" i="17" s="1"/>
  <c r="E770" i="17" s="1"/>
  <c r="E771" i="17" s="1"/>
  <c r="E772" i="17" s="1"/>
  <c r="E773" i="17" s="1"/>
  <c r="E774" i="17" s="1"/>
  <c r="E775" i="17" s="1"/>
  <c r="E776" i="17" s="1"/>
  <c r="E777" i="17" s="1"/>
  <c r="E778" i="17" s="1"/>
  <c r="E779" i="17" s="1"/>
  <c r="E780" i="17" s="1"/>
  <c r="E781" i="17" s="1"/>
  <c r="E782" i="17" s="1"/>
  <c r="E783" i="17" s="1"/>
  <c r="E784" i="17" s="1"/>
  <c r="E785" i="17" s="1"/>
  <c r="E786" i="17" s="1"/>
  <c r="E787" i="17" s="1"/>
  <c r="E788" i="17" s="1"/>
  <c r="E789" i="17" s="1"/>
  <c r="E790" i="17" s="1"/>
  <c r="E791" i="17" s="1"/>
  <c r="E792" i="17" s="1"/>
  <c r="E793" i="17" s="1"/>
  <c r="E794" i="17" s="1"/>
  <c r="E795" i="17" s="1"/>
  <c r="E796" i="17" s="1"/>
  <c r="E797" i="17" s="1"/>
  <c r="E798" i="17" s="1"/>
  <c r="E799" i="17" s="1"/>
  <c r="E800" i="17" s="1"/>
  <c r="E801" i="17" s="1"/>
  <c r="E802" i="17" s="1"/>
  <c r="E803" i="17" s="1"/>
  <c r="E804" i="17" s="1"/>
  <c r="E805" i="17" s="1"/>
  <c r="E806" i="17" s="1"/>
  <c r="E807" i="17" s="1"/>
  <c r="E808" i="17" s="1"/>
  <c r="E809" i="17" s="1"/>
  <c r="E810" i="17" s="1"/>
  <c r="E811" i="17" s="1"/>
  <c r="E812" i="17" s="1"/>
  <c r="E813" i="17" s="1"/>
  <c r="E814" i="17" s="1"/>
  <c r="E815" i="17" s="1"/>
  <c r="E816" i="17" s="1"/>
  <c r="E817" i="17" s="1"/>
  <c r="E818" i="17" s="1"/>
  <c r="E819" i="17" s="1"/>
  <c r="E820" i="17" s="1"/>
  <c r="E821" i="17" s="1"/>
  <c r="E822" i="17" s="1"/>
  <c r="E823" i="17" s="1"/>
  <c r="E824" i="17" s="1"/>
  <c r="E825" i="17" s="1"/>
  <c r="E826" i="17" s="1"/>
  <c r="E827" i="17" s="1"/>
  <c r="E828" i="17" s="1"/>
  <c r="E829" i="17" s="1"/>
  <c r="E830" i="17" s="1"/>
  <c r="E831" i="17" s="1"/>
  <c r="E832" i="17" s="1"/>
  <c r="E833" i="17" s="1"/>
  <c r="E834" i="17" s="1"/>
  <c r="E835" i="17" s="1"/>
  <c r="E836" i="17" s="1"/>
  <c r="E837" i="17" s="1"/>
  <c r="E838" i="17" s="1"/>
  <c r="E839" i="17" s="1"/>
  <c r="E840" i="17" s="1"/>
  <c r="E841" i="17" s="1"/>
  <c r="E842" i="17" s="1"/>
  <c r="E843" i="17" s="1"/>
  <c r="E844" i="17" s="1"/>
  <c r="E845" i="17" s="1"/>
  <c r="E846" i="17" s="1"/>
  <c r="E847" i="17" s="1"/>
  <c r="E848" i="17" s="1"/>
  <c r="E849" i="17" s="1"/>
  <c r="E850" i="17" s="1"/>
  <c r="E851" i="17" s="1"/>
  <c r="E852" i="17" s="1"/>
  <c r="E853" i="17" s="1"/>
  <c r="E854" i="17" s="1"/>
  <c r="E855" i="17" s="1"/>
  <c r="E856" i="17" s="1"/>
  <c r="E857" i="17" s="1"/>
  <c r="E858" i="17" s="1"/>
  <c r="E859" i="17" s="1"/>
  <c r="E860" i="17" s="1"/>
  <c r="E861" i="17" s="1"/>
  <c r="E862" i="17" s="1"/>
  <c r="E863" i="17" s="1"/>
  <c r="E864" i="17" s="1"/>
  <c r="E865" i="17" s="1"/>
  <c r="E866" i="17" s="1"/>
  <c r="E867" i="17" s="1"/>
  <c r="E868" i="17" s="1"/>
  <c r="E869" i="17" s="1"/>
  <c r="E870" i="17" s="1"/>
  <c r="E871" i="17" s="1"/>
  <c r="E872" i="17" s="1"/>
  <c r="E873" i="17" s="1"/>
  <c r="E874" i="17" s="1"/>
  <c r="E875" i="17" s="1"/>
  <c r="E876" i="17" s="1"/>
  <c r="E877" i="17" s="1"/>
  <c r="E878" i="17" s="1"/>
  <c r="E879" i="17" s="1"/>
  <c r="E880" i="17" s="1"/>
  <c r="E881" i="17" s="1"/>
  <c r="E882" i="17" s="1"/>
  <c r="E883" i="17" s="1"/>
  <c r="E884" i="17" s="1"/>
  <c r="E885" i="17" s="1"/>
  <c r="E886" i="17" s="1"/>
  <c r="E887" i="17" s="1"/>
  <c r="E888" i="17" s="1"/>
  <c r="E889" i="17" s="1"/>
  <c r="E890" i="17" s="1"/>
  <c r="E891" i="17" s="1"/>
  <c r="E892" i="17" s="1"/>
  <c r="E893" i="17" s="1"/>
  <c r="E894" i="17" s="1"/>
  <c r="E895" i="17" s="1"/>
  <c r="E896" i="17" s="1"/>
  <c r="E897" i="17" s="1"/>
  <c r="E898" i="17" s="1"/>
  <c r="E899" i="17" s="1"/>
  <c r="E900" i="17" s="1"/>
  <c r="E901" i="17" s="1"/>
  <c r="E902" i="17" s="1"/>
  <c r="E903" i="17" s="1"/>
  <c r="E904" i="17" s="1"/>
  <c r="E905" i="17" s="1"/>
  <c r="E906" i="17" s="1"/>
  <c r="E907" i="17" s="1"/>
  <c r="E908" i="17" s="1"/>
  <c r="E909" i="17" s="1"/>
  <c r="E910" i="17" s="1"/>
  <c r="E911" i="17" s="1"/>
  <c r="E912" i="17" s="1"/>
  <c r="E913" i="17" s="1"/>
  <c r="E914" i="17" s="1"/>
  <c r="E915" i="17" s="1"/>
  <c r="E916" i="17" s="1"/>
  <c r="E917" i="17" s="1"/>
  <c r="E918" i="17" s="1"/>
  <c r="E919" i="17" s="1"/>
  <c r="E920" i="17" s="1"/>
  <c r="E921" i="17" s="1"/>
  <c r="E922" i="17" s="1"/>
  <c r="E923" i="17" s="1"/>
  <c r="E924" i="17" s="1"/>
  <c r="E925" i="17" s="1"/>
  <c r="E926" i="17" s="1"/>
  <c r="E927" i="17" s="1"/>
  <c r="E928" i="17" s="1"/>
  <c r="E929" i="17" s="1"/>
  <c r="E930" i="17" s="1"/>
  <c r="E931" i="17" s="1"/>
  <c r="E932" i="17" s="1"/>
  <c r="E933" i="17" s="1"/>
  <c r="E934" i="17" s="1"/>
  <c r="E935" i="17" s="1"/>
  <c r="E936" i="17" s="1"/>
  <c r="E937" i="17" s="1"/>
  <c r="E938" i="17" s="1"/>
  <c r="E939" i="17" s="1"/>
  <c r="E940" i="17" s="1"/>
  <c r="E941" i="17" s="1"/>
  <c r="E942" i="17" s="1"/>
  <c r="E943" i="17" s="1"/>
  <c r="E944" i="17" s="1"/>
  <c r="E945" i="17" s="1"/>
  <c r="E946" i="17" s="1"/>
  <c r="E947" i="17" s="1"/>
  <c r="E948" i="17" s="1"/>
  <c r="E949" i="17" s="1"/>
  <c r="E950" i="17" s="1"/>
  <c r="E951" i="17" s="1"/>
  <c r="E952" i="17" s="1"/>
  <c r="E953" i="17" s="1"/>
  <c r="E954" i="17" s="1"/>
  <c r="E955" i="17" s="1"/>
  <c r="E956" i="17" s="1"/>
  <c r="E957" i="17" s="1"/>
  <c r="E958" i="17" s="1"/>
  <c r="E959" i="17" s="1"/>
  <c r="E960" i="17" s="1"/>
  <c r="E961" i="17" s="1"/>
  <c r="E962" i="17" s="1"/>
  <c r="E963" i="17" s="1"/>
  <c r="E964" i="17" s="1"/>
  <c r="E965" i="17" s="1"/>
  <c r="E966" i="17" s="1"/>
  <c r="E967" i="17" s="1"/>
  <c r="E968" i="17" s="1"/>
  <c r="E969" i="17" s="1"/>
  <c r="E970" i="17" s="1"/>
  <c r="E971" i="17" s="1"/>
  <c r="E972" i="17" s="1"/>
  <c r="E973" i="17" s="1"/>
  <c r="E974" i="17" s="1"/>
  <c r="E975" i="17" s="1"/>
  <c r="E976" i="17" s="1"/>
  <c r="E977" i="17" s="1"/>
  <c r="E978" i="17" s="1"/>
  <c r="E979" i="17" s="1"/>
  <c r="E980" i="17" s="1"/>
  <c r="E981" i="17" s="1"/>
  <c r="E982" i="17" s="1"/>
  <c r="E983" i="17" s="1"/>
  <c r="E984" i="17" s="1"/>
  <c r="E985" i="17" s="1"/>
  <c r="E986" i="17" s="1"/>
  <c r="E987" i="17" s="1"/>
  <c r="E988" i="17" s="1"/>
  <c r="E989" i="17" s="1"/>
  <c r="E990" i="17" s="1"/>
  <c r="E991" i="17" s="1"/>
  <c r="E992" i="17" s="1"/>
  <c r="E993" i="17" s="1"/>
  <c r="E994" i="17" s="1"/>
  <c r="E995" i="17" s="1"/>
  <c r="E996" i="17" s="1"/>
  <c r="E997" i="17" s="1"/>
  <c r="E998" i="17" s="1"/>
  <c r="E999" i="17" s="1"/>
  <c r="E1000" i="17" s="1"/>
  <c r="E1001" i="17" s="1"/>
  <c r="E1002" i="17" s="1"/>
  <c r="E1003" i="17" s="1"/>
  <c r="E1004" i="17" s="1"/>
  <c r="E1005" i="17" s="1"/>
  <c r="E1006" i="17" s="1"/>
  <c r="E1007" i="17" s="1"/>
  <c r="E1008" i="17" s="1"/>
  <c r="E1009" i="17" s="1"/>
  <c r="E1010" i="17" s="1"/>
  <c r="E1011" i="17" s="1"/>
  <c r="E1012" i="17" s="1"/>
  <c r="E1013" i="17" s="1"/>
  <c r="E1014" i="17" s="1"/>
  <c r="E1015" i="17" s="1"/>
  <c r="E1016" i="17" s="1"/>
  <c r="E1017" i="17" s="1"/>
  <c r="E1018" i="17" s="1"/>
  <c r="E1019" i="17" s="1"/>
  <c r="E1020" i="17" s="1"/>
  <c r="E1021" i="17" s="1"/>
  <c r="E1022" i="17" s="1"/>
  <c r="E1023" i="17" s="1"/>
  <c r="E1024" i="17" s="1"/>
  <c r="E1025" i="17" s="1"/>
  <c r="E1026" i="17" s="1"/>
  <c r="E1027" i="17" s="1"/>
  <c r="E1028" i="17" s="1"/>
  <c r="E1029" i="17" s="1"/>
  <c r="E1030" i="17" s="1"/>
  <c r="E1031" i="17" s="1"/>
  <c r="E1032" i="17" s="1"/>
  <c r="E1033" i="17" s="1"/>
  <c r="E1034" i="17" s="1"/>
  <c r="E1035" i="17" s="1"/>
  <c r="E1036" i="17" s="1"/>
  <c r="E1037" i="17" s="1"/>
  <c r="E1038" i="17" s="1"/>
  <c r="E1039" i="17" s="1"/>
  <c r="E1040" i="17" s="1"/>
  <c r="E1041" i="17" s="1"/>
  <c r="E1042" i="17" s="1"/>
  <c r="E1043" i="17" s="1"/>
  <c r="E1044" i="17" s="1"/>
  <c r="E1045" i="17" s="1"/>
  <c r="E1046" i="17" s="1"/>
  <c r="E1047" i="17" s="1"/>
  <c r="E1048" i="17" s="1"/>
  <c r="E1049" i="17" s="1"/>
  <c r="E1050" i="17" s="1"/>
  <c r="E1051" i="17" s="1"/>
  <c r="E1052" i="17" s="1"/>
  <c r="E1053" i="17" s="1"/>
  <c r="E1054" i="17" s="1"/>
  <c r="E1055" i="17" s="1"/>
  <c r="E1056" i="17" s="1"/>
  <c r="E1057" i="17" s="1"/>
  <c r="E1058" i="17" s="1"/>
  <c r="E1059" i="17" s="1"/>
  <c r="E1060" i="17" s="1"/>
  <c r="E1061" i="17" s="1"/>
  <c r="E1062" i="17" s="1"/>
  <c r="E1063" i="17" s="1"/>
  <c r="E1064" i="17" s="1"/>
  <c r="E1065" i="17" s="1"/>
  <c r="E1066" i="17" s="1"/>
  <c r="E1067" i="17" s="1"/>
  <c r="E1068" i="17" s="1"/>
  <c r="E1069" i="17" s="1"/>
  <c r="E1070" i="17" s="1"/>
  <c r="E1071" i="17" s="1"/>
  <c r="E1072" i="17" s="1"/>
  <c r="E1073" i="17" s="1"/>
  <c r="E1074" i="17" s="1"/>
  <c r="E1075" i="17" s="1"/>
  <c r="E1076" i="17" s="1"/>
  <c r="E1077" i="17" s="1"/>
  <c r="E1078" i="17" s="1"/>
  <c r="E1079" i="17" s="1"/>
  <c r="E1080" i="17" s="1"/>
  <c r="E1081" i="17" s="1"/>
  <c r="E1082" i="17" s="1"/>
  <c r="E1083" i="17" s="1"/>
  <c r="E1084" i="17" s="1"/>
  <c r="E1085" i="17" s="1"/>
  <c r="E1086" i="17" s="1"/>
  <c r="E1087" i="17" s="1"/>
  <c r="E1088" i="17" s="1"/>
  <c r="E1089" i="17" s="1"/>
  <c r="E1090" i="17" s="1"/>
  <c r="E1091" i="17" s="1"/>
  <c r="E1092" i="17" s="1"/>
  <c r="E1093" i="17" s="1"/>
  <c r="E1094" i="17" s="1"/>
  <c r="E1095" i="17" s="1"/>
  <c r="E1096" i="17" s="1"/>
  <c r="E1097" i="17" s="1"/>
  <c r="E1098" i="17" s="1"/>
  <c r="E1099" i="17" s="1"/>
  <c r="E1100" i="17" s="1"/>
  <c r="E1101" i="17" s="1"/>
  <c r="E1102" i="17" s="1"/>
  <c r="E1103" i="17" s="1"/>
  <c r="E1104" i="17" s="1"/>
  <c r="E1105" i="17" s="1"/>
  <c r="E1106" i="17" s="1"/>
  <c r="E1107" i="17" s="1"/>
  <c r="E1108" i="17" s="1"/>
  <c r="E1109" i="17" s="1"/>
  <c r="E1110" i="17" s="1"/>
  <c r="E1111" i="17" s="1"/>
  <c r="E1112" i="17" s="1"/>
  <c r="E1113" i="17" s="1"/>
  <c r="E1114" i="17" s="1"/>
  <c r="E1115" i="17" s="1"/>
  <c r="E1116" i="17" s="1"/>
  <c r="E1117" i="17" s="1"/>
  <c r="E1118" i="17" s="1"/>
  <c r="E1119" i="17" s="1"/>
  <c r="E1120" i="17" s="1"/>
  <c r="E1121" i="17" s="1"/>
  <c r="E1122" i="17" s="1"/>
  <c r="E1123" i="17" s="1"/>
  <c r="E1124" i="17" s="1"/>
  <c r="E1125" i="17" s="1"/>
  <c r="E1126" i="17" s="1"/>
  <c r="E1127" i="17" s="1"/>
  <c r="E1128" i="17" s="1"/>
  <c r="E1129" i="17" s="1"/>
  <c r="E1130" i="17" s="1"/>
  <c r="E1131" i="17" s="1"/>
  <c r="E1132" i="17" s="1"/>
  <c r="E1133" i="17" s="1"/>
  <c r="E1134" i="17" s="1"/>
  <c r="E1135" i="17" s="1"/>
  <c r="E1136" i="17" s="1"/>
  <c r="E1137" i="17" s="1"/>
  <c r="E1138" i="17" s="1"/>
  <c r="E1139" i="17" s="1"/>
  <c r="E1140" i="17" s="1"/>
  <c r="E1141" i="17" s="1"/>
  <c r="E1142" i="17" s="1"/>
  <c r="E1143" i="17" s="1"/>
  <c r="E1144" i="17" s="1"/>
  <c r="E1145" i="17" s="1"/>
  <c r="E1146" i="17" s="1"/>
  <c r="E1147" i="17" s="1"/>
  <c r="E1148" i="17" s="1"/>
  <c r="E1149" i="17" s="1"/>
  <c r="E1150" i="17" s="1"/>
  <c r="E1151" i="17" s="1"/>
  <c r="E1152" i="17" s="1"/>
  <c r="E1153" i="17" s="1"/>
  <c r="E1154" i="17" s="1"/>
  <c r="E1155" i="17" s="1"/>
  <c r="E1156" i="17" s="1"/>
  <c r="E1157" i="17" s="1"/>
  <c r="E1158" i="17" s="1"/>
  <c r="E1159" i="17" s="1"/>
  <c r="E1160" i="17" s="1"/>
  <c r="E1161" i="17" s="1"/>
  <c r="E1162" i="17" s="1"/>
  <c r="E1163" i="17" s="1"/>
  <c r="E1164" i="17" s="1"/>
  <c r="E1165" i="17" s="1"/>
  <c r="E1166" i="17" s="1"/>
  <c r="E1167" i="17" s="1"/>
  <c r="E1168" i="17" s="1"/>
  <c r="E1169" i="17" s="1"/>
  <c r="E1170" i="17" s="1"/>
  <c r="E1171" i="17" s="1"/>
  <c r="E1172" i="17" s="1"/>
  <c r="E1173" i="17" s="1"/>
  <c r="E1174" i="17" s="1"/>
  <c r="E1175" i="17" s="1"/>
  <c r="E1176" i="17" s="1"/>
  <c r="E1177" i="17" s="1"/>
  <c r="E1178" i="17" s="1"/>
  <c r="E1179" i="17" s="1"/>
  <c r="E1180" i="17" s="1"/>
  <c r="E1181" i="17" s="1"/>
  <c r="E1182" i="17" s="1"/>
  <c r="E1183" i="17" s="1"/>
  <c r="E1184" i="17" s="1"/>
  <c r="E1185" i="17" s="1"/>
  <c r="E1186" i="17" s="1"/>
  <c r="E1187" i="17" s="1"/>
  <c r="E1188" i="17" s="1"/>
  <c r="E1189" i="17" s="1"/>
  <c r="E1190" i="17" s="1"/>
  <c r="E1191" i="17" s="1"/>
  <c r="E1192" i="17" s="1"/>
  <c r="E1193" i="17" s="1"/>
  <c r="E1194" i="17" s="1"/>
  <c r="E1195" i="17" s="1"/>
  <c r="E1196" i="17" s="1"/>
  <c r="E1197" i="17" s="1"/>
  <c r="E1198" i="17" s="1"/>
  <c r="E1199" i="17" s="1"/>
  <c r="E1200" i="17" s="1"/>
  <c r="E1201" i="17" s="1"/>
  <c r="E1202" i="17" s="1"/>
  <c r="E1203" i="17" s="1"/>
  <c r="E1204" i="17" s="1"/>
  <c r="E1205" i="17" s="1"/>
  <c r="E1206" i="17" s="1"/>
  <c r="E1207" i="17" s="1"/>
  <c r="E1208" i="17" s="1"/>
  <c r="E1209" i="17" s="1"/>
  <c r="E1210" i="17" s="1"/>
  <c r="E1211" i="17" s="1"/>
  <c r="E1212" i="17" s="1"/>
  <c r="E1213" i="17" s="1"/>
  <c r="E1214" i="17" s="1"/>
  <c r="E1215" i="17" s="1"/>
  <c r="E1216" i="17" s="1"/>
  <c r="E1217" i="17" s="1"/>
  <c r="E1218" i="17" s="1"/>
  <c r="E1219" i="17" s="1"/>
  <c r="E1220" i="17" s="1"/>
  <c r="E1221" i="17" s="1"/>
  <c r="E1222" i="17" s="1"/>
  <c r="E1223" i="17" s="1"/>
  <c r="E1224" i="17" s="1"/>
  <c r="E1225" i="17" s="1"/>
  <c r="E1226" i="17" s="1"/>
  <c r="E1227" i="17" s="1"/>
  <c r="E1228" i="17" s="1"/>
  <c r="E1229" i="17" s="1"/>
  <c r="E1230" i="17" s="1"/>
  <c r="E1231" i="17" s="1"/>
  <c r="E1232" i="17" s="1"/>
  <c r="E1233" i="17" s="1"/>
  <c r="E1234" i="17" s="1"/>
  <c r="E1235" i="17" s="1"/>
  <c r="E1236" i="17" s="1"/>
  <c r="E1237" i="17" s="1"/>
  <c r="E1238" i="17" s="1"/>
  <c r="E1239" i="17" s="1"/>
  <c r="E1240" i="17" s="1"/>
  <c r="E1241" i="17" s="1"/>
  <c r="E1242" i="17" s="1"/>
  <c r="E1243" i="17" s="1"/>
  <c r="E1244" i="17" s="1"/>
  <c r="E1245" i="17" s="1"/>
  <c r="E1246" i="17" s="1"/>
  <c r="E1247" i="17" s="1"/>
  <c r="E1248" i="17" s="1"/>
  <c r="E1249" i="17" s="1"/>
  <c r="E1250" i="17" s="1"/>
  <c r="E1251" i="17" s="1"/>
  <c r="E1252" i="17" s="1"/>
  <c r="E1253" i="17" s="1"/>
  <c r="E1254" i="17" s="1"/>
  <c r="E1255" i="17" s="1"/>
  <c r="E1256" i="17" s="1"/>
  <c r="E1257" i="17" s="1"/>
  <c r="E1258" i="17" s="1"/>
  <c r="E1259" i="17" s="1"/>
  <c r="E1260" i="17" s="1"/>
  <c r="E1261" i="17" s="1"/>
  <c r="E1262" i="17" s="1"/>
  <c r="E1263" i="17" s="1"/>
  <c r="E1264" i="17" s="1"/>
  <c r="E1265" i="17" s="1"/>
  <c r="E1266" i="17" s="1"/>
  <c r="E1267" i="17" s="1"/>
  <c r="E1268" i="17" s="1"/>
  <c r="E1269" i="17" s="1"/>
  <c r="E1270" i="17" s="1"/>
  <c r="E1271" i="17" s="1"/>
  <c r="E1272" i="17" s="1"/>
  <c r="E1273" i="17" s="1"/>
  <c r="E1274" i="17" s="1"/>
  <c r="E1275" i="17" s="1"/>
  <c r="E1276" i="17" s="1"/>
  <c r="E1277" i="17" s="1"/>
  <c r="E1278" i="17" s="1"/>
  <c r="E1279" i="17" s="1"/>
  <c r="E1280" i="17" s="1"/>
  <c r="E1281" i="17" s="1"/>
  <c r="E1282" i="17" s="1"/>
  <c r="E1283" i="17" s="1"/>
  <c r="E1284" i="17" s="1"/>
  <c r="E1285" i="17" s="1"/>
  <c r="E1286" i="17" s="1"/>
  <c r="E1287" i="17" s="1"/>
  <c r="E1288" i="17" s="1"/>
  <c r="E1289" i="17" s="1"/>
  <c r="E1290" i="17" s="1"/>
  <c r="E1291" i="17" s="1"/>
  <c r="E1292" i="17" s="1"/>
  <c r="E1293" i="17" s="1"/>
  <c r="E1294" i="17" s="1"/>
  <c r="E1295" i="17" s="1"/>
  <c r="E1296" i="17" s="1"/>
  <c r="E1297" i="17" s="1"/>
  <c r="E1298" i="17" s="1"/>
  <c r="E1299" i="17" s="1"/>
  <c r="E1300" i="17" s="1"/>
  <c r="E1301" i="17" s="1"/>
  <c r="E1302" i="17" s="1"/>
  <c r="E1303" i="17" s="1"/>
  <c r="E1304" i="17" s="1"/>
  <c r="E1305" i="17" s="1"/>
  <c r="E1306" i="17" s="1"/>
  <c r="E1307" i="17" s="1"/>
  <c r="E1308" i="17" s="1"/>
  <c r="E1309" i="17" s="1"/>
  <c r="E1310" i="17" s="1"/>
  <c r="E1311" i="17" s="1"/>
  <c r="E1312" i="17" s="1"/>
  <c r="E1313" i="17" s="1"/>
  <c r="E1314" i="17" s="1"/>
  <c r="E1315" i="17" s="1"/>
  <c r="E1316" i="17" s="1"/>
  <c r="E1317" i="17" s="1"/>
  <c r="E1318" i="17" s="1"/>
  <c r="E1319" i="17" s="1"/>
  <c r="E1320" i="17" s="1"/>
  <c r="E1321" i="17" s="1"/>
  <c r="E1322" i="17" s="1"/>
  <c r="E1323" i="17" s="1"/>
  <c r="E1324" i="17" s="1"/>
  <c r="E1325" i="17" s="1"/>
  <c r="E1326" i="17" s="1"/>
  <c r="E1327" i="17" s="1"/>
  <c r="E1328" i="17" s="1"/>
  <c r="E1329" i="17" s="1"/>
  <c r="E1330" i="17" s="1"/>
  <c r="E1331" i="17" s="1"/>
  <c r="E1332" i="17" s="1"/>
  <c r="E1333" i="17" s="1"/>
  <c r="E1334" i="17" s="1"/>
  <c r="E1335" i="17" s="1"/>
  <c r="E1336" i="17" s="1"/>
  <c r="E1337" i="17" s="1"/>
  <c r="E1338" i="17" s="1"/>
  <c r="E1339" i="17" s="1"/>
  <c r="E1340" i="17" s="1"/>
  <c r="E1341" i="17" s="1"/>
  <c r="E1342" i="17" s="1"/>
  <c r="E1343" i="17" s="1"/>
  <c r="E1344" i="17" s="1"/>
  <c r="E1345" i="17" s="1"/>
  <c r="E1346" i="17" s="1"/>
  <c r="E1347" i="17" s="1"/>
  <c r="E1348" i="17" s="1"/>
  <c r="E1349" i="17" s="1"/>
  <c r="E1350" i="17" s="1"/>
  <c r="E1351" i="17" s="1"/>
  <c r="E1352" i="17" s="1"/>
  <c r="E1353" i="17" s="1"/>
  <c r="E1354" i="17" s="1"/>
  <c r="E1355" i="17" s="1"/>
  <c r="E1356" i="17" s="1"/>
  <c r="E1357" i="17" s="1"/>
  <c r="E1358" i="17" s="1"/>
  <c r="E1359" i="17" s="1"/>
  <c r="E1360" i="17" s="1"/>
  <c r="E1361" i="17" s="1"/>
  <c r="E1362" i="17" s="1"/>
  <c r="E1363" i="17" s="1"/>
  <c r="E1364" i="17" s="1"/>
  <c r="E1365" i="17" s="1"/>
  <c r="E1366" i="17" s="1"/>
  <c r="E1367" i="17" s="1"/>
  <c r="E1368" i="17" s="1"/>
  <c r="E1369" i="17" s="1"/>
  <c r="E1370" i="17" s="1"/>
  <c r="E1371" i="17" s="1"/>
  <c r="E1372" i="17" s="1"/>
  <c r="E1373" i="17" s="1"/>
  <c r="E1374" i="17" s="1"/>
  <c r="E1375" i="17" s="1"/>
  <c r="E1376" i="17" s="1"/>
  <c r="E1377" i="17" s="1"/>
  <c r="E1378" i="17" s="1"/>
  <c r="E1379" i="17" s="1"/>
  <c r="E1380" i="17" s="1"/>
  <c r="E1381" i="17" s="1"/>
  <c r="E1382" i="17" s="1"/>
  <c r="E1383" i="17" s="1"/>
  <c r="E1384" i="17" s="1"/>
  <c r="E1385" i="17" s="1"/>
  <c r="E1386" i="17" s="1"/>
  <c r="E1387" i="17" s="1"/>
  <c r="E1388" i="17" s="1"/>
  <c r="E1389" i="17" s="1"/>
  <c r="E1390" i="17" s="1"/>
  <c r="E1391" i="17" s="1"/>
  <c r="E1392" i="17" s="1"/>
  <c r="E1393" i="17" s="1"/>
  <c r="E1394" i="17" s="1"/>
  <c r="E1395" i="17" s="1"/>
  <c r="E1396" i="17" s="1"/>
  <c r="E1397" i="17" s="1"/>
  <c r="E1398" i="17" s="1"/>
  <c r="E1399" i="17" s="1"/>
  <c r="E1400" i="17" s="1"/>
  <c r="E1401" i="17" s="1"/>
  <c r="E1402" i="17" s="1"/>
  <c r="E1403" i="17" s="1"/>
  <c r="E1404" i="17" s="1"/>
  <c r="E1405" i="17" s="1"/>
  <c r="E1406" i="17" s="1"/>
  <c r="E1407" i="17" s="1"/>
  <c r="E1408" i="17" s="1"/>
  <c r="E1409" i="17" s="1"/>
  <c r="E1410" i="17" s="1"/>
  <c r="E1411" i="17" s="1"/>
  <c r="E1412" i="17" s="1"/>
  <c r="E1413" i="17" s="1"/>
  <c r="E1414" i="17" s="1"/>
  <c r="E1415" i="17" s="1"/>
  <c r="E1416" i="17" s="1"/>
  <c r="E1417" i="17" s="1"/>
  <c r="E1418" i="17" s="1"/>
  <c r="E1419" i="17" s="1"/>
  <c r="E1420" i="17" s="1"/>
  <c r="E1421" i="17" s="1"/>
  <c r="E1422" i="17" s="1"/>
  <c r="E1423" i="17" s="1"/>
  <c r="E1424" i="17" s="1"/>
  <c r="E1425" i="17" s="1"/>
  <c r="E1426" i="17" s="1"/>
  <c r="E1427" i="17" s="1"/>
  <c r="E1428" i="17" s="1"/>
  <c r="E1429" i="17" s="1"/>
  <c r="E1430" i="17" s="1"/>
  <c r="E1431" i="17" s="1"/>
  <c r="E1432" i="17" s="1"/>
  <c r="E1433" i="17" s="1"/>
  <c r="E1434" i="17" s="1"/>
  <c r="E1435" i="17" s="1"/>
  <c r="E1436" i="17" s="1"/>
  <c r="E1437" i="17" s="1"/>
  <c r="E1438" i="17" s="1"/>
  <c r="E1439" i="17" s="1"/>
  <c r="E1440" i="17" s="1"/>
  <c r="E1441" i="17" s="1"/>
  <c r="E1442" i="17" s="1"/>
  <c r="E1443" i="17" s="1"/>
  <c r="E1444" i="17" s="1"/>
  <c r="E1445" i="17" s="1"/>
  <c r="E1446" i="17" s="1"/>
  <c r="E1447" i="17" s="1"/>
  <c r="E1448" i="17" s="1"/>
  <c r="E1449" i="17" s="1"/>
  <c r="E1450" i="17" s="1"/>
  <c r="E1451" i="17" s="1"/>
  <c r="E1452" i="17" s="1"/>
  <c r="E1453" i="17" s="1"/>
  <c r="E1454" i="17" s="1"/>
  <c r="E1455" i="17" s="1"/>
  <c r="E1456" i="17" s="1"/>
  <c r="E1457" i="17" s="1"/>
  <c r="E1458" i="17" s="1"/>
  <c r="E1459" i="17" s="1"/>
  <c r="E1460" i="17" s="1"/>
  <c r="E1461" i="17" s="1"/>
  <c r="E1462" i="17" s="1"/>
  <c r="E1463" i="17" s="1"/>
  <c r="E1464" i="17" s="1"/>
  <c r="E1465" i="17" s="1"/>
  <c r="E1466" i="17" s="1"/>
  <c r="E1467" i="17" s="1"/>
  <c r="E1468" i="17" s="1"/>
  <c r="E1469" i="17" s="1"/>
  <c r="E1470" i="17" s="1"/>
  <c r="E1471" i="17" s="1"/>
  <c r="E1472" i="17" s="1"/>
  <c r="E1473" i="17" s="1"/>
  <c r="E1474" i="17" s="1"/>
  <c r="E1475" i="17" s="1"/>
  <c r="E1476" i="17" s="1"/>
  <c r="E1477" i="17" s="1"/>
  <c r="E1478" i="17" s="1"/>
  <c r="E1479" i="17" s="1"/>
  <c r="E1480" i="17" s="1"/>
  <c r="E1481" i="17" s="1"/>
  <c r="E1482" i="17" s="1"/>
  <c r="E1483" i="17" s="1"/>
  <c r="E1484" i="17" s="1"/>
  <c r="E1485" i="17" s="1"/>
  <c r="E1486" i="17" s="1"/>
  <c r="E1487" i="17" s="1"/>
  <c r="E1488" i="17" s="1"/>
  <c r="E1489" i="17" s="1"/>
  <c r="E1490" i="17" s="1"/>
  <c r="E1491" i="17" s="1"/>
  <c r="E1492" i="17" s="1"/>
  <c r="E1493" i="17" s="1"/>
  <c r="E1494" i="17" s="1"/>
  <c r="E1495" i="17" s="1"/>
  <c r="E1496" i="17" s="1"/>
  <c r="E1497" i="17" s="1"/>
  <c r="E1498" i="17" s="1"/>
  <c r="E1499" i="17" s="1"/>
  <c r="E1500" i="17" s="1"/>
  <c r="E1501" i="17" s="1"/>
  <c r="E1502" i="17" s="1"/>
  <c r="E1503" i="17" s="1"/>
  <c r="E1504" i="17" s="1"/>
  <c r="E1505" i="17" s="1"/>
  <c r="E1506" i="17" s="1"/>
  <c r="E1507" i="17" s="1"/>
  <c r="E1508" i="17" s="1"/>
  <c r="E1509" i="17" s="1"/>
  <c r="E1510" i="17" s="1"/>
  <c r="E1511" i="17" s="1"/>
  <c r="E1512" i="17" s="1"/>
  <c r="E1513" i="17" s="1"/>
  <c r="E1514" i="17" s="1"/>
  <c r="E1515" i="17" s="1"/>
  <c r="E1516" i="17" s="1"/>
  <c r="E1517" i="17" s="1"/>
  <c r="E1518" i="17" s="1"/>
  <c r="E1519" i="17" s="1"/>
  <c r="E1520" i="17" s="1"/>
  <c r="E1521" i="17" s="1"/>
  <c r="E1522" i="17" s="1"/>
  <c r="E1523" i="17" s="1"/>
  <c r="E1524" i="17" s="1"/>
  <c r="E1525" i="17" s="1"/>
  <c r="E1526" i="17" s="1"/>
  <c r="E1527" i="17" s="1"/>
  <c r="E1528" i="17" s="1"/>
  <c r="E1529" i="17" s="1"/>
  <c r="E1530" i="17" s="1"/>
  <c r="E1531" i="17" s="1"/>
  <c r="E1532" i="17" s="1"/>
  <c r="E1533" i="17" s="1"/>
  <c r="E1534" i="17" s="1"/>
  <c r="E1535" i="17" s="1"/>
  <c r="E1536" i="17" s="1"/>
  <c r="E1537" i="17" s="1"/>
  <c r="E1538" i="17" s="1"/>
  <c r="E1539" i="17" s="1"/>
  <c r="E1540" i="17" s="1"/>
  <c r="E1541" i="17" s="1"/>
  <c r="E1542" i="17" s="1"/>
  <c r="E1543" i="17" s="1"/>
  <c r="E1544" i="17" s="1"/>
  <c r="E1545" i="17" s="1"/>
  <c r="E1546" i="17" s="1"/>
  <c r="E1547" i="17" s="1"/>
  <c r="E1548" i="17" s="1"/>
  <c r="E1549" i="17" s="1"/>
  <c r="E1550" i="17" s="1"/>
  <c r="E1551" i="17" s="1"/>
  <c r="E1552" i="17" s="1"/>
  <c r="E1553" i="17" s="1"/>
  <c r="E1554" i="17" s="1"/>
  <c r="E1555" i="17" s="1"/>
  <c r="E1556" i="17" s="1"/>
  <c r="E1557" i="17" s="1"/>
  <c r="E1558" i="17" s="1"/>
  <c r="E1559" i="17" s="1"/>
  <c r="E1560" i="17" s="1"/>
  <c r="E1561" i="17" s="1"/>
  <c r="E1562" i="17" s="1"/>
  <c r="E1563" i="17" s="1"/>
  <c r="E1564" i="17" s="1"/>
  <c r="E1565" i="17" s="1"/>
  <c r="E1566" i="17" s="1"/>
  <c r="E1567" i="17" s="1"/>
  <c r="E1568" i="17" s="1"/>
  <c r="E1569" i="17" s="1"/>
  <c r="E1570" i="17" s="1"/>
  <c r="E1571" i="17" s="1"/>
  <c r="E1572" i="17" s="1"/>
  <c r="E1573" i="17" s="1"/>
  <c r="E1574" i="17" s="1"/>
  <c r="E1575" i="17" s="1"/>
  <c r="E1576" i="17" s="1"/>
  <c r="E1577" i="17" s="1"/>
  <c r="E1578" i="17" s="1"/>
  <c r="E1579" i="17" s="1"/>
  <c r="E1580" i="17" s="1"/>
  <c r="E1581" i="17" s="1"/>
  <c r="E1582" i="17" s="1"/>
  <c r="E1583" i="17" s="1"/>
  <c r="E1584" i="17" s="1"/>
  <c r="E1585" i="17" s="1"/>
  <c r="E1586" i="17" s="1"/>
  <c r="E1587" i="17" s="1"/>
  <c r="E1588" i="17" s="1"/>
  <c r="E1589" i="17" s="1"/>
  <c r="E1590" i="17" s="1"/>
  <c r="E1591" i="17" s="1"/>
  <c r="E1592" i="17" s="1"/>
  <c r="E1593" i="17" s="1"/>
  <c r="E1594" i="17" s="1"/>
  <c r="E1595" i="17" s="1"/>
  <c r="E1596" i="17" s="1"/>
  <c r="E1597" i="17" s="1"/>
  <c r="E1598" i="17" s="1"/>
  <c r="E1599" i="17" s="1"/>
  <c r="E1600" i="17" s="1"/>
  <c r="E1601" i="17" s="1"/>
  <c r="E1602" i="17" s="1"/>
  <c r="E1603" i="17" s="1"/>
  <c r="E1604" i="17" s="1"/>
  <c r="E1605" i="17" s="1"/>
  <c r="E1606" i="17" s="1"/>
  <c r="E1607" i="17" s="1"/>
  <c r="E1608" i="17" s="1"/>
  <c r="E1609" i="17" s="1"/>
  <c r="E1610" i="17" s="1"/>
  <c r="E1611" i="17" s="1"/>
  <c r="E1612" i="17" s="1"/>
  <c r="E1613" i="17" s="1"/>
  <c r="E1614" i="17" s="1"/>
  <c r="E1615" i="17" s="1"/>
  <c r="E1616" i="17" s="1"/>
  <c r="E1617" i="17" s="1"/>
  <c r="E1618" i="17" s="1"/>
  <c r="E1619" i="17" s="1"/>
  <c r="E1620" i="17" s="1"/>
  <c r="E1621" i="17" s="1"/>
  <c r="E1622" i="17" s="1"/>
  <c r="E1623" i="17" s="1"/>
  <c r="E1624" i="17" s="1"/>
  <c r="E1625" i="17" s="1"/>
  <c r="E1626" i="17" s="1"/>
  <c r="E1627" i="17" s="1"/>
  <c r="E1628" i="17" s="1"/>
  <c r="E1629" i="17" s="1"/>
  <c r="E1630" i="17" s="1"/>
  <c r="E1631" i="17" s="1"/>
  <c r="E1632" i="17" s="1"/>
  <c r="E1633" i="17" s="1"/>
  <c r="E1634" i="17" s="1"/>
  <c r="E1635" i="17" s="1"/>
  <c r="E1636" i="17" s="1"/>
  <c r="E1637" i="17" s="1"/>
  <c r="E1638" i="17" s="1"/>
  <c r="E1639" i="17" s="1"/>
  <c r="E1640" i="17" s="1"/>
  <c r="E1641" i="17" s="1"/>
  <c r="E1642" i="17" s="1"/>
  <c r="E1643" i="17" s="1"/>
  <c r="E1644" i="17" s="1"/>
  <c r="E1645" i="17" s="1"/>
  <c r="E1646" i="17" s="1"/>
  <c r="E1647" i="17" s="1"/>
  <c r="E1648" i="17" s="1"/>
  <c r="E1649" i="17" s="1"/>
  <c r="E1650" i="17" s="1"/>
  <c r="E1651" i="17" s="1"/>
  <c r="E1652" i="17" s="1"/>
  <c r="E1653" i="17" s="1"/>
  <c r="E1654" i="17" s="1"/>
  <c r="E1655" i="17" s="1"/>
  <c r="E1656" i="17" s="1"/>
  <c r="E1657" i="17" s="1"/>
  <c r="E1658" i="17" s="1"/>
  <c r="E1659" i="17" s="1"/>
  <c r="E1660" i="17" s="1"/>
  <c r="E1661" i="17" s="1"/>
  <c r="E1662" i="17" s="1"/>
  <c r="E1663" i="17" s="1"/>
  <c r="E1664" i="17" s="1"/>
  <c r="E1665" i="17" s="1"/>
  <c r="E1666" i="17" s="1"/>
  <c r="E1667" i="17" s="1"/>
  <c r="E1668" i="17" s="1"/>
  <c r="E1669" i="17" s="1"/>
  <c r="E1670" i="17" s="1"/>
  <c r="E1671" i="17" s="1"/>
  <c r="E1672" i="17" s="1"/>
  <c r="E1673" i="17" s="1"/>
  <c r="E1674" i="17" s="1"/>
  <c r="E1675" i="17" s="1"/>
  <c r="E1676" i="17" s="1"/>
  <c r="E1677" i="17" s="1"/>
  <c r="E1678" i="17" s="1"/>
  <c r="E1679" i="17" s="1"/>
  <c r="E1680" i="17" s="1"/>
  <c r="E1681" i="17" s="1"/>
  <c r="E1682" i="17" s="1"/>
  <c r="E1683" i="17" s="1"/>
  <c r="E1684" i="17" s="1"/>
  <c r="E1685" i="17" s="1"/>
  <c r="E1686" i="17" s="1"/>
  <c r="E1687" i="17" s="1"/>
  <c r="E1688" i="17" s="1"/>
  <c r="E1689" i="17" s="1"/>
  <c r="E1690" i="17" s="1"/>
  <c r="E1691" i="17" s="1"/>
  <c r="E1692" i="17" s="1"/>
  <c r="E1693" i="17" s="1"/>
  <c r="E1694" i="17" s="1"/>
  <c r="E1695" i="17" s="1"/>
  <c r="E1696" i="17" s="1"/>
  <c r="E1697" i="17" s="1"/>
  <c r="E1698" i="17" s="1"/>
  <c r="E1699" i="17" s="1"/>
  <c r="E1700" i="17" s="1"/>
  <c r="E1701" i="17" s="1"/>
  <c r="E1702" i="17" s="1"/>
  <c r="E1703" i="17" s="1"/>
  <c r="E1704" i="17" s="1"/>
  <c r="E1705" i="17" s="1"/>
  <c r="E1706" i="17" s="1"/>
  <c r="E1707" i="17" s="1"/>
  <c r="E1708" i="17" s="1"/>
  <c r="E1709" i="17" s="1"/>
  <c r="E1710" i="17" s="1"/>
  <c r="E1711" i="17" s="1"/>
  <c r="E1712" i="17" s="1"/>
  <c r="E1713" i="17" s="1"/>
  <c r="E1714" i="17" s="1"/>
  <c r="E1715" i="17" s="1"/>
  <c r="E1716" i="17" s="1"/>
  <c r="E1717" i="17" s="1"/>
  <c r="E1718" i="17" s="1"/>
  <c r="E1719" i="17" s="1"/>
  <c r="E1720" i="17" s="1"/>
  <c r="E1721" i="17" s="1"/>
  <c r="E1722" i="17" s="1"/>
  <c r="E1723" i="17" s="1"/>
  <c r="E1724" i="17" s="1"/>
  <c r="E1725" i="17" s="1"/>
  <c r="E1726" i="17" s="1"/>
  <c r="E1727" i="17" s="1"/>
  <c r="E1728" i="17" s="1"/>
  <c r="E1729" i="17" s="1"/>
  <c r="E1730" i="17" s="1"/>
  <c r="E1731" i="17" s="1"/>
  <c r="E1732" i="17" s="1"/>
  <c r="E1733" i="17" s="1"/>
  <c r="E1734" i="17" s="1"/>
  <c r="E1735" i="17" s="1"/>
  <c r="E1736" i="17" s="1"/>
  <c r="E1737" i="17" s="1"/>
  <c r="E1738" i="17" s="1"/>
  <c r="E1739" i="17" s="1"/>
  <c r="E1740" i="17" s="1"/>
  <c r="E1741" i="17" s="1"/>
  <c r="E1742" i="17" s="1"/>
  <c r="E1743" i="17" s="1"/>
  <c r="E1744" i="17" s="1"/>
  <c r="E1745" i="17" s="1"/>
  <c r="E1746" i="17" s="1"/>
  <c r="E1747" i="17" s="1"/>
  <c r="E1748" i="17" s="1"/>
  <c r="E1749" i="17" s="1"/>
  <c r="E1750" i="17" s="1"/>
  <c r="E1751" i="17" s="1"/>
  <c r="E1752" i="17" s="1"/>
  <c r="E1753" i="17" s="1"/>
  <c r="E1754" i="17" s="1"/>
  <c r="E1755" i="17" s="1"/>
  <c r="E1756" i="17" s="1"/>
  <c r="E1757" i="17" s="1"/>
  <c r="E1758" i="17" s="1"/>
  <c r="E1759" i="17" s="1"/>
  <c r="E1760" i="17" s="1"/>
  <c r="E1761" i="17" s="1"/>
  <c r="E1762" i="17" s="1"/>
  <c r="E1763" i="17" s="1"/>
  <c r="E1764" i="17" s="1"/>
  <c r="E1765" i="17" s="1"/>
  <c r="E1766" i="17" s="1"/>
  <c r="E1767" i="17" s="1"/>
  <c r="E1768" i="17" s="1"/>
  <c r="E1769" i="17" s="1"/>
  <c r="E1770" i="17" s="1"/>
  <c r="E1771" i="17" s="1"/>
  <c r="E1772" i="17" s="1"/>
  <c r="E1773" i="17" s="1"/>
  <c r="E1774" i="17" s="1"/>
  <c r="E1775" i="17" s="1"/>
  <c r="E1776" i="17" s="1"/>
  <c r="E1777" i="17" s="1"/>
  <c r="E1778" i="17" s="1"/>
  <c r="E1779" i="17" s="1"/>
  <c r="E1780" i="17" s="1"/>
  <c r="E1781" i="17" s="1"/>
  <c r="E1782" i="17" s="1"/>
  <c r="E1783" i="17" s="1"/>
  <c r="E1784" i="17" s="1"/>
  <c r="E1785" i="17" s="1"/>
  <c r="E1786" i="17" s="1"/>
  <c r="E1787" i="17" s="1"/>
  <c r="E1788" i="17" s="1"/>
  <c r="E1789" i="17" s="1"/>
  <c r="E1790" i="17" s="1"/>
  <c r="E1791" i="17" s="1"/>
  <c r="E1792" i="17" s="1"/>
  <c r="E1793" i="17" s="1"/>
  <c r="E1794" i="17" s="1"/>
  <c r="E1795" i="17" s="1"/>
  <c r="E1796" i="17" s="1"/>
  <c r="E1797" i="17" s="1"/>
  <c r="E1798" i="17" s="1"/>
  <c r="E1799" i="17" s="1"/>
  <c r="E1800" i="17" s="1"/>
  <c r="E1801" i="17" s="1"/>
  <c r="E1802" i="17" s="1"/>
  <c r="E1803" i="17" s="1"/>
  <c r="E1804" i="17" s="1"/>
  <c r="E1805" i="17" s="1"/>
  <c r="E1806" i="17" s="1"/>
  <c r="E1807" i="17" s="1"/>
  <c r="E1808" i="17" s="1"/>
  <c r="E1809" i="17" s="1"/>
  <c r="E1810" i="17" s="1"/>
  <c r="E1811" i="17" s="1"/>
  <c r="E1812" i="17" s="1"/>
  <c r="E1813" i="17" s="1"/>
  <c r="E1814" i="17" s="1"/>
  <c r="E1815" i="17" s="1"/>
  <c r="E1816" i="17" s="1"/>
  <c r="E1817" i="17" s="1"/>
  <c r="E1818" i="17" s="1"/>
  <c r="E1819" i="17" s="1"/>
  <c r="E1820" i="17" s="1"/>
  <c r="E1821" i="17" s="1"/>
  <c r="E1822" i="17" s="1"/>
  <c r="E1823" i="17" s="1"/>
  <c r="E1824" i="17" s="1"/>
  <c r="E1825" i="17" s="1"/>
  <c r="E1826" i="17" s="1"/>
  <c r="E1827" i="17" s="1"/>
  <c r="E1828" i="17" s="1"/>
  <c r="E1829" i="17" s="1"/>
  <c r="E1830" i="17" s="1"/>
  <c r="E1831" i="17" s="1"/>
  <c r="E1832" i="17" s="1"/>
  <c r="E1833" i="17" s="1"/>
  <c r="E1834" i="17" s="1"/>
  <c r="E1835" i="17" s="1"/>
  <c r="E1836" i="17" s="1"/>
  <c r="E1837" i="17" s="1"/>
  <c r="E1838" i="17" s="1"/>
  <c r="E1839" i="17" s="1"/>
  <c r="E1840" i="17" s="1"/>
  <c r="E1841" i="17" s="1"/>
  <c r="E1842" i="17" s="1"/>
  <c r="E1843" i="17" s="1"/>
  <c r="E1844" i="17" s="1"/>
  <c r="E1845" i="17" s="1"/>
  <c r="E1846" i="17" s="1"/>
  <c r="E1847" i="17" s="1"/>
  <c r="E1848" i="17" s="1"/>
  <c r="E1849" i="17" s="1"/>
  <c r="E1850" i="17" s="1"/>
  <c r="E1851" i="17" s="1"/>
  <c r="E1852" i="17" s="1"/>
  <c r="E1853" i="17" s="1"/>
  <c r="E1854" i="17" s="1"/>
  <c r="E1855" i="17" s="1"/>
  <c r="E1856" i="17" s="1"/>
  <c r="E1857" i="17" s="1"/>
  <c r="E1858" i="17" s="1"/>
  <c r="E1859" i="17" s="1"/>
  <c r="E1860" i="17" s="1"/>
  <c r="E1861" i="17" s="1"/>
  <c r="E1862" i="17" s="1"/>
  <c r="E1863" i="17" s="1"/>
  <c r="E1864" i="17" s="1"/>
  <c r="E1865" i="17" s="1"/>
  <c r="E1866" i="17" s="1"/>
  <c r="E1867" i="17" s="1"/>
  <c r="E1868" i="17" s="1"/>
  <c r="E1869" i="17" s="1"/>
  <c r="E1870" i="17" s="1"/>
  <c r="E1871" i="17" s="1"/>
  <c r="E1872" i="17" s="1"/>
  <c r="E1873" i="17" s="1"/>
  <c r="E1874" i="17" s="1"/>
  <c r="E1875" i="17" s="1"/>
  <c r="E1876" i="17" s="1"/>
  <c r="E1877" i="17" s="1"/>
  <c r="E1878" i="17" s="1"/>
  <c r="E1879" i="17" s="1"/>
  <c r="E1880" i="17" s="1"/>
  <c r="E1881" i="17" s="1"/>
  <c r="E1882" i="17" s="1"/>
  <c r="E1883" i="17" s="1"/>
  <c r="E1884" i="17" s="1"/>
  <c r="E1885" i="17" s="1"/>
  <c r="E1886" i="17" s="1"/>
  <c r="E1887" i="17" s="1"/>
  <c r="E1888" i="17" s="1"/>
  <c r="E1889" i="17" s="1"/>
  <c r="E1890" i="17" s="1"/>
  <c r="E1891" i="17" s="1"/>
  <c r="E1892" i="17" s="1"/>
  <c r="E1893" i="17" s="1"/>
  <c r="E1894" i="17" s="1"/>
  <c r="E1895" i="17" s="1"/>
  <c r="E1896" i="17" s="1"/>
  <c r="E1897" i="17" s="1"/>
  <c r="E1898" i="17" s="1"/>
  <c r="E1899" i="17" s="1"/>
  <c r="E1900" i="17" s="1"/>
  <c r="E1901" i="17" s="1"/>
  <c r="E1902" i="17" s="1"/>
  <c r="E1903" i="17" s="1"/>
  <c r="E1904" i="17" s="1"/>
  <c r="E1905" i="17" s="1"/>
  <c r="E1906" i="17" s="1"/>
  <c r="E1907" i="17" s="1"/>
  <c r="E1908" i="17" s="1"/>
  <c r="E1909" i="17" s="1"/>
  <c r="E1910" i="17" s="1"/>
  <c r="E1911" i="17" s="1"/>
  <c r="E1912" i="17" s="1"/>
  <c r="E1913" i="17" s="1"/>
  <c r="E1914" i="17" s="1"/>
  <c r="E1915" i="17" s="1"/>
  <c r="E1916" i="17" s="1"/>
  <c r="E1917" i="17" s="1"/>
  <c r="E1918" i="17" s="1"/>
  <c r="E1919" i="17" s="1"/>
  <c r="E1920" i="17" s="1"/>
  <c r="E1921" i="17" s="1"/>
  <c r="E1922" i="17" s="1"/>
  <c r="E1923" i="17" s="1"/>
  <c r="E1924" i="17" s="1"/>
  <c r="E1925" i="17" s="1"/>
  <c r="E1926" i="17" s="1"/>
  <c r="E1927" i="17" s="1"/>
  <c r="E1928" i="17" s="1"/>
  <c r="E1929" i="17" s="1"/>
  <c r="E1930" i="17" s="1"/>
  <c r="E1931" i="17" s="1"/>
  <c r="E1932" i="17" s="1"/>
  <c r="E1933" i="17" s="1"/>
  <c r="E1934" i="17" s="1"/>
  <c r="E1935" i="17" s="1"/>
  <c r="E1936" i="17" s="1"/>
  <c r="E1937" i="17" s="1"/>
  <c r="E1938" i="17" s="1"/>
  <c r="E1939" i="17" s="1"/>
  <c r="E1940" i="17" s="1"/>
  <c r="E1941" i="17" s="1"/>
  <c r="E1942" i="17" s="1"/>
  <c r="E1943" i="17" s="1"/>
  <c r="E1944" i="17" s="1"/>
  <c r="E1945" i="17" s="1"/>
  <c r="E1946" i="17" s="1"/>
  <c r="E1947" i="17" s="1"/>
  <c r="E1948" i="17" s="1"/>
  <c r="E1949" i="17" s="1"/>
  <c r="E1950" i="17" s="1"/>
  <c r="E1951" i="17" s="1"/>
  <c r="E1952" i="17" s="1"/>
  <c r="E1953" i="17" s="1"/>
  <c r="E1954" i="17" s="1"/>
  <c r="E1955" i="17" s="1"/>
  <c r="E1956" i="17" s="1"/>
  <c r="E1957" i="17" s="1"/>
  <c r="E1958" i="17" s="1"/>
  <c r="E1959" i="17" s="1"/>
  <c r="E1960" i="17" s="1"/>
  <c r="E1961" i="17" s="1"/>
  <c r="E1962" i="17" s="1"/>
  <c r="E1963" i="17" s="1"/>
  <c r="E1964" i="17" s="1"/>
  <c r="E1965" i="17" s="1"/>
  <c r="E1966" i="17" s="1"/>
  <c r="E1967" i="17" s="1"/>
  <c r="E1968" i="17" s="1"/>
  <c r="E1969" i="17" s="1"/>
  <c r="E1970" i="17" s="1"/>
  <c r="E1971" i="17" s="1"/>
  <c r="E1972" i="17" s="1"/>
  <c r="E1973" i="17" s="1"/>
  <c r="E1974" i="17" s="1"/>
  <c r="E1975" i="17" s="1"/>
  <c r="E1976" i="17" s="1"/>
  <c r="E1977" i="17" s="1"/>
  <c r="E1978" i="17" s="1"/>
  <c r="E1979" i="17" s="1"/>
  <c r="E1980" i="17" s="1"/>
  <c r="E1981" i="17" s="1"/>
  <c r="E1982" i="17" s="1"/>
  <c r="E1983" i="17" s="1"/>
  <c r="E1984" i="17" s="1"/>
  <c r="E1985" i="17" s="1"/>
  <c r="E1986" i="17" s="1"/>
  <c r="E1987" i="17" s="1"/>
  <c r="E1988" i="17" s="1"/>
  <c r="E1989" i="17" s="1"/>
  <c r="E1990" i="17" s="1"/>
  <c r="E1991" i="17" s="1"/>
  <c r="E1992" i="17" s="1"/>
  <c r="E1993" i="17" s="1"/>
  <c r="E1994" i="17" s="1"/>
  <c r="E1995" i="17" s="1"/>
  <c r="E1996" i="17" s="1"/>
  <c r="E1997" i="17" s="1"/>
  <c r="E1998" i="17" s="1"/>
  <c r="E1999" i="17" s="1"/>
  <c r="E2000" i="17" s="1"/>
  <c r="E2001" i="17" s="1"/>
  <c r="E2002" i="17" s="1"/>
  <c r="E2003" i="17" s="1"/>
  <c r="E2004" i="17" s="1"/>
  <c r="E2005" i="17" s="1"/>
  <c r="E2006" i="17" s="1"/>
  <c r="E2007" i="17" s="1"/>
  <c r="E2008" i="17" s="1"/>
  <c r="E2009" i="17" s="1"/>
  <c r="E2010" i="17" s="1"/>
  <c r="E2011" i="17" s="1"/>
  <c r="E2012" i="17" s="1"/>
  <c r="E2013" i="17" s="1"/>
  <c r="E2014" i="17" s="1"/>
  <c r="E2015" i="17" s="1"/>
  <c r="E2016" i="17" s="1"/>
  <c r="E2017" i="17" s="1"/>
  <c r="E2018" i="17" s="1"/>
  <c r="E2019" i="17" s="1"/>
  <c r="E2020" i="17" s="1"/>
  <c r="E2021" i="17" s="1"/>
  <c r="E2022" i="17" s="1"/>
  <c r="E2023" i="17" s="1"/>
  <c r="E2024" i="17" s="1"/>
  <c r="E2025" i="17" s="1"/>
  <c r="E2026" i="17" s="1"/>
  <c r="E2027" i="17" s="1"/>
  <c r="E2028" i="17" s="1"/>
  <c r="E2029" i="17" s="1"/>
  <c r="E2030" i="17" s="1"/>
  <c r="E2031" i="17" s="1"/>
  <c r="E2032" i="17" s="1"/>
  <c r="E2033" i="17" s="1"/>
  <c r="E2034" i="17" s="1"/>
  <c r="E2035" i="17" s="1"/>
  <c r="E2036" i="17" s="1"/>
  <c r="E2037" i="17" s="1"/>
  <c r="E2038" i="17" s="1"/>
  <c r="E2039" i="17" s="1"/>
  <c r="E2040" i="17" s="1"/>
  <c r="E2041" i="17" s="1"/>
  <c r="E2042" i="17" s="1"/>
  <c r="E2043" i="17" s="1"/>
  <c r="E2044" i="17" s="1"/>
  <c r="E2045" i="17" s="1"/>
  <c r="E2046" i="17" s="1"/>
  <c r="E2047" i="17" s="1"/>
  <c r="E2048" i="17" s="1"/>
  <c r="E2049" i="17" s="1"/>
  <c r="E2050" i="17" s="1"/>
  <c r="E2051" i="17" s="1"/>
  <c r="E2052" i="17" s="1"/>
  <c r="E2053" i="17" s="1"/>
  <c r="E2054" i="17" s="1"/>
  <c r="E2055" i="17" s="1"/>
  <c r="E2056" i="17" s="1"/>
  <c r="E2057" i="17" s="1"/>
  <c r="E2058" i="17" s="1"/>
  <c r="E2059" i="17" s="1"/>
  <c r="E2060" i="17" s="1"/>
  <c r="E2061" i="17" s="1"/>
  <c r="E2062" i="17" s="1"/>
  <c r="E2063" i="17" s="1"/>
  <c r="E2064" i="17" s="1"/>
  <c r="E2065" i="17" s="1"/>
  <c r="E2066" i="17" s="1"/>
  <c r="E2067" i="17" s="1"/>
  <c r="E2068" i="17" s="1"/>
  <c r="E2069" i="17" s="1"/>
  <c r="E2070" i="17" s="1"/>
  <c r="E2071" i="17" s="1"/>
  <c r="E2072" i="17" s="1"/>
  <c r="E2073" i="17" s="1"/>
  <c r="E2074" i="17" s="1"/>
  <c r="E2075" i="17" s="1"/>
  <c r="E2076" i="17" s="1"/>
  <c r="E2077" i="17" s="1"/>
  <c r="E2078" i="17" s="1"/>
  <c r="E2079" i="17" s="1"/>
  <c r="E2080" i="17" s="1"/>
  <c r="E2081" i="17" s="1"/>
  <c r="E2082" i="17" s="1"/>
  <c r="E2083" i="17" s="1"/>
  <c r="E2084" i="17" s="1"/>
  <c r="E2085" i="17" s="1"/>
  <c r="E2086" i="17" s="1"/>
  <c r="E2087" i="17" s="1"/>
  <c r="E2088" i="17" s="1"/>
  <c r="E2089" i="17" s="1"/>
  <c r="E2090" i="17" s="1"/>
  <c r="E2091" i="17" s="1"/>
  <c r="E2092" i="17" s="1"/>
  <c r="E2093" i="17" s="1"/>
  <c r="E2094" i="17" s="1"/>
  <c r="E2095" i="17" s="1"/>
  <c r="E2096" i="17" s="1"/>
  <c r="E2097" i="17" s="1"/>
  <c r="E2098" i="17" s="1"/>
  <c r="E2099" i="17" s="1"/>
  <c r="E2100" i="17" s="1"/>
  <c r="E2101" i="17" s="1"/>
  <c r="E2102" i="17" s="1"/>
  <c r="E2103" i="17" s="1"/>
  <c r="E2104" i="17" s="1"/>
  <c r="E2105" i="17" s="1"/>
  <c r="E2106" i="17" s="1"/>
  <c r="E2107" i="17" s="1"/>
  <c r="E2108" i="17" s="1"/>
  <c r="E2109" i="17" s="1"/>
  <c r="E2110" i="17" s="1"/>
  <c r="E2111" i="17" s="1"/>
  <c r="E2112" i="17" s="1"/>
  <c r="E2113" i="17" s="1"/>
  <c r="E2114" i="17" s="1"/>
  <c r="E2115" i="17" s="1"/>
  <c r="E2116" i="17" s="1"/>
  <c r="E2117" i="17" s="1"/>
  <c r="E2118" i="17" s="1"/>
  <c r="E2119" i="17" s="1"/>
  <c r="E2120" i="17" s="1"/>
  <c r="E2121" i="17" s="1"/>
  <c r="E2122" i="17" s="1"/>
  <c r="E2123" i="17" s="1"/>
  <c r="E2124" i="17" s="1"/>
  <c r="E2125" i="17" s="1"/>
  <c r="E2126" i="17" s="1"/>
  <c r="E2127" i="17" s="1"/>
  <c r="E2128" i="17" s="1"/>
  <c r="E2129" i="17" s="1"/>
  <c r="E2130" i="17" s="1"/>
  <c r="E2131" i="17" s="1"/>
  <c r="E2132" i="17" s="1"/>
  <c r="E2133" i="17" s="1"/>
  <c r="E2134" i="17" s="1"/>
  <c r="E2135" i="17" s="1"/>
  <c r="E2136" i="17" s="1"/>
  <c r="E2137" i="17" s="1"/>
  <c r="E2138" i="17" s="1"/>
  <c r="E2139" i="17" s="1"/>
  <c r="E2140" i="17" s="1"/>
  <c r="E2141" i="17" s="1"/>
  <c r="E2142" i="17" s="1"/>
  <c r="E2143" i="17" s="1"/>
  <c r="E2144" i="17" s="1"/>
  <c r="E2145" i="17" s="1"/>
  <c r="E2146" i="17" s="1"/>
  <c r="E2147" i="17" s="1"/>
  <c r="E2148" i="17" s="1"/>
  <c r="E2149" i="17" s="1"/>
  <c r="E2150" i="17" s="1"/>
  <c r="E2151" i="17" s="1"/>
  <c r="E2152" i="17" s="1"/>
  <c r="E2153" i="17" s="1"/>
  <c r="E2154" i="17" s="1"/>
  <c r="E2155" i="17" s="1"/>
  <c r="E2156" i="17" s="1"/>
  <c r="E2157" i="17" s="1"/>
  <c r="E2158" i="17" s="1"/>
  <c r="E2159" i="17" s="1"/>
  <c r="E2160" i="17" s="1"/>
  <c r="E2161" i="17" s="1"/>
  <c r="E2162" i="17" s="1"/>
  <c r="E2163" i="17" s="1"/>
  <c r="E2164" i="17" s="1"/>
  <c r="E2165" i="17" s="1"/>
  <c r="E2166" i="17" s="1"/>
  <c r="E2167" i="17" s="1"/>
  <c r="E2168" i="17" s="1"/>
  <c r="E2169" i="17" s="1"/>
  <c r="E2170" i="17" s="1"/>
  <c r="E2171" i="17" s="1"/>
  <c r="E2172" i="17" s="1"/>
  <c r="E2173" i="17" s="1"/>
  <c r="E2174" i="17" s="1"/>
  <c r="E2175" i="17" s="1"/>
  <c r="E2176" i="17" s="1"/>
  <c r="E2177" i="17" s="1"/>
  <c r="E2178" i="17" s="1"/>
  <c r="E2179" i="17" s="1"/>
  <c r="E2180" i="17" s="1"/>
  <c r="E2181" i="17" s="1"/>
  <c r="E2182" i="17" s="1"/>
  <c r="E2183" i="17" s="1"/>
  <c r="E2184" i="17" s="1"/>
  <c r="E2185" i="17" s="1"/>
  <c r="E2186" i="17" s="1"/>
  <c r="E2187" i="17" s="1"/>
  <c r="E2188" i="17" s="1"/>
  <c r="E2189" i="17" s="1"/>
  <c r="E2190" i="17" s="1"/>
  <c r="E2191" i="17" s="1"/>
  <c r="E2192" i="17" s="1"/>
  <c r="E2193" i="17" s="1"/>
  <c r="E2194" i="17" s="1"/>
  <c r="E2195" i="17" s="1"/>
  <c r="E2196" i="17" s="1"/>
  <c r="E2197" i="17" s="1"/>
  <c r="E2198" i="17" s="1"/>
  <c r="E2199" i="17" s="1"/>
  <c r="E2200" i="17" s="1"/>
  <c r="E2201" i="17" s="1"/>
  <c r="E2202" i="17" s="1"/>
  <c r="E2203" i="17" s="1"/>
  <c r="E2204" i="17" s="1"/>
  <c r="E2205" i="17" s="1"/>
  <c r="E2206" i="17" s="1"/>
  <c r="E2207" i="17" s="1"/>
  <c r="E2208" i="17" s="1"/>
  <c r="E2209" i="17" s="1"/>
  <c r="E2210" i="17" s="1"/>
  <c r="E2211" i="17" s="1"/>
  <c r="E2212" i="17" s="1"/>
  <c r="E2213" i="17" s="1"/>
  <c r="E2214" i="17" s="1"/>
  <c r="E2215" i="17" s="1"/>
  <c r="E2216" i="17" s="1"/>
  <c r="E2217" i="17" s="1"/>
  <c r="E2218" i="17" s="1"/>
  <c r="E2219" i="17" s="1"/>
  <c r="E2220" i="17" s="1"/>
  <c r="E2221" i="17" s="1"/>
  <c r="E2222" i="17" s="1"/>
  <c r="E2223" i="17" s="1"/>
  <c r="E2224" i="17" s="1"/>
  <c r="E2225" i="17" s="1"/>
  <c r="E2226" i="17" s="1"/>
  <c r="E2227" i="17" s="1"/>
  <c r="E2228" i="17" s="1"/>
  <c r="E2229" i="17" s="1"/>
  <c r="E2230" i="17" s="1"/>
  <c r="E2231" i="17" s="1"/>
  <c r="E2232" i="17" s="1"/>
  <c r="E2233" i="17" s="1"/>
  <c r="E2234" i="17" s="1"/>
  <c r="E2235" i="17" s="1"/>
  <c r="E2236" i="17" s="1"/>
  <c r="E2237" i="17" s="1"/>
  <c r="E2238" i="17" s="1"/>
  <c r="E2239" i="17" s="1"/>
  <c r="E2240" i="17" s="1"/>
  <c r="E2241" i="17" s="1"/>
  <c r="E2242" i="17" s="1"/>
  <c r="E2243" i="17" s="1"/>
  <c r="E2244" i="17" s="1"/>
  <c r="E2245" i="17" s="1"/>
  <c r="E2246" i="17" s="1"/>
  <c r="E2247" i="17" s="1"/>
  <c r="E2248" i="17" s="1"/>
  <c r="E2249" i="17" s="1"/>
  <c r="E2250" i="17" s="1"/>
  <c r="E2251" i="17" s="1"/>
  <c r="E2252" i="17" s="1"/>
  <c r="E2253" i="17" s="1"/>
  <c r="E2254" i="17" s="1"/>
  <c r="E2255" i="17" s="1"/>
  <c r="E2256" i="17" s="1"/>
  <c r="E2257" i="17" s="1"/>
  <c r="E2258" i="17" s="1"/>
  <c r="E2259" i="17" s="1"/>
  <c r="E2260" i="17" s="1"/>
  <c r="E2261" i="17" s="1"/>
  <c r="E2262" i="17" s="1"/>
  <c r="E2263" i="17" s="1"/>
  <c r="E2264" i="17" s="1"/>
  <c r="E2265" i="17" s="1"/>
  <c r="E2266" i="17" s="1"/>
  <c r="E2267" i="17" s="1"/>
  <c r="E2268" i="17" s="1"/>
  <c r="E2269" i="17" s="1"/>
  <c r="E2270" i="17" s="1"/>
  <c r="E2271" i="17" s="1"/>
  <c r="E2272" i="17" s="1"/>
  <c r="E2273" i="17" s="1"/>
  <c r="E2274" i="17" s="1"/>
  <c r="E2275" i="17" s="1"/>
  <c r="E2276" i="17" s="1"/>
  <c r="E2277" i="17" s="1"/>
  <c r="E2278" i="17" s="1"/>
  <c r="E2279" i="17" s="1"/>
  <c r="E2280" i="17" s="1"/>
  <c r="E2281" i="17" s="1"/>
  <c r="E2282" i="17" s="1"/>
  <c r="E2283" i="17" s="1"/>
  <c r="E2284" i="17" s="1"/>
  <c r="E2285" i="17" s="1"/>
  <c r="E2286" i="17" s="1"/>
  <c r="E2287" i="17" s="1"/>
  <c r="E2288" i="17" s="1"/>
  <c r="E2289" i="17" s="1"/>
  <c r="E2290" i="17" s="1"/>
  <c r="E2291" i="17" s="1"/>
  <c r="E2292" i="17" s="1"/>
  <c r="E2293" i="17" s="1"/>
  <c r="E2294" i="17" s="1"/>
  <c r="E2295" i="17" s="1"/>
  <c r="E2296" i="17" s="1"/>
  <c r="E2297" i="17" s="1"/>
  <c r="E2298" i="17" s="1"/>
  <c r="E2299" i="17" s="1"/>
  <c r="E2300" i="17" s="1"/>
  <c r="E2301" i="17" s="1"/>
  <c r="E2302" i="17" s="1"/>
  <c r="E2303" i="17" s="1"/>
  <c r="E2304" i="17" s="1"/>
  <c r="E2305" i="17" s="1"/>
  <c r="E2306" i="17" s="1"/>
  <c r="E2307" i="17" s="1"/>
  <c r="E2308" i="17" s="1"/>
  <c r="E2309" i="17" s="1"/>
  <c r="E2310" i="17" s="1"/>
  <c r="E2311" i="17" s="1"/>
  <c r="E2312" i="17" s="1"/>
  <c r="E2313" i="17" s="1"/>
  <c r="E2314" i="17" s="1"/>
  <c r="E2315" i="17" s="1"/>
  <c r="E2316" i="17" s="1"/>
  <c r="E2317" i="17" s="1"/>
  <c r="E2318" i="17" s="1"/>
  <c r="E2319" i="17" s="1"/>
  <c r="E2320" i="17" s="1"/>
  <c r="E2321" i="17" s="1"/>
  <c r="E2322" i="17" s="1"/>
  <c r="E2323" i="17" s="1"/>
  <c r="E2324" i="17" s="1"/>
  <c r="E2325" i="17" s="1"/>
  <c r="E2326" i="17" s="1"/>
  <c r="E2327" i="17" s="1"/>
  <c r="E2328" i="17" s="1"/>
  <c r="E2329" i="17" s="1"/>
  <c r="E2330" i="17" s="1"/>
  <c r="E2331" i="17" s="1"/>
  <c r="E2332" i="17" s="1"/>
  <c r="E2333" i="17" s="1"/>
  <c r="E2334" i="17" s="1"/>
  <c r="E2335" i="17" s="1"/>
  <c r="E2336" i="17" s="1"/>
  <c r="E2337" i="17" s="1"/>
  <c r="E2338" i="17" s="1"/>
  <c r="E2339" i="17" s="1"/>
  <c r="E2340" i="17" s="1"/>
  <c r="E2341" i="17" s="1"/>
  <c r="E2342" i="17" s="1"/>
  <c r="E2343" i="17" s="1"/>
  <c r="E2344" i="17" s="1"/>
  <c r="E2345" i="17" s="1"/>
  <c r="E2346" i="17" s="1"/>
  <c r="E2347" i="17" s="1"/>
  <c r="E2348" i="17" s="1"/>
  <c r="E2349" i="17" s="1"/>
  <c r="E2350" i="17" s="1"/>
  <c r="E2351" i="17" s="1"/>
  <c r="E2352" i="17" s="1"/>
  <c r="E2353" i="17" s="1"/>
  <c r="E2354" i="17" s="1"/>
  <c r="E2355" i="17" s="1"/>
  <c r="E2356" i="17" s="1"/>
  <c r="E2357" i="17" s="1"/>
  <c r="E2358" i="17" s="1"/>
  <c r="E2359" i="17" s="1"/>
  <c r="E2360" i="17" s="1"/>
  <c r="E2361" i="17" s="1"/>
  <c r="E2362" i="17" s="1"/>
  <c r="E2363" i="17" s="1"/>
  <c r="E2364" i="17" s="1"/>
  <c r="E2365" i="17" s="1"/>
  <c r="E2366" i="17" s="1"/>
  <c r="E2367" i="17" s="1"/>
  <c r="E2368" i="17" s="1"/>
  <c r="E2369" i="17" s="1"/>
  <c r="E2370" i="17" s="1"/>
  <c r="E2371" i="17" s="1"/>
  <c r="E2372" i="17" s="1"/>
  <c r="E2373" i="17" s="1"/>
  <c r="E2374" i="17" s="1"/>
  <c r="E2375" i="17" s="1"/>
  <c r="E2376" i="17" s="1"/>
  <c r="E2377" i="17" s="1"/>
  <c r="E2378" i="17" s="1"/>
  <c r="E2379" i="17" s="1"/>
  <c r="E2380" i="17" s="1"/>
  <c r="E2381" i="17" s="1"/>
  <c r="E2382" i="17" s="1"/>
  <c r="E2383" i="17" s="1"/>
  <c r="E2384" i="17" s="1"/>
  <c r="E2385" i="17" s="1"/>
  <c r="E2386" i="17" s="1"/>
  <c r="E2387" i="17" s="1"/>
  <c r="E2388" i="17" s="1"/>
  <c r="E2389" i="17" s="1"/>
  <c r="E2390" i="17" s="1"/>
  <c r="E2391" i="17" s="1"/>
  <c r="E2392" i="17" s="1"/>
  <c r="E2393" i="17" s="1"/>
  <c r="E2394" i="17" s="1"/>
  <c r="E2395" i="17" s="1"/>
  <c r="E2396" i="17" s="1"/>
  <c r="E2397" i="17" s="1"/>
  <c r="E2398" i="17" s="1"/>
  <c r="E2399" i="17" s="1"/>
  <c r="E2400" i="17" s="1"/>
  <c r="E2401" i="17" s="1"/>
  <c r="E2402" i="17" s="1"/>
  <c r="E2403" i="17" s="1"/>
  <c r="E2404" i="17" s="1"/>
  <c r="E2405" i="17" s="1"/>
  <c r="E2406" i="17" s="1"/>
  <c r="E2407" i="17" s="1"/>
  <c r="E2408" i="17" s="1"/>
  <c r="E2409" i="17" s="1"/>
  <c r="E2410" i="17" s="1"/>
  <c r="E2411" i="17" s="1"/>
  <c r="E2412" i="17" s="1"/>
  <c r="E2413" i="17" s="1"/>
  <c r="E2414" i="17" s="1"/>
  <c r="E2415" i="17" s="1"/>
  <c r="E2416" i="17" s="1"/>
  <c r="E2417" i="17" s="1"/>
  <c r="E2418" i="17" s="1"/>
  <c r="E2419" i="17" s="1"/>
  <c r="E2420" i="17" s="1"/>
  <c r="E2421" i="17" s="1"/>
  <c r="E2422" i="17" s="1"/>
  <c r="E2423" i="17" s="1"/>
  <c r="E2424" i="17" s="1"/>
  <c r="E2425" i="17" s="1"/>
  <c r="E2426" i="17" s="1"/>
  <c r="E2427" i="17" s="1"/>
  <c r="E2428" i="17" s="1"/>
  <c r="E2429" i="17" s="1"/>
  <c r="E2430" i="17" s="1"/>
  <c r="E2431" i="17" s="1"/>
  <c r="E2432" i="17" s="1"/>
  <c r="E2433" i="17" s="1"/>
  <c r="E2434" i="17" s="1"/>
  <c r="E2435" i="17" s="1"/>
  <c r="E2436" i="17" s="1"/>
  <c r="E2437" i="17" s="1"/>
  <c r="E2438" i="17" s="1"/>
  <c r="E2439" i="17" s="1"/>
  <c r="E2440" i="17" s="1"/>
  <c r="E2441" i="17" s="1"/>
  <c r="E2442" i="17" s="1"/>
  <c r="E2443" i="17" s="1"/>
  <c r="E2444" i="17" s="1"/>
  <c r="E2445" i="17" s="1"/>
  <c r="E2446" i="17" s="1"/>
  <c r="E2447" i="17" s="1"/>
  <c r="E2448" i="17" s="1"/>
  <c r="E2449" i="17" s="1"/>
  <c r="E2450" i="17" s="1"/>
  <c r="E2451" i="17" s="1"/>
  <c r="E2452" i="17" s="1"/>
  <c r="E2453" i="17" s="1"/>
  <c r="E2454" i="17" s="1"/>
  <c r="E2455" i="17" s="1"/>
  <c r="E2456" i="17" s="1"/>
  <c r="E2457" i="17" s="1"/>
  <c r="E2458" i="17" s="1"/>
  <c r="E2459" i="17" s="1"/>
  <c r="E2460" i="17" s="1"/>
  <c r="E2461" i="17" s="1"/>
  <c r="E2462" i="17" s="1"/>
  <c r="E2463" i="17" s="1"/>
  <c r="E2464" i="17" s="1"/>
  <c r="E2465" i="17" s="1"/>
  <c r="E2466" i="17" s="1"/>
  <c r="E2467" i="17" s="1"/>
  <c r="E2468" i="17" s="1"/>
  <c r="E2469" i="17" s="1"/>
  <c r="E2470" i="17" s="1"/>
  <c r="E2471" i="17" s="1"/>
  <c r="E2472" i="17" s="1"/>
  <c r="E2473" i="17" s="1"/>
  <c r="E2474" i="17" s="1"/>
  <c r="E2475" i="17" s="1"/>
  <c r="E2476" i="17" s="1"/>
  <c r="E2477" i="17" s="1"/>
  <c r="E2478" i="17" s="1"/>
  <c r="E2479" i="17" s="1"/>
  <c r="E2480" i="17" s="1"/>
  <c r="E2481" i="17" s="1"/>
  <c r="E2482" i="17" s="1"/>
  <c r="E2483" i="17" s="1"/>
  <c r="E2484" i="17" s="1"/>
  <c r="E2485" i="17" s="1"/>
  <c r="E2486" i="17" s="1"/>
  <c r="E2487" i="17" s="1"/>
  <c r="E2488" i="17" s="1"/>
  <c r="E2489" i="17" s="1"/>
  <c r="E2490" i="17" s="1"/>
  <c r="E2491" i="17" s="1"/>
  <c r="E2492" i="17" s="1"/>
  <c r="E2493" i="17" s="1"/>
  <c r="E2494" i="17" s="1"/>
  <c r="E2495" i="17" s="1"/>
  <c r="E2496" i="17" s="1"/>
  <c r="E2497" i="17" s="1"/>
  <c r="E2498" i="17" s="1"/>
  <c r="E2499" i="17" s="1"/>
  <c r="E2500" i="17" s="1"/>
  <c r="E2501" i="17" s="1"/>
  <c r="E2502" i="17" s="1"/>
  <c r="E2503" i="17" s="1"/>
  <c r="E2504" i="17" s="1"/>
  <c r="E2505" i="17" s="1"/>
  <c r="E2506" i="17" s="1"/>
  <c r="E2507" i="17" s="1"/>
  <c r="E2508" i="17" s="1"/>
  <c r="E2509" i="17" s="1"/>
  <c r="E2510" i="17" s="1"/>
  <c r="E2511" i="17" s="1"/>
  <c r="E2512" i="17" s="1"/>
  <c r="E2513" i="17" s="1"/>
  <c r="E2514" i="17" s="1"/>
  <c r="E2515" i="17" s="1"/>
  <c r="E2516" i="17" s="1"/>
  <c r="E2517" i="17" s="1"/>
  <c r="E2518" i="17" s="1"/>
  <c r="E2519" i="17" s="1"/>
  <c r="E2520" i="17" s="1"/>
  <c r="E2521" i="17" s="1"/>
  <c r="E2522" i="17" s="1"/>
  <c r="E2523" i="17" s="1"/>
  <c r="E2524" i="17" s="1"/>
  <c r="E2525" i="17" s="1"/>
  <c r="E2526" i="17" s="1"/>
  <c r="E2527" i="17" s="1"/>
  <c r="E2528" i="17" s="1"/>
  <c r="E2529" i="17" s="1"/>
  <c r="E2530" i="17" s="1"/>
  <c r="E2531" i="17" s="1"/>
  <c r="E2532" i="17" s="1"/>
  <c r="E2533" i="17" s="1"/>
  <c r="E2534" i="17" s="1"/>
  <c r="E2535" i="17" s="1"/>
  <c r="E2536" i="17" s="1"/>
  <c r="E2537" i="17" s="1"/>
  <c r="E2538" i="17" s="1"/>
  <c r="E2539" i="17" s="1"/>
  <c r="E2540" i="17" s="1"/>
  <c r="E2541" i="17" s="1"/>
  <c r="E2542" i="17" s="1"/>
  <c r="E2543" i="17" s="1"/>
  <c r="E2544" i="17" s="1"/>
  <c r="E2545" i="17" s="1"/>
  <c r="E2546" i="17" s="1"/>
  <c r="E2547" i="17" s="1"/>
  <c r="E2548" i="17" s="1"/>
  <c r="E2549" i="17" s="1"/>
  <c r="E2550" i="17" s="1"/>
  <c r="E2551" i="17" s="1"/>
  <c r="E2552" i="17" s="1"/>
  <c r="E2553" i="17" s="1"/>
  <c r="E2554" i="17" s="1"/>
  <c r="E2555" i="17" s="1"/>
  <c r="E2556" i="17" s="1"/>
  <c r="E2557" i="17" s="1"/>
  <c r="E2558" i="17" s="1"/>
  <c r="E2559" i="17" s="1"/>
  <c r="E2560" i="17" s="1"/>
  <c r="E2561" i="17" s="1"/>
  <c r="E2562" i="17" s="1"/>
  <c r="E2563" i="17" s="1"/>
  <c r="E2564" i="17" s="1"/>
  <c r="E2565" i="17" s="1"/>
  <c r="E2566" i="17" s="1"/>
  <c r="E2567" i="17" s="1"/>
  <c r="E2568" i="17" s="1"/>
  <c r="E2569" i="17" s="1"/>
  <c r="E2570" i="17" s="1"/>
  <c r="E2571" i="17" s="1"/>
  <c r="E2572" i="17" s="1"/>
  <c r="E2573" i="17" s="1"/>
  <c r="E2574" i="17" s="1"/>
  <c r="E2575" i="17" s="1"/>
  <c r="E2576" i="17" s="1"/>
  <c r="E2577" i="17" s="1"/>
  <c r="E2578" i="17" s="1"/>
  <c r="E2579" i="17" s="1"/>
  <c r="E2580" i="17" s="1"/>
  <c r="E2581" i="17" s="1"/>
  <c r="E2582" i="17" s="1"/>
  <c r="E2583" i="17" s="1"/>
  <c r="E2584" i="17" s="1"/>
  <c r="E2585" i="17" s="1"/>
  <c r="E2586" i="17" s="1"/>
  <c r="E2587" i="17" s="1"/>
  <c r="E2588" i="17" s="1"/>
  <c r="E2589" i="17" s="1"/>
  <c r="E2590" i="17" s="1"/>
  <c r="E2591" i="17" s="1"/>
  <c r="E2592" i="17" s="1"/>
  <c r="E2593" i="17" s="1"/>
  <c r="E2594" i="17" s="1"/>
  <c r="E2595" i="17" s="1"/>
  <c r="E2596" i="17" s="1"/>
  <c r="E2597" i="17" s="1"/>
  <c r="E2598" i="17" s="1"/>
  <c r="E2599" i="17" s="1"/>
  <c r="E2600" i="17" s="1"/>
  <c r="E2601" i="17" s="1"/>
  <c r="E2602" i="17" s="1"/>
  <c r="E2603" i="17" s="1"/>
  <c r="E2604" i="17" s="1"/>
  <c r="E2605" i="17" s="1"/>
  <c r="E2606" i="17" s="1"/>
  <c r="E2607" i="17" s="1"/>
  <c r="E2608" i="17" s="1"/>
  <c r="E2609" i="17" s="1"/>
  <c r="E2610" i="17" s="1"/>
  <c r="E2611" i="17" s="1"/>
  <c r="E2612" i="17" s="1"/>
  <c r="E2613" i="17" s="1"/>
  <c r="E2614" i="17" s="1"/>
  <c r="E2615" i="17" s="1"/>
  <c r="E2616" i="17" s="1"/>
  <c r="E2617" i="17" s="1"/>
  <c r="E2618" i="17" s="1"/>
  <c r="E2619" i="17" s="1"/>
  <c r="E2620" i="17" s="1"/>
  <c r="E2621" i="17" s="1"/>
  <c r="E2622" i="17" s="1"/>
  <c r="E2623" i="17" s="1"/>
  <c r="E2624" i="17" s="1"/>
  <c r="E2625" i="17" s="1"/>
  <c r="E2626" i="17" s="1"/>
  <c r="E2627" i="17" s="1"/>
  <c r="E2628" i="17" s="1"/>
  <c r="E2629" i="17" s="1"/>
  <c r="E2630" i="17" s="1"/>
  <c r="E2631" i="17" s="1"/>
  <c r="E2632" i="17" s="1"/>
  <c r="E2633" i="17" s="1"/>
  <c r="E2634" i="17" s="1"/>
  <c r="E2635" i="17" s="1"/>
  <c r="E2636" i="17" s="1"/>
  <c r="E2637" i="17" s="1"/>
  <c r="E2638" i="17" s="1"/>
  <c r="E2639" i="17" s="1"/>
  <c r="E2640" i="17" s="1"/>
  <c r="E2641" i="17" s="1"/>
  <c r="E2642" i="17" s="1"/>
  <c r="E2643" i="17" s="1"/>
  <c r="E2644" i="17" s="1"/>
  <c r="E2645" i="17" s="1"/>
  <c r="E2646" i="17" s="1"/>
  <c r="E2647" i="17" s="1"/>
  <c r="E2648" i="17" s="1"/>
  <c r="E2649" i="17" s="1"/>
  <c r="E2650" i="17" s="1"/>
  <c r="E2651" i="17" s="1"/>
  <c r="E2652" i="17" s="1"/>
  <c r="E2653" i="17" s="1"/>
  <c r="E2654" i="17" s="1"/>
  <c r="E2655" i="17" s="1"/>
  <c r="E2656" i="17" s="1"/>
  <c r="E2657" i="17" s="1"/>
  <c r="E2658" i="17" s="1"/>
  <c r="E2659" i="17" s="1"/>
  <c r="E2660" i="17" s="1"/>
  <c r="E2661" i="17" s="1"/>
  <c r="E2662" i="17" s="1"/>
  <c r="E2663" i="17" s="1"/>
  <c r="E2664" i="17" s="1"/>
  <c r="E2665" i="17" s="1"/>
  <c r="E2666" i="17" s="1"/>
  <c r="E2667" i="17" s="1"/>
  <c r="E2668" i="17" s="1"/>
  <c r="E2669" i="17" s="1"/>
  <c r="E2670" i="17" s="1"/>
  <c r="E2671" i="17" s="1"/>
  <c r="E2672" i="17" s="1"/>
  <c r="E2673" i="17" s="1"/>
  <c r="E2674" i="17" s="1"/>
  <c r="E2675" i="17" s="1"/>
  <c r="E2676" i="17" s="1"/>
  <c r="E2677" i="17" s="1"/>
  <c r="E2678" i="17" s="1"/>
  <c r="E2679" i="17" s="1"/>
  <c r="E2680" i="17" s="1"/>
  <c r="E2681" i="17" s="1"/>
  <c r="E2682" i="17" s="1"/>
  <c r="E2683" i="17" s="1"/>
  <c r="E2684" i="17" s="1"/>
  <c r="E2685" i="17" s="1"/>
  <c r="E2686" i="17" s="1"/>
  <c r="E2687" i="17" s="1"/>
  <c r="E2688" i="17" s="1"/>
  <c r="E2689" i="17" s="1"/>
  <c r="E2690" i="17" s="1"/>
  <c r="E2691" i="17" s="1"/>
  <c r="E2692" i="17" s="1"/>
  <c r="E2693" i="17" s="1"/>
  <c r="E2694" i="17" s="1"/>
  <c r="E2695" i="17" s="1"/>
  <c r="E2696" i="17" s="1"/>
  <c r="E2697" i="17" s="1"/>
  <c r="E2698" i="17" s="1"/>
  <c r="E2699" i="17" s="1"/>
  <c r="E2700" i="17" s="1"/>
  <c r="E2701" i="17" s="1"/>
  <c r="E2702" i="17" s="1"/>
  <c r="E2703" i="17" s="1"/>
  <c r="E2704" i="17" s="1"/>
  <c r="E2705" i="17" s="1"/>
  <c r="E2706" i="17" s="1"/>
  <c r="E2707" i="17" s="1"/>
  <c r="E2708" i="17" s="1"/>
  <c r="E2709" i="17" s="1"/>
  <c r="E2710" i="17" s="1"/>
  <c r="E2711" i="17" s="1"/>
  <c r="E2712" i="17" s="1"/>
  <c r="E2713" i="17" s="1"/>
  <c r="E2714" i="17" s="1"/>
  <c r="E2715" i="17" s="1"/>
  <c r="E2716" i="17" s="1"/>
  <c r="E2717" i="17" s="1"/>
  <c r="E2718" i="17" s="1"/>
  <c r="E2719" i="17" s="1"/>
  <c r="E2720" i="17" s="1"/>
  <c r="E2721" i="17" s="1"/>
  <c r="E2722" i="17" s="1"/>
  <c r="E2723" i="17" s="1"/>
  <c r="E2724" i="17" s="1"/>
  <c r="E2725" i="17" s="1"/>
  <c r="E2726" i="17" s="1"/>
  <c r="E2727" i="17" s="1"/>
  <c r="E2728" i="17" s="1"/>
  <c r="E2729" i="17" s="1"/>
  <c r="E2730" i="17" s="1"/>
  <c r="E2731" i="17" s="1"/>
  <c r="E2732" i="17" s="1"/>
  <c r="E2733" i="17" s="1"/>
  <c r="E2734" i="17" s="1"/>
  <c r="E2735" i="17" s="1"/>
  <c r="E2736" i="17" s="1"/>
  <c r="E2737" i="17" s="1"/>
  <c r="E2738" i="17" s="1"/>
  <c r="E2739" i="17" s="1"/>
  <c r="E2740" i="17" s="1"/>
  <c r="E2741" i="17" s="1"/>
  <c r="E2742" i="17" s="1"/>
  <c r="E2743" i="17" s="1"/>
  <c r="E2744" i="17" s="1"/>
  <c r="E2745" i="17" s="1"/>
  <c r="E2746" i="17" s="1"/>
  <c r="E2747" i="17" s="1"/>
  <c r="E2748" i="17" s="1"/>
  <c r="E2749" i="17" s="1"/>
  <c r="E2750" i="17" s="1"/>
  <c r="E2751" i="17" s="1"/>
  <c r="E2752" i="17" s="1"/>
  <c r="E2753" i="17" s="1"/>
  <c r="E2754" i="17" s="1"/>
  <c r="E2755" i="17" s="1"/>
  <c r="E2756" i="17" s="1"/>
  <c r="E2757" i="17" s="1"/>
  <c r="E2758" i="17" s="1"/>
  <c r="E2759" i="17" s="1"/>
  <c r="E2760" i="17" s="1"/>
  <c r="E2761" i="17" s="1"/>
  <c r="E2762" i="17" s="1"/>
  <c r="E2763" i="17" s="1"/>
  <c r="E2764" i="17" s="1"/>
  <c r="E2765" i="17" s="1"/>
  <c r="E2766" i="17" s="1"/>
  <c r="E2767" i="17" s="1"/>
  <c r="E2768" i="17" s="1"/>
  <c r="E2769" i="17" s="1"/>
  <c r="E2770" i="17" s="1"/>
  <c r="E2771" i="17" s="1"/>
  <c r="E2772" i="17" s="1"/>
  <c r="E2773" i="17" s="1"/>
  <c r="E2774" i="17" s="1"/>
  <c r="E2775" i="17" s="1"/>
  <c r="E2776" i="17" s="1"/>
  <c r="E2777" i="17" s="1"/>
  <c r="E2778" i="17" s="1"/>
  <c r="E2779" i="17" s="1"/>
  <c r="E2780" i="17" s="1"/>
  <c r="E2781" i="17" s="1"/>
  <c r="E2782" i="17" s="1"/>
  <c r="E2783" i="17" s="1"/>
  <c r="E2784" i="17" s="1"/>
  <c r="E2785" i="17" s="1"/>
  <c r="E2786" i="17" s="1"/>
  <c r="E2787" i="17" s="1"/>
  <c r="E2788" i="17" s="1"/>
  <c r="E2789" i="17" s="1"/>
  <c r="E2790" i="17" s="1"/>
  <c r="E2791" i="17" s="1"/>
  <c r="E2792" i="17" s="1"/>
  <c r="E2793" i="17" s="1"/>
  <c r="E2794" i="17" s="1"/>
  <c r="E2795" i="17" s="1"/>
  <c r="E2796" i="17" s="1"/>
  <c r="E2797" i="17" s="1"/>
  <c r="E2798" i="17" s="1"/>
  <c r="E2799" i="17" s="1"/>
  <c r="E2800" i="17" s="1"/>
  <c r="E2801" i="17" s="1"/>
  <c r="E2802" i="17" s="1"/>
  <c r="E2803" i="17" s="1"/>
  <c r="E2804" i="17" s="1"/>
  <c r="E2805" i="17" s="1"/>
  <c r="E2806" i="17" s="1"/>
  <c r="E2807" i="17" s="1"/>
  <c r="E2808" i="17" s="1"/>
  <c r="E2809" i="17" s="1"/>
  <c r="E2810" i="17" s="1"/>
  <c r="E2811" i="17" s="1"/>
  <c r="E2812" i="17" s="1"/>
  <c r="E2813" i="17" s="1"/>
  <c r="E2814" i="17" s="1"/>
  <c r="E2815" i="17" s="1"/>
  <c r="E2816" i="17" s="1"/>
  <c r="E2817" i="17" s="1"/>
  <c r="E2818" i="17" s="1"/>
  <c r="E2819" i="17" s="1"/>
  <c r="E2820" i="17" s="1"/>
  <c r="E2821" i="17" s="1"/>
  <c r="E2822" i="17" s="1"/>
  <c r="E2823" i="17" s="1"/>
  <c r="E2824" i="17" s="1"/>
  <c r="E2825" i="17" s="1"/>
  <c r="E2826" i="17" s="1"/>
  <c r="E2827" i="17" s="1"/>
  <c r="E2828" i="17" s="1"/>
  <c r="E2829" i="17" s="1"/>
  <c r="E2830" i="17" s="1"/>
  <c r="E2831" i="17" s="1"/>
  <c r="E2832" i="17" s="1"/>
  <c r="E2833" i="17" s="1"/>
  <c r="E2834" i="17" s="1"/>
  <c r="E2835" i="17" s="1"/>
  <c r="E2836" i="17" s="1"/>
  <c r="E2837" i="17" s="1"/>
  <c r="E2838" i="17" s="1"/>
  <c r="E2839" i="17" s="1"/>
  <c r="E2840" i="17" s="1"/>
  <c r="E2841" i="17" s="1"/>
  <c r="E2842" i="17" s="1"/>
  <c r="E2843" i="17" s="1"/>
  <c r="E2844" i="17" s="1"/>
  <c r="E2845" i="17" s="1"/>
  <c r="E2846" i="17" s="1"/>
  <c r="E2847" i="17" s="1"/>
  <c r="E2848" i="17" s="1"/>
  <c r="E2849" i="17" s="1"/>
  <c r="E2850" i="17" s="1"/>
  <c r="E2851" i="17" s="1"/>
  <c r="E2852" i="17" s="1"/>
  <c r="E2853" i="17" s="1"/>
  <c r="E2854" i="17" s="1"/>
  <c r="E2855" i="17" s="1"/>
  <c r="E2856" i="17" s="1"/>
  <c r="E2857" i="17" s="1"/>
  <c r="E2858" i="17" s="1"/>
  <c r="E2859" i="17" s="1"/>
  <c r="E2860" i="17" s="1"/>
  <c r="E2861" i="17" s="1"/>
  <c r="E2862" i="17" s="1"/>
  <c r="E2863" i="17" s="1"/>
  <c r="E2864" i="17" s="1"/>
  <c r="E2865" i="17" s="1"/>
  <c r="E2866" i="17" s="1"/>
  <c r="E2867" i="17" s="1"/>
  <c r="E2868" i="17" s="1"/>
  <c r="E2869" i="17" s="1"/>
  <c r="E2870" i="17" s="1"/>
  <c r="E2871" i="17" s="1"/>
  <c r="E2872" i="17" s="1"/>
  <c r="E2873" i="17" s="1"/>
  <c r="E2874" i="17" s="1"/>
  <c r="E2875" i="17" s="1"/>
  <c r="E2876" i="17" s="1"/>
  <c r="E2877" i="17" s="1"/>
  <c r="E2878" i="17" s="1"/>
  <c r="E2879" i="17" s="1"/>
  <c r="E2880" i="17" s="1"/>
  <c r="E2881" i="17" s="1"/>
  <c r="E2882" i="17" s="1"/>
  <c r="E2883" i="17" s="1"/>
  <c r="E2884" i="17" s="1"/>
  <c r="E2885" i="17" s="1"/>
  <c r="E2886" i="17" s="1"/>
  <c r="E2887" i="17" s="1"/>
  <c r="E2888" i="17" s="1"/>
  <c r="E2889" i="17" s="1"/>
  <c r="E2890" i="17" s="1"/>
  <c r="E2891" i="17" s="1"/>
  <c r="E2892" i="17" s="1"/>
  <c r="E2893" i="17" s="1"/>
  <c r="E2894" i="17" s="1"/>
  <c r="E2895" i="17" s="1"/>
  <c r="E2896" i="17" s="1"/>
  <c r="E2897" i="17" s="1"/>
  <c r="E2898" i="17" s="1"/>
  <c r="E2899" i="17" s="1"/>
  <c r="E2900" i="17" s="1"/>
  <c r="E2901" i="17" s="1"/>
  <c r="E2902" i="17" s="1"/>
  <c r="E2903" i="17" s="1"/>
  <c r="E2904" i="17" s="1"/>
  <c r="E2905" i="17" s="1"/>
  <c r="E2906" i="17" s="1"/>
  <c r="E2907" i="17" s="1"/>
  <c r="E2908" i="17" s="1"/>
  <c r="E2909" i="17" s="1"/>
  <c r="E2910" i="17" s="1"/>
  <c r="E2911" i="17" s="1"/>
  <c r="E2912" i="17" s="1"/>
  <c r="E2913" i="17" s="1"/>
  <c r="E2914" i="17" s="1"/>
  <c r="E2915" i="17" s="1"/>
  <c r="E2916" i="17" s="1"/>
  <c r="E2917" i="17" s="1"/>
  <c r="E2918" i="17" s="1"/>
  <c r="E2919" i="17" s="1"/>
  <c r="E2920" i="17" s="1"/>
  <c r="E2921" i="17" s="1"/>
  <c r="E2922" i="17" s="1"/>
  <c r="E2923" i="17" s="1"/>
  <c r="E2924" i="17" s="1"/>
  <c r="E2925" i="17" s="1"/>
  <c r="E2926" i="17" s="1"/>
  <c r="E2927" i="17" s="1"/>
  <c r="E2928" i="17" s="1"/>
  <c r="E2929" i="17" s="1"/>
  <c r="E2930" i="17" s="1"/>
  <c r="E2931" i="17" s="1"/>
  <c r="E2932" i="17" s="1"/>
  <c r="E2933" i="17" s="1"/>
  <c r="E2934" i="17" s="1"/>
  <c r="E2935" i="17" s="1"/>
  <c r="E2936" i="17" s="1"/>
  <c r="E2937" i="17" s="1"/>
  <c r="E2938" i="17" s="1"/>
  <c r="E2939" i="17" s="1"/>
  <c r="E2940" i="17" s="1"/>
  <c r="E2941" i="17" s="1"/>
  <c r="E2942" i="17" s="1"/>
  <c r="E2943" i="17" s="1"/>
  <c r="E2944" i="17" s="1"/>
  <c r="E2945" i="17" s="1"/>
  <c r="E2946" i="17" s="1"/>
  <c r="E2947" i="17" s="1"/>
  <c r="E2948" i="17" s="1"/>
  <c r="E2949" i="17" s="1"/>
  <c r="E2950" i="17" s="1"/>
  <c r="E2951" i="17" s="1"/>
  <c r="E2952" i="17" s="1"/>
  <c r="E2953" i="17" s="1"/>
  <c r="E2954" i="17" s="1"/>
  <c r="E2955" i="17" s="1"/>
  <c r="E2956" i="17" s="1"/>
  <c r="E2957" i="17" s="1"/>
  <c r="E2958" i="17" s="1"/>
  <c r="E2959" i="17" s="1"/>
  <c r="E2960" i="17" s="1"/>
  <c r="E2961" i="17" s="1"/>
  <c r="E2962" i="17" s="1"/>
  <c r="E2963" i="17" s="1"/>
  <c r="E2964" i="17" s="1"/>
  <c r="E2965" i="17" s="1"/>
  <c r="E2966" i="17" s="1"/>
  <c r="E2967" i="17" s="1"/>
  <c r="E2968" i="17" s="1"/>
  <c r="E2969" i="17" s="1"/>
  <c r="E2970" i="17" s="1"/>
  <c r="E2971" i="17" s="1"/>
  <c r="E2972" i="17" s="1"/>
  <c r="E2973" i="17" s="1"/>
  <c r="E2974" i="17" s="1"/>
  <c r="E2975" i="17" s="1"/>
  <c r="E2976" i="17" s="1"/>
  <c r="E2977" i="17" s="1"/>
  <c r="E2978" i="17" s="1"/>
  <c r="E2979" i="17" s="1"/>
  <c r="E2980" i="17" s="1"/>
  <c r="E2981" i="17" s="1"/>
  <c r="E2982" i="17" s="1"/>
  <c r="E2983" i="17" s="1"/>
  <c r="E2984" i="17" s="1"/>
  <c r="E2985" i="17" s="1"/>
  <c r="E2986" i="17" s="1"/>
  <c r="E2987" i="17" s="1"/>
  <c r="E2988" i="17" s="1"/>
  <c r="E2989" i="17" s="1"/>
  <c r="E2990" i="17" s="1"/>
  <c r="E2991" i="17" s="1"/>
  <c r="E2992" i="17" s="1"/>
  <c r="E2993" i="17" s="1"/>
  <c r="E2994" i="17" s="1"/>
  <c r="E2995" i="17" s="1"/>
  <c r="E2996" i="17" s="1"/>
  <c r="E2997" i="17" s="1"/>
  <c r="E2998" i="17" s="1"/>
  <c r="E2999" i="17" s="1"/>
  <c r="E3000" i="17" s="1"/>
  <c r="E3001" i="17" s="1"/>
  <c r="E3002" i="17" s="1"/>
  <c r="E3003" i="17" s="1"/>
  <c r="E3004" i="17" s="1"/>
  <c r="E3005" i="17" s="1"/>
  <c r="E3006" i="17" s="1"/>
  <c r="E3007" i="17" s="1"/>
  <c r="E3008" i="17" s="1"/>
  <c r="E3009" i="17" s="1"/>
  <c r="E3010" i="17" s="1"/>
  <c r="E3011" i="17" s="1"/>
  <c r="E3012" i="17" s="1"/>
  <c r="E3013" i="17" s="1"/>
  <c r="E3014" i="17" s="1"/>
  <c r="E3015" i="17" s="1"/>
  <c r="E3016" i="17" s="1"/>
  <c r="E3017" i="17" s="1"/>
  <c r="E3018" i="17" s="1"/>
  <c r="E3019" i="17" s="1"/>
  <c r="E3020" i="17" s="1"/>
  <c r="E3021" i="17" s="1"/>
  <c r="E3022" i="17" s="1"/>
  <c r="E3023" i="17" s="1"/>
  <c r="E3024" i="17" s="1"/>
  <c r="E3025" i="17" s="1"/>
  <c r="E3026" i="17" s="1"/>
  <c r="E3027" i="17" s="1"/>
  <c r="E3028" i="17" s="1"/>
  <c r="E3029" i="17" s="1"/>
  <c r="E3030" i="17" s="1"/>
  <c r="E3031" i="17" s="1"/>
  <c r="E3032" i="17" s="1"/>
  <c r="E3033" i="17" s="1"/>
  <c r="E3034" i="17" s="1"/>
  <c r="E3035" i="17" s="1"/>
  <c r="E3036" i="17" s="1"/>
  <c r="E3037" i="17" s="1"/>
  <c r="E3038" i="17" s="1"/>
  <c r="E3039" i="17" s="1"/>
  <c r="E3040" i="17" s="1"/>
  <c r="E3041" i="17" s="1"/>
  <c r="E3042" i="17" s="1"/>
  <c r="E3043" i="17" s="1"/>
  <c r="E3044" i="17" s="1"/>
  <c r="E3045" i="17" s="1"/>
  <c r="E3046" i="17" s="1"/>
  <c r="E3047" i="17" s="1"/>
  <c r="E3048" i="17" s="1"/>
  <c r="E3049" i="17" s="1"/>
  <c r="E3050" i="17" s="1"/>
  <c r="E3051" i="17" s="1"/>
  <c r="E3052" i="17" s="1"/>
  <c r="E3053" i="17" s="1"/>
  <c r="E3054" i="17" s="1"/>
  <c r="E3055" i="17" s="1"/>
  <c r="E3056" i="17" s="1"/>
  <c r="E3057" i="17" s="1"/>
  <c r="E3058" i="17" s="1"/>
  <c r="E3059" i="17" s="1"/>
  <c r="E3060" i="17" s="1"/>
  <c r="E3061" i="17" s="1"/>
  <c r="E3062" i="17" s="1"/>
  <c r="E3063" i="17" s="1"/>
  <c r="E3064" i="17" s="1"/>
  <c r="E3065" i="17" s="1"/>
  <c r="E3066" i="17" s="1"/>
  <c r="E3067" i="17" s="1"/>
  <c r="E3068" i="17" s="1"/>
  <c r="E3069" i="17" s="1"/>
  <c r="E3070" i="17" s="1"/>
  <c r="E3071" i="17" s="1"/>
  <c r="E3072" i="17" s="1"/>
  <c r="E3073" i="17" s="1"/>
  <c r="E3074" i="17" s="1"/>
  <c r="E3075" i="17" s="1"/>
  <c r="E3076" i="17" s="1"/>
  <c r="E3077" i="17" s="1"/>
  <c r="E3078" i="17" s="1"/>
  <c r="E3079" i="17" s="1"/>
  <c r="E3080" i="17" s="1"/>
  <c r="E3081" i="17" s="1"/>
  <c r="E3082" i="17" s="1"/>
  <c r="E3083" i="17" s="1"/>
  <c r="E3084" i="17" s="1"/>
  <c r="E3085" i="17" s="1"/>
  <c r="E3086" i="17" s="1"/>
  <c r="E3087" i="17" s="1"/>
  <c r="E3088" i="17" s="1"/>
  <c r="E3089" i="17" s="1"/>
  <c r="E3090" i="17" s="1"/>
  <c r="E3091" i="17" s="1"/>
  <c r="E3092" i="17" s="1"/>
  <c r="E3093" i="17" s="1"/>
  <c r="E3094" i="17" s="1"/>
  <c r="E3095" i="17" s="1"/>
  <c r="E3096" i="17" s="1"/>
  <c r="E3097" i="17" s="1"/>
  <c r="E3098" i="17" s="1"/>
  <c r="E3099" i="17" s="1"/>
  <c r="E3100" i="17" s="1"/>
  <c r="E3101" i="17" s="1"/>
  <c r="E3102" i="17" s="1"/>
  <c r="E3103" i="17" s="1"/>
  <c r="E3104" i="17" s="1"/>
  <c r="E3105" i="17" s="1"/>
  <c r="E3106" i="17" s="1"/>
  <c r="E3107" i="17" s="1"/>
  <c r="E3108" i="17" s="1"/>
  <c r="E3109" i="17" s="1"/>
  <c r="E3110" i="17" s="1"/>
  <c r="E3111" i="17" s="1"/>
  <c r="E3112" i="17" s="1"/>
  <c r="E3113" i="17" s="1"/>
  <c r="E3114" i="17" s="1"/>
  <c r="E3115" i="17" s="1"/>
  <c r="E3116" i="17" s="1"/>
  <c r="E3117" i="17" s="1"/>
  <c r="E3118" i="17" s="1"/>
  <c r="E3119" i="17" s="1"/>
  <c r="E3120" i="17" s="1"/>
  <c r="E3121" i="17" s="1"/>
  <c r="E3122" i="17" s="1"/>
  <c r="E3123" i="17" s="1"/>
  <c r="E3124" i="17" s="1"/>
  <c r="E3125" i="17" s="1"/>
  <c r="E3126" i="17" s="1"/>
  <c r="E3127" i="17" s="1"/>
  <c r="E3128" i="17" s="1"/>
  <c r="E3129" i="17" s="1"/>
  <c r="E3130" i="17" s="1"/>
  <c r="E3131" i="17" s="1"/>
  <c r="E3132" i="17" s="1"/>
  <c r="E3133" i="17" s="1"/>
  <c r="E3134" i="17" s="1"/>
  <c r="E3135" i="17" s="1"/>
  <c r="E3136" i="17" s="1"/>
  <c r="E3137" i="17" s="1"/>
  <c r="E3138" i="17" s="1"/>
  <c r="E3139" i="17" s="1"/>
  <c r="E3140" i="17" s="1"/>
  <c r="E3141" i="17" s="1"/>
  <c r="E3142" i="17" s="1"/>
  <c r="E3143" i="17" s="1"/>
  <c r="E3144" i="17" s="1"/>
  <c r="E3145" i="17" s="1"/>
  <c r="E3146" i="17" s="1"/>
  <c r="E3147" i="17" s="1"/>
  <c r="E3148" i="17" s="1"/>
  <c r="E3149" i="17" s="1"/>
  <c r="E3150" i="17" s="1"/>
  <c r="E3151" i="17" s="1"/>
  <c r="E3152" i="17" s="1"/>
  <c r="E3153" i="17" s="1"/>
  <c r="E3154" i="17" s="1"/>
  <c r="E3155" i="17" s="1"/>
  <c r="E3156" i="17" s="1"/>
  <c r="E3157" i="17" s="1"/>
  <c r="E3158" i="17" s="1"/>
  <c r="E3159" i="17" s="1"/>
  <c r="E3160" i="17" s="1"/>
  <c r="E3161" i="17" s="1"/>
  <c r="E3162" i="17" s="1"/>
  <c r="E3163" i="17" s="1"/>
  <c r="E3164" i="17" s="1"/>
  <c r="E3165" i="17" s="1"/>
  <c r="E3166" i="17" s="1"/>
  <c r="E3167" i="17" s="1"/>
  <c r="E3168" i="17" s="1"/>
  <c r="E3169" i="17" s="1"/>
  <c r="E3170" i="17" s="1"/>
  <c r="E3171" i="17" s="1"/>
  <c r="E3172" i="17" s="1"/>
  <c r="E3173" i="17" s="1"/>
  <c r="E3174" i="17" s="1"/>
  <c r="E3175" i="17" s="1"/>
  <c r="E3176" i="17" s="1"/>
  <c r="E3177" i="17" s="1"/>
  <c r="E3178" i="17" s="1"/>
  <c r="E3179" i="17" s="1"/>
  <c r="E3180" i="17" s="1"/>
  <c r="E3181" i="17" s="1"/>
  <c r="E3182" i="17" s="1"/>
  <c r="E3183" i="17" s="1"/>
  <c r="E3184" i="17" s="1"/>
  <c r="E3185" i="17" s="1"/>
  <c r="E3186" i="17" s="1"/>
  <c r="E3187" i="17" s="1"/>
  <c r="E3188" i="17" s="1"/>
  <c r="E3189" i="17" s="1"/>
  <c r="E3190" i="17" s="1"/>
  <c r="E3191" i="17" s="1"/>
  <c r="E3192" i="17" s="1"/>
  <c r="E3193" i="17" s="1"/>
  <c r="E3194" i="17" s="1"/>
  <c r="E3195" i="17" s="1"/>
  <c r="E3196" i="17" s="1"/>
  <c r="E3197" i="17" s="1"/>
  <c r="E3198" i="17" s="1"/>
  <c r="E3199" i="17" s="1"/>
  <c r="E3200" i="17" s="1"/>
  <c r="E3201" i="17" s="1"/>
  <c r="E3202" i="17" s="1"/>
  <c r="E3203" i="17" s="1"/>
  <c r="E3204" i="17" s="1"/>
  <c r="E3205" i="17" s="1"/>
  <c r="E3206" i="17" s="1"/>
  <c r="E3207" i="17" s="1"/>
  <c r="E3208" i="17" s="1"/>
  <c r="E3209" i="17" s="1"/>
  <c r="E3210" i="17" s="1"/>
  <c r="E3211" i="17" s="1"/>
  <c r="E3212" i="17" s="1"/>
  <c r="E3213" i="17" s="1"/>
  <c r="E3214" i="17" s="1"/>
  <c r="E3215" i="17" s="1"/>
  <c r="E3216" i="17" s="1"/>
  <c r="E3217" i="17" s="1"/>
  <c r="E3218" i="17" s="1"/>
  <c r="E3219" i="17" s="1"/>
  <c r="E3220" i="17" s="1"/>
  <c r="E3221" i="17" s="1"/>
  <c r="E3222" i="17" s="1"/>
  <c r="E3223" i="17" s="1"/>
  <c r="E3224" i="17" s="1"/>
  <c r="E3225" i="17" s="1"/>
  <c r="E3226" i="17" s="1"/>
  <c r="E3227" i="17" s="1"/>
  <c r="E3228" i="17" s="1"/>
  <c r="E3229" i="17" s="1"/>
  <c r="E3230" i="17" s="1"/>
  <c r="E3231" i="17" s="1"/>
  <c r="E3232" i="17" s="1"/>
  <c r="E3233" i="17" s="1"/>
  <c r="E3234" i="17" s="1"/>
  <c r="E3235" i="17" s="1"/>
  <c r="E3236" i="17" s="1"/>
  <c r="E3237" i="17" s="1"/>
  <c r="E3238" i="17" s="1"/>
  <c r="E3239" i="17" s="1"/>
  <c r="E3240" i="17" s="1"/>
  <c r="E3241" i="17" s="1"/>
  <c r="E3242" i="17" s="1"/>
  <c r="E3243" i="17" s="1"/>
  <c r="E3244" i="17" s="1"/>
  <c r="E3245" i="17" s="1"/>
  <c r="E3246" i="17" s="1"/>
  <c r="E3247" i="17" s="1"/>
  <c r="E3248" i="17" s="1"/>
  <c r="E3249" i="17" s="1"/>
  <c r="E3250" i="17" s="1"/>
  <c r="E3251" i="17" s="1"/>
  <c r="E3252" i="17" s="1"/>
  <c r="E3253" i="17" s="1"/>
  <c r="E3254" i="17" s="1"/>
  <c r="E3255" i="17" s="1"/>
  <c r="E3256" i="17" s="1"/>
  <c r="E3257" i="17" s="1"/>
  <c r="E3258" i="17" s="1"/>
  <c r="E3259" i="17" s="1"/>
  <c r="E3260" i="17" s="1"/>
  <c r="E3261" i="17" s="1"/>
  <c r="E3262" i="17" s="1"/>
  <c r="E3263" i="17" s="1"/>
  <c r="E3264" i="17" s="1"/>
  <c r="E3265" i="17" s="1"/>
  <c r="E3266" i="17" s="1"/>
  <c r="E3267" i="17" s="1"/>
  <c r="E3268" i="17" s="1"/>
  <c r="E3269" i="17" s="1"/>
  <c r="E3270" i="17" s="1"/>
  <c r="E3271" i="17" s="1"/>
  <c r="E3272" i="17" s="1"/>
  <c r="E3273" i="17" s="1"/>
  <c r="E3274" i="17" s="1"/>
  <c r="E3275" i="17" s="1"/>
  <c r="E3276" i="17" s="1"/>
  <c r="E3277" i="17" s="1"/>
  <c r="E3278" i="17" s="1"/>
  <c r="E3279" i="17" s="1"/>
  <c r="E3280" i="17" s="1"/>
  <c r="E3281" i="17" s="1"/>
  <c r="E3282" i="17" s="1"/>
  <c r="E3283" i="17" s="1"/>
  <c r="E3284" i="17" s="1"/>
  <c r="E3285" i="17" s="1"/>
  <c r="E3286" i="17" s="1"/>
  <c r="E3287" i="17" s="1"/>
  <c r="E3288" i="17" s="1"/>
  <c r="E3289" i="17" s="1"/>
  <c r="E3290" i="17" s="1"/>
  <c r="E3291" i="17" s="1"/>
  <c r="E3292" i="17" s="1"/>
  <c r="E3293" i="17" s="1"/>
  <c r="E3294" i="17" s="1"/>
  <c r="E3295" i="17" s="1"/>
  <c r="E3296" i="17" s="1"/>
  <c r="E3297" i="17" s="1"/>
  <c r="E3298" i="17" s="1"/>
  <c r="E3299" i="17" s="1"/>
  <c r="E3300" i="17" s="1"/>
  <c r="E3301" i="17" s="1"/>
  <c r="E3302" i="17" s="1"/>
  <c r="E3303" i="17" s="1"/>
  <c r="E3304" i="17" s="1"/>
  <c r="E3305" i="17" s="1"/>
  <c r="E3306" i="17" s="1"/>
  <c r="E3307" i="17" s="1"/>
  <c r="E3308" i="17" s="1"/>
  <c r="E3309" i="17" s="1"/>
  <c r="E3310" i="17" s="1"/>
  <c r="E3311" i="17" s="1"/>
  <c r="E3312" i="17" s="1"/>
  <c r="E3313" i="17" s="1"/>
  <c r="E3314" i="17" s="1"/>
  <c r="E3315" i="17" s="1"/>
  <c r="E3316" i="17" s="1"/>
  <c r="E3317" i="17" s="1"/>
  <c r="E3318" i="17" s="1"/>
  <c r="E3319" i="17" s="1"/>
  <c r="E3320" i="17" s="1"/>
  <c r="E3321" i="17" s="1"/>
  <c r="E3322" i="17" s="1"/>
  <c r="E3323" i="17" s="1"/>
  <c r="E3324" i="17" s="1"/>
  <c r="E3325" i="17" s="1"/>
  <c r="E3326" i="17" s="1"/>
  <c r="E3327" i="17" s="1"/>
  <c r="E3328" i="17" s="1"/>
  <c r="E3329" i="17" s="1"/>
  <c r="E3330" i="17" s="1"/>
  <c r="E3331" i="17" s="1"/>
  <c r="E3332" i="17" s="1"/>
  <c r="E3333" i="17" s="1"/>
  <c r="E3334" i="17" s="1"/>
  <c r="E3335" i="17" s="1"/>
  <c r="E3336" i="17" s="1"/>
  <c r="E3337" i="17" s="1"/>
  <c r="E3338" i="17" s="1"/>
  <c r="E3339" i="17" s="1"/>
  <c r="E3340" i="17" s="1"/>
  <c r="E3341" i="17" s="1"/>
  <c r="E3342" i="17" s="1"/>
  <c r="E3343" i="17" s="1"/>
  <c r="E3344" i="17" s="1"/>
  <c r="E3345" i="17" s="1"/>
  <c r="E3346" i="17" s="1"/>
  <c r="E3347" i="17" s="1"/>
  <c r="E3348" i="17" s="1"/>
  <c r="E3349" i="17" s="1"/>
  <c r="E3350" i="17" s="1"/>
  <c r="E3351" i="17" s="1"/>
  <c r="E3352" i="17" s="1"/>
  <c r="E3353" i="17" s="1"/>
  <c r="E3354" i="17" s="1"/>
  <c r="E3355" i="17" s="1"/>
  <c r="E3356" i="17" s="1"/>
  <c r="E3357" i="17" s="1"/>
  <c r="E3358" i="17" s="1"/>
  <c r="E3359" i="17" s="1"/>
  <c r="E3360" i="17" s="1"/>
  <c r="E3361" i="17" s="1"/>
  <c r="E3362" i="17" s="1"/>
  <c r="E3363" i="17" s="1"/>
  <c r="E3364" i="17" s="1"/>
  <c r="E3365" i="17" s="1"/>
  <c r="E3366" i="17" s="1"/>
  <c r="E3367" i="17" s="1"/>
  <c r="E3368" i="17" s="1"/>
  <c r="E3369" i="17" s="1"/>
  <c r="E3370" i="17" s="1"/>
  <c r="E3371" i="17" s="1"/>
  <c r="E3372" i="17" s="1"/>
  <c r="E3373" i="17" s="1"/>
  <c r="E3374" i="17" s="1"/>
  <c r="E3375" i="17" s="1"/>
  <c r="E3376" i="17" s="1"/>
  <c r="E3377" i="17" s="1"/>
  <c r="E3378" i="17" s="1"/>
  <c r="E3379" i="17" s="1"/>
  <c r="E3380" i="17" s="1"/>
  <c r="E3381" i="17" s="1"/>
  <c r="E3382" i="17" s="1"/>
  <c r="E3383" i="17" s="1"/>
  <c r="E3384" i="17" s="1"/>
  <c r="E3385" i="17" s="1"/>
  <c r="E3386" i="17" s="1"/>
  <c r="E3387" i="17" s="1"/>
  <c r="E3388" i="17" s="1"/>
  <c r="E3389" i="17" s="1"/>
  <c r="E3390" i="17" s="1"/>
  <c r="E3391" i="17" s="1"/>
  <c r="E3392" i="17" s="1"/>
  <c r="E3393" i="17" s="1"/>
  <c r="E3394" i="17" s="1"/>
  <c r="E3395" i="17" s="1"/>
  <c r="E3396" i="17" s="1"/>
  <c r="E3397" i="17" s="1"/>
  <c r="E3398" i="17" s="1"/>
  <c r="E3399" i="17" s="1"/>
  <c r="E3400" i="17" s="1"/>
  <c r="E3401" i="17" s="1"/>
  <c r="E3402" i="17" s="1"/>
  <c r="E3403" i="17" s="1"/>
  <c r="E3404" i="17" s="1"/>
  <c r="E3405" i="17" s="1"/>
  <c r="E3406" i="17" s="1"/>
  <c r="E3407" i="17" s="1"/>
  <c r="E3408" i="17" s="1"/>
  <c r="E3409" i="17" s="1"/>
  <c r="E3410" i="17" s="1"/>
  <c r="E3411" i="17" s="1"/>
  <c r="E3412" i="17" s="1"/>
  <c r="E3413" i="17" s="1"/>
  <c r="E3414" i="17" s="1"/>
  <c r="E3415" i="17" s="1"/>
  <c r="E3416" i="17" s="1"/>
  <c r="E3417" i="17" s="1"/>
  <c r="E3418" i="17" s="1"/>
  <c r="E3419" i="17" s="1"/>
  <c r="E3420" i="17" s="1"/>
  <c r="E3421" i="17" s="1"/>
  <c r="E3422" i="17" s="1"/>
  <c r="E3423" i="17" s="1"/>
  <c r="E3424" i="17" s="1"/>
  <c r="E3425" i="17" s="1"/>
  <c r="E3426" i="17" s="1"/>
  <c r="E3427" i="17" s="1"/>
  <c r="E3428" i="17" s="1"/>
  <c r="E3429" i="17" s="1"/>
  <c r="E3430" i="17" s="1"/>
  <c r="E3431" i="17" s="1"/>
  <c r="E3432" i="17" s="1"/>
  <c r="E3433" i="17" s="1"/>
  <c r="E3434" i="17" s="1"/>
  <c r="E3435" i="17" s="1"/>
  <c r="E3436" i="17" s="1"/>
  <c r="E3437" i="17" s="1"/>
  <c r="E3438" i="17" s="1"/>
  <c r="E3439" i="17" s="1"/>
  <c r="E3440" i="17" s="1"/>
  <c r="E3441" i="17" s="1"/>
  <c r="E3442" i="17" s="1"/>
  <c r="E3443" i="17" s="1"/>
  <c r="E3444" i="17" s="1"/>
  <c r="E3445" i="17" s="1"/>
  <c r="E3446" i="17" s="1"/>
  <c r="E3447" i="17" s="1"/>
  <c r="E3448" i="17" s="1"/>
  <c r="E3449" i="17" s="1"/>
  <c r="E3450" i="17" s="1"/>
  <c r="E3451" i="17" s="1"/>
  <c r="E3452" i="17" s="1"/>
  <c r="E3453" i="17" s="1"/>
  <c r="E3454" i="17" s="1"/>
  <c r="E3455" i="17" s="1"/>
  <c r="E3456" i="17" s="1"/>
  <c r="E3457" i="17" s="1"/>
  <c r="E3458" i="17" s="1"/>
  <c r="E3459" i="17" s="1"/>
  <c r="E3460" i="17" s="1"/>
  <c r="E3461" i="17" s="1"/>
  <c r="E3462" i="17" s="1"/>
  <c r="E3463" i="17" s="1"/>
  <c r="E3464" i="17" s="1"/>
  <c r="E3465" i="17" s="1"/>
  <c r="E3466" i="17" s="1"/>
  <c r="E3467" i="17" s="1"/>
  <c r="E3468" i="17" s="1"/>
  <c r="E3469" i="17" s="1"/>
  <c r="E3470" i="17" s="1"/>
  <c r="E3471" i="17" s="1"/>
  <c r="E3472" i="17" s="1"/>
  <c r="E3473" i="17" s="1"/>
  <c r="E3474" i="17" s="1"/>
  <c r="E3475" i="17" s="1"/>
  <c r="E3476" i="17" s="1"/>
  <c r="E3477" i="17" s="1"/>
  <c r="E3478" i="17" s="1"/>
  <c r="E3479" i="17" s="1"/>
  <c r="E3480" i="17" s="1"/>
  <c r="E3481" i="17" s="1"/>
  <c r="E3482" i="17" s="1"/>
  <c r="E3483" i="17" s="1"/>
  <c r="E3484" i="17" s="1"/>
  <c r="E3485" i="17" s="1"/>
  <c r="E3486" i="17" s="1"/>
  <c r="E3487" i="17" s="1"/>
  <c r="E3488" i="17" s="1"/>
  <c r="E3489" i="17" s="1"/>
  <c r="E3490" i="17" s="1"/>
  <c r="E3491" i="17" s="1"/>
  <c r="E3492" i="17" s="1"/>
  <c r="E3493" i="17" s="1"/>
  <c r="E3494" i="17" s="1"/>
  <c r="E3495" i="17" s="1"/>
  <c r="E3496" i="17" s="1"/>
  <c r="E3497" i="17" s="1"/>
  <c r="E3498" i="17" s="1"/>
  <c r="E3499" i="17" s="1"/>
  <c r="E3500" i="17" s="1"/>
  <c r="E3501" i="17" s="1"/>
  <c r="E3502" i="17" s="1"/>
  <c r="E3503" i="17" s="1"/>
  <c r="E3504" i="17" s="1"/>
  <c r="E3505" i="17" s="1"/>
  <c r="E3506" i="17" s="1"/>
  <c r="E3507" i="17" s="1"/>
  <c r="E3508" i="17" s="1"/>
  <c r="E3509" i="17" s="1"/>
  <c r="E3510" i="17" s="1"/>
  <c r="E3511" i="17" s="1"/>
  <c r="E3512" i="17" s="1"/>
  <c r="E3513" i="17" s="1"/>
  <c r="E3514" i="17" s="1"/>
  <c r="E3515" i="17" s="1"/>
  <c r="E3516" i="17" s="1"/>
  <c r="E3517" i="17" s="1"/>
  <c r="E3518" i="17" s="1"/>
  <c r="E3519" i="17" s="1"/>
  <c r="E3520" i="17" s="1"/>
  <c r="E3521" i="17" s="1"/>
  <c r="E3522" i="17" s="1"/>
  <c r="E3523" i="17" s="1"/>
  <c r="E3524" i="17" s="1"/>
  <c r="E3525" i="17" s="1"/>
  <c r="E3526" i="17" s="1"/>
  <c r="E3527" i="17" s="1"/>
  <c r="E3528" i="17" s="1"/>
  <c r="E3529" i="17" s="1"/>
  <c r="E3530" i="17" s="1"/>
  <c r="E3531" i="17" s="1"/>
  <c r="E3532" i="17" s="1"/>
  <c r="E3533" i="17" s="1"/>
  <c r="E3534" i="17" s="1"/>
  <c r="E3535" i="17" s="1"/>
  <c r="E3536" i="17" s="1"/>
  <c r="E3537" i="17" s="1"/>
  <c r="E3538" i="17" s="1"/>
  <c r="E3539" i="17" s="1"/>
  <c r="E3540" i="17" s="1"/>
  <c r="E3541" i="17" s="1"/>
  <c r="E3542" i="17" s="1"/>
  <c r="E3543" i="17" s="1"/>
  <c r="E3544" i="17" s="1"/>
  <c r="E3545" i="17" s="1"/>
  <c r="E3546" i="17" s="1"/>
  <c r="E3547" i="17" s="1"/>
  <c r="E3548" i="17" s="1"/>
  <c r="E3549" i="17" s="1"/>
  <c r="E3550" i="17" s="1"/>
  <c r="E3551" i="17" s="1"/>
  <c r="E3552" i="17" s="1"/>
  <c r="E3553" i="17" s="1"/>
  <c r="E3554" i="17" s="1"/>
  <c r="E3555" i="17" s="1"/>
  <c r="E3556" i="17" s="1"/>
  <c r="E3557" i="17" s="1"/>
  <c r="E3558" i="17" s="1"/>
  <c r="E3559" i="17" s="1"/>
  <c r="E3560" i="17" s="1"/>
  <c r="E3561" i="17" s="1"/>
  <c r="E3562" i="17" s="1"/>
  <c r="E3563" i="17" s="1"/>
  <c r="E3564" i="17" s="1"/>
  <c r="E3565" i="17" s="1"/>
  <c r="E3566" i="17" s="1"/>
  <c r="E3567" i="17" s="1"/>
  <c r="E3568" i="17" s="1"/>
  <c r="E3569" i="17" s="1"/>
  <c r="E3570" i="17" s="1"/>
  <c r="E3571" i="17" s="1"/>
  <c r="E3572" i="17" s="1"/>
  <c r="E3573" i="17" s="1"/>
  <c r="E3574" i="17" s="1"/>
  <c r="E3575" i="17" s="1"/>
  <c r="E3576" i="17" s="1"/>
  <c r="E3577" i="17" s="1"/>
  <c r="E3578" i="17" s="1"/>
  <c r="E3579" i="17" s="1"/>
  <c r="E3580" i="17" s="1"/>
  <c r="E3581" i="17" s="1"/>
  <c r="E3582" i="17" s="1"/>
  <c r="E3583" i="17" s="1"/>
  <c r="E3584" i="17" s="1"/>
  <c r="E3585" i="17" s="1"/>
  <c r="E3586" i="17" s="1"/>
  <c r="E3587" i="17" s="1"/>
  <c r="E3588" i="17" s="1"/>
  <c r="E3589" i="17" s="1"/>
  <c r="E3590" i="17" s="1"/>
  <c r="E3591" i="17" s="1"/>
  <c r="E3592" i="17" s="1"/>
  <c r="E3593" i="17" s="1"/>
  <c r="E3594" i="17" s="1"/>
  <c r="E3595" i="17" s="1"/>
  <c r="E3596" i="17" s="1"/>
  <c r="E3597" i="17" s="1"/>
  <c r="E3598" i="17" s="1"/>
  <c r="E3599" i="17" s="1"/>
  <c r="E3600" i="17" s="1"/>
  <c r="E3601" i="17" s="1"/>
  <c r="E3602" i="17" s="1"/>
  <c r="E3603" i="17" s="1"/>
  <c r="E3604" i="17" s="1"/>
  <c r="E3605" i="17" s="1"/>
  <c r="E3606" i="17" s="1"/>
  <c r="E3607" i="17" s="1"/>
  <c r="E3608" i="17" s="1"/>
  <c r="E3609" i="17" s="1"/>
  <c r="E3610" i="17" s="1"/>
  <c r="E3611" i="17" s="1"/>
  <c r="E3612" i="17" s="1"/>
  <c r="E3613" i="17" s="1"/>
  <c r="E3614" i="17" s="1"/>
  <c r="E3615" i="17" s="1"/>
  <c r="E3616" i="17" s="1"/>
  <c r="E3617" i="17" s="1"/>
  <c r="E3618" i="17" s="1"/>
  <c r="E3619" i="17" s="1"/>
  <c r="E3620" i="17" s="1"/>
  <c r="E3621" i="17" s="1"/>
  <c r="E3622" i="17" s="1"/>
  <c r="E3623" i="17" s="1"/>
  <c r="E3624" i="17" s="1"/>
  <c r="E3625" i="17" s="1"/>
  <c r="E3626" i="17" s="1"/>
  <c r="E3627" i="17" s="1"/>
  <c r="E3628" i="17" s="1"/>
  <c r="E3629" i="17" s="1"/>
  <c r="E3630" i="17" s="1"/>
  <c r="E3631" i="17" s="1"/>
  <c r="E3632" i="17" s="1"/>
  <c r="E3633" i="17" s="1"/>
  <c r="E3634" i="17" s="1"/>
  <c r="E3635" i="17" s="1"/>
  <c r="E3636" i="17" s="1"/>
  <c r="E3637" i="17" s="1"/>
  <c r="E3638" i="17" s="1"/>
  <c r="E3639" i="17" s="1"/>
  <c r="E3640" i="17" s="1"/>
  <c r="E3641" i="17" s="1"/>
  <c r="E3642" i="17" s="1"/>
  <c r="E3643" i="17" s="1"/>
  <c r="E3644" i="17" s="1"/>
  <c r="E3645" i="17" s="1"/>
  <c r="E3646" i="17" s="1"/>
  <c r="E3647" i="17" s="1"/>
  <c r="E3648" i="17" s="1"/>
  <c r="E3649" i="17" s="1"/>
  <c r="E3650" i="17" s="1"/>
  <c r="E3651" i="17" s="1"/>
  <c r="E3652" i="17" s="1"/>
  <c r="E3653" i="17" s="1"/>
  <c r="E3654" i="17" s="1"/>
  <c r="E3655" i="17" s="1"/>
  <c r="E3656" i="17" s="1"/>
  <c r="E3657" i="17" s="1"/>
  <c r="E3658" i="17" s="1"/>
  <c r="E3659" i="17" s="1"/>
  <c r="E3660" i="17" s="1"/>
  <c r="E3661" i="17" s="1"/>
  <c r="E3662" i="17" s="1"/>
  <c r="E3663" i="17" s="1"/>
  <c r="E3664" i="17" s="1"/>
  <c r="E3665" i="17" s="1"/>
  <c r="E3666" i="17" s="1"/>
  <c r="E3667" i="17" s="1"/>
  <c r="E3668" i="17" s="1"/>
  <c r="E3669" i="17" s="1"/>
  <c r="E3670" i="17" s="1"/>
  <c r="E3671" i="17" s="1"/>
  <c r="E3672" i="17" s="1"/>
  <c r="E3673" i="17" s="1"/>
  <c r="E3674" i="17" s="1"/>
  <c r="E3675" i="17" s="1"/>
  <c r="E3676" i="17" s="1"/>
  <c r="E3677" i="17" s="1"/>
  <c r="E3678" i="17" s="1"/>
  <c r="E3679" i="17" s="1"/>
  <c r="E3680" i="17" s="1"/>
  <c r="E3681" i="17" s="1"/>
  <c r="E3682" i="17" s="1"/>
  <c r="E3683" i="17" s="1"/>
  <c r="E3684" i="17" s="1"/>
  <c r="E3685" i="17" s="1"/>
  <c r="E3686" i="17" s="1"/>
  <c r="E3687" i="17" s="1"/>
  <c r="E3688" i="17" s="1"/>
  <c r="E3689" i="17" s="1"/>
  <c r="E3690" i="17" s="1"/>
  <c r="E3691" i="17" s="1"/>
  <c r="E3692" i="17" s="1"/>
  <c r="E3693" i="17" s="1"/>
  <c r="E3694" i="17" s="1"/>
  <c r="E3695" i="17" s="1"/>
  <c r="E3696" i="17" s="1"/>
  <c r="E3697" i="17" s="1"/>
  <c r="E3698" i="17" s="1"/>
  <c r="E3699" i="17" s="1"/>
  <c r="E3700" i="17" s="1"/>
  <c r="E3701" i="17" s="1"/>
  <c r="E3702" i="17" s="1"/>
  <c r="E3703" i="17" s="1"/>
  <c r="E3704" i="17" s="1"/>
  <c r="E3705" i="17" s="1"/>
  <c r="E3706" i="17" s="1"/>
  <c r="E3707" i="17" s="1"/>
  <c r="E3708" i="17" s="1"/>
  <c r="E3709" i="17" s="1"/>
  <c r="E3710" i="17" s="1"/>
  <c r="E3711" i="17" s="1"/>
  <c r="E3712" i="17" s="1"/>
  <c r="E3713" i="17" s="1"/>
  <c r="E3714" i="17" s="1"/>
  <c r="E3715" i="17" s="1"/>
  <c r="E3716" i="17" s="1"/>
  <c r="E3717" i="17" s="1"/>
  <c r="E3718" i="17" s="1"/>
  <c r="E3719" i="17" s="1"/>
  <c r="E3720" i="17" s="1"/>
  <c r="E3721" i="17" s="1"/>
  <c r="E3722" i="17" s="1"/>
  <c r="E3723" i="17" s="1"/>
  <c r="E3724" i="17" s="1"/>
  <c r="E3725" i="17" s="1"/>
  <c r="E3726" i="17" s="1"/>
  <c r="E3727" i="17" s="1"/>
  <c r="E3728" i="17" s="1"/>
  <c r="E3729" i="17" s="1"/>
  <c r="E3730" i="17" s="1"/>
  <c r="E3731" i="17" s="1"/>
  <c r="E3732" i="17" s="1"/>
  <c r="E3733" i="17" s="1"/>
  <c r="E3734" i="17" s="1"/>
  <c r="E3735" i="17" s="1"/>
  <c r="E3736" i="17" s="1"/>
  <c r="E3737" i="17" s="1"/>
  <c r="E3738" i="17" s="1"/>
  <c r="E3739" i="17" s="1"/>
  <c r="E3740" i="17" s="1"/>
  <c r="E3741" i="17" s="1"/>
  <c r="E3742" i="17" s="1"/>
  <c r="E3743" i="17" s="1"/>
  <c r="E3744" i="17" s="1"/>
  <c r="E3745" i="17" s="1"/>
  <c r="E3746" i="17" s="1"/>
  <c r="E3747" i="17" s="1"/>
  <c r="E3748" i="17" s="1"/>
  <c r="E3749" i="17" s="1"/>
  <c r="E3750" i="17" s="1"/>
  <c r="E3751" i="17" s="1"/>
  <c r="E3752" i="17" s="1"/>
  <c r="E3753" i="17" s="1"/>
  <c r="E3754" i="17" s="1"/>
  <c r="E3755" i="17" s="1"/>
  <c r="E3756" i="17" s="1"/>
  <c r="E3757" i="17" s="1"/>
  <c r="E3758" i="17" s="1"/>
  <c r="E3759" i="17" s="1"/>
  <c r="E3760" i="17" s="1"/>
  <c r="E3761" i="17" s="1"/>
  <c r="E3762" i="17" s="1"/>
  <c r="E3763" i="17" s="1"/>
  <c r="E3764" i="17" s="1"/>
  <c r="E3765" i="17" s="1"/>
  <c r="E3766" i="17" s="1"/>
  <c r="E3767" i="17" s="1"/>
  <c r="E3768" i="17" s="1"/>
  <c r="E3769" i="17" s="1"/>
  <c r="E3770" i="17" s="1"/>
  <c r="E3771" i="17" s="1"/>
  <c r="E3772" i="17" s="1"/>
  <c r="E3773" i="17" s="1"/>
  <c r="E3774" i="17" s="1"/>
  <c r="E3775" i="17" s="1"/>
  <c r="E3776" i="17" s="1"/>
  <c r="E3777" i="17" s="1"/>
  <c r="E3778" i="17" s="1"/>
  <c r="E3779" i="17" s="1"/>
  <c r="E3780" i="17" s="1"/>
  <c r="E3781" i="17" s="1"/>
  <c r="E3782" i="17" s="1"/>
  <c r="E3783" i="17" s="1"/>
  <c r="E3784" i="17" s="1"/>
  <c r="E3785" i="17" s="1"/>
  <c r="E3786" i="17" s="1"/>
  <c r="E3787" i="17" s="1"/>
  <c r="E3788" i="17" s="1"/>
  <c r="E3789" i="17" s="1"/>
  <c r="E3790" i="17" s="1"/>
  <c r="E3791" i="17" s="1"/>
  <c r="E3792" i="17" s="1"/>
  <c r="E3793" i="17" s="1"/>
  <c r="E3794" i="17" s="1"/>
  <c r="E3795" i="17" s="1"/>
  <c r="E3796" i="17" s="1"/>
  <c r="E3797" i="17" s="1"/>
  <c r="E3798" i="17" s="1"/>
  <c r="E3799" i="17" s="1"/>
  <c r="E3800" i="17" s="1"/>
  <c r="E3801" i="17" s="1"/>
  <c r="E3802" i="17" s="1"/>
  <c r="E3803" i="17" s="1"/>
  <c r="E3804" i="17" s="1"/>
  <c r="E3805" i="17" s="1"/>
  <c r="E3806" i="17" s="1"/>
  <c r="E3807" i="17" s="1"/>
  <c r="E3808" i="17" s="1"/>
  <c r="E3809" i="17" s="1"/>
  <c r="E3810" i="17" s="1"/>
  <c r="E3811" i="17" s="1"/>
  <c r="E3812" i="17" s="1"/>
  <c r="E3813" i="17" s="1"/>
  <c r="E3814" i="17" s="1"/>
  <c r="E3815" i="17" s="1"/>
  <c r="E3816" i="17" s="1"/>
  <c r="E3817" i="17" s="1"/>
  <c r="E3818" i="17" s="1"/>
  <c r="E3819" i="17" s="1"/>
  <c r="E3820" i="17" s="1"/>
  <c r="E3821" i="17" s="1"/>
  <c r="E3822" i="17" s="1"/>
  <c r="E3823" i="17" s="1"/>
  <c r="E3824" i="17" s="1"/>
  <c r="E3825" i="17" s="1"/>
  <c r="E3826" i="17" s="1"/>
  <c r="E3827" i="17" s="1"/>
  <c r="E3828" i="17" s="1"/>
  <c r="E3829" i="17" s="1"/>
  <c r="E3830" i="17" s="1"/>
  <c r="E3831" i="17" s="1"/>
  <c r="E3832" i="17" s="1"/>
  <c r="E3833" i="17" s="1"/>
  <c r="E3834" i="17" s="1"/>
  <c r="E3835" i="17" s="1"/>
  <c r="E3836" i="17" s="1"/>
  <c r="E3837" i="17" s="1"/>
  <c r="E3838" i="17" s="1"/>
  <c r="E3839" i="17" s="1"/>
  <c r="E3840" i="17" s="1"/>
  <c r="E3841" i="17" s="1"/>
  <c r="E3842" i="17" s="1"/>
  <c r="E3843" i="17" s="1"/>
  <c r="E3844" i="17" s="1"/>
  <c r="E3845" i="17" s="1"/>
  <c r="E3846" i="17" s="1"/>
  <c r="E3847" i="17" s="1"/>
  <c r="E3848" i="17" s="1"/>
  <c r="E3849" i="17" s="1"/>
  <c r="E3850" i="17" s="1"/>
  <c r="E3851" i="17" s="1"/>
  <c r="E3852" i="17" s="1"/>
  <c r="E3853" i="17" s="1"/>
  <c r="E3854" i="17" s="1"/>
  <c r="E3855" i="17" s="1"/>
  <c r="E3856" i="17" s="1"/>
  <c r="E3857" i="17" s="1"/>
  <c r="E3858" i="17" s="1"/>
  <c r="E3859" i="17" s="1"/>
  <c r="E3860" i="17" s="1"/>
  <c r="E3861" i="17" s="1"/>
  <c r="E3862" i="17" s="1"/>
  <c r="E3863" i="17" s="1"/>
  <c r="E3864" i="17" s="1"/>
  <c r="E3865" i="17" s="1"/>
  <c r="E3866" i="17" s="1"/>
  <c r="E3867" i="17" s="1"/>
  <c r="E3868" i="17" s="1"/>
  <c r="E3869" i="17" s="1"/>
  <c r="E3870" i="17" s="1"/>
  <c r="E3871" i="17" s="1"/>
  <c r="E3872" i="17" s="1"/>
  <c r="E3873" i="17" s="1"/>
  <c r="E3874" i="17" s="1"/>
  <c r="E3875" i="17" s="1"/>
  <c r="E3876" i="17" s="1"/>
  <c r="E3877" i="17" s="1"/>
  <c r="E3878" i="17" s="1"/>
  <c r="E3879" i="17" s="1"/>
  <c r="E3880" i="17" s="1"/>
  <c r="E3881" i="17" s="1"/>
  <c r="E3882" i="17" s="1"/>
  <c r="E3883" i="17" s="1"/>
  <c r="E3884" i="17" s="1"/>
  <c r="E3885" i="17" s="1"/>
  <c r="E3886" i="17" s="1"/>
  <c r="E3887" i="17" s="1"/>
  <c r="E3888" i="17" s="1"/>
  <c r="E3889" i="17" s="1"/>
  <c r="E3890" i="17" s="1"/>
  <c r="E3891" i="17" s="1"/>
  <c r="E3892" i="17" s="1"/>
  <c r="E3893" i="17" s="1"/>
  <c r="E3894" i="17" s="1"/>
  <c r="E3895" i="17" s="1"/>
  <c r="E3896" i="17" s="1"/>
  <c r="E3897" i="17" s="1"/>
  <c r="E3898" i="17" s="1"/>
  <c r="E3899" i="17" s="1"/>
  <c r="E3900" i="17" s="1"/>
  <c r="E3901" i="17" s="1"/>
  <c r="E3902" i="17" s="1"/>
  <c r="E3903" i="17" s="1"/>
  <c r="E3904" i="17" s="1"/>
  <c r="E3905" i="17" s="1"/>
  <c r="E3906" i="17" s="1"/>
  <c r="E3907" i="17" s="1"/>
  <c r="E3908" i="17" s="1"/>
  <c r="E3909" i="17" s="1"/>
  <c r="E3910" i="17" s="1"/>
  <c r="E3911" i="17" s="1"/>
  <c r="E3912" i="17" s="1"/>
  <c r="E3913" i="17" s="1"/>
  <c r="E3914" i="17" s="1"/>
  <c r="E3915" i="17" s="1"/>
  <c r="E3916" i="17" s="1"/>
  <c r="E3917" i="17" s="1"/>
  <c r="E3918" i="17" s="1"/>
  <c r="E3919" i="17" s="1"/>
  <c r="E3920" i="17" s="1"/>
  <c r="E3921" i="17" s="1"/>
  <c r="E3922" i="17" s="1"/>
  <c r="E3923" i="17" s="1"/>
  <c r="E3924" i="17" s="1"/>
  <c r="E3925" i="17" s="1"/>
  <c r="E3926" i="17" s="1"/>
  <c r="E3927" i="17" s="1"/>
  <c r="E3928" i="17" s="1"/>
  <c r="E3929" i="17" s="1"/>
  <c r="E3930" i="17" s="1"/>
  <c r="E3931" i="17" s="1"/>
  <c r="E3932" i="17" s="1"/>
  <c r="E3933" i="17" s="1"/>
  <c r="E3934" i="17" s="1"/>
  <c r="E3935" i="17" s="1"/>
  <c r="E3936" i="17" s="1"/>
  <c r="E3937" i="17" s="1"/>
  <c r="E3938" i="17" s="1"/>
  <c r="E3939" i="17" s="1"/>
  <c r="E3940" i="17" s="1"/>
  <c r="E3941" i="17" s="1"/>
  <c r="E3942" i="17" s="1"/>
  <c r="E3943" i="17" s="1"/>
  <c r="E3944" i="17" s="1"/>
  <c r="E3945" i="17" s="1"/>
  <c r="E3946" i="17" s="1"/>
  <c r="E3947" i="17" s="1"/>
  <c r="E3948" i="17" s="1"/>
  <c r="E3949" i="17" s="1"/>
  <c r="E3950" i="17" s="1"/>
  <c r="E3951" i="17" s="1"/>
  <c r="E3952" i="17" s="1"/>
  <c r="E3953" i="17" s="1"/>
  <c r="E3954" i="17" s="1"/>
  <c r="E3955" i="17" s="1"/>
  <c r="E3956" i="17" s="1"/>
  <c r="E3957" i="17" s="1"/>
  <c r="E3958" i="17" s="1"/>
  <c r="E3959" i="17" s="1"/>
  <c r="E3960" i="17" s="1"/>
  <c r="E3961" i="17" s="1"/>
  <c r="E3962" i="17" s="1"/>
  <c r="E3963" i="17" s="1"/>
  <c r="E3964" i="17" s="1"/>
  <c r="E3965" i="17" s="1"/>
  <c r="E3966" i="17" s="1"/>
  <c r="E3967" i="17" s="1"/>
  <c r="E3968" i="17" s="1"/>
  <c r="E3969" i="17" s="1"/>
  <c r="E3970" i="17" s="1"/>
  <c r="E3971" i="17" s="1"/>
  <c r="E3972" i="17" s="1"/>
  <c r="E3973" i="17" s="1"/>
  <c r="E3974" i="17" s="1"/>
  <c r="E3975" i="17" s="1"/>
  <c r="E3976" i="17" s="1"/>
  <c r="E3977" i="17" s="1"/>
  <c r="E3978" i="17" s="1"/>
  <c r="E3979" i="17" s="1"/>
  <c r="E3980" i="17" s="1"/>
  <c r="E3981" i="17" s="1"/>
  <c r="E3982" i="17" s="1"/>
  <c r="E3983" i="17" s="1"/>
  <c r="E3984" i="17" s="1"/>
  <c r="E3985" i="17" s="1"/>
  <c r="E3986" i="17" s="1"/>
  <c r="E3987" i="17" s="1"/>
  <c r="E3988" i="17" s="1"/>
  <c r="E3989" i="17" s="1"/>
  <c r="E3990" i="17" s="1"/>
  <c r="E3991" i="17" s="1"/>
  <c r="E3992" i="17" s="1"/>
  <c r="E3993" i="17" s="1"/>
  <c r="E3994" i="17" s="1"/>
  <c r="E3995" i="17" s="1"/>
  <c r="E3996" i="17" s="1"/>
  <c r="E3997" i="17" s="1"/>
  <c r="E3998" i="17" s="1"/>
  <c r="E3999" i="17" s="1"/>
  <c r="E4000" i="17" s="1"/>
  <c r="E4001" i="17" s="1"/>
  <c r="E4002" i="17" s="1"/>
  <c r="E4003" i="17" s="1"/>
  <c r="E4004" i="17" s="1"/>
  <c r="E4005" i="17" s="1"/>
  <c r="E4006" i="17" s="1"/>
  <c r="E4007" i="17" s="1"/>
  <c r="E4008" i="17" s="1"/>
  <c r="E4009" i="17" s="1"/>
  <c r="E4010" i="17" s="1"/>
  <c r="E4011" i="17" s="1"/>
  <c r="E4012" i="17" s="1"/>
  <c r="E4013" i="17" s="1"/>
  <c r="E4014" i="17" s="1"/>
  <c r="E4015" i="17" s="1"/>
  <c r="E4016" i="17" s="1"/>
  <c r="E4017" i="17" s="1"/>
  <c r="E4018" i="17" s="1"/>
  <c r="E4019" i="17" s="1"/>
  <c r="E4020" i="17" s="1"/>
  <c r="E4021" i="17" s="1"/>
  <c r="E4022" i="17" s="1"/>
  <c r="E4023" i="17" s="1"/>
  <c r="E4024" i="17" s="1"/>
  <c r="E4025" i="17" s="1"/>
  <c r="E4026" i="17" s="1"/>
  <c r="E4027" i="17" s="1"/>
  <c r="E4028" i="17" s="1"/>
  <c r="E4029" i="17" s="1"/>
  <c r="E4030" i="17" s="1"/>
  <c r="E4031" i="17" s="1"/>
  <c r="E4032" i="17" s="1"/>
  <c r="E4033" i="17" s="1"/>
  <c r="E4034" i="17" s="1"/>
  <c r="E4035" i="17" s="1"/>
  <c r="E4036" i="17" s="1"/>
  <c r="E4037" i="17" s="1"/>
  <c r="E4038" i="17" s="1"/>
  <c r="E4039" i="17" s="1"/>
  <c r="E4040" i="17" s="1"/>
  <c r="E4041" i="17" s="1"/>
  <c r="E4042" i="17" s="1"/>
  <c r="E4043" i="17" s="1"/>
  <c r="E4044" i="17" s="1"/>
  <c r="E4045" i="17" s="1"/>
  <c r="E4046" i="17" s="1"/>
  <c r="E4047" i="17" s="1"/>
  <c r="E4048" i="17" s="1"/>
  <c r="E4049" i="17" s="1"/>
  <c r="E4050" i="17" s="1"/>
  <c r="E4051" i="17" s="1"/>
  <c r="E4052" i="17" s="1"/>
  <c r="E4053" i="17" s="1"/>
  <c r="E4054" i="17" s="1"/>
  <c r="E4055" i="17" s="1"/>
  <c r="E4056" i="17" s="1"/>
  <c r="E4057" i="17" s="1"/>
  <c r="E4058" i="17" s="1"/>
  <c r="E4059" i="17" s="1"/>
  <c r="E4060" i="17" s="1"/>
  <c r="E4061" i="17" s="1"/>
  <c r="E4062" i="17" s="1"/>
  <c r="E4063" i="17" s="1"/>
  <c r="E4064" i="17" s="1"/>
  <c r="E4065" i="17" s="1"/>
  <c r="E4066" i="17" s="1"/>
  <c r="E4067" i="17" s="1"/>
  <c r="E4068" i="17" s="1"/>
  <c r="E4069" i="17" s="1"/>
  <c r="E4070" i="17" s="1"/>
  <c r="E4071" i="17" s="1"/>
  <c r="E4072" i="17" s="1"/>
  <c r="E4073" i="17" s="1"/>
  <c r="E4074" i="17" s="1"/>
  <c r="E4075" i="17" s="1"/>
  <c r="E4076" i="17" s="1"/>
  <c r="E4077" i="17" s="1"/>
  <c r="E4078" i="17" s="1"/>
  <c r="E4079" i="17" s="1"/>
  <c r="E4080" i="17" s="1"/>
  <c r="E4081" i="17" s="1"/>
  <c r="E4082" i="17" s="1"/>
  <c r="E4083" i="17" s="1"/>
  <c r="E4084" i="17" s="1"/>
  <c r="E4085" i="17" s="1"/>
  <c r="E4086" i="17" s="1"/>
  <c r="E4087" i="17" s="1"/>
  <c r="E4088" i="17" s="1"/>
  <c r="E4089" i="17" s="1"/>
  <c r="E4090" i="17" s="1"/>
  <c r="E4091" i="17" s="1"/>
  <c r="E4092" i="17" s="1"/>
  <c r="E4093" i="17" s="1"/>
  <c r="E4094" i="17" s="1"/>
  <c r="E4095" i="17" s="1"/>
  <c r="E4096" i="17" s="1"/>
  <c r="E4097" i="17" s="1"/>
  <c r="E4098" i="17" s="1"/>
  <c r="E4099" i="17" s="1"/>
  <c r="E4100" i="17" s="1"/>
  <c r="E4101" i="17" s="1"/>
  <c r="E4102" i="17" s="1"/>
  <c r="E4103" i="17" s="1"/>
  <c r="E4104" i="17" s="1"/>
  <c r="E4105" i="17" s="1"/>
  <c r="E4106" i="17" s="1"/>
  <c r="E4107" i="17" s="1"/>
  <c r="E4108" i="17" s="1"/>
  <c r="E4109" i="17" s="1"/>
  <c r="E4110" i="17" s="1"/>
  <c r="E4111" i="17" s="1"/>
  <c r="E4112" i="17" s="1"/>
  <c r="E4113" i="17" s="1"/>
  <c r="E4114" i="17" s="1"/>
  <c r="E4115" i="17" s="1"/>
  <c r="E4116" i="17" s="1"/>
  <c r="E4117" i="17" s="1"/>
  <c r="E4118" i="17" s="1"/>
  <c r="E4119" i="17" s="1"/>
  <c r="E4120" i="17" s="1"/>
  <c r="E4121" i="17" s="1"/>
  <c r="E4122" i="17" s="1"/>
  <c r="E4123" i="17" s="1"/>
  <c r="E4124" i="17" s="1"/>
  <c r="E4125" i="17" s="1"/>
  <c r="E4126" i="17" s="1"/>
  <c r="E4127" i="17" s="1"/>
  <c r="E4128" i="17" s="1"/>
  <c r="E4129" i="17" s="1"/>
  <c r="E4130" i="17" s="1"/>
  <c r="E4131" i="17" s="1"/>
  <c r="E4132" i="17" s="1"/>
  <c r="E4133" i="17" s="1"/>
  <c r="E4134" i="17" s="1"/>
  <c r="E4135" i="17" s="1"/>
  <c r="E4136" i="17" s="1"/>
  <c r="E4137" i="17" s="1"/>
  <c r="E4138" i="17" s="1"/>
  <c r="E4139" i="17" s="1"/>
  <c r="E4140" i="17" s="1"/>
  <c r="E4141" i="17" s="1"/>
  <c r="E4142" i="17" s="1"/>
  <c r="E4143" i="17" s="1"/>
  <c r="E4144" i="17" s="1"/>
  <c r="E4145" i="17" s="1"/>
  <c r="E4146" i="17" s="1"/>
  <c r="E4147" i="17" s="1"/>
  <c r="E4148" i="17" s="1"/>
  <c r="E4149" i="17" s="1"/>
  <c r="E4150" i="17" s="1"/>
  <c r="E4151" i="17" s="1"/>
  <c r="E4152" i="17" s="1"/>
  <c r="E4153" i="17" s="1"/>
  <c r="E4154" i="17" s="1"/>
  <c r="E4155" i="17" s="1"/>
  <c r="E4156" i="17" s="1"/>
  <c r="E4157" i="17" s="1"/>
  <c r="E4158" i="17" s="1"/>
  <c r="E4159" i="17" s="1"/>
  <c r="E4160" i="17" s="1"/>
  <c r="E4161" i="17" s="1"/>
  <c r="E4162" i="17" s="1"/>
  <c r="E4163" i="17" s="1"/>
  <c r="E4164" i="17" s="1"/>
  <c r="E4165" i="17" s="1"/>
  <c r="E4166" i="17" s="1"/>
  <c r="E4167" i="17" s="1"/>
  <c r="E4168" i="17" s="1"/>
  <c r="E4169" i="17" s="1"/>
  <c r="E4170" i="17" s="1"/>
  <c r="E4171" i="17" s="1"/>
  <c r="E4172" i="17" s="1"/>
  <c r="E4173" i="17" s="1"/>
  <c r="E4174" i="17" s="1"/>
  <c r="E4175" i="17" s="1"/>
  <c r="E4176" i="17" s="1"/>
  <c r="E4177" i="17" s="1"/>
  <c r="E4178" i="17" s="1"/>
  <c r="E4179" i="17" s="1"/>
  <c r="E4180" i="17" s="1"/>
  <c r="E4181" i="17" s="1"/>
  <c r="E4182" i="17" s="1"/>
  <c r="E4183" i="17" s="1"/>
  <c r="E4184" i="17" s="1"/>
  <c r="E4185" i="17" s="1"/>
  <c r="E4186" i="17" s="1"/>
  <c r="E4187" i="17" s="1"/>
  <c r="E4188" i="17" s="1"/>
  <c r="E4189" i="17" s="1"/>
  <c r="E4190" i="17" s="1"/>
  <c r="E4191" i="17" s="1"/>
  <c r="E4192" i="17" s="1"/>
  <c r="E4193" i="17" s="1"/>
  <c r="E4194" i="17" s="1"/>
  <c r="E4195" i="17" s="1"/>
  <c r="E4196" i="17" s="1"/>
  <c r="E4197" i="17" s="1"/>
  <c r="E4198" i="17" s="1"/>
  <c r="E4199" i="17" s="1"/>
  <c r="E4200" i="17" s="1"/>
  <c r="E4201" i="17" s="1"/>
  <c r="E4202" i="17" s="1"/>
  <c r="E4203" i="17" s="1"/>
  <c r="E4204" i="17" s="1"/>
  <c r="E4205" i="17" s="1"/>
  <c r="E4206" i="17" s="1"/>
  <c r="E4207" i="17" s="1"/>
  <c r="E4208" i="17" s="1"/>
  <c r="E4209" i="17" s="1"/>
  <c r="E4210" i="17" s="1"/>
  <c r="E4211" i="17" s="1"/>
  <c r="E4212" i="17" s="1"/>
  <c r="E4213" i="17" s="1"/>
  <c r="E4214" i="17" s="1"/>
  <c r="E4215" i="17" s="1"/>
  <c r="E4216" i="17" s="1"/>
  <c r="E4217" i="17" s="1"/>
  <c r="E4218" i="17" s="1"/>
  <c r="E4219" i="17" s="1"/>
  <c r="E4220" i="17" s="1"/>
  <c r="E4221" i="17" s="1"/>
  <c r="E4222" i="17" s="1"/>
  <c r="E4223" i="17" s="1"/>
  <c r="E4224" i="17" s="1"/>
  <c r="E4225" i="17" s="1"/>
  <c r="E4226" i="17" s="1"/>
  <c r="E4227" i="17" s="1"/>
  <c r="E4228" i="17" s="1"/>
  <c r="E4229" i="17" s="1"/>
  <c r="E4230" i="17" s="1"/>
  <c r="E4231" i="17" s="1"/>
  <c r="E4232" i="17" s="1"/>
  <c r="E4233" i="17" s="1"/>
  <c r="E4234" i="17" s="1"/>
  <c r="E4235" i="17" s="1"/>
  <c r="E4236" i="17" s="1"/>
  <c r="E4237" i="17" s="1"/>
  <c r="E4238" i="17" s="1"/>
  <c r="E4239" i="17" s="1"/>
  <c r="E4240" i="17" s="1"/>
  <c r="E4241" i="17" s="1"/>
  <c r="E4242" i="17" s="1"/>
  <c r="E4243" i="17" s="1"/>
  <c r="E4244" i="17" s="1"/>
  <c r="E4245" i="17" s="1"/>
  <c r="E4246" i="17" s="1"/>
  <c r="E4247" i="17" s="1"/>
  <c r="E4248" i="17" s="1"/>
  <c r="E4249" i="17" s="1"/>
  <c r="E4250" i="17" s="1"/>
  <c r="E4251" i="17" s="1"/>
  <c r="E4252" i="17" s="1"/>
  <c r="E4253" i="17" s="1"/>
  <c r="E4254" i="17" s="1"/>
  <c r="E4255" i="17" s="1"/>
  <c r="E4256" i="17" s="1"/>
  <c r="E4257" i="17" s="1"/>
  <c r="E4258" i="17" s="1"/>
  <c r="E4259" i="17" s="1"/>
  <c r="E4260" i="17" s="1"/>
  <c r="E4261" i="17" s="1"/>
  <c r="E4262" i="17" s="1"/>
  <c r="E4263" i="17" s="1"/>
  <c r="E4264" i="17" s="1"/>
  <c r="E4265" i="17" s="1"/>
  <c r="E4266" i="17" s="1"/>
  <c r="E4267" i="17" s="1"/>
  <c r="E4268" i="17" s="1"/>
  <c r="E4269" i="17" s="1"/>
  <c r="E4270" i="17" s="1"/>
  <c r="E4271" i="17" s="1"/>
  <c r="E4272" i="17" s="1"/>
  <c r="E4273" i="17" s="1"/>
  <c r="E4274" i="17" s="1"/>
  <c r="E4275" i="17" s="1"/>
  <c r="E4276" i="17" s="1"/>
  <c r="E4277" i="17" s="1"/>
  <c r="E4278" i="17" s="1"/>
  <c r="E4279" i="17" s="1"/>
  <c r="E4280" i="17" s="1"/>
  <c r="E4281" i="17" s="1"/>
  <c r="E4282" i="17" s="1"/>
  <c r="E4283" i="17" s="1"/>
  <c r="E4284" i="17" s="1"/>
  <c r="E4285" i="17" s="1"/>
  <c r="E4286" i="17" s="1"/>
  <c r="E4287" i="17" s="1"/>
  <c r="E4288" i="17" s="1"/>
  <c r="E4289" i="17" s="1"/>
  <c r="E4290" i="17" s="1"/>
  <c r="E4291" i="17" s="1"/>
  <c r="E4292" i="17" s="1"/>
  <c r="E4293" i="17" s="1"/>
  <c r="E4294" i="17" s="1"/>
  <c r="E4295" i="17" s="1"/>
  <c r="E4296" i="17" s="1"/>
  <c r="E4297" i="17" s="1"/>
  <c r="E4298" i="17" s="1"/>
  <c r="E4299" i="17" s="1"/>
  <c r="E4300" i="17" s="1"/>
  <c r="E4301" i="17" s="1"/>
  <c r="E4302" i="17" s="1"/>
  <c r="E4303" i="17" s="1"/>
  <c r="E4304" i="17" s="1"/>
  <c r="E4305" i="17" s="1"/>
  <c r="E4306" i="17" s="1"/>
  <c r="E4307" i="17" s="1"/>
  <c r="E4308" i="17" s="1"/>
  <c r="E4309" i="17" s="1"/>
  <c r="E4310" i="17" s="1"/>
  <c r="E4311" i="17" s="1"/>
  <c r="E4312" i="17" s="1"/>
  <c r="E4313" i="17" s="1"/>
  <c r="E4314" i="17" s="1"/>
  <c r="E4315" i="17" s="1"/>
  <c r="E4316" i="17" s="1"/>
  <c r="E4317" i="17" s="1"/>
  <c r="E4318" i="17" s="1"/>
  <c r="E4319" i="17" s="1"/>
  <c r="E4320" i="17" s="1"/>
  <c r="E4321" i="17" s="1"/>
  <c r="E4322" i="17" s="1"/>
  <c r="E4323" i="17" s="1"/>
  <c r="E4324" i="17" s="1"/>
  <c r="E4325" i="17" s="1"/>
  <c r="E4326" i="17" s="1"/>
  <c r="E4327" i="17" s="1"/>
  <c r="E4328" i="17" s="1"/>
  <c r="E4329" i="17" s="1"/>
  <c r="E4330" i="17" s="1"/>
  <c r="E4331" i="17" s="1"/>
  <c r="E4332" i="17" s="1"/>
  <c r="E4333" i="17" s="1"/>
  <c r="E4334" i="17" s="1"/>
  <c r="E4335" i="17" s="1"/>
  <c r="E4336" i="17" s="1"/>
  <c r="E4337" i="17" s="1"/>
  <c r="E4338" i="17" s="1"/>
  <c r="E4339" i="17" s="1"/>
  <c r="E4340" i="17" s="1"/>
  <c r="E4341" i="17" s="1"/>
  <c r="E4342" i="17" s="1"/>
  <c r="E4343" i="17" s="1"/>
  <c r="E4344" i="17" s="1"/>
  <c r="E4345" i="17" s="1"/>
  <c r="E4346" i="17" s="1"/>
  <c r="E4347" i="17" s="1"/>
  <c r="E4348" i="17" s="1"/>
  <c r="E4349" i="17" s="1"/>
  <c r="E4350" i="17" s="1"/>
  <c r="E4351" i="17" s="1"/>
  <c r="E4352" i="17" s="1"/>
  <c r="E4353" i="17" s="1"/>
  <c r="E4354" i="17" s="1"/>
  <c r="E4355" i="17" s="1"/>
  <c r="E4356" i="17" s="1"/>
  <c r="E4357" i="17" s="1"/>
  <c r="E4358" i="17" s="1"/>
  <c r="E4359" i="17" s="1"/>
  <c r="E4360" i="17" s="1"/>
  <c r="E4361" i="17" s="1"/>
  <c r="E4362" i="17" s="1"/>
  <c r="E4363" i="17" s="1"/>
  <c r="E4364" i="17" s="1"/>
  <c r="E4365" i="17" s="1"/>
  <c r="E4366" i="17" s="1"/>
  <c r="E4367" i="17" s="1"/>
  <c r="E4368" i="17" s="1"/>
  <c r="E4369" i="17" s="1"/>
  <c r="E4370" i="17" s="1"/>
  <c r="E4371" i="17" s="1"/>
  <c r="E4372" i="17" s="1"/>
  <c r="E4373" i="17" s="1"/>
  <c r="E4374" i="17" s="1"/>
  <c r="E4375" i="17" s="1"/>
  <c r="E4376" i="17" s="1"/>
  <c r="E4377" i="17" s="1"/>
  <c r="E4378" i="17" s="1"/>
  <c r="E4379" i="17" s="1"/>
  <c r="E4380" i="17" s="1"/>
  <c r="E4381" i="17" s="1"/>
  <c r="E4382" i="17" s="1"/>
  <c r="E4383" i="17" s="1"/>
  <c r="E4384" i="17" s="1"/>
  <c r="E4385" i="17" s="1"/>
  <c r="E4386" i="17" s="1"/>
  <c r="E4387" i="17" s="1"/>
  <c r="E4388" i="17" s="1"/>
  <c r="E4389" i="17" s="1"/>
  <c r="E4390" i="17" s="1"/>
  <c r="E4391" i="17" s="1"/>
  <c r="E4392" i="17" s="1"/>
  <c r="E4393" i="17" s="1"/>
  <c r="E4394" i="17" s="1"/>
  <c r="E4395" i="17" s="1"/>
  <c r="E4396" i="17" s="1"/>
  <c r="E4397" i="17" s="1"/>
  <c r="E4398" i="17" s="1"/>
  <c r="E4399" i="17" s="1"/>
  <c r="E4400" i="17" s="1"/>
  <c r="E4401" i="17" s="1"/>
  <c r="E4402" i="17" s="1"/>
  <c r="E4403" i="17" s="1"/>
  <c r="E4404" i="17" s="1"/>
  <c r="E4405" i="17" s="1"/>
  <c r="E4406" i="17" s="1"/>
  <c r="E4407" i="17" s="1"/>
  <c r="E4408" i="17" s="1"/>
  <c r="E4409" i="17" s="1"/>
  <c r="E4410" i="17" s="1"/>
  <c r="E4411" i="17" s="1"/>
  <c r="E4412" i="17" s="1"/>
  <c r="E4413" i="17" s="1"/>
  <c r="E4414" i="17" s="1"/>
  <c r="E4415" i="17" s="1"/>
  <c r="E4416" i="17" s="1"/>
  <c r="E4417" i="17" s="1"/>
  <c r="E4418" i="17" s="1"/>
  <c r="E4419" i="17" s="1"/>
  <c r="E4420" i="17" s="1"/>
  <c r="E4421" i="17" s="1"/>
  <c r="E4422" i="17" s="1"/>
  <c r="E4423" i="17" s="1"/>
  <c r="E4424" i="17" s="1"/>
  <c r="E4425" i="17" s="1"/>
  <c r="E4426" i="17" s="1"/>
  <c r="E4427" i="17" s="1"/>
  <c r="E4428" i="17" s="1"/>
  <c r="E4429" i="17" s="1"/>
  <c r="E4430" i="17" s="1"/>
  <c r="E4431" i="17" s="1"/>
  <c r="E4432" i="17" s="1"/>
  <c r="E4433" i="17" s="1"/>
  <c r="E4434" i="17" s="1"/>
  <c r="E4435" i="17" s="1"/>
  <c r="E4436" i="17" s="1"/>
  <c r="E4437" i="17" s="1"/>
  <c r="E4438" i="17" s="1"/>
  <c r="E4439" i="17" s="1"/>
  <c r="E4440" i="17" s="1"/>
  <c r="E4441" i="17" s="1"/>
  <c r="E4442" i="17" s="1"/>
  <c r="E4443" i="17" s="1"/>
  <c r="E4444" i="17" s="1"/>
  <c r="E4445" i="17" s="1"/>
  <c r="E4446" i="17" s="1"/>
  <c r="E4447" i="17" s="1"/>
  <c r="E4448" i="17" s="1"/>
  <c r="E4449" i="17" s="1"/>
  <c r="E4450" i="17" s="1"/>
  <c r="E4451" i="17" s="1"/>
  <c r="E4452" i="17" s="1"/>
  <c r="E4453" i="17" s="1"/>
  <c r="E4454" i="17" s="1"/>
  <c r="E4455" i="17" s="1"/>
  <c r="E4456" i="17" s="1"/>
  <c r="E4457" i="17" s="1"/>
  <c r="E4458" i="17" s="1"/>
  <c r="E4459" i="17" s="1"/>
  <c r="E4460" i="17" s="1"/>
  <c r="E4461" i="17" s="1"/>
  <c r="E4462" i="17" s="1"/>
  <c r="E4463" i="17" s="1"/>
  <c r="E4464" i="17" s="1"/>
  <c r="E4465" i="17" s="1"/>
  <c r="E4466" i="17" s="1"/>
  <c r="E4467" i="17" s="1"/>
  <c r="E4468" i="17" s="1"/>
  <c r="E4469" i="17" s="1"/>
  <c r="E4470" i="17" s="1"/>
  <c r="E4471" i="17" s="1"/>
  <c r="E4472" i="17" s="1"/>
  <c r="E4473" i="17" s="1"/>
  <c r="E4474" i="17" s="1"/>
  <c r="E4475" i="17" s="1"/>
  <c r="E4476" i="17" s="1"/>
  <c r="E4477" i="17" s="1"/>
  <c r="E4478" i="17" s="1"/>
  <c r="E4479" i="17" s="1"/>
  <c r="E4480" i="17" s="1"/>
  <c r="E4481" i="17" s="1"/>
  <c r="E4482" i="17" s="1"/>
  <c r="E4483" i="17" s="1"/>
  <c r="E4484" i="17" s="1"/>
  <c r="E4485" i="17" s="1"/>
  <c r="E4486" i="17" s="1"/>
  <c r="E4487" i="17" s="1"/>
  <c r="E4488" i="17" s="1"/>
  <c r="E4489" i="17" s="1"/>
  <c r="E4490" i="17" s="1"/>
  <c r="E4491" i="17" s="1"/>
  <c r="E4492" i="17" s="1"/>
  <c r="E4493" i="17" s="1"/>
  <c r="E4494" i="17" s="1"/>
  <c r="E4495" i="17" s="1"/>
  <c r="E4496" i="17" s="1"/>
  <c r="E4497" i="17" s="1"/>
  <c r="E4498" i="17" s="1"/>
  <c r="E4499" i="17" s="1"/>
  <c r="E4500" i="17" s="1"/>
  <c r="E4501" i="17" s="1"/>
  <c r="E4502" i="17" s="1"/>
  <c r="E4503" i="17" s="1"/>
  <c r="E4504" i="17" s="1"/>
  <c r="E4505" i="17" s="1"/>
  <c r="E4506" i="17" s="1"/>
  <c r="E4507" i="17" s="1"/>
  <c r="E4508" i="17" s="1"/>
  <c r="E4509" i="17" s="1"/>
  <c r="E4510" i="17" s="1"/>
  <c r="E4511" i="17" s="1"/>
  <c r="E4512" i="17" s="1"/>
  <c r="E4513" i="17" s="1"/>
  <c r="E4514" i="17" s="1"/>
  <c r="E4515" i="17" s="1"/>
  <c r="E4516" i="17" s="1"/>
  <c r="E4517" i="17" s="1"/>
  <c r="E4518" i="17" s="1"/>
  <c r="E4519" i="17" s="1"/>
  <c r="E4520" i="17" s="1"/>
  <c r="E4521" i="17" s="1"/>
  <c r="E4522" i="17" s="1"/>
  <c r="E4523" i="17" s="1"/>
  <c r="E4524" i="17" s="1"/>
  <c r="E4525" i="17" s="1"/>
  <c r="E4526" i="17" s="1"/>
  <c r="E4527" i="17" s="1"/>
  <c r="E4528" i="17" s="1"/>
  <c r="E4529" i="17" s="1"/>
  <c r="E4530" i="17" s="1"/>
  <c r="E4531" i="17" s="1"/>
  <c r="E4532" i="17" s="1"/>
  <c r="E4533" i="17" s="1"/>
  <c r="E4534" i="17" s="1"/>
  <c r="E4535" i="17" s="1"/>
  <c r="E4536" i="17" s="1"/>
  <c r="E4537" i="17" s="1"/>
  <c r="E4538" i="17" s="1"/>
  <c r="E4539" i="17" s="1"/>
  <c r="E4540" i="17" s="1"/>
  <c r="E4541" i="17" s="1"/>
  <c r="E4542" i="17" s="1"/>
  <c r="E4543" i="17" s="1"/>
  <c r="E4544" i="17" s="1"/>
  <c r="E4545" i="17" s="1"/>
  <c r="E4546" i="17" s="1"/>
  <c r="E4547" i="17" s="1"/>
  <c r="E4548" i="17" s="1"/>
  <c r="E4549" i="17" s="1"/>
  <c r="E4550" i="17" s="1"/>
  <c r="E4551" i="17" s="1"/>
  <c r="E4552" i="17" s="1"/>
  <c r="E4553" i="17" s="1"/>
  <c r="E4554" i="17" s="1"/>
  <c r="E4555" i="17" s="1"/>
  <c r="E4556" i="17" s="1"/>
  <c r="E4557" i="17" s="1"/>
  <c r="E4558" i="17" s="1"/>
  <c r="E4559" i="17" s="1"/>
  <c r="E4560" i="17" s="1"/>
  <c r="E4561" i="17" s="1"/>
  <c r="E4562" i="17" s="1"/>
  <c r="E4563" i="17" s="1"/>
  <c r="E4564" i="17" s="1"/>
  <c r="E4565" i="17" s="1"/>
  <c r="E4566" i="17" s="1"/>
  <c r="E4567" i="17" s="1"/>
  <c r="E4568" i="17" s="1"/>
  <c r="E4569" i="17" s="1"/>
  <c r="E4570" i="17" s="1"/>
  <c r="E4571" i="17" s="1"/>
  <c r="E4572" i="17" s="1"/>
  <c r="E4573" i="17" s="1"/>
  <c r="E4574" i="17" s="1"/>
  <c r="E4575" i="17" s="1"/>
  <c r="E4576" i="17" s="1"/>
  <c r="E4577" i="17" s="1"/>
  <c r="E4578" i="17" s="1"/>
  <c r="E4579" i="17" s="1"/>
  <c r="E4580" i="17" s="1"/>
  <c r="E4581" i="17" s="1"/>
  <c r="E4582" i="17" s="1"/>
  <c r="E4583" i="17" s="1"/>
  <c r="E4584" i="17" s="1"/>
  <c r="E4585" i="17" s="1"/>
  <c r="E4586" i="17" s="1"/>
  <c r="E4587" i="17" s="1"/>
  <c r="E4588" i="17" s="1"/>
  <c r="E4589" i="17" s="1"/>
  <c r="E4590" i="17" s="1"/>
  <c r="E4591" i="17" s="1"/>
  <c r="E4592" i="17" s="1"/>
  <c r="E4593" i="17" s="1"/>
  <c r="E4594" i="17" s="1"/>
  <c r="E4595" i="17" s="1"/>
  <c r="E4596" i="17" s="1"/>
  <c r="E4597" i="17" s="1"/>
  <c r="E4598" i="17" s="1"/>
  <c r="E4599" i="17" s="1"/>
  <c r="E4600" i="17" s="1"/>
  <c r="E4601" i="17" s="1"/>
  <c r="E4602" i="17" s="1"/>
  <c r="E4603" i="17" s="1"/>
  <c r="E4604" i="17" s="1"/>
  <c r="E4605" i="17" s="1"/>
  <c r="E4606" i="17" s="1"/>
  <c r="E4607" i="17" s="1"/>
  <c r="E4608" i="17" s="1"/>
  <c r="E4609" i="17" s="1"/>
  <c r="E4610" i="17" s="1"/>
  <c r="E4611" i="17" s="1"/>
  <c r="E4612" i="17" s="1"/>
  <c r="E5" i="17"/>
  <c r="E4" i="17"/>
  <c r="D2310" i="17"/>
  <c r="D2311" i="17" s="1"/>
  <c r="D2312" i="17" s="1"/>
  <c r="D2313" i="17" s="1"/>
  <c r="D2314" i="17" s="1"/>
  <c r="D2315" i="17" s="1"/>
  <c r="D2316" i="17" s="1"/>
  <c r="D2317" i="17" s="1"/>
  <c r="D2318" i="17" s="1"/>
  <c r="D2319" i="17" s="1"/>
  <c r="D2320" i="17" s="1"/>
  <c r="D2321" i="17" s="1"/>
  <c r="D2322" i="17" s="1"/>
  <c r="D2323" i="17" s="1"/>
  <c r="D2324" i="17" s="1"/>
  <c r="D2325" i="17" s="1"/>
  <c r="D2326" i="17" s="1"/>
  <c r="D2327" i="17" s="1"/>
  <c r="D2328" i="17" s="1"/>
  <c r="D2329" i="17" s="1"/>
  <c r="D2330" i="17" s="1"/>
  <c r="D2331" i="17" s="1"/>
  <c r="D2332" i="17" s="1"/>
  <c r="D2333" i="17" s="1"/>
  <c r="D2334" i="17" s="1"/>
  <c r="D2335" i="17" s="1"/>
  <c r="D2336" i="17" s="1"/>
  <c r="D2337" i="17" s="1"/>
  <c r="D2338" i="17" s="1"/>
  <c r="D2339" i="17" s="1"/>
  <c r="D2340" i="17" s="1"/>
  <c r="D2341" i="17" s="1"/>
  <c r="D2342" i="17" s="1"/>
  <c r="D2343" i="17" s="1"/>
  <c r="D2344" i="17" s="1"/>
  <c r="D2345" i="17" s="1"/>
  <c r="D2346" i="17" s="1"/>
  <c r="D2347" i="17" s="1"/>
  <c r="D2348" i="17" s="1"/>
  <c r="D2349" i="17" s="1"/>
  <c r="D2350" i="17" s="1"/>
  <c r="D2351" i="17" s="1"/>
  <c r="D2352" i="17" s="1"/>
  <c r="D2353" i="17" s="1"/>
  <c r="D2354" i="17" s="1"/>
  <c r="D2355" i="17" s="1"/>
  <c r="D2356" i="17" s="1"/>
  <c r="D2357" i="17" s="1"/>
  <c r="D2358" i="17" s="1"/>
  <c r="D2359" i="17" s="1"/>
  <c r="D2360" i="17" s="1"/>
  <c r="D2361" i="17" s="1"/>
  <c r="D2362" i="17" s="1"/>
  <c r="D2363" i="17" s="1"/>
  <c r="D2364" i="17" s="1"/>
  <c r="D2365" i="17" s="1"/>
  <c r="D2366" i="17" s="1"/>
  <c r="D2367" i="17" s="1"/>
  <c r="D2368" i="17" s="1"/>
  <c r="D2369" i="17" s="1"/>
  <c r="D2370" i="17" s="1"/>
  <c r="D2371" i="17" s="1"/>
  <c r="D2372" i="17" s="1"/>
  <c r="D2373" i="17" s="1"/>
  <c r="D2374" i="17" s="1"/>
  <c r="D2375" i="17" s="1"/>
  <c r="D2376" i="17" s="1"/>
  <c r="D2377" i="17" s="1"/>
  <c r="D2378" i="17" s="1"/>
  <c r="D2379" i="17" s="1"/>
  <c r="D2380" i="17" s="1"/>
  <c r="D2381" i="17" s="1"/>
  <c r="D2382" i="17" s="1"/>
  <c r="D2383" i="17" s="1"/>
  <c r="D2384" i="17" s="1"/>
  <c r="D2385" i="17" s="1"/>
  <c r="D2386" i="17" s="1"/>
  <c r="D2387" i="17" s="1"/>
  <c r="D2388" i="17" s="1"/>
  <c r="D2389" i="17" s="1"/>
  <c r="D2390" i="17" s="1"/>
  <c r="D2391" i="17" s="1"/>
  <c r="D2392" i="17" s="1"/>
  <c r="D2393" i="17" s="1"/>
  <c r="D2394" i="17" s="1"/>
  <c r="D2395" i="17" s="1"/>
  <c r="D2396" i="17" s="1"/>
  <c r="D2397" i="17" s="1"/>
  <c r="D2398" i="17" s="1"/>
  <c r="D2399" i="17" s="1"/>
  <c r="D2400" i="17" s="1"/>
  <c r="D2401" i="17" s="1"/>
  <c r="D2402" i="17" s="1"/>
  <c r="D2403" i="17" s="1"/>
  <c r="D2404" i="17" s="1"/>
  <c r="D2405" i="17" s="1"/>
  <c r="D2406" i="17" s="1"/>
  <c r="D2407" i="17" s="1"/>
  <c r="D2408" i="17" s="1"/>
  <c r="D2409" i="17" s="1"/>
  <c r="D2410" i="17" s="1"/>
  <c r="D2411" i="17" s="1"/>
  <c r="D2412" i="17" s="1"/>
  <c r="D2413" i="17" s="1"/>
  <c r="D2414" i="17" s="1"/>
  <c r="D2415" i="17" s="1"/>
  <c r="D2416" i="17" s="1"/>
  <c r="D2417" i="17" s="1"/>
  <c r="D2418" i="17" s="1"/>
  <c r="D2419" i="17" s="1"/>
  <c r="D2420" i="17" s="1"/>
  <c r="D2421" i="17" s="1"/>
  <c r="D2422" i="17" s="1"/>
  <c r="D2423" i="17" s="1"/>
  <c r="D2424" i="17" s="1"/>
  <c r="D2425" i="17" s="1"/>
  <c r="D2426" i="17" s="1"/>
  <c r="D2427" i="17" s="1"/>
  <c r="D2428" i="17" s="1"/>
  <c r="D2429" i="17" s="1"/>
  <c r="D2430" i="17" s="1"/>
  <c r="D2431" i="17" s="1"/>
  <c r="D2432" i="17" s="1"/>
  <c r="D2433" i="17" s="1"/>
  <c r="D2434" i="17" s="1"/>
  <c r="D2435" i="17" s="1"/>
  <c r="D2436" i="17" s="1"/>
  <c r="D2437" i="17" s="1"/>
  <c r="D2438" i="17" s="1"/>
  <c r="D2439" i="17" s="1"/>
  <c r="D2440" i="17" s="1"/>
  <c r="D2441" i="17" s="1"/>
  <c r="D2442" i="17" s="1"/>
  <c r="D2443" i="17" s="1"/>
  <c r="D2444" i="17" s="1"/>
  <c r="D2445" i="17" s="1"/>
  <c r="D2446" i="17" s="1"/>
  <c r="D2447" i="17" s="1"/>
  <c r="D2448" i="17" s="1"/>
  <c r="D2449" i="17" s="1"/>
  <c r="D2450" i="17" s="1"/>
  <c r="D2451" i="17" s="1"/>
  <c r="D2452" i="17" s="1"/>
  <c r="D2453" i="17" s="1"/>
  <c r="D2454" i="17" s="1"/>
  <c r="D2455" i="17" s="1"/>
  <c r="D2456" i="17" s="1"/>
  <c r="D2457" i="17" s="1"/>
  <c r="D2458" i="17" s="1"/>
  <c r="D2459" i="17" s="1"/>
  <c r="D2460" i="17" s="1"/>
  <c r="D2461" i="17" s="1"/>
  <c r="D2462" i="17" s="1"/>
  <c r="D2463" i="17" s="1"/>
  <c r="D2464" i="17" s="1"/>
  <c r="D2465" i="17" s="1"/>
  <c r="D2466" i="17" s="1"/>
  <c r="D2467" i="17" s="1"/>
  <c r="D2468" i="17" s="1"/>
  <c r="D2469" i="17" s="1"/>
  <c r="D2470" i="17" s="1"/>
  <c r="D2471" i="17" s="1"/>
  <c r="D2472" i="17" s="1"/>
  <c r="D2473" i="17" s="1"/>
  <c r="D2474" i="17" s="1"/>
  <c r="D2475" i="17" s="1"/>
  <c r="D2476" i="17" s="1"/>
  <c r="D2477" i="17" s="1"/>
  <c r="D2478" i="17" s="1"/>
  <c r="D2479" i="17" s="1"/>
  <c r="D2480" i="17" s="1"/>
  <c r="D2481" i="17" s="1"/>
  <c r="D2482" i="17" s="1"/>
  <c r="D2483" i="17" s="1"/>
  <c r="D2484" i="17" s="1"/>
  <c r="D2485" i="17" s="1"/>
  <c r="D2486" i="17" s="1"/>
  <c r="D2487" i="17" s="1"/>
  <c r="D2488" i="17" s="1"/>
  <c r="D2489" i="17" s="1"/>
  <c r="D2490" i="17" s="1"/>
  <c r="D2491" i="17" s="1"/>
  <c r="D2492" i="17" s="1"/>
  <c r="D2493" i="17" s="1"/>
  <c r="D2494" i="17" s="1"/>
  <c r="D2495" i="17" s="1"/>
  <c r="D2496" i="17" s="1"/>
  <c r="D2497" i="17" s="1"/>
  <c r="D2498" i="17" s="1"/>
  <c r="D2499" i="17" s="1"/>
  <c r="D2500" i="17" s="1"/>
  <c r="D2501" i="17" s="1"/>
  <c r="D2502" i="17" s="1"/>
  <c r="D2503" i="17" s="1"/>
  <c r="D2504" i="17" s="1"/>
  <c r="D2505" i="17" s="1"/>
  <c r="D2506" i="17" s="1"/>
  <c r="D2507" i="17" s="1"/>
  <c r="D2508" i="17" s="1"/>
  <c r="D2509" i="17" s="1"/>
  <c r="D2510" i="17" s="1"/>
  <c r="D2511" i="17" s="1"/>
  <c r="D2512" i="17" s="1"/>
  <c r="D2513" i="17" s="1"/>
  <c r="D2514" i="17" s="1"/>
  <c r="D2515" i="17" s="1"/>
  <c r="D2516" i="17" s="1"/>
  <c r="D2517" i="17" s="1"/>
  <c r="D2518" i="17" s="1"/>
  <c r="D2519" i="17" s="1"/>
  <c r="D2520" i="17" s="1"/>
  <c r="D2521" i="17" s="1"/>
  <c r="D2522" i="17" s="1"/>
  <c r="D2523" i="17" s="1"/>
  <c r="D2524" i="17" s="1"/>
  <c r="D2525" i="17" s="1"/>
  <c r="D2526" i="17" s="1"/>
  <c r="D2527" i="17" s="1"/>
  <c r="D2528" i="17" s="1"/>
  <c r="D2529" i="17" s="1"/>
  <c r="D2530" i="17" s="1"/>
  <c r="D2531" i="17" s="1"/>
  <c r="D2532" i="17" s="1"/>
  <c r="D2533" i="17" s="1"/>
  <c r="D2534" i="17" s="1"/>
  <c r="D2535" i="17" s="1"/>
  <c r="D2536" i="17" s="1"/>
  <c r="D2537" i="17" s="1"/>
  <c r="D2538" i="17" s="1"/>
  <c r="D2539" i="17" s="1"/>
  <c r="D2540" i="17" s="1"/>
  <c r="D2541" i="17" s="1"/>
  <c r="D2542" i="17" s="1"/>
  <c r="D2543" i="17" s="1"/>
  <c r="D2544" i="17" s="1"/>
  <c r="D2545" i="17" s="1"/>
  <c r="D2546" i="17" s="1"/>
  <c r="D2547" i="17" s="1"/>
  <c r="D2548" i="17" s="1"/>
  <c r="D2549" i="17" s="1"/>
  <c r="D2550" i="17" s="1"/>
  <c r="D2551" i="17" s="1"/>
  <c r="D2552" i="17" s="1"/>
  <c r="D2553" i="17" s="1"/>
  <c r="D2554" i="17" s="1"/>
  <c r="D2555" i="17" s="1"/>
  <c r="D2556" i="17" s="1"/>
  <c r="D2557" i="17" s="1"/>
  <c r="D2558" i="17" s="1"/>
  <c r="D2559" i="17" s="1"/>
  <c r="D2560" i="17" s="1"/>
  <c r="D2561" i="17" s="1"/>
  <c r="D2562" i="17" s="1"/>
  <c r="D2563" i="17" s="1"/>
  <c r="D2564" i="17" s="1"/>
  <c r="D2565" i="17" s="1"/>
  <c r="D2566" i="17" s="1"/>
  <c r="D2567" i="17" s="1"/>
  <c r="D2568" i="17" s="1"/>
  <c r="D2569" i="17" s="1"/>
  <c r="D2570" i="17" s="1"/>
  <c r="D2571" i="17" s="1"/>
  <c r="D2572" i="17" s="1"/>
  <c r="D2573" i="17" s="1"/>
  <c r="D2574" i="17" s="1"/>
  <c r="D2575" i="17" s="1"/>
  <c r="D2576" i="17" s="1"/>
  <c r="D2577" i="17" s="1"/>
  <c r="D2578" i="17" s="1"/>
  <c r="D2579" i="17" s="1"/>
  <c r="D2580" i="17" s="1"/>
  <c r="D2581" i="17" s="1"/>
  <c r="D2582" i="17" s="1"/>
  <c r="D2583" i="17" s="1"/>
  <c r="D2584" i="17" s="1"/>
  <c r="D2585" i="17" s="1"/>
  <c r="D2586" i="17" s="1"/>
  <c r="D2587" i="17" s="1"/>
  <c r="D2588" i="17" s="1"/>
  <c r="D2589" i="17" s="1"/>
  <c r="D2590" i="17" s="1"/>
  <c r="D2591" i="17" s="1"/>
  <c r="D2592" i="17" s="1"/>
  <c r="D2593" i="17" s="1"/>
  <c r="D2594" i="17" s="1"/>
  <c r="D2595" i="17" s="1"/>
  <c r="D2596" i="17" s="1"/>
  <c r="D2597" i="17" s="1"/>
  <c r="D2598" i="17" s="1"/>
  <c r="D2599" i="17" s="1"/>
  <c r="D2600" i="17" s="1"/>
  <c r="D2601" i="17" s="1"/>
  <c r="D2602" i="17" s="1"/>
  <c r="D2603" i="17" s="1"/>
  <c r="D2604" i="17" s="1"/>
  <c r="D2605" i="17" s="1"/>
  <c r="D2606" i="17" s="1"/>
  <c r="D2607" i="17" s="1"/>
  <c r="D2608" i="17" s="1"/>
  <c r="D2609" i="17" s="1"/>
  <c r="D2610" i="17" s="1"/>
  <c r="D2611" i="17" s="1"/>
  <c r="D2612" i="17" s="1"/>
  <c r="D2613" i="17" s="1"/>
  <c r="D2614" i="17" s="1"/>
  <c r="D2615" i="17" s="1"/>
  <c r="D2616" i="17" s="1"/>
  <c r="D2617" i="17" s="1"/>
  <c r="D2618" i="17" s="1"/>
  <c r="D2619" i="17" s="1"/>
  <c r="D2620" i="17" s="1"/>
  <c r="D2621" i="17" s="1"/>
  <c r="D2622" i="17" s="1"/>
  <c r="D2623" i="17" s="1"/>
  <c r="D2624" i="17" s="1"/>
  <c r="D2625" i="17" s="1"/>
  <c r="D2626" i="17" s="1"/>
  <c r="D2627" i="17" s="1"/>
  <c r="D2628" i="17" s="1"/>
  <c r="D2629" i="17" s="1"/>
  <c r="D2630" i="17" s="1"/>
  <c r="D2631" i="17" s="1"/>
  <c r="D2632" i="17" s="1"/>
  <c r="D2633" i="17" s="1"/>
  <c r="D2634" i="17" s="1"/>
  <c r="D2635" i="17" s="1"/>
  <c r="D2636" i="17" s="1"/>
  <c r="D2637" i="17" s="1"/>
  <c r="D2638" i="17" s="1"/>
  <c r="D2639" i="17" s="1"/>
  <c r="D2640" i="17" s="1"/>
  <c r="D2641" i="17" s="1"/>
  <c r="D2642" i="17" s="1"/>
  <c r="D2643" i="17" s="1"/>
  <c r="D2644" i="17" s="1"/>
  <c r="D2645" i="17" s="1"/>
  <c r="D2646" i="17" s="1"/>
  <c r="D2647" i="17" s="1"/>
  <c r="D2648" i="17" s="1"/>
  <c r="D2649" i="17" s="1"/>
  <c r="D2650" i="17" s="1"/>
  <c r="D2651" i="17" s="1"/>
  <c r="D2652" i="17" s="1"/>
  <c r="D2653" i="17" s="1"/>
  <c r="D2654" i="17" s="1"/>
  <c r="D2655" i="17" s="1"/>
  <c r="D2656" i="17" s="1"/>
  <c r="D2657" i="17" s="1"/>
  <c r="D2658" i="17" s="1"/>
  <c r="D2659" i="17" s="1"/>
  <c r="D2660" i="17" s="1"/>
  <c r="D2661" i="17" s="1"/>
  <c r="D2662" i="17" s="1"/>
  <c r="D2663" i="17" s="1"/>
  <c r="D2664" i="17" s="1"/>
  <c r="D2665" i="17" s="1"/>
  <c r="D2666" i="17" s="1"/>
  <c r="D2667" i="17" s="1"/>
  <c r="D2668" i="17" s="1"/>
  <c r="D2669" i="17" s="1"/>
  <c r="D2670" i="17" s="1"/>
  <c r="D2671" i="17" s="1"/>
  <c r="D2672" i="17" s="1"/>
  <c r="D2673" i="17" s="1"/>
  <c r="D2674" i="17" s="1"/>
  <c r="D2675" i="17" s="1"/>
  <c r="D2676" i="17" s="1"/>
  <c r="D2677" i="17" s="1"/>
  <c r="D2678" i="17" s="1"/>
  <c r="D2679" i="17" s="1"/>
  <c r="D2680" i="17" s="1"/>
  <c r="D2681" i="17" s="1"/>
  <c r="D2682" i="17" s="1"/>
  <c r="D2683" i="17" s="1"/>
  <c r="D2684" i="17" s="1"/>
  <c r="D2685" i="17" s="1"/>
  <c r="D2686" i="17" s="1"/>
  <c r="D2687" i="17" s="1"/>
  <c r="D2688" i="17" s="1"/>
  <c r="D2689" i="17" s="1"/>
  <c r="D2690" i="17" s="1"/>
  <c r="D2691" i="17" s="1"/>
  <c r="D2692" i="17" s="1"/>
  <c r="D2693" i="17" s="1"/>
  <c r="D2694" i="17" s="1"/>
  <c r="D2695" i="17" s="1"/>
  <c r="D2696" i="17" s="1"/>
  <c r="D2697" i="17" s="1"/>
  <c r="D2698" i="17" s="1"/>
  <c r="D2699" i="17" s="1"/>
  <c r="D2700" i="17" s="1"/>
  <c r="D2701" i="17" s="1"/>
  <c r="D2702" i="17" s="1"/>
  <c r="D2703" i="17" s="1"/>
  <c r="D2704" i="17" s="1"/>
  <c r="D2705" i="17" s="1"/>
  <c r="D2706" i="17" s="1"/>
  <c r="D2707" i="17" s="1"/>
  <c r="D2708" i="17" s="1"/>
  <c r="D2709" i="17" s="1"/>
  <c r="D2710" i="17" s="1"/>
  <c r="D2711" i="17" s="1"/>
  <c r="D2712" i="17" s="1"/>
  <c r="D2713" i="17" s="1"/>
  <c r="D2714" i="17" s="1"/>
  <c r="D2715" i="17" s="1"/>
  <c r="D2716" i="17" s="1"/>
  <c r="D2717" i="17" s="1"/>
  <c r="D2718" i="17" s="1"/>
  <c r="D2719" i="17" s="1"/>
  <c r="D2720" i="17" s="1"/>
  <c r="D2721" i="17" s="1"/>
  <c r="D2722" i="17" s="1"/>
  <c r="D2723" i="17" s="1"/>
  <c r="D2724" i="17" s="1"/>
  <c r="D2725" i="17" s="1"/>
  <c r="D2726" i="17" s="1"/>
  <c r="D2727" i="17" s="1"/>
  <c r="D2728" i="17" s="1"/>
  <c r="D2729" i="17" s="1"/>
  <c r="D2730" i="17" s="1"/>
  <c r="D2731" i="17" s="1"/>
  <c r="D2732" i="17" s="1"/>
  <c r="D2733" i="17" s="1"/>
  <c r="D2734" i="17" s="1"/>
  <c r="D2735" i="17" s="1"/>
  <c r="D2736" i="17" s="1"/>
  <c r="D2737" i="17" s="1"/>
  <c r="D2738" i="17" s="1"/>
  <c r="D2739" i="17" s="1"/>
  <c r="D2740" i="17" s="1"/>
  <c r="D2741" i="17" s="1"/>
  <c r="D2742" i="17" s="1"/>
  <c r="D2743" i="17" s="1"/>
  <c r="D2744" i="17" s="1"/>
  <c r="D2745" i="17" s="1"/>
  <c r="D2746" i="17" s="1"/>
  <c r="D2747" i="17" s="1"/>
  <c r="D2748" i="17" s="1"/>
  <c r="D2749" i="17" s="1"/>
  <c r="D2750" i="17" s="1"/>
  <c r="D2751" i="17" s="1"/>
  <c r="D2752" i="17" s="1"/>
  <c r="D2753" i="17" s="1"/>
  <c r="D2754" i="17" s="1"/>
  <c r="D2755" i="17" s="1"/>
  <c r="D2756" i="17" s="1"/>
  <c r="D2757" i="17" s="1"/>
  <c r="D2758" i="17" s="1"/>
  <c r="D2759" i="17" s="1"/>
  <c r="D2760" i="17" s="1"/>
  <c r="D2761" i="17" s="1"/>
  <c r="D2762" i="17" s="1"/>
  <c r="D2763" i="17" s="1"/>
  <c r="D2764" i="17" s="1"/>
  <c r="D2765" i="17" s="1"/>
  <c r="D2766" i="17" s="1"/>
  <c r="D2767" i="17" s="1"/>
  <c r="D2768" i="17" s="1"/>
  <c r="D2769" i="17" s="1"/>
  <c r="D2770" i="17" s="1"/>
  <c r="D2771" i="17" s="1"/>
  <c r="D2772" i="17" s="1"/>
  <c r="D2773" i="17" s="1"/>
  <c r="D2774" i="17" s="1"/>
  <c r="D2775" i="17" s="1"/>
  <c r="D2776" i="17" s="1"/>
  <c r="D2777" i="17" s="1"/>
  <c r="D2778" i="17" s="1"/>
  <c r="D2779" i="17" s="1"/>
  <c r="D2780" i="17" s="1"/>
  <c r="D2781" i="17" s="1"/>
  <c r="D2782" i="17" s="1"/>
  <c r="D2783" i="17" s="1"/>
  <c r="D2784" i="17" s="1"/>
  <c r="D2785" i="17" s="1"/>
  <c r="D2786" i="17" s="1"/>
  <c r="D2787" i="17" s="1"/>
  <c r="D2788" i="17" s="1"/>
  <c r="D2789" i="17" s="1"/>
  <c r="D2790" i="17" s="1"/>
  <c r="D2791" i="17" s="1"/>
  <c r="D2792" i="17" s="1"/>
  <c r="D2793" i="17" s="1"/>
  <c r="D2794" i="17" s="1"/>
  <c r="D2795" i="17" s="1"/>
  <c r="D2796" i="17" s="1"/>
  <c r="D2797" i="17" s="1"/>
  <c r="D2798" i="17" s="1"/>
  <c r="D2799" i="17" s="1"/>
  <c r="D2800" i="17" s="1"/>
  <c r="D2801" i="17" s="1"/>
  <c r="D2802" i="17" s="1"/>
  <c r="D2803" i="17" s="1"/>
  <c r="D2804" i="17" s="1"/>
  <c r="D2805" i="17" s="1"/>
  <c r="D2806" i="17" s="1"/>
  <c r="D2807" i="17" s="1"/>
  <c r="D2808" i="17" s="1"/>
  <c r="D2809" i="17" s="1"/>
  <c r="D2810" i="17" s="1"/>
  <c r="D2811" i="17" s="1"/>
  <c r="D2812" i="17" s="1"/>
  <c r="D2813" i="17" s="1"/>
  <c r="D2814" i="17" s="1"/>
  <c r="D2815" i="17" s="1"/>
  <c r="D2816" i="17" s="1"/>
  <c r="D2817" i="17" s="1"/>
  <c r="D2818" i="17" s="1"/>
  <c r="D2819" i="17" s="1"/>
  <c r="D2820" i="17" s="1"/>
  <c r="D2821" i="17" s="1"/>
  <c r="D2822" i="17" s="1"/>
  <c r="D2823" i="17" s="1"/>
  <c r="D2824" i="17" s="1"/>
  <c r="D2825" i="17" s="1"/>
  <c r="D2826" i="17" s="1"/>
  <c r="D2827" i="17" s="1"/>
  <c r="D2828" i="17" s="1"/>
  <c r="D2829" i="17" s="1"/>
  <c r="D2830" i="17" s="1"/>
  <c r="D2831" i="17" s="1"/>
  <c r="D2832" i="17" s="1"/>
  <c r="D2833" i="17" s="1"/>
  <c r="D2834" i="17" s="1"/>
  <c r="D2835" i="17" s="1"/>
  <c r="D2836" i="17" s="1"/>
  <c r="D2837" i="17" s="1"/>
  <c r="D2838" i="17" s="1"/>
  <c r="D2839" i="17" s="1"/>
  <c r="D2840" i="17" s="1"/>
  <c r="D2841" i="17" s="1"/>
  <c r="D2842" i="17" s="1"/>
  <c r="D2843" i="17" s="1"/>
  <c r="D2844" i="17" s="1"/>
  <c r="D2845" i="17" s="1"/>
  <c r="D2846" i="17" s="1"/>
  <c r="D2847" i="17" s="1"/>
  <c r="D2848" i="17" s="1"/>
  <c r="D2849" i="17" s="1"/>
  <c r="D2850" i="17" s="1"/>
  <c r="D2851" i="17" s="1"/>
  <c r="D2852" i="17" s="1"/>
  <c r="D2853" i="17" s="1"/>
  <c r="D2854" i="17" s="1"/>
  <c r="D2855" i="17" s="1"/>
  <c r="D2856" i="17" s="1"/>
  <c r="D2857" i="17" s="1"/>
  <c r="D2858" i="17" s="1"/>
  <c r="D2859" i="17" s="1"/>
  <c r="D2860" i="17" s="1"/>
  <c r="D2861" i="17" s="1"/>
  <c r="D2862" i="17" s="1"/>
  <c r="D2863" i="17" s="1"/>
  <c r="D2864" i="17" s="1"/>
  <c r="D2865" i="17" s="1"/>
  <c r="D2866" i="17" s="1"/>
  <c r="D2867" i="17" s="1"/>
  <c r="D2868" i="17" s="1"/>
  <c r="D2869" i="17" s="1"/>
  <c r="D2870" i="17" s="1"/>
  <c r="D2871" i="17" s="1"/>
  <c r="D2872" i="17" s="1"/>
  <c r="D2873" i="17" s="1"/>
  <c r="D2874" i="17" s="1"/>
  <c r="D2875" i="17" s="1"/>
  <c r="D2876" i="17" s="1"/>
  <c r="D2877" i="17" s="1"/>
  <c r="D2878" i="17" s="1"/>
  <c r="D2879" i="17" s="1"/>
  <c r="D2880" i="17" s="1"/>
  <c r="D2881" i="17" s="1"/>
  <c r="D2882" i="17" s="1"/>
  <c r="D2883" i="17" s="1"/>
  <c r="D2884" i="17" s="1"/>
  <c r="D2885" i="17" s="1"/>
  <c r="D2886" i="17" s="1"/>
  <c r="D2887" i="17" s="1"/>
  <c r="D2888" i="17" s="1"/>
  <c r="D2889" i="17" s="1"/>
  <c r="D2890" i="17" s="1"/>
  <c r="D2891" i="17" s="1"/>
  <c r="D2892" i="17" s="1"/>
  <c r="D2893" i="17" s="1"/>
  <c r="D2894" i="17" s="1"/>
  <c r="D2895" i="17" s="1"/>
  <c r="D2896" i="17" s="1"/>
  <c r="D2897" i="17" s="1"/>
  <c r="D2898" i="17" s="1"/>
  <c r="D2899" i="17" s="1"/>
  <c r="D2900" i="17" s="1"/>
  <c r="D2901" i="17" s="1"/>
  <c r="D2902" i="17" s="1"/>
  <c r="D2903" i="17" s="1"/>
  <c r="D2904" i="17" s="1"/>
  <c r="D2905" i="17" s="1"/>
  <c r="D2906" i="17" s="1"/>
  <c r="D2907" i="17" s="1"/>
  <c r="D2908" i="17" s="1"/>
  <c r="D2909" i="17" s="1"/>
  <c r="D2910" i="17" s="1"/>
  <c r="D2911" i="17" s="1"/>
  <c r="D2912" i="17" s="1"/>
  <c r="D2913" i="17" s="1"/>
  <c r="D2914" i="17" s="1"/>
  <c r="D2915" i="17" s="1"/>
  <c r="D2916" i="17" s="1"/>
  <c r="D2917" i="17" s="1"/>
  <c r="D2918" i="17" s="1"/>
  <c r="D2919" i="17" s="1"/>
  <c r="D2920" i="17" s="1"/>
  <c r="D2921" i="17" s="1"/>
  <c r="D2922" i="17" s="1"/>
  <c r="D2923" i="17" s="1"/>
  <c r="D2924" i="17" s="1"/>
  <c r="D2925" i="17" s="1"/>
  <c r="D2926" i="17" s="1"/>
  <c r="D2927" i="17" s="1"/>
  <c r="D2928" i="17" s="1"/>
  <c r="D2929" i="17" s="1"/>
  <c r="D2930" i="17" s="1"/>
  <c r="D2931" i="17" s="1"/>
  <c r="D2932" i="17" s="1"/>
  <c r="D2933" i="17" s="1"/>
  <c r="D2934" i="17" s="1"/>
  <c r="D2935" i="17" s="1"/>
  <c r="D2936" i="17" s="1"/>
  <c r="D2937" i="17" s="1"/>
  <c r="D2938" i="17" s="1"/>
  <c r="D2939" i="17" s="1"/>
  <c r="D2940" i="17" s="1"/>
  <c r="D2941" i="17" s="1"/>
  <c r="D2942" i="17" s="1"/>
  <c r="D2943" i="17" s="1"/>
  <c r="D2944" i="17" s="1"/>
  <c r="D2945" i="17" s="1"/>
  <c r="D2946" i="17" s="1"/>
  <c r="D2947" i="17" s="1"/>
  <c r="D2948" i="17" s="1"/>
  <c r="D2949" i="17" s="1"/>
  <c r="D2950" i="17" s="1"/>
  <c r="D2951" i="17" s="1"/>
  <c r="D2952" i="17" s="1"/>
  <c r="D2953" i="17" s="1"/>
  <c r="D2954" i="17" s="1"/>
  <c r="D2955" i="17" s="1"/>
  <c r="D2956" i="17" s="1"/>
  <c r="D2957" i="17" s="1"/>
  <c r="D2958" i="17" s="1"/>
  <c r="D2959" i="17" s="1"/>
  <c r="D2960" i="17" s="1"/>
  <c r="D2961" i="17" s="1"/>
  <c r="D2962" i="17" s="1"/>
  <c r="D2963" i="17" s="1"/>
  <c r="D2964" i="17" s="1"/>
  <c r="D2965" i="17" s="1"/>
  <c r="D2966" i="17" s="1"/>
  <c r="D2967" i="17" s="1"/>
  <c r="D2968" i="17" s="1"/>
  <c r="D2969" i="17" s="1"/>
  <c r="D2970" i="17" s="1"/>
  <c r="D2971" i="17" s="1"/>
  <c r="D2972" i="17" s="1"/>
  <c r="D2973" i="17" s="1"/>
  <c r="D2974" i="17" s="1"/>
  <c r="D2975" i="17" s="1"/>
  <c r="D2976" i="17" s="1"/>
  <c r="D2977" i="17" s="1"/>
  <c r="D2978" i="17" s="1"/>
  <c r="D2979" i="17" s="1"/>
  <c r="D2980" i="17" s="1"/>
  <c r="D2981" i="17" s="1"/>
  <c r="D2982" i="17" s="1"/>
  <c r="D2983" i="17" s="1"/>
  <c r="D2984" i="17" s="1"/>
  <c r="D2985" i="17" s="1"/>
  <c r="D2986" i="17" s="1"/>
  <c r="D2987" i="17" s="1"/>
  <c r="D2988" i="17" s="1"/>
  <c r="D2989" i="17" s="1"/>
  <c r="D2990" i="17" s="1"/>
  <c r="D2991" i="17" s="1"/>
  <c r="D2992" i="17" s="1"/>
  <c r="D2993" i="17" s="1"/>
  <c r="D2994" i="17" s="1"/>
  <c r="D2995" i="17" s="1"/>
  <c r="D2996" i="17" s="1"/>
  <c r="D2997" i="17" s="1"/>
  <c r="D2998" i="17" s="1"/>
  <c r="D2999" i="17" s="1"/>
  <c r="D3000" i="17" s="1"/>
  <c r="D3001" i="17" s="1"/>
  <c r="D3002" i="17" s="1"/>
  <c r="D3003" i="17" s="1"/>
  <c r="D3004" i="17" s="1"/>
  <c r="D3005" i="17" s="1"/>
  <c r="D3006" i="17" s="1"/>
  <c r="D3007" i="17" s="1"/>
  <c r="D3008" i="17" s="1"/>
  <c r="D3009" i="17" s="1"/>
  <c r="D3010" i="17" s="1"/>
  <c r="D3011" i="17" s="1"/>
  <c r="D3012" i="17" s="1"/>
  <c r="D3013" i="17" s="1"/>
  <c r="D3014" i="17" s="1"/>
  <c r="D3015" i="17" s="1"/>
  <c r="D3016" i="17" s="1"/>
  <c r="D3017" i="17" s="1"/>
  <c r="D3018" i="17" s="1"/>
  <c r="D3019" i="17" s="1"/>
  <c r="D3020" i="17" s="1"/>
  <c r="D3021" i="17" s="1"/>
  <c r="D3022" i="17" s="1"/>
  <c r="D3023" i="17" s="1"/>
  <c r="D3024" i="17" s="1"/>
  <c r="D3025" i="17" s="1"/>
  <c r="D3026" i="17" s="1"/>
  <c r="D3027" i="17" s="1"/>
  <c r="D3028" i="17" s="1"/>
  <c r="D3029" i="17" s="1"/>
  <c r="D3030" i="17" s="1"/>
  <c r="D3031" i="17" s="1"/>
  <c r="D3032" i="17" s="1"/>
  <c r="D3033" i="17" s="1"/>
  <c r="D3034" i="17" s="1"/>
  <c r="D3035" i="17" s="1"/>
  <c r="D3036" i="17" s="1"/>
  <c r="D3037" i="17" s="1"/>
  <c r="D3038" i="17" s="1"/>
  <c r="D3039" i="17" s="1"/>
  <c r="D3040" i="17" s="1"/>
  <c r="D3041" i="17" s="1"/>
  <c r="D3042" i="17" s="1"/>
  <c r="D3043" i="17" s="1"/>
  <c r="D3044" i="17" s="1"/>
  <c r="D3045" i="17" s="1"/>
  <c r="D3046" i="17" s="1"/>
  <c r="D3047" i="17" s="1"/>
  <c r="D3048" i="17" s="1"/>
  <c r="D3049" i="17" s="1"/>
  <c r="D3050" i="17" s="1"/>
  <c r="D3051" i="17" s="1"/>
  <c r="D3052" i="17" s="1"/>
  <c r="D3053" i="17" s="1"/>
  <c r="D3054" i="17" s="1"/>
  <c r="D3055" i="17" s="1"/>
  <c r="D3056" i="17" s="1"/>
  <c r="D3057" i="17" s="1"/>
  <c r="D3058" i="17" s="1"/>
  <c r="D3059" i="17" s="1"/>
  <c r="D3060" i="17" s="1"/>
  <c r="D3061" i="17" s="1"/>
  <c r="D3062" i="17" s="1"/>
  <c r="D3063" i="17" s="1"/>
  <c r="D3064" i="17" s="1"/>
  <c r="D3065" i="17" s="1"/>
  <c r="D3066" i="17" s="1"/>
  <c r="D3067" i="17" s="1"/>
  <c r="D3068" i="17" s="1"/>
  <c r="D3069" i="17" s="1"/>
  <c r="D3070" i="17" s="1"/>
  <c r="D3071" i="17" s="1"/>
  <c r="D3072" i="17" s="1"/>
  <c r="D3073" i="17" s="1"/>
  <c r="D3074" i="17" s="1"/>
  <c r="D3075" i="17" s="1"/>
  <c r="D3076" i="17" s="1"/>
  <c r="D3077" i="17" s="1"/>
  <c r="D3078" i="17" s="1"/>
  <c r="D3079" i="17" s="1"/>
  <c r="D3080" i="17" s="1"/>
  <c r="D3081" i="17" s="1"/>
  <c r="D3082" i="17" s="1"/>
  <c r="D3083" i="17" s="1"/>
  <c r="D3084" i="17" s="1"/>
  <c r="D3085" i="17" s="1"/>
  <c r="D3086" i="17" s="1"/>
  <c r="D3087" i="17" s="1"/>
  <c r="D3088" i="17" s="1"/>
  <c r="D3089" i="17" s="1"/>
  <c r="D3090" i="17" s="1"/>
  <c r="D3091" i="17" s="1"/>
  <c r="D3092" i="17" s="1"/>
  <c r="D3093" i="17" s="1"/>
  <c r="D3094" i="17" s="1"/>
  <c r="D3095" i="17" s="1"/>
  <c r="D3096" i="17" s="1"/>
  <c r="D3097" i="17" s="1"/>
  <c r="D3098" i="17" s="1"/>
  <c r="D3099" i="17" s="1"/>
  <c r="D3100" i="17" s="1"/>
  <c r="D3101" i="17" s="1"/>
  <c r="D3102" i="17" s="1"/>
  <c r="D3103" i="17" s="1"/>
  <c r="D3104" i="17" s="1"/>
  <c r="D3105" i="17" s="1"/>
  <c r="D3106" i="17" s="1"/>
  <c r="D3107" i="17" s="1"/>
  <c r="D3108" i="17" s="1"/>
  <c r="D3109" i="17" s="1"/>
  <c r="D3110" i="17" s="1"/>
  <c r="D3111" i="17" s="1"/>
  <c r="D3112" i="17" s="1"/>
  <c r="D3113" i="17" s="1"/>
  <c r="D3114" i="17" s="1"/>
  <c r="D3115" i="17" s="1"/>
  <c r="D3116" i="17" s="1"/>
  <c r="D3117" i="17" s="1"/>
  <c r="D3118" i="17" s="1"/>
  <c r="D3119" i="17" s="1"/>
  <c r="D3120" i="17" s="1"/>
  <c r="D3121" i="17" s="1"/>
  <c r="D3122" i="17" s="1"/>
  <c r="D3123" i="17" s="1"/>
  <c r="D3124" i="17" s="1"/>
  <c r="D3125" i="17" s="1"/>
  <c r="D3126" i="17" s="1"/>
  <c r="D3127" i="17" s="1"/>
  <c r="D3128" i="17" s="1"/>
  <c r="D3129" i="17" s="1"/>
  <c r="D3130" i="17" s="1"/>
  <c r="D3131" i="17" s="1"/>
  <c r="D3132" i="17" s="1"/>
  <c r="D3133" i="17" s="1"/>
  <c r="D3134" i="17" s="1"/>
  <c r="D3135" i="17" s="1"/>
  <c r="D3136" i="17" s="1"/>
  <c r="D3137" i="17" s="1"/>
  <c r="D3138" i="17" s="1"/>
  <c r="D3139" i="17" s="1"/>
  <c r="D3140" i="17" s="1"/>
  <c r="D3141" i="17" s="1"/>
  <c r="D3142" i="17" s="1"/>
  <c r="D3143" i="17" s="1"/>
  <c r="D3144" i="17" s="1"/>
  <c r="D3145" i="17" s="1"/>
  <c r="D3146" i="17" s="1"/>
  <c r="D3147" i="17" s="1"/>
  <c r="D3148" i="17" s="1"/>
  <c r="D3149" i="17" s="1"/>
  <c r="D3150" i="17" s="1"/>
  <c r="D3151" i="17" s="1"/>
  <c r="D3152" i="17" s="1"/>
  <c r="D3153" i="17" s="1"/>
  <c r="D3154" i="17" s="1"/>
  <c r="D3155" i="17" s="1"/>
  <c r="D3156" i="17" s="1"/>
  <c r="D3157" i="17" s="1"/>
  <c r="D3158" i="17" s="1"/>
  <c r="D3159" i="17" s="1"/>
  <c r="D3160" i="17" s="1"/>
  <c r="D3161" i="17" s="1"/>
  <c r="D3162" i="17" s="1"/>
  <c r="D3163" i="17" s="1"/>
  <c r="D3164" i="17" s="1"/>
  <c r="D3165" i="17" s="1"/>
  <c r="D3166" i="17" s="1"/>
  <c r="D3167" i="17" s="1"/>
  <c r="D3168" i="17" s="1"/>
  <c r="D3169" i="17" s="1"/>
  <c r="D3170" i="17" s="1"/>
  <c r="D3171" i="17" s="1"/>
  <c r="D3172" i="17" s="1"/>
  <c r="D3173" i="17" s="1"/>
  <c r="D3174" i="17" s="1"/>
  <c r="D3175" i="17" s="1"/>
  <c r="D3176" i="17" s="1"/>
  <c r="D3177" i="17" s="1"/>
  <c r="D3178" i="17" s="1"/>
  <c r="D3179" i="17" s="1"/>
  <c r="D3180" i="17" s="1"/>
  <c r="D3181" i="17" s="1"/>
  <c r="D3182" i="17" s="1"/>
  <c r="D3183" i="17" s="1"/>
  <c r="D3184" i="17" s="1"/>
  <c r="D3185" i="17" s="1"/>
  <c r="D3186" i="17" s="1"/>
  <c r="D3187" i="17" s="1"/>
  <c r="D3188" i="17" s="1"/>
  <c r="D3189" i="17" s="1"/>
  <c r="D3190" i="17" s="1"/>
  <c r="D3191" i="17" s="1"/>
  <c r="D3192" i="17" s="1"/>
  <c r="D3193" i="17" s="1"/>
  <c r="D3194" i="17" s="1"/>
  <c r="D3195" i="17" s="1"/>
  <c r="D3196" i="17" s="1"/>
  <c r="D3197" i="17" s="1"/>
  <c r="D3198" i="17" s="1"/>
  <c r="D3199" i="17" s="1"/>
  <c r="D3200" i="17" s="1"/>
  <c r="D3201" i="17" s="1"/>
  <c r="D3202" i="17" s="1"/>
  <c r="D3203" i="17" s="1"/>
  <c r="D3204" i="17" s="1"/>
  <c r="D3205" i="17" s="1"/>
  <c r="D3206" i="17" s="1"/>
  <c r="D3207" i="17" s="1"/>
  <c r="D3208" i="17" s="1"/>
  <c r="D3209" i="17" s="1"/>
  <c r="D3210" i="17" s="1"/>
  <c r="D3211" i="17" s="1"/>
  <c r="D3212" i="17" s="1"/>
  <c r="D3213" i="17" s="1"/>
  <c r="D3214" i="17" s="1"/>
  <c r="D3215" i="17" s="1"/>
  <c r="D3216" i="17" s="1"/>
  <c r="D3217" i="17" s="1"/>
  <c r="D3218" i="17" s="1"/>
  <c r="D3219" i="17" s="1"/>
  <c r="D3220" i="17" s="1"/>
  <c r="D3221" i="17" s="1"/>
  <c r="D3222" i="17" s="1"/>
  <c r="D3223" i="17" s="1"/>
  <c r="D3224" i="17" s="1"/>
  <c r="D3225" i="17" s="1"/>
  <c r="D3226" i="17" s="1"/>
  <c r="D3227" i="17" s="1"/>
  <c r="D3228" i="17" s="1"/>
  <c r="D3229" i="17" s="1"/>
  <c r="D3230" i="17" s="1"/>
  <c r="D3231" i="17" s="1"/>
  <c r="D3232" i="17" s="1"/>
  <c r="D3233" i="17" s="1"/>
  <c r="D3234" i="17" s="1"/>
  <c r="D3235" i="17" s="1"/>
  <c r="D3236" i="17" s="1"/>
  <c r="D3237" i="17" s="1"/>
  <c r="D3238" i="17" s="1"/>
  <c r="D3239" i="17" s="1"/>
  <c r="D3240" i="17" s="1"/>
  <c r="D3241" i="17" s="1"/>
  <c r="D3242" i="17" s="1"/>
  <c r="D3243" i="17" s="1"/>
  <c r="D3244" i="17" s="1"/>
  <c r="D3245" i="17" s="1"/>
  <c r="D3246" i="17" s="1"/>
  <c r="D3247" i="17" s="1"/>
  <c r="D3248" i="17" s="1"/>
  <c r="D3249" i="17" s="1"/>
  <c r="D3250" i="17" s="1"/>
  <c r="D3251" i="17" s="1"/>
  <c r="D3252" i="17" s="1"/>
  <c r="D3253" i="17" s="1"/>
  <c r="D3254" i="17" s="1"/>
  <c r="D3255" i="17" s="1"/>
  <c r="D3256" i="17" s="1"/>
  <c r="D3257" i="17" s="1"/>
  <c r="D3258" i="17" s="1"/>
  <c r="D3259" i="17" s="1"/>
  <c r="D3260" i="17" s="1"/>
  <c r="D3261" i="17" s="1"/>
  <c r="D3262" i="17" s="1"/>
  <c r="D3263" i="17" s="1"/>
  <c r="D3264" i="17" s="1"/>
  <c r="D3265" i="17" s="1"/>
  <c r="D3266" i="17" s="1"/>
  <c r="D3267" i="17" s="1"/>
  <c r="D3268" i="17" s="1"/>
  <c r="D3269" i="17" s="1"/>
  <c r="D3270" i="17" s="1"/>
  <c r="D3271" i="17" s="1"/>
  <c r="D3272" i="17" s="1"/>
  <c r="D3273" i="17" s="1"/>
  <c r="D3274" i="17" s="1"/>
  <c r="D3275" i="17" s="1"/>
  <c r="D3276" i="17" s="1"/>
  <c r="D3277" i="17" s="1"/>
  <c r="D3278" i="17" s="1"/>
  <c r="D3279" i="17" s="1"/>
  <c r="D3280" i="17" s="1"/>
  <c r="D3281" i="17" s="1"/>
  <c r="D3282" i="17" s="1"/>
  <c r="D3283" i="17" s="1"/>
  <c r="D3284" i="17" s="1"/>
  <c r="D3285" i="17" s="1"/>
  <c r="D3286" i="17" s="1"/>
  <c r="D3287" i="17" s="1"/>
  <c r="D3288" i="17" s="1"/>
  <c r="D3289" i="17" s="1"/>
  <c r="D3290" i="17" s="1"/>
  <c r="D3291" i="17" s="1"/>
  <c r="D3292" i="17" s="1"/>
  <c r="D3293" i="17" s="1"/>
  <c r="D3294" i="17" s="1"/>
  <c r="D3295" i="17" s="1"/>
  <c r="D3296" i="17" s="1"/>
  <c r="D3297" i="17" s="1"/>
  <c r="D3298" i="17" s="1"/>
  <c r="D3299" i="17" s="1"/>
  <c r="D3300" i="17" s="1"/>
  <c r="D3301" i="17" s="1"/>
  <c r="D3302" i="17" s="1"/>
  <c r="D3303" i="17" s="1"/>
  <c r="D3304" i="17" s="1"/>
  <c r="D3305" i="17" s="1"/>
  <c r="D3306" i="17" s="1"/>
  <c r="D3307" i="17" s="1"/>
  <c r="D3308" i="17" s="1"/>
  <c r="D3309" i="17" s="1"/>
  <c r="D3310" i="17" s="1"/>
  <c r="D3311" i="17" s="1"/>
  <c r="D3312" i="17" s="1"/>
  <c r="D3313" i="17" s="1"/>
  <c r="D3314" i="17" s="1"/>
  <c r="D3315" i="17" s="1"/>
  <c r="D3316" i="17" s="1"/>
  <c r="D3317" i="17" s="1"/>
  <c r="D3318" i="17" s="1"/>
  <c r="D3319" i="17" s="1"/>
  <c r="D3320" i="17" s="1"/>
  <c r="D3321" i="17" s="1"/>
  <c r="D3322" i="17" s="1"/>
  <c r="D3323" i="17" s="1"/>
  <c r="D3324" i="17" s="1"/>
  <c r="D3325" i="17" s="1"/>
  <c r="D3326" i="17" s="1"/>
  <c r="D3327" i="17" s="1"/>
  <c r="D3328" i="17" s="1"/>
  <c r="D3329" i="17" s="1"/>
  <c r="D3330" i="17" s="1"/>
  <c r="D3331" i="17" s="1"/>
  <c r="D3332" i="17" s="1"/>
  <c r="D3333" i="17" s="1"/>
  <c r="D3334" i="17" s="1"/>
  <c r="D3335" i="17" s="1"/>
  <c r="D3336" i="17" s="1"/>
  <c r="D3337" i="17" s="1"/>
  <c r="D3338" i="17" s="1"/>
  <c r="D3339" i="17" s="1"/>
  <c r="D3340" i="17" s="1"/>
  <c r="D3341" i="17" s="1"/>
  <c r="D3342" i="17" s="1"/>
  <c r="D3343" i="17" s="1"/>
  <c r="D3344" i="17" s="1"/>
  <c r="D3345" i="17" s="1"/>
  <c r="D3346" i="17" s="1"/>
  <c r="D3347" i="17" s="1"/>
  <c r="D3348" i="17" s="1"/>
  <c r="D3349" i="17" s="1"/>
  <c r="D3350" i="17" s="1"/>
  <c r="D3351" i="17" s="1"/>
  <c r="D3352" i="17" s="1"/>
  <c r="D3353" i="17" s="1"/>
  <c r="D3354" i="17" s="1"/>
  <c r="D3355" i="17" s="1"/>
  <c r="D3356" i="17" s="1"/>
  <c r="D3357" i="17" s="1"/>
  <c r="D3358" i="17" s="1"/>
  <c r="D3359" i="17" s="1"/>
  <c r="D3360" i="17" s="1"/>
  <c r="D3361" i="17" s="1"/>
  <c r="D3362" i="17" s="1"/>
  <c r="D3363" i="17" s="1"/>
  <c r="D3364" i="17" s="1"/>
  <c r="D3365" i="17" s="1"/>
  <c r="D3366" i="17" s="1"/>
  <c r="D3367" i="17" s="1"/>
  <c r="D3368" i="17" s="1"/>
  <c r="D3369" i="17" s="1"/>
  <c r="D3370" i="17" s="1"/>
  <c r="D3371" i="17" s="1"/>
  <c r="D3372" i="17" s="1"/>
  <c r="D3373" i="17" s="1"/>
  <c r="D3374" i="17" s="1"/>
  <c r="D3375" i="17" s="1"/>
  <c r="D3376" i="17" s="1"/>
  <c r="D3377" i="17" s="1"/>
  <c r="D3378" i="17" s="1"/>
  <c r="D3379" i="17" s="1"/>
  <c r="D3380" i="17" s="1"/>
  <c r="D3381" i="17" s="1"/>
  <c r="D3382" i="17" s="1"/>
  <c r="D3383" i="17" s="1"/>
  <c r="D3384" i="17" s="1"/>
  <c r="D3385" i="17" s="1"/>
  <c r="D3386" i="17" s="1"/>
  <c r="D3387" i="17" s="1"/>
  <c r="D3388" i="17" s="1"/>
  <c r="D3389" i="17" s="1"/>
  <c r="D3390" i="17" s="1"/>
  <c r="D3391" i="17" s="1"/>
  <c r="D3392" i="17" s="1"/>
  <c r="D3393" i="17" s="1"/>
  <c r="D3394" i="17" s="1"/>
  <c r="D3395" i="17" s="1"/>
  <c r="D3396" i="17" s="1"/>
  <c r="D3397" i="17" s="1"/>
  <c r="D3398" i="17" s="1"/>
  <c r="D3399" i="17" s="1"/>
  <c r="D3400" i="17" s="1"/>
  <c r="D3401" i="17" s="1"/>
  <c r="D3402" i="17" s="1"/>
  <c r="D3403" i="17" s="1"/>
  <c r="D3404" i="17" s="1"/>
  <c r="D3405" i="17" s="1"/>
  <c r="D3406" i="17" s="1"/>
  <c r="D3407" i="17" s="1"/>
  <c r="D3408" i="17" s="1"/>
  <c r="D3409" i="17" s="1"/>
  <c r="D3410" i="17" s="1"/>
  <c r="D3411" i="17" s="1"/>
  <c r="D3412" i="17" s="1"/>
  <c r="D3413" i="17" s="1"/>
  <c r="D3414" i="17" s="1"/>
  <c r="D3415" i="17" s="1"/>
  <c r="D3416" i="17" s="1"/>
  <c r="D3417" i="17" s="1"/>
  <c r="D3418" i="17" s="1"/>
  <c r="D3419" i="17" s="1"/>
  <c r="D3420" i="17" s="1"/>
  <c r="D3421" i="17" s="1"/>
  <c r="D3422" i="17" s="1"/>
  <c r="D3423" i="17" s="1"/>
  <c r="D3424" i="17" s="1"/>
  <c r="D3425" i="17" s="1"/>
  <c r="D3426" i="17" s="1"/>
  <c r="D3427" i="17" s="1"/>
  <c r="D3428" i="17" s="1"/>
  <c r="D3429" i="17" s="1"/>
  <c r="D3430" i="17" s="1"/>
  <c r="D3431" i="17" s="1"/>
  <c r="D3432" i="17" s="1"/>
  <c r="D3433" i="17" s="1"/>
  <c r="D3434" i="17" s="1"/>
  <c r="D3435" i="17" s="1"/>
  <c r="D3436" i="17" s="1"/>
  <c r="D3437" i="17" s="1"/>
  <c r="D3438" i="17" s="1"/>
  <c r="D3439" i="17" s="1"/>
  <c r="D3440" i="17" s="1"/>
  <c r="D3441" i="17" s="1"/>
  <c r="D3442" i="17" s="1"/>
  <c r="D3443" i="17" s="1"/>
  <c r="D3444" i="17" s="1"/>
  <c r="D3445" i="17" s="1"/>
  <c r="D3446" i="17" s="1"/>
  <c r="D3447" i="17" s="1"/>
  <c r="D3448" i="17" s="1"/>
  <c r="D3449" i="17" s="1"/>
  <c r="D3450" i="17" s="1"/>
  <c r="D3451" i="17" s="1"/>
  <c r="D3452" i="17" s="1"/>
  <c r="D3453" i="17" s="1"/>
  <c r="D3454" i="17" s="1"/>
  <c r="D3455" i="17" s="1"/>
  <c r="D3456" i="17" s="1"/>
  <c r="D3457" i="17" s="1"/>
  <c r="D3458" i="17" s="1"/>
  <c r="D3459" i="17" s="1"/>
  <c r="D3460" i="17" s="1"/>
  <c r="D3461" i="17" s="1"/>
  <c r="D3462" i="17" s="1"/>
  <c r="D3463" i="17" s="1"/>
  <c r="D3464" i="17" s="1"/>
  <c r="D3465" i="17" s="1"/>
  <c r="D3466" i="17" s="1"/>
  <c r="D3467" i="17" s="1"/>
  <c r="D3468" i="17" s="1"/>
  <c r="D3469" i="17" s="1"/>
  <c r="D3470" i="17" s="1"/>
  <c r="D3471" i="17" s="1"/>
  <c r="D3472" i="17" s="1"/>
  <c r="D3473" i="17" s="1"/>
  <c r="D3474" i="17" s="1"/>
  <c r="D3475" i="17" s="1"/>
  <c r="D3476" i="17" s="1"/>
  <c r="D3477" i="17" s="1"/>
  <c r="D3478" i="17" s="1"/>
  <c r="D3479" i="17" s="1"/>
  <c r="D3480" i="17" s="1"/>
  <c r="D3481" i="17" s="1"/>
  <c r="D3482" i="17" s="1"/>
  <c r="D3483" i="17" s="1"/>
  <c r="D3484" i="17" s="1"/>
  <c r="D3485" i="17" s="1"/>
  <c r="D3486" i="17" s="1"/>
  <c r="D3487" i="17" s="1"/>
  <c r="D3488" i="17" s="1"/>
  <c r="D3489" i="17" s="1"/>
  <c r="D3490" i="17" s="1"/>
  <c r="D3491" i="17" s="1"/>
  <c r="D3492" i="17" s="1"/>
  <c r="D3493" i="17" s="1"/>
  <c r="D3494" i="17" s="1"/>
  <c r="D3495" i="17" s="1"/>
  <c r="D3496" i="17" s="1"/>
  <c r="D3497" i="17" s="1"/>
  <c r="D3498" i="17" s="1"/>
  <c r="D3499" i="17" s="1"/>
  <c r="D3500" i="17" s="1"/>
  <c r="D3501" i="17" s="1"/>
  <c r="D3502" i="17" s="1"/>
  <c r="D3503" i="17" s="1"/>
  <c r="D3504" i="17" s="1"/>
  <c r="D3505" i="17" s="1"/>
  <c r="D3506" i="17" s="1"/>
  <c r="D3507" i="17" s="1"/>
  <c r="D3508" i="17" s="1"/>
  <c r="D3509" i="17" s="1"/>
  <c r="D3510" i="17" s="1"/>
  <c r="D3511" i="17" s="1"/>
  <c r="D3512" i="17" s="1"/>
  <c r="D3513" i="17" s="1"/>
  <c r="D3514" i="17" s="1"/>
  <c r="D3515" i="17" s="1"/>
  <c r="D3516" i="17" s="1"/>
  <c r="D3517" i="17" s="1"/>
  <c r="D3518" i="17" s="1"/>
  <c r="D3519" i="17" s="1"/>
  <c r="D3520" i="17" s="1"/>
  <c r="D3521" i="17" s="1"/>
  <c r="D3522" i="17" s="1"/>
  <c r="D3523" i="17" s="1"/>
  <c r="D3524" i="17" s="1"/>
  <c r="D3525" i="17" s="1"/>
  <c r="D3526" i="17" s="1"/>
  <c r="D3527" i="17" s="1"/>
  <c r="D3528" i="17" s="1"/>
  <c r="D3529" i="17" s="1"/>
  <c r="D3530" i="17" s="1"/>
  <c r="D3531" i="17" s="1"/>
  <c r="D3532" i="17" s="1"/>
  <c r="D3533" i="17" s="1"/>
  <c r="D3534" i="17" s="1"/>
  <c r="D3535" i="17" s="1"/>
  <c r="D3536" i="17" s="1"/>
  <c r="D3537" i="17" s="1"/>
  <c r="D3538" i="17" s="1"/>
  <c r="D3539" i="17" s="1"/>
  <c r="D3540" i="17" s="1"/>
  <c r="D3541" i="17" s="1"/>
  <c r="D3542" i="17" s="1"/>
  <c r="D3543" i="17" s="1"/>
  <c r="D3544" i="17" s="1"/>
  <c r="D3545" i="17" s="1"/>
  <c r="D3546" i="17" s="1"/>
  <c r="D3547" i="17" s="1"/>
  <c r="D3548" i="17" s="1"/>
  <c r="D3549" i="17" s="1"/>
  <c r="D3550" i="17" s="1"/>
  <c r="D3551" i="17" s="1"/>
  <c r="D3552" i="17" s="1"/>
  <c r="D3553" i="17" s="1"/>
  <c r="D3554" i="17" s="1"/>
  <c r="D3555" i="17" s="1"/>
  <c r="D3556" i="17" s="1"/>
  <c r="D3557" i="17" s="1"/>
  <c r="D3558" i="17" s="1"/>
  <c r="D3559" i="17" s="1"/>
  <c r="D3560" i="17" s="1"/>
  <c r="D3561" i="17" s="1"/>
  <c r="D3562" i="17" s="1"/>
  <c r="D3563" i="17" s="1"/>
  <c r="D3564" i="17" s="1"/>
  <c r="D3565" i="17" s="1"/>
  <c r="D3566" i="17" s="1"/>
  <c r="D3567" i="17" s="1"/>
  <c r="D3568" i="17" s="1"/>
  <c r="D3569" i="17" s="1"/>
  <c r="D3570" i="17" s="1"/>
  <c r="D3571" i="17" s="1"/>
  <c r="D3572" i="17" s="1"/>
  <c r="D3573" i="17" s="1"/>
  <c r="D3574" i="17" s="1"/>
  <c r="D3575" i="17" s="1"/>
  <c r="D3576" i="17" s="1"/>
  <c r="D3577" i="17" s="1"/>
  <c r="D3578" i="17" s="1"/>
  <c r="D3579" i="17" s="1"/>
  <c r="D3580" i="17" s="1"/>
  <c r="D3581" i="17" s="1"/>
  <c r="D3582" i="17" s="1"/>
  <c r="D3583" i="17" s="1"/>
  <c r="D3584" i="17" s="1"/>
  <c r="D3585" i="17" s="1"/>
  <c r="D3586" i="17" s="1"/>
  <c r="D3587" i="17" s="1"/>
  <c r="D3588" i="17" s="1"/>
  <c r="D3589" i="17" s="1"/>
  <c r="D3590" i="17" s="1"/>
  <c r="D3591" i="17" s="1"/>
  <c r="D3592" i="17" s="1"/>
  <c r="D3593" i="17" s="1"/>
  <c r="D3594" i="17" s="1"/>
  <c r="D3595" i="17" s="1"/>
  <c r="D3596" i="17" s="1"/>
  <c r="D3597" i="17" s="1"/>
  <c r="D3598" i="17" s="1"/>
  <c r="D3599" i="17" s="1"/>
  <c r="D3600" i="17" s="1"/>
  <c r="D3601" i="17" s="1"/>
  <c r="D3602" i="17" s="1"/>
  <c r="D3603" i="17" s="1"/>
  <c r="D3604" i="17" s="1"/>
  <c r="D3605" i="17" s="1"/>
  <c r="D3606" i="17" s="1"/>
  <c r="D3607" i="17" s="1"/>
  <c r="D3608" i="17" s="1"/>
  <c r="D3609" i="17" s="1"/>
  <c r="D3610" i="17" s="1"/>
  <c r="D3611" i="17" s="1"/>
  <c r="D3612" i="17" s="1"/>
  <c r="D3613" i="17" s="1"/>
  <c r="D3614" i="17" s="1"/>
  <c r="D3615" i="17" s="1"/>
  <c r="D3616" i="17" s="1"/>
  <c r="D3617" i="17" s="1"/>
  <c r="D3618" i="17" s="1"/>
  <c r="D3619" i="17" s="1"/>
  <c r="D3620" i="17" s="1"/>
  <c r="D3621" i="17" s="1"/>
  <c r="D3622" i="17" s="1"/>
  <c r="D3623" i="17" s="1"/>
  <c r="D3624" i="17" s="1"/>
  <c r="D3625" i="17" s="1"/>
  <c r="D3626" i="17" s="1"/>
  <c r="D3627" i="17" s="1"/>
  <c r="D3628" i="17" s="1"/>
  <c r="D3629" i="17" s="1"/>
  <c r="D3630" i="17" s="1"/>
  <c r="D3631" i="17" s="1"/>
  <c r="D3632" i="17" s="1"/>
  <c r="D3633" i="17" s="1"/>
  <c r="D3634" i="17" s="1"/>
  <c r="D3635" i="17" s="1"/>
  <c r="D3636" i="17" s="1"/>
  <c r="D3637" i="17" s="1"/>
  <c r="D3638" i="17" s="1"/>
  <c r="D3639" i="17" s="1"/>
  <c r="D3640" i="17" s="1"/>
  <c r="D3641" i="17" s="1"/>
  <c r="D3642" i="17" s="1"/>
  <c r="D3643" i="17" s="1"/>
  <c r="D3644" i="17" s="1"/>
  <c r="D3645" i="17" s="1"/>
  <c r="D3646" i="17" s="1"/>
  <c r="D3647" i="17" s="1"/>
  <c r="D3648" i="17" s="1"/>
  <c r="D3649" i="17" s="1"/>
  <c r="D3650" i="17" s="1"/>
  <c r="D3651" i="17" s="1"/>
  <c r="D3652" i="17" s="1"/>
  <c r="D3653" i="17" s="1"/>
  <c r="D3654" i="17" s="1"/>
  <c r="D3655" i="17" s="1"/>
  <c r="D3656" i="17" s="1"/>
  <c r="D3657" i="17" s="1"/>
  <c r="D3658" i="17" s="1"/>
  <c r="D3659" i="17" s="1"/>
  <c r="D3660" i="17" s="1"/>
  <c r="D3661" i="17" s="1"/>
  <c r="D3662" i="17" s="1"/>
  <c r="D3663" i="17" s="1"/>
  <c r="D3664" i="17" s="1"/>
  <c r="D3665" i="17" s="1"/>
  <c r="D3666" i="17" s="1"/>
  <c r="D3667" i="17" s="1"/>
  <c r="D3668" i="17" s="1"/>
  <c r="D3669" i="17" s="1"/>
  <c r="D3670" i="17" s="1"/>
  <c r="D3671" i="17" s="1"/>
  <c r="D3672" i="17" s="1"/>
  <c r="D3673" i="17" s="1"/>
  <c r="D3674" i="17" s="1"/>
  <c r="D3675" i="17" s="1"/>
  <c r="D3676" i="17" s="1"/>
  <c r="D3677" i="17" s="1"/>
  <c r="D3678" i="17" s="1"/>
  <c r="D3679" i="17" s="1"/>
  <c r="D3680" i="17" s="1"/>
  <c r="D3681" i="17" s="1"/>
  <c r="D3682" i="17" s="1"/>
  <c r="D3683" i="17" s="1"/>
  <c r="D3684" i="17" s="1"/>
  <c r="D3685" i="17" s="1"/>
  <c r="D3686" i="17" s="1"/>
  <c r="D3687" i="17" s="1"/>
  <c r="D3688" i="17" s="1"/>
  <c r="D3689" i="17" s="1"/>
  <c r="D3690" i="17" s="1"/>
  <c r="D3691" i="17" s="1"/>
  <c r="D3692" i="17" s="1"/>
  <c r="D3693" i="17" s="1"/>
  <c r="D3694" i="17" s="1"/>
  <c r="D3695" i="17" s="1"/>
  <c r="D3696" i="17" s="1"/>
  <c r="D3697" i="17" s="1"/>
  <c r="D3698" i="17" s="1"/>
  <c r="D3699" i="17" s="1"/>
  <c r="D3700" i="17" s="1"/>
  <c r="D3701" i="17" s="1"/>
  <c r="D3702" i="17" s="1"/>
  <c r="D3703" i="17" s="1"/>
  <c r="D3704" i="17" s="1"/>
  <c r="D3705" i="17" s="1"/>
  <c r="D3706" i="17" s="1"/>
  <c r="D3707" i="17" s="1"/>
  <c r="D3708" i="17" s="1"/>
  <c r="D3709" i="17" s="1"/>
  <c r="D3710" i="17" s="1"/>
  <c r="D3711" i="17" s="1"/>
  <c r="D3712" i="17" s="1"/>
  <c r="D3713" i="17" s="1"/>
  <c r="D3714" i="17" s="1"/>
  <c r="D3715" i="17" s="1"/>
  <c r="D3716" i="17" s="1"/>
  <c r="D3717" i="17" s="1"/>
  <c r="D3718" i="17" s="1"/>
  <c r="D3719" i="17" s="1"/>
  <c r="D3720" i="17" s="1"/>
  <c r="D3721" i="17" s="1"/>
  <c r="D3722" i="17" s="1"/>
  <c r="D3723" i="17" s="1"/>
  <c r="D3724" i="17" s="1"/>
  <c r="D3725" i="17" s="1"/>
  <c r="D3726" i="17" s="1"/>
  <c r="D3727" i="17" s="1"/>
  <c r="D3728" i="17" s="1"/>
  <c r="D3729" i="17" s="1"/>
  <c r="D3730" i="17" s="1"/>
  <c r="D3731" i="17" s="1"/>
  <c r="D3732" i="17" s="1"/>
  <c r="D3733" i="17" s="1"/>
  <c r="D3734" i="17" s="1"/>
  <c r="D3735" i="17" s="1"/>
  <c r="D3736" i="17" s="1"/>
  <c r="D3737" i="17" s="1"/>
  <c r="D3738" i="17" s="1"/>
  <c r="D3739" i="17" s="1"/>
  <c r="D3740" i="17" s="1"/>
  <c r="D3741" i="17" s="1"/>
  <c r="D3742" i="17" s="1"/>
  <c r="D3743" i="17" s="1"/>
  <c r="D3744" i="17" s="1"/>
  <c r="D3745" i="17" s="1"/>
  <c r="D3746" i="17" s="1"/>
  <c r="D3747" i="17" s="1"/>
  <c r="D3748" i="17" s="1"/>
  <c r="D3749" i="17" s="1"/>
  <c r="D3750" i="17" s="1"/>
  <c r="D3751" i="17" s="1"/>
  <c r="D3752" i="17" s="1"/>
  <c r="D3753" i="17" s="1"/>
  <c r="D3754" i="17" s="1"/>
  <c r="D3755" i="17" s="1"/>
  <c r="D3756" i="17" s="1"/>
  <c r="D3757" i="17" s="1"/>
  <c r="D3758" i="17" s="1"/>
  <c r="D3759" i="17" s="1"/>
  <c r="D3760" i="17" s="1"/>
  <c r="D3761" i="17" s="1"/>
  <c r="D3762" i="17" s="1"/>
  <c r="D3763" i="17" s="1"/>
  <c r="D3764" i="17" s="1"/>
  <c r="D3765" i="17" s="1"/>
  <c r="D3766" i="17" s="1"/>
  <c r="D3767" i="17" s="1"/>
  <c r="D3768" i="17" s="1"/>
  <c r="D3769" i="17" s="1"/>
  <c r="D3770" i="17" s="1"/>
  <c r="D3771" i="17" s="1"/>
  <c r="D3772" i="17" s="1"/>
  <c r="D3773" i="17" s="1"/>
  <c r="D3774" i="17" s="1"/>
  <c r="D3775" i="17" s="1"/>
  <c r="D3776" i="17" s="1"/>
  <c r="D3777" i="17" s="1"/>
  <c r="D3778" i="17" s="1"/>
  <c r="D3779" i="17" s="1"/>
  <c r="D3780" i="17" s="1"/>
  <c r="D3781" i="17" s="1"/>
  <c r="D3782" i="17" s="1"/>
  <c r="D3783" i="17" s="1"/>
  <c r="D3784" i="17" s="1"/>
  <c r="D3785" i="17" s="1"/>
  <c r="D3786" i="17" s="1"/>
  <c r="D3787" i="17" s="1"/>
  <c r="D3788" i="17" s="1"/>
  <c r="D3789" i="17" s="1"/>
  <c r="D3790" i="17" s="1"/>
  <c r="D3791" i="17" s="1"/>
  <c r="D3792" i="17" s="1"/>
  <c r="D3793" i="17" s="1"/>
  <c r="D3794" i="17" s="1"/>
  <c r="D3795" i="17" s="1"/>
  <c r="D3796" i="17" s="1"/>
  <c r="D3797" i="17" s="1"/>
  <c r="D3798" i="17" s="1"/>
  <c r="D3799" i="17" s="1"/>
  <c r="D3800" i="17" s="1"/>
  <c r="D3801" i="17" s="1"/>
  <c r="D3802" i="17" s="1"/>
  <c r="D3803" i="17" s="1"/>
  <c r="D3804" i="17" s="1"/>
  <c r="D3805" i="17" s="1"/>
  <c r="D3806" i="17" s="1"/>
  <c r="D3807" i="17" s="1"/>
  <c r="D3808" i="17" s="1"/>
  <c r="D3809" i="17" s="1"/>
  <c r="D3810" i="17" s="1"/>
  <c r="D3811" i="17" s="1"/>
  <c r="D3812" i="17" s="1"/>
  <c r="D3813" i="17" s="1"/>
  <c r="D3814" i="17" s="1"/>
  <c r="D3815" i="17" s="1"/>
  <c r="D3816" i="17" s="1"/>
  <c r="D3817" i="17" s="1"/>
  <c r="D3818" i="17" s="1"/>
  <c r="D3819" i="17" s="1"/>
  <c r="D3820" i="17" s="1"/>
  <c r="D3821" i="17" s="1"/>
  <c r="D3822" i="17" s="1"/>
  <c r="D3823" i="17" s="1"/>
  <c r="D3824" i="17" s="1"/>
  <c r="D3825" i="17" s="1"/>
  <c r="D3826" i="17" s="1"/>
  <c r="D3827" i="17" s="1"/>
  <c r="D3828" i="17" s="1"/>
  <c r="D3829" i="17" s="1"/>
  <c r="D3830" i="17" s="1"/>
  <c r="D3831" i="17" s="1"/>
  <c r="D3832" i="17" s="1"/>
  <c r="D3833" i="17" s="1"/>
  <c r="D3834" i="17" s="1"/>
  <c r="D3835" i="17" s="1"/>
  <c r="D3836" i="17" s="1"/>
  <c r="D3837" i="17" s="1"/>
  <c r="D3838" i="17" s="1"/>
  <c r="D3839" i="17" s="1"/>
  <c r="D3840" i="17" s="1"/>
  <c r="D3841" i="17" s="1"/>
  <c r="D3842" i="17" s="1"/>
  <c r="D3843" i="17" s="1"/>
  <c r="D3844" i="17" s="1"/>
  <c r="D3845" i="17" s="1"/>
  <c r="D3846" i="17" s="1"/>
  <c r="D3847" i="17" s="1"/>
  <c r="D3848" i="17" s="1"/>
  <c r="D3849" i="17" s="1"/>
  <c r="D3850" i="17" s="1"/>
  <c r="D3851" i="17" s="1"/>
  <c r="D3852" i="17" s="1"/>
  <c r="D3853" i="17" s="1"/>
  <c r="D3854" i="17" s="1"/>
  <c r="D3855" i="17" s="1"/>
  <c r="D3856" i="17" s="1"/>
  <c r="D3857" i="17" s="1"/>
  <c r="D3858" i="17" s="1"/>
  <c r="D3859" i="17" s="1"/>
  <c r="D3860" i="17" s="1"/>
  <c r="D3861" i="17" s="1"/>
  <c r="D3862" i="17" s="1"/>
  <c r="D3863" i="17" s="1"/>
  <c r="D3864" i="17" s="1"/>
  <c r="D3865" i="17" s="1"/>
  <c r="D3866" i="17" s="1"/>
  <c r="D3867" i="17" s="1"/>
  <c r="D3868" i="17" s="1"/>
  <c r="D3869" i="17" s="1"/>
  <c r="D3870" i="17" s="1"/>
  <c r="D3871" i="17" s="1"/>
  <c r="D3872" i="17" s="1"/>
  <c r="D3873" i="17" s="1"/>
  <c r="D3874" i="17" s="1"/>
  <c r="D3875" i="17" s="1"/>
  <c r="D3876" i="17" s="1"/>
  <c r="D3877" i="17" s="1"/>
  <c r="D3878" i="17" s="1"/>
  <c r="D3879" i="17" s="1"/>
  <c r="D3880" i="17" s="1"/>
  <c r="D3881" i="17" s="1"/>
  <c r="D3882" i="17" s="1"/>
  <c r="D3883" i="17" s="1"/>
  <c r="D3884" i="17" s="1"/>
  <c r="D3885" i="17" s="1"/>
  <c r="D3886" i="17" s="1"/>
  <c r="D3887" i="17" s="1"/>
  <c r="D3888" i="17" s="1"/>
  <c r="D3889" i="17" s="1"/>
  <c r="D3890" i="17" s="1"/>
  <c r="D3891" i="17" s="1"/>
  <c r="D3892" i="17" s="1"/>
  <c r="D3893" i="17" s="1"/>
  <c r="D3894" i="17" s="1"/>
  <c r="D3895" i="17" s="1"/>
  <c r="D3896" i="17" s="1"/>
  <c r="D3897" i="17" s="1"/>
  <c r="D3898" i="17" s="1"/>
  <c r="D3899" i="17" s="1"/>
  <c r="D3900" i="17" s="1"/>
  <c r="D3901" i="17" s="1"/>
  <c r="D3902" i="17" s="1"/>
  <c r="D3903" i="17" s="1"/>
  <c r="D3904" i="17" s="1"/>
  <c r="D3905" i="17" s="1"/>
  <c r="D3906" i="17" s="1"/>
  <c r="D3907" i="17" s="1"/>
  <c r="D3908" i="17" s="1"/>
  <c r="D3909" i="17" s="1"/>
  <c r="D3910" i="17" s="1"/>
  <c r="D3911" i="17" s="1"/>
  <c r="D3912" i="17" s="1"/>
  <c r="D3913" i="17" s="1"/>
  <c r="D3914" i="17" s="1"/>
  <c r="D3915" i="17" s="1"/>
  <c r="D3916" i="17" s="1"/>
  <c r="D3917" i="17" s="1"/>
  <c r="D3918" i="17" s="1"/>
  <c r="D3919" i="17" s="1"/>
  <c r="D3920" i="17" s="1"/>
  <c r="D3921" i="17" s="1"/>
  <c r="D3922" i="17" s="1"/>
  <c r="D3923" i="17" s="1"/>
  <c r="D3924" i="17" s="1"/>
  <c r="D3925" i="17" s="1"/>
  <c r="D3926" i="17" s="1"/>
  <c r="D3927" i="17" s="1"/>
  <c r="D3928" i="17" s="1"/>
  <c r="D3929" i="17" s="1"/>
  <c r="D3930" i="17" s="1"/>
  <c r="D3931" i="17" s="1"/>
  <c r="D3932" i="17" s="1"/>
  <c r="D3933" i="17" s="1"/>
  <c r="D3934" i="17" s="1"/>
  <c r="D3935" i="17" s="1"/>
  <c r="D3936" i="17" s="1"/>
  <c r="D3937" i="17" s="1"/>
  <c r="D3938" i="17" s="1"/>
  <c r="D3939" i="17" s="1"/>
  <c r="D3940" i="17" s="1"/>
  <c r="D3941" i="17" s="1"/>
  <c r="D3942" i="17" s="1"/>
  <c r="D3943" i="17" s="1"/>
  <c r="D3944" i="17" s="1"/>
  <c r="D3945" i="17" s="1"/>
  <c r="D3946" i="17" s="1"/>
  <c r="D3947" i="17" s="1"/>
  <c r="D3948" i="17" s="1"/>
  <c r="D3949" i="17" s="1"/>
  <c r="D3950" i="17" s="1"/>
  <c r="D3951" i="17" s="1"/>
  <c r="D3952" i="17" s="1"/>
  <c r="D3953" i="17" s="1"/>
  <c r="D3954" i="17" s="1"/>
  <c r="D3955" i="17" s="1"/>
  <c r="D3956" i="17" s="1"/>
  <c r="D3957" i="17" s="1"/>
  <c r="D3958" i="17" s="1"/>
  <c r="D3959" i="17" s="1"/>
  <c r="D3960" i="17" s="1"/>
  <c r="D3961" i="17" s="1"/>
  <c r="D3962" i="17" s="1"/>
  <c r="D3963" i="17" s="1"/>
  <c r="D3964" i="17" s="1"/>
  <c r="D3965" i="17" s="1"/>
  <c r="D3966" i="17" s="1"/>
  <c r="D3967" i="17" s="1"/>
  <c r="D3968" i="17" s="1"/>
  <c r="D3969" i="17" s="1"/>
  <c r="D3970" i="17" s="1"/>
  <c r="D3971" i="17" s="1"/>
  <c r="D3972" i="17" s="1"/>
  <c r="D3973" i="17" s="1"/>
  <c r="D3974" i="17" s="1"/>
  <c r="D3975" i="17" s="1"/>
  <c r="D3976" i="17" s="1"/>
  <c r="D3977" i="17" s="1"/>
  <c r="D3978" i="17" s="1"/>
  <c r="D3979" i="17" s="1"/>
  <c r="D3980" i="17" s="1"/>
  <c r="D3981" i="17" s="1"/>
  <c r="D3982" i="17" s="1"/>
  <c r="D3983" i="17" s="1"/>
  <c r="D3984" i="17" s="1"/>
  <c r="D3985" i="17" s="1"/>
  <c r="D3986" i="17" s="1"/>
  <c r="D3987" i="17" s="1"/>
  <c r="D3988" i="17" s="1"/>
  <c r="D3989" i="17" s="1"/>
  <c r="D3990" i="17" s="1"/>
  <c r="D3991" i="17" s="1"/>
  <c r="D3992" i="17" s="1"/>
  <c r="D3993" i="17" s="1"/>
  <c r="D3994" i="17" s="1"/>
  <c r="D3995" i="17" s="1"/>
  <c r="D3996" i="17" s="1"/>
  <c r="D3997" i="17" s="1"/>
  <c r="D3998" i="17" s="1"/>
  <c r="D3999" i="17" s="1"/>
  <c r="D4000" i="17" s="1"/>
  <c r="D4001" i="17" s="1"/>
  <c r="D4002" i="17" s="1"/>
  <c r="D4003" i="17" s="1"/>
  <c r="D4004" i="17" s="1"/>
  <c r="D4005" i="17" s="1"/>
  <c r="D4006" i="17" s="1"/>
  <c r="D4007" i="17" s="1"/>
  <c r="D4008" i="17" s="1"/>
  <c r="D4009" i="17" s="1"/>
  <c r="D4010" i="17" s="1"/>
  <c r="D4011" i="17" s="1"/>
  <c r="D4012" i="17" s="1"/>
  <c r="D4013" i="17" s="1"/>
  <c r="D4014" i="17" s="1"/>
  <c r="D4015" i="17" s="1"/>
  <c r="D4016" i="17" s="1"/>
  <c r="D4017" i="17" s="1"/>
  <c r="D4018" i="17" s="1"/>
  <c r="D4019" i="17" s="1"/>
  <c r="D4020" i="17" s="1"/>
  <c r="D4021" i="17" s="1"/>
  <c r="D4022" i="17" s="1"/>
  <c r="D4023" i="17" s="1"/>
  <c r="D4024" i="17" s="1"/>
  <c r="D4025" i="17" s="1"/>
  <c r="D4026" i="17" s="1"/>
  <c r="D4027" i="17" s="1"/>
  <c r="D4028" i="17" s="1"/>
  <c r="D4029" i="17" s="1"/>
  <c r="D4030" i="17" s="1"/>
  <c r="D4031" i="17" s="1"/>
  <c r="D4032" i="17" s="1"/>
  <c r="D4033" i="17" s="1"/>
  <c r="D4034" i="17" s="1"/>
  <c r="D4035" i="17" s="1"/>
  <c r="D4036" i="17" s="1"/>
  <c r="D4037" i="17" s="1"/>
  <c r="D4038" i="17" s="1"/>
  <c r="D4039" i="17" s="1"/>
  <c r="D4040" i="17" s="1"/>
  <c r="D4041" i="17" s="1"/>
  <c r="D4042" i="17" s="1"/>
  <c r="D4043" i="17" s="1"/>
  <c r="D4044" i="17" s="1"/>
  <c r="D4045" i="17" s="1"/>
  <c r="D4046" i="17" s="1"/>
  <c r="D4047" i="17" s="1"/>
  <c r="D4048" i="17" s="1"/>
  <c r="D4049" i="17" s="1"/>
  <c r="D4050" i="17" s="1"/>
  <c r="D4051" i="17" s="1"/>
  <c r="D4052" i="17" s="1"/>
  <c r="D4053" i="17" s="1"/>
  <c r="D4054" i="17" s="1"/>
  <c r="D4055" i="17" s="1"/>
  <c r="D4056" i="17" s="1"/>
  <c r="D4057" i="17" s="1"/>
  <c r="D4058" i="17" s="1"/>
  <c r="D4059" i="17" s="1"/>
  <c r="D4060" i="17" s="1"/>
  <c r="D4061" i="17" s="1"/>
  <c r="D4062" i="17" s="1"/>
  <c r="D4063" i="17" s="1"/>
  <c r="D4064" i="17" s="1"/>
  <c r="D4065" i="17" s="1"/>
  <c r="D4066" i="17" s="1"/>
  <c r="D4067" i="17" s="1"/>
  <c r="D4068" i="17" s="1"/>
  <c r="D4069" i="17" s="1"/>
  <c r="D4070" i="17" s="1"/>
  <c r="D4071" i="17" s="1"/>
  <c r="D4072" i="17" s="1"/>
  <c r="D4073" i="17" s="1"/>
  <c r="D4074" i="17" s="1"/>
  <c r="D4075" i="17" s="1"/>
  <c r="D4076" i="17" s="1"/>
  <c r="D4077" i="17" s="1"/>
  <c r="D4078" i="17" s="1"/>
  <c r="D4079" i="17" s="1"/>
  <c r="D4080" i="17" s="1"/>
  <c r="D4081" i="17" s="1"/>
  <c r="D4082" i="17" s="1"/>
  <c r="D4083" i="17" s="1"/>
  <c r="D4084" i="17" s="1"/>
  <c r="D4085" i="17" s="1"/>
  <c r="D4086" i="17" s="1"/>
  <c r="D4087" i="17" s="1"/>
  <c r="D4088" i="17" s="1"/>
  <c r="D4089" i="17" s="1"/>
  <c r="D4090" i="17" s="1"/>
  <c r="D4091" i="17" s="1"/>
  <c r="D4092" i="17" s="1"/>
  <c r="D4093" i="17" s="1"/>
  <c r="D4094" i="17" s="1"/>
  <c r="D4095" i="17" s="1"/>
  <c r="D4096" i="17" s="1"/>
  <c r="D4097" i="17" s="1"/>
  <c r="D4098" i="17" s="1"/>
  <c r="D4099" i="17" s="1"/>
  <c r="D4100" i="17" s="1"/>
  <c r="D4101" i="17" s="1"/>
  <c r="D4102" i="17" s="1"/>
  <c r="D4103" i="17" s="1"/>
  <c r="D4104" i="17" s="1"/>
  <c r="D4105" i="17" s="1"/>
  <c r="D4106" i="17" s="1"/>
  <c r="D4107" i="17" s="1"/>
  <c r="D4108" i="17" s="1"/>
  <c r="D4109" i="17" s="1"/>
  <c r="D4110" i="17" s="1"/>
  <c r="D4111" i="17" s="1"/>
  <c r="D4112" i="17" s="1"/>
  <c r="D4113" i="17" s="1"/>
  <c r="D4114" i="17" s="1"/>
  <c r="D4115" i="17" s="1"/>
  <c r="D4116" i="17" s="1"/>
  <c r="D4117" i="17" s="1"/>
  <c r="D4118" i="17" s="1"/>
  <c r="D4119" i="17" s="1"/>
  <c r="D4120" i="17" s="1"/>
  <c r="D4121" i="17" s="1"/>
  <c r="D4122" i="17" s="1"/>
  <c r="D4123" i="17" s="1"/>
  <c r="D4124" i="17" s="1"/>
  <c r="D4125" i="17" s="1"/>
  <c r="D4126" i="17" s="1"/>
  <c r="D4127" i="17" s="1"/>
  <c r="D4128" i="17" s="1"/>
  <c r="D4129" i="17" s="1"/>
  <c r="D4130" i="17" s="1"/>
  <c r="D4131" i="17" s="1"/>
  <c r="D4132" i="17" s="1"/>
  <c r="D4133" i="17" s="1"/>
  <c r="D4134" i="17" s="1"/>
  <c r="D4135" i="17" s="1"/>
  <c r="D4136" i="17" s="1"/>
  <c r="D4137" i="17" s="1"/>
  <c r="D4138" i="17" s="1"/>
  <c r="D4139" i="17" s="1"/>
  <c r="D4140" i="17" s="1"/>
  <c r="D4141" i="17" s="1"/>
  <c r="D4142" i="17" s="1"/>
  <c r="D4143" i="17" s="1"/>
  <c r="D4144" i="17" s="1"/>
  <c r="D4145" i="17" s="1"/>
  <c r="D4146" i="17" s="1"/>
  <c r="D4147" i="17" s="1"/>
  <c r="D4148" i="17" s="1"/>
  <c r="D4149" i="17" s="1"/>
  <c r="D4150" i="17" s="1"/>
  <c r="D4151" i="17" s="1"/>
  <c r="D4152" i="17" s="1"/>
  <c r="D4153" i="17" s="1"/>
  <c r="D4154" i="17" s="1"/>
  <c r="D4155" i="17" s="1"/>
  <c r="D4156" i="17" s="1"/>
  <c r="D4157" i="17" s="1"/>
  <c r="D4158" i="17" s="1"/>
  <c r="D4159" i="17" s="1"/>
  <c r="D4160" i="17" s="1"/>
  <c r="D4161" i="17" s="1"/>
  <c r="D4162" i="17" s="1"/>
  <c r="D4163" i="17" s="1"/>
  <c r="D4164" i="17" s="1"/>
  <c r="D4165" i="17" s="1"/>
  <c r="D4166" i="17" s="1"/>
  <c r="D4167" i="17" s="1"/>
  <c r="D4168" i="17" s="1"/>
  <c r="D4169" i="17" s="1"/>
  <c r="D4170" i="17" s="1"/>
  <c r="D4171" i="17" s="1"/>
  <c r="D4172" i="17" s="1"/>
  <c r="D4173" i="17" s="1"/>
  <c r="D4174" i="17" s="1"/>
  <c r="D4175" i="17" s="1"/>
  <c r="D4176" i="17" s="1"/>
  <c r="D4177" i="17" s="1"/>
  <c r="D4178" i="17" s="1"/>
  <c r="D4179" i="17" s="1"/>
  <c r="D4180" i="17" s="1"/>
  <c r="D4181" i="17" s="1"/>
  <c r="D4182" i="17" s="1"/>
  <c r="D4183" i="17" s="1"/>
  <c r="D4184" i="17" s="1"/>
  <c r="D4185" i="17" s="1"/>
  <c r="D4186" i="17" s="1"/>
  <c r="D4187" i="17" s="1"/>
  <c r="D4188" i="17" s="1"/>
  <c r="D4189" i="17" s="1"/>
  <c r="D4190" i="17" s="1"/>
  <c r="D4191" i="17" s="1"/>
  <c r="D4192" i="17" s="1"/>
  <c r="D4193" i="17" s="1"/>
  <c r="D4194" i="17" s="1"/>
  <c r="D4195" i="17" s="1"/>
  <c r="D4196" i="17" s="1"/>
  <c r="D4197" i="17" s="1"/>
  <c r="D4198" i="17" s="1"/>
  <c r="D4199" i="17" s="1"/>
  <c r="D4200" i="17" s="1"/>
  <c r="D4201" i="17" s="1"/>
  <c r="D4202" i="17" s="1"/>
  <c r="D4203" i="17" s="1"/>
  <c r="D4204" i="17" s="1"/>
  <c r="D4205" i="17" s="1"/>
  <c r="D4206" i="17" s="1"/>
  <c r="D4207" i="17" s="1"/>
  <c r="D4208" i="17" s="1"/>
  <c r="D4209" i="17" s="1"/>
  <c r="D4210" i="17" s="1"/>
  <c r="D4211" i="17" s="1"/>
  <c r="D4212" i="17" s="1"/>
  <c r="D4213" i="17" s="1"/>
  <c r="D4214" i="17" s="1"/>
  <c r="D4215" i="17" s="1"/>
  <c r="D4216" i="17" s="1"/>
  <c r="D4217" i="17" s="1"/>
  <c r="D4218" i="17" s="1"/>
  <c r="D4219" i="17" s="1"/>
  <c r="D4220" i="17" s="1"/>
  <c r="D4221" i="17" s="1"/>
  <c r="D4222" i="17" s="1"/>
  <c r="D4223" i="17" s="1"/>
  <c r="D4224" i="17" s="1"/>
  <c r="D4225" i="17" s="1"/>
  <c r="D4226" i="17" s="1"/>
  <c r="D4227" i="17" s="1"/>
  <c r="D4228" i="17" s="1"/>
  <c r="D4229" i="17" s="1"/>
  <c r="D4230" i="17" s="1"/>
  <c r="D4231" i="17" s="1"/>
  <c r="D4232" i="17" s="1"/>
  <c r="D4233" i="17" s="1"/>
  <c r="D4234" i="17" s="1"/>
  <c r="D4235" i="17" s="1"/>
  <c r="D4236" i="17" s="1"/>
  <c r="D4237" i="17" s="1"/>
  <c r="D4238" i="17" s="1"/>
  <c r="D4239" i="17" s="1"/>
  <c r="D4240" i="17" s="1"/>
  <c r="D4241" i="17" s="1"/>
  <c r="D4242" i="17" s="1"/>
  <c r="D4243" i="17" s="1"/>
  <c r="D4244" i="17" s="1"/>
  <c r="D4245" i="17" s="1"/>
  <c r="D4246" i="17" s="1"/>
  <c r="D4247" i="17" s="1"/>
  <c r="D4248" i="17" s="1"/>
  <c r="D4249" i="17" s="1"/>
  <c r="D4250" i="17" s="1"/>
  <c r="D4251" i="17" s="1"/>
  <c r="D4252" i="17" s="1"/>
  <c r="D4253" i="17" s="1"/>
  <c r="D4254" i="17" s="1"/>
  <c r="D4255" i="17" s="1"/>
  <c r="D4256" i="17" s="1"/>
  <c r="D4257" i="17" s="1"/>
  <c r="D4258" i="17" s="1"/>
  <c r="D4259" i="17" s="1"/>
  <c r="D4260" i="17" s="1"/>
  <c r="D4261" i="17" s="1"/>
  <c r="D4262" i="17" s="1"/>
  <c r="D4263" i="17" s="1"/>
  <c r="D4264" i="17" s="1"/>
  <c r="D4265" i="17" s="1"/>
  <c r="D4266" i="17" s="1"/>
  <c r="D4267" i="17" s="1"/>
  <c r="D4268" i="17" s="1"/>
  <c r="D4269" i="17" s="1"/>
  <c r="D4270" i="17" s="1"/>
  <c r="D4271" i="17" s="1"/>
  <c r="D4272" i="17" s="1"/>
  <c r="D4273" i="17" s="1"/>
  <c r="D4274" i="17" s="1"/>
  <c r="D4275" i="17" s="1"/>
  <c r="D4276" i="17" s="1"/>
  <c r="D4277" i="17" s="1"/>
  <c r="D4278" i="17" s="1"/>
  <c r="D4279" i="17" s="1"/>
  <c r="D4280" i="17" s="1"/>
  <c r="D4281" i="17" s="1"/>
  <c r="D4282" i="17" s="1"/>
  <c r="D4283" i="17" s="1"/>
  <c r="D4284" i="17" s="1"/>
  <c r="D4285" i="17" s="1"/>
  <c r="D4286" i="17" s="1"/>
  <c r="D4287" i="17" s="1"/>
  <c r="D4288" i="17" s="1"/>
  <c r="D4289" i="17" s="1"/>
  <c r="D4290" i="17" s="1"/>
  <c r="D4291" i="17" s="1"/>
  <c r="D4292" i="17" s="1"/>
  <c r="D4293" i="17" s="1"/>
  <c r="D4294" i="17" s="1"/>
  <c r="D4295" i="17" s="1"/>
  <c r="D4296" i="17" s="1"/>
  <c r="D4297" i="17" s="1"/>
  <c r="D4298" i="17" s="1"/>
  <c r="D4299" i="17" s="1"/>
  <c r="D4300" i="17" s="1"/>
  <c r="D4301" i="17" s="1"/>
  <c r="D4302" i="17" s="1"/>
  <c r="D4303" i="17" s="1"/>
  <c r="D4304" i="17" s="1"/>
  <c r="D4305" i="17" s="1"/>
  <c r="D4306" i="17" s="1"/>
  <c r="D4307" i="17" s="1"/>
  <c r="D4308" i="17" s="1"/>
  <c r="D4309" i="17" s="1"/>
  <c r="D4310" i="17" s="1"/>
  <c r="D4311" i="17" s="1"/>
  <c r="D4312" i="17" s="1"/>
  <c r="D4313" i="17" s="1"/>
  <c r="D4314" i="17" s="1"/>
  <c r="D4315" i="17" s="1"/>
  <c r="D4316" i="17" s="1"/>
  <c r="D4317" i="17" s="1"/>
  <c r="D4318" i="17" s="1"/>
  <c r="D4319" i="17" s="1"/>
  <c r="D4320" i="17" s="1"/>
  <c r="D4321" i="17" s="1"/>
  <c r="D4322" i="17" s="1"/>
  <c r="D4323" i="17" s="1"/>
  <c r="D4324" i="17" s="1"/>
  <c r="D4325" i="17" s="1"/>
  <c r="D4326" i="17" s="1"/>
  <c r="D4327" i="17" s="1"/>
  <c r="D4328" i="17" s="1"/>
  <c r="D4329" i="17" s="1"/>
  <c r="D4330" i="17" s="1"/>
  <c r="D4331" i="17" s="1"/>
  <c r="D4332" i="17" s="1"/>
  <c r="D4333" i="17" s="1"/>
  <c r="D4334" i="17" s="1"/>
  <c r="D4335" i="17" s="1"/>
  <c r="D4336" i="17" s="1"/>
  <c r="D4337" i="17" s="1"/>
  <c r="D4338" i="17" s="1"/>
  <c r="D4339" i="17" s="1"/>
  <c r="D4340" i="17" s="1"/>
  <c r="D4341" i="17" s="1"/>
  <c r="D4342" i="17" s="1"/>
  <c r="D4343" i="17" s="1"/>
  <c r="D4344" i="17" s="1"/>
  <c r="D4345" i="17" s="1"/>
  <c r="D4346" i="17" s="1"/>
  <c r="D4347" i="17" s="1"/>
  <c r="D4348" i="17" s="1"/>
  <c r="D4349" i="17" s="1"/>
  <c r="D4350" i="17" s="1"/>
  <c r="D4351" i="17" s="1"/>
  <c r="D4352" i="17" s="1"/>
  <c r="D4353" i="17" s="1"/>
  <c r="D4354" i="17" s="1"/>
  <c r="D4355" i="17" s="1"/>
  <c r="D4356" i="17" s="1"/>
  <c r="D4357" i="17" s="1"/>
  <c r="D4358" i="17" s="1"/>
  <c r="D4359" i="17" s="1"/>
  <c r="D4360" i="17" s="1"/>
  <c r="D4361" i="17" s="1"/>
  <c r="D4362" i="17" s="1"/>
  <c r="D4363" i="17" s="1"/>
  <c r="D4364" i="17" s="1"/>
  <c r="D4365" i="17" s="1"/>
  <c r="D4366" i="17" s="1"/>
  <c r="D4367" i="17" s="1"/>
  <c r="D4368" i="17" s="1"/>
  <c r="D4369" i="17" s="1"/>
  <c r="D4370" i="17" s="1"/>
  <c r="D4371" i="17" s="1"/>
  <c r="D4372" i="17" s="1"/>
  <c r="D4373" i="17" s="1"/>
  <c r="D4374" i="17" s="1"/>
  <c r="D4375" i="17" s="1"/>
  <c r="D4376" i="17" s="1"/>
  <c r="D4377" i="17" s="1"/>
  <c r="D4378" i="17" s="1"/>
  <c r="D4379" i="17" s="1"/>
  <c r="D4380" i="17" s="1"/>
  <c r="D4381" i="17" s="1"/>
  <c r="D4382" i="17" s="1"/>
  <c r="D4383" i="17" s="1"/>
  <c r="D4384" i="17" s="1"/>
  <c r="D4385" i="17" s="1"/>
  <c r="D4386" i="17" s="1"/>
  <c r="D4387" i="17" s="1"/>
  <c r="D4388" i="17" s="1"/>
  <c r="D4389" i="17" s="1"/>
  <c r="D4390" i="17" s="1"/>
  <c r="D4391" i="17" s="1"/>
  <c r="D4392" i="17" s="1"/>
  <c r="D4393" i="17" s="1"/>
  <c r="D4394" i="17" s="1"/>
  <c r="D4395" i="17" s="1"/>
  <c r="D4396" i="17" s="1"/>
  <c r="D4397" i="17" s="1"/>
  <c r="D4398" i="17" s="1"/>
  <c r="D4399" i="17" s="1"/>
  <c r="D4400" i="17" s="1"/>
  <c r="D4401" i="17" s="1"/>
  <c r="D4402" i="17" s="1"/>
  <c r="D4403" i="17" s="1"/>
  <c r="D4404" i="17" s="1"/>
  <c r="D4405" i="17" s="1"/>
  <c r="D4406" i="17" s="1"/>
  <c r="D4407" i="17" s="1"/>
  <c r="D4408" i="17" s="1"/>
  <c r="D4409" i="17" s="1"/>
  <c r="D4410" i="17" s="1"/>
  <c r="D4411" i="17" s="1"/>
  <c r="D4412" i="17" s="1"/>
  <c r="D4413" i="17" s="1"/>
  <c r="D4414" i="17" s="1"/>
  <c r="D4415" i="17" s="1"/>
  <c r="D4416" i="17" s="1"/>
  <c r="D4417" i="17" s="1"/>
  <c r="D4418" i="17" s="1"/>
  <c r="D4419" i="17" s="1"/>
  <c r="D4420" i="17" s="1"/>
  <c r="D4421" i="17" s="1"/>
  <c r="D4422" i="17" s="1"/>
  <c r="D4423" i="17" s="1"/>
  <c r="D4424" i="17" s="1"/>
  <c r="D4425" i="17" s="1"/>
  <c r="D4426" i="17" s="1"/>
  <c r="D4427" i="17" s="1"/>
  <c r="D4428" i="17" s="1"/>
  <c r="D4429" i="17" s="1"/>
  <c r="D4430" i="17" s="1"/>
  <c r="D4431" i="17" s="1"/>
  <c r="D4432" i="17" s="1"/>
  <c r="D4433" i="17" s="1"/>
  <c r="D4434" i="17" s="1"/>
  <c r="D4435" i="17" s="1"/>
  <c r="D4436" i="17" s="1"/>
  <c r="D4437" i="17" s="1"/>
  <c r="D4438" i="17" s="1"/>
  <c r="D4439" i="17" s="1"/>
  <c r="D4440" i="17" s="1"/>
  <c r="D4441" i="17" s="1"/>
  <c r="D4442" i="17" s="1"/>
  <c r="D4443" i="17" s="1"/>
  <c r="D4444" i="17" s="1"/>
  <c r="D4445" i="17" s="1"/>
  <c r="D4446" i="17" s="1"/>
  <c r="D4447" i="17" s="1"/>
  <c r="D4448" i="17" s="1"/>
  <c r="D4449" i="17" s="1"/>
  <c r="D4450" i="17" s="1"/>
  <c r="D4451" i="17" s="1"/>
  <c r="D4452" i="17" s="1"/>
  <c r="D4453" i="17" s="1"/>
  <c r="D4454" i="17" s="1"/>
  <c r="D4455" i="17" s="1"/>
  <c r="D4456" i="17" s="1"/>
  <c r="D4457" i="17" s="1"/>
  <c r="D4458" i="17" s="1"/>
  <c r="D4459" i="17" s="1"/>
  <c r="D4460" i="17" s="1"/>
  <c r="D4461" i="17" s="1"/>
  <c r="D4462" i="17" s="1"/>
  <c r="D4463" i="17" s="1"/>
  <c r="D4464" i="17" s="1"/>
  <c r="D4465" i="17" s="1"/>
  <c r="D4466" i="17" s="1"/>
  <c r="D4467" i="17" s="1"/>
  <c r="D4468" i="17" s="1"/>
  <c r="D4469" i="17" s="1"/>
  <c r="D4470" i="17" s="1"/>
  <c r="D4471" i="17" s="1"/>
  <c r="D4472" i="17" s="1"/>
  <c r="D4473" i="17" s="1"/>
  <c r="D4474" i="17" s="1"/>
  <c r="D4475" i="17" s="1"/>
  <c r="D4476" i="17" s="1"/>
  <c r="D4477" i="17" s="1"/>
  <c r="D4478" i="17" s="1"/>
  <c r="D4479" i="17" s="1"/>
  <c r="D4480" i="17" s="1"/>
  <c r="D4481" i="17" s="1"/>
  <c r="D4482" i="17" s="1"/>
  <c r="D4483" i="17" s="1"/>
  <c r="D4484" i="17" s="1"/>
  <c r="D4485" i="17" s="1"/>
  <c r="D4486" i="17" s="1"/>
  <c r="D4487" i="17" s="1"/>
  <c r="D4488" i="17" s="1"/>
  <c r="D4489" i="17" s="1"/>
  <c r="D4490" i="17" s="1"/>
  <c r="D4491" i="17" s="1"/>
  <c r="D4492" i="17" s="1"/>
  <c r="D4493" i="17" s="1"/>
  <c r="D4494" i="17" s="1"/>
  <c r="D4495" i="17" s="1"/>
  <c r="D4496" i="17" s="1"/>
  <c r="D4497" i="17" s="1"/>
  <c r="D4498" i="17" s="1"/>
  <c r="D4499" i="17" s="1"/>
  <c r="D4500" i="17" s="1"/>
  <c r="D4501" i="17" s="1"/>
  <c r="D4502" i="17" s="1"/>
  <c r="D4503" i="17" s="1"/>
  <c r="D4504" i="17" s="1"/>
  <c r="D4505" i="17" s="1"/>
  <c r="D4506" i="17" s="1"/>
  <c r="D4507" i="17" s="1"/>
  <c r="D4508" i="17" s="1"/>
  <c r="D4509" i="17" s="1"/>
  <c r="D4510" i="17" s="1"/>
  <c r="D4511" i="17" s="1"/>
  <c r="D4512" i="17" s="1"/>
  <c r="D4513" i="17" s="1"/>
  <c r="D4514" i="17" s="1"/>
  <c r="D4515" i="17" s="1"/>
  <c r="D4516" i="17" s="1"/>
  <c r="D4517" i="17" s="1"/>
  <c r="D4518" i="17" s="1"/>
  <c r="D4519" i="17" s="1"/>
  <c r="D4520" i="17" s="1"/>
  <c r="D4521" i="17" s="1"/>
  <c r="D4522" i="17" s="1"/>
  <c r="D4523" i="17" s="1"/>
  <c r="D4524" i="17" s="1"/>
  <c r="D4525" i="17" s="1"/>
  <c r="D4526" i="17" s="1"/>
  <c r="D4527" i="17" s="1"/>
  <c r="D4528" i="17" s="1"/>
  <c r="D4529" i="17" s="1"/>
  <c r="D4530" i="17" s="1"/>
  <c r="D4531" i="17" s="1"/>
  <c r="D4532" i="17" s="1"/>
  <c r="D4533" i="17" s="1"/>
  <c r="D4534" i="17" s="1"/>
  <c r="D4535" i="17" s="1"/>
  <c r="D4536" i="17" s="1"/>
  <c r="D4537" i="17" s="1"/>
  <c r="D4538" i="17" s="1"/>
  <c r="D4539" i="17" s="1"/>
  <c r="D4540" i="17" s="1"/>
  <c r="D4541" i="17" s="1"/>
  <c r="D4542" i="17" s="1"/>
  <c r="D4543" i="17" s="1"/>
  <c r="D4544" i="17" s="1"/>
  <c r="D4545" i="17" s="1"/>
  <c r="D4546" i="17" s="1"/>
  <c r="D4547" i="17" s="1"/>
  <c r="D4548" i="17" s="1"/>
  <c r="D4549" i="17" s="1"/>
  <c r="D4550" i="17" s="1"/>
  <c r="D4551" i="17" s="1"/>
  <c r="D4552" i="17" s="1"/>
  <c r="D4553" i="17" s="1"/>
  <c r="D4554" i="17" s="1"/>
  <c r="D4555" i="17" s="1"/>
  <c r="D4556" i="17" s="1"/>
  <c r="D4557" i="17" s="1"/>
  <c r="D4558" i="17" s="1"/>
  <c r="D4559" i="17" s="1"/>
  <c r="D4560" i="17" s="1"/>
  <c r="D4561" i="17" s="1"/>
  <c r="D4562" i="17" s="1"/>
  <c r="D4563" i="17" s="1"/>
  <c r="D4564" i="17" s="1"/>
  <c r="D4565" i="17" s="1"/>
  <c r="D4566" i="17" s="1"/>
  <c r="D4567" i="17" s="1"/>
  <c r="D4568" i="17" s="1"/>
  <c r="D4569" i="17" s="1"/>
  <c r="D4570" i="17" s="1"/>
  <c r="D4571" i="17" s="1"/>
  <c r="D4572" i="17" s="1"/>
  <c r="D4573" i="17" s="1"/>
  <c r="D4574" i="17" s="1"/>
  <c r="D4575" i="17" s="1"/>
  <c r="D4576" i="17" s="1"/>
  <c r="D4577" i="17" s="1"/>
  <c r="D4578" i="17" s="1"/>
  <c r="D4579" i="17" s="1"/>
  <c r="D4580" i="17" s="1"/>
  <c r="D4581" i="17" s="1"/>
  <c r="D4582" i="17" s="1"/>
  <c r="D4583" i="17" s="1"/>
  <c r="D4584" i="17" s="1"/>
  <c r="D4585" i="17" s="1"/>
  <c r="D4586" i="17" s="1"/>
  <c r="D4587" i="17" s="1"/>
  <c r="D4588" i="17" s="1"/>
  <c r="D4589" i="17" s="1"/>
  <c r="D4590" i="17" s="1"/>
  <c r="D4591" i="17" s="1"/>
  <c r="D4592" i="17" s="1"/>
  <c r="D4593" i="17" s="1"/>
  <c r="D4594" i="17" s="1"/>
  <c r="D4595" i="17" s="1"/>
  <c r="D4596" i="17" s="1"/>
  <c r="D4597" i="17" s="1"/>
  <c r="D4598" i="17" s="1"/>
  <c r="D4599" i="17" s="1"/>
  <c r="D4600" i="17" s="1"/>
  <c r="D4601" i="17" s="1"/>
  <c r="D4602" i="17" s="1"/>
  <c r="D4603" i="17" s="1"/>
  <c r="D4604" i="17" s="1"/>
  <c r="D4605" i="17" s="1"/>
  <c r="D4606" i="17" s="1"/>
  <c r="D4607" i="17" s="1"/>
  <c r="D4608" i="17" s="1"/>
  <c r="D4609" i="17" s="1"/>
  <c r="D4610" i="17" s="1"/>
  <c r="D4611" i="17" s="1"/>
  <c r="D4612" i="17" s="1"/>
  <c r="D2309" i="17"/>
  <c r="D1157" i="17"/>
  <c r="D1158" i="17" s="1"/>
  <c r="D1159" i="17" s="1"/>
  <c r="D1160" i="17" s="1"/>
  <c r="D1161" i="17" s="1"/>
  <c r="D1162" i="17" s="1"/>
  <c r="D1163" i="17" s="1"/>
  <c r="D1164" i="17" s="1"/>
  <c r="D1165" i="17" s="1"/>
  <c r="D1166" i="17" s="1"/>
  <c r="D1167" i="17" s="1"/>
  <c r="D1168" i="17" s="1"/>
  <c r="D1169" i="17" s="1"/>
  <c r="D1170" i="17" s="1"/>
  <c r="D1171" i="17" s="1"/>
  <c r="D1172" i="17" s="1"/>
  <c r="D1173" i="17" s="1"/>
  <c r="D1174" i="17" s="1"/>
  <c r="D1175" i="17" s="1"/>
  <c r="D1176" i="17" s="1"/>
  <c r="D1177" i="17" s="1"/>
  <c r="D1178" i="17" s="1"/>
  <c r="D1179" i="17" s="1"/>
  <c r="D1180" i="17" s="1"/>
  <c r="D1181" i="17" s="1"/>
  <c r="D1182" i="17" s="1"/>
  <c r="D1183" i="17" s="1"/>
  <c r="D1184" i="17" s="1"/>
  <c r="D1185" i="17" s="1"/>
  <c r="D1186" i="17" s="1"/>
  <c r="D1187" i="17" s="1"/>
  <c r="D1188" i="17" s="1"/>
  <c r="D1189" i="17" s="1"/>
  <c r="D1190" i="17" s="1"/>
  <c r="D1191" i="17" s="1"/>
  <c r="D1192" i="17" s="1"/>
  <c r="D1193" i="17" s="1"/>
  <c r="D1194" i="17" s="1"/>
  <c r="D1195" i="17" s="1"/>
  <c r="D1196" i="17" s="1"/>
  <c r="D1197" i="17" s="1"/>
  <c r="D1198" i="17" s="1"/>
  <c r="D1199" i="17" s="1"/>
  <c r="D1200" i="17" s="1"/>
  <c r="D1201" i="17" s="1"/>
  <c r="D1202" i="17" s="1"/>
  <c r="D1203" i="17" s="1"/>
  <c r="D1204" i="17" s="1"/>
  <c r="D1205" i="17" s="1"/>
  <c r="D1206" i="17" s="1"/>
  <c r="D1207" i="17" s="1"/>
  <c r="D1208" i="17" s="1"/>
  <c r="D1209" i="17" s="1"/>
  <c r="D1210" i="17" s="1"/>
  <c r="D1211" i="17" s="1"/>
  <c r="D1212" i="17" s="1"/>
  <c r="D1213" i="17" s="1"/>
  <c r="D1214" i="17" s="1"/>
  <c r="D1215" i="17" s="1"/>
  <c r="D1216" i="17" s="1"/>
  <c r="D1217" i="17" s="1"/>
  <c r="D1218" i="17" s="1"/>
  <c r="D1219" i="17" s="1"/>
  <c r="D1220" i="17" s="1"/>
  <c r="D1221" i="17" s="1"/>
  <c r="D1222" i="17" s="1"/>
  <c r="D1223" i="17" s="1"/>
  <c r="D1224" i="17" s="1"/>
  <c r="D1225" i="17" s="1"/>
  <c r="D1226" i="17" s="1"/>
  <c r="D1227" i="17" s="1"/>
  <c r="D1228" i="17" s="1"/>
  <c r="D1229" i="17" s="1"/>
  <c r="D1230" i="17" s="1"/>
  <c r="D1231" i="17" s="1"/>
  <c r="D1232" i="17" s="1"/>
  <c r="D1233" i="17" s="1"/>
  <c r="D1234" i="17" s="1"/>
  <c r="D1235" i="17" s="1"/>
  <c r="D1236" i="17" s="1"/>
  <c r="D1237" i="17" s="1"/>
  <c r="D1238" i="17" s="1"/>
  <c r="D1239" i="17" s="1"/>
  <c r="D1240" i="17" s="1"/>
  <c r="D1241" i="17" s="1"/>
  <c r="D1242" i="17" s="1"/>
  <c r="D1243" i="17" s="1"/>
  <c r="D1244" i="17" s="1"/>
  <c r="D1245" i="17" s="1"/>
  <c r="D1246" i="17" s="1"/>
  <c r="D1247" i="17" s="1"/>
  <c r="D1248" i="17" s="1"/>
  <c r="D1249" i="17" s="1"/>
  <c r="D1250" i="17" s="1"/>
  <c r="D1251" i="17" s="1"/>
  <c r="D1252" i="17" s="1"/>
  <c r="D1253" i="17" s="1"/>
  <c r="D1254" i="17" s="1"/>
  <c r="D1255" i="17" s="1"/>
  <c r="D1256" i="17" s="1"/>
  <c r="D1257" i="17" s="1"/>
  <c r="D1258" i="17" s="1"/>
  <c r="D1259" i="17" s="1"/>
  <c r="D1260" i="17" s="1"/>
  <c r="D1261" i="17" s="1"/>
  <c r="D1262" i="17" s="1"/>
  <c r="D1263" i="17" s="1"/>
  <c r="D1264" i="17" s="1"/>
  <c r="D1265" i="17" s="1"/>
  <c r="D1266" i="17" s="1"/>
  <c r="D1267" i="17" s="1"/>
  <c r="D1268" i="17" s="1"/>
  <c r="D1269" i="17" s="1"/>
  <c r="D1270" i="17" s="1"/>
  <c r="D1271" i="17" s="1"/>
  <c r="D1272" i="17" s="1"/>
  <c r="D1273" i="17" s="1"/>
  <c r="D1274" i="17" s="1"/>
  <c r="D1275" i="17" s="1"/>
  <c r="D1276" i="17" s="1"/>
  <c r="D1277" i="17" s="1"/>
  <c r="D1278" i="17" s="1"/>
  <c r="D1279" i="17" s="1"/>
  <c r="D1280" i="17" s="1"/>
  <c r="D1281" i="17" s="1"/>
  <c r="D1282" i="17" s="1"/>
  <c r="D1283" i="17" s="1"/>
  <c r="D1284" i="17" s="1"/>
  <c r="D1285" i="17" s="1"/>
  <c r="D1286" i="17" s="1"/>
  <c r="D1287" i="17" s="1"/>
  <c r="D1288" i="17" s="1"/>
  <c r="D1289" i="17" s="1"/>
  <c r="D1290" i="17" s="1"/>
  <c r="D1291" i="17" s="1"/>
  <c r="D1292" i="17" s="1"/>
  <c r="D1293" i="17" s="1"/>
  <c r="D1294" i="17" s="1"/>
  <c r="D1295" i="17" s="1"/>
  <c r="D1296" i="17" s="1"/>
  <c r="D1297" i="17" s="1"/>
  <c r="D1298" i="17" s="1"/>
  <c r="D1299" i="17" s="1"/>
  <c r="D1300" i="17" s="1"/>
  <c r="D1301" i="17" s="1"/>
  <c r="D1302" i="17" s="1"/>
  <c r="D1303" i="17" s="1"/>
  <c r="D1304" i="17" s="1"/>
  <c r="D1305" i="17" s="1"/>
  <c r="D1306" i="17" s="1"/>
  <c r="D1307" i="17" s="1"/>
  <c r="D1308" i="17" s="1"/>
  <c r="D1309" i="17" s="1"/>
  <c r="D1310" i="17" s="1"/>
  <c r="D1311" i="17" s="1"/>
  <c r="D1312" i="17" s="1"/>
  <c r="D1313" i="17" s="1"/>
  <c r="D1314" i="17" s="1"/>
  <c r="D1315" i="17" s="1"/>
  <c r="D1316" i="17" s="1"/>
  <c r="D1317" i="17" s="1"/>
  <c r="D1318" i="17" s="1"/>
  <c r="D1319" i="17" s="1"/>
  <c r="D1320" i="17" s="1"/>
  <c r="D1321" i="17" s="1"/>
  <c r="D1322" i="17" s="1"/>
  <c r="D1323" i="17" s="1"/>
  <c r="D1324" i="17" s="1"/>
  <c r="D1325" i="17" s="1"/>
  <c r="D1326" i="17" s="1"/>
  <c r="D1327" i="17" s="1"/>
  <c r="D1328" i="17" s="1"/>
  <c r="D1329" i="17" s="1"/>
  <c r="D1330" i="17" s="1"/>
  <c r="D1331" i="17" s="1"/>
  <c r="D1332" i="17" s="1"/>
  <c r="D1333" i="17" s="1"/>
  <c r="D1334" i="17" s="1"/>
  <c r="D1335" i="17" s="1"/>
  <c r="D1336" i="17" s="1"/>
  <c r="D1337" i="17" s="1"/>
  <c r="D1338" i="17" s="1"/>
  <c r="D1339" i="17" s="1"/>
  <c r="D1340" i="17" s="1"/>
  <c r="D1341" i="17" s="1"/>
  <c r="D1342" i="17" s="1"/>
  <c r="D1343" i="17" s="1"/>
  <c r="D1344" i="17" s="1"/>
  <c r="D1345" i="17" s="1"/>
  <c r="D1346" i="17" s="1"/>
  <c r="D1347" i="17" s="1"/>
  <c r="D1348" i="17" s="1"/>
  <c r="D1349" i="17" s="1"/>
  <c r="D1350" i="17" s="1"/>
  <c r="D1351" i="17" s="1"/>
  <c r="D1352" i="17" s="1"/>
  <c r="D1353" i="17" s="1"/>
  <c r="D1354" i="17" s="1"/>
  <c r="D1355" i="17" s="1"/>
  <c r="D1356" i="17" s="1"/>
  <c r="D1357" i="17" s="1"/>
  <c r="D1358" i="17" s="1"/>
  <c r="D1359" i="17" s="1"/>
  <c r="D1360" i="17" s="1"/>
  <c r="D1361" i="17" s="1"/>
  <c r="D1362" i="17" s="1"/>
  <c r="D1363" i="17" s="1"/>
  <c r="D1364" i="17" s="1"/>
  <c r="D1365" i="17" s="1"/>
  <c r="D1366" i="17" s="1"/>
  <c r="D1367" i="17" s="1"/>
  <c r="D1368" i="17" s="1"/>
  <c r="D1369" i="17" s="1"/>
  <c r="D1370" i="17" s="1"/>
  <c r="D1371" i="17" s="1"/>
  <c r="D1372" i="17" s="1"/>
  <c r="D1373" i="17" s="1"/>
  <c r="D1374" i="17" s="1"/>
  <c r="D1375" i="17" s="1"/>
  <c r="D1376" i="17" s="1"/>
  <c r="D1377" i="17" s="1"/>
  <c r="D1378" i="17" s="1"/>
  <c r="D1379" i="17" s="1"/>
  <c r="D1380" i="17" s="1"/>
  <c r="D1381" i="17" s="1"/>
  <c r="D1382" i="17" s="1"/>
  <c r="D1383" i="17" s="1"/>
  <c r="D1384" i="17" s="1"/>
  <c r="D1385" i="17" s="1"/>
  <c r="D1386" i="17" s="1"/>
  <c r="D1387" i="17" s="1"/>
  <c r="D1388" i="17" s="1"/>
  <c r="D1389" i="17" s="1"/>
  <c r="D1390" i="17" s="1"/>
  <c r="D1391" i="17" s="1"/>
  <c r="D1392" i="17" s="1"/>
  <c r="D1393" i="17" s="1"/>
  <c r="D1394" i="17" s="1"/>
  <c r="D1395" i="17" s="1"/>
  <c r="D1396" i="17" s="1"/>
  <c r="D1397" i="17" s="1"/>
  <c r="D1398" i="17" s="1"/>
  <c r="D1399" i="17" s="1"/>
  <c r="D1400" i="17" s="1"/>
  <c r="D1401" i="17" s="1"/>
  <c r="D1402" i="17" s="1"/>
  <c r="D1403" i="17" s="1"/>
  <c r="D1404" i="17" s="1"/>
  <c r="D1405" i="17" s="1"/>
  <c r="D1406" i="17" s="1"/>
  <c r="D1407" i="17" s="1"/>
  <c r="D1408" i="17" s="1"/>
  <c r="D1409" i="17" s="1"/>
  <c r="D1410" i="17" s="1"/>
  <c r="D1411" i="17" s="1"/>
  <c r="D1412" i="17" s="1"/>
  <c r="D1413" i="17" s="1"/>
  <c r="D1414" i="17" s="1"/>
  <c r="D1415" i="17" s="1"/>
  <c r="D1416" i="17" s="1"/>
  <c r="D1417" i="17" s="1"/>
  <c r="D1418" i="17" s="1"/>
  <c r="D1419" i="17" s="1"/>
  <c r="D1420" i="17" s="1"/>
  <c r="D1421" i="17" s="1"/>
  <c r="D1422" i="17" s="1"/>
  <c r="D1423" i="17" s="1"/>
  <c r="D1424" i="17" s="1"/>
  <c r="D1425" i="17" s="1"/>
  <c r="D1426" i="17" s="1"/>
  <c r="D1427" i="17" s="1"/>
  <c r="D1428" i="17" s="1"/>
  <c r="D1429" i="17" s="1"/>
  <c r="D1430" i="17" s="1"/>
  <c r="D1431" i="17" s="1"/>
  <c r="D1432" i="17" s="1"/>
  <c r="D1433" i="17" s="1"/>
  <c r="D1434" i="17" s="1"/>
  <c r="D1435" i="17" s="1"/>
  <c r="D1436" i="17" s="1"/>
  <c r="D1437" i="17" s="1"/>
  <c r="D1438" i="17" s="1"/>
  <c r="D1439" i="17" s="1"/>
  <c r="D1440" i="17" s="1"/>
  <c r="D1441" i="17" s="1"/>
  <c r="D1442" i="17" s="1"/>
  <c r="D1443" i="17" s="1"/>
  <c r="D1444" i="17" s="1"/>
  <c r="D1445" i="17" s="1"/>
  <c r="D1446" i="17" s="1"/>
  <c r="D1447" i="17" s="1"/>
  <c r="D1448" i="17" s="1"/>
  <c r="D1449" i="17" s="1"/>
  <c r="D1450" i="17" s="1"/>
  <c r="D1451" i="17" s="1"/>
  <c r="D1452" i="17" s="1"/>
  <c r="D1453" i="17" s="1"/>
  <c r="D1454" i="17" s="1"/>
  <c r="D1455" i="17" s="1"/>
  <c r="D1456" i="17" s="1"/>
  <c r="D1457" i="17" s="1"/>
  <c r="D1458" i="17" s="1"/>
  <c r="D1459" i="17" s="1"/>
  <c r="D1460" i="17" s="1"/>
  <c r="D1461" i="17" s="1"/>
  <c r="D1462" i="17" s="1"/>
  <c r="D1463" i="17" s="1"/>
  <c r="D1464" i="17" s="1"/>
  <c r="D1465" i="17" s="1"/>
  <c r="D1466" i="17" s="1"/>
  <c r="D1467" i="17" s="1"/>
  <c r="D1468" i="17" s="1"/>
  <c r="D1469" i="17" s="1"/>
  <c r="D1470" i="17" s="1"/>
  <c r="D1471" i="17" s="1"/>
  <c r="D1472" i="17" s="1"/>
  <c r="D1473" i="17" s="1"/>
  <c r="D1474" i="17" s="1"/>
  <c r="D1475" i="17" s="1"/>
  <c r="D1476" i="17" s="1"/>
  <c r="D1477" i="17" s="1"/>
  <c r="D1478" i="17" s="1"/>
  <c r="D1479" i="17" s="1"/>
  <c r="D1480" i="17" s="1"/>
  <c r="D1481" i="17" s="1"/>
  <c r="D1482" i="17" s="1"/>
  <c r="D1483" i="17" s="1"/>
  <c r="D1484" i="17" s="1"/>
  <c r="D1485" i="17" s="1"/>
  <c r="D1486" i="17" s="1"/>
  <c r="D1487" i="17" s="1"/>
  <c r="D1488" i="17" s="1"/>
  <c r="D1489" i="17" s="1"/>
  <c r="D1490" i="17" s="1"/>
  <c r="D1491" i="17" s="1"/>
  <c r="D1492" i="17" s="1"/>
  <c r="D1493" i="17" s="1"/>
  <c r="D1494" i="17" s="1"/>
  <c r="D1495" i="17" s="1"/>
  <c r="D1496" i="17" s="1"/>
  <c r="D1497" i="17" s="1"/>
  <c r="D1498" i="17" s="1"/>
  <c r="D1499" i="17" s="1"/>
  <c r="D1500" i="17" s="1"/>
  <c r="D1501" i="17" s="1"/>
  <c r="D1502" i="17" s="1"/>
  <c r="D1503" i="17" s="1"/>
  <c r="D1504" i="17" s="1"/>
  <c r="D1505" i="17" s="1"/>
  <c r="D1506" i="17" s="1"/>
  <c r="D1507" i="17" s="1"/>
  <c r="D1508" i="17" s="1"/>
  <c r="D1509" i="17" s="1"/>
  <c r="D1510" i="17" s="1"/>
  <c r="D1511" i="17" s="1"/>
  <c r="D1512" i="17" s="1"/>
  <c r="D1513" i="17" s="1"/>
  <c r="D1514" i="17" s="1"/>
  <c r="D1515" i="17" s="1"/>
  <c r="D1516" i="17" s="1"/>
  <c r="D1517" i="17" s="1"/>
  <c r="D1518" i="17" s="1"/>
  <c r="D1519" i="17" s="1"/>
  <c r="D1520" i="17" s="1"/>
  <c r="D1521" i="17" s="1"/>
  <c r="D1522" i="17" s="1"/>
  <c r="D1523" i="17" s="1"/>
  <c r="D1524" i="17" s="1"/>
  <c r="D1525" i="17" s="1"/>
  <c r="D1526" i="17" s="1"/>
  <c r="D1527" i="17" s="1"/>
  <c r="D1528" i="17" s="1"/>
  <c r="D1529" i="17" s="1"/>
  <c r="D1530" i="17" s="1"/>
  <c r="D1531" i="17" s="1"/>
  <c r="D1532" i="17" s="1"/>
  <c r="D1533" i="17" s="1"/>
  <c r="D1534" i="17" s="1"/>
  <c r="D1535" i="17" s="1"/>
  <c r="D1536" i="17" s="1"/>
  <c r="D1537" i="17" s="1"/>
  <c r="D1538" i="17" s="1"/>
  <c r="D1539" i="17" s="1"/>
  <c r="D1540" i="17" s="1"/>
  <c r="D1541" i="17" s="1"/>
  <c r="D1542" i="17" s="1"/>
  <c r="D1543" i="17" s="1"/>
  <c r="D1544" i="17" s="1"/>
  <c r="D1545" i="17" s="1"/>
  <c r="D1546" i="17" s="1"/>
  <c r="D1547" i="17" s="1"/>
  <c r="D1548" i="17" s="1"/>
  <c r="D1549" i="17" s="1"/>
  <c r="D1550" i="17" s="1"/>
  <c r="D1551" i="17" s="1"/>
  <c r="D1552" i="17" s="1"/>
  <c r="D1553" i="17" s="1"/>
  <c r="D1554" i="17" s="1"/>
  <c r="D1555" i="17" s="1"/>
  <c r="D1556" i="17" s="1"/>
  <c r="D1557" i="17" s="1"/>
  <c r="D1558" i="17" s="1"/>
  <c r="D1559" i="17" s="1"/>
  <c r="D1560" i="17" s="1"/>
  <c r="D1561" i="17" s="1"/>
  <c r="D1562" i="17" s="1"/>
  <c r="D1563" i="17" s="1"/>
  <c r="D1564" i="17" s="1"/>
  <c r="D1565" i="17" s="1"/>
  <c r="D1566" i="17" s="1"/>
  <c r="D1567" i="17" s="1"/>
  <c r="D1568" i="17" s="1"/>
  <c r="D1569" i="17" s="1"/>
  <c r="D1570" i="17" s="1"/>
  <c r="D1571" i="17" s="1"/>
  <c r="D1572" i="17" s="1"/>
  <c r="D1573" i="17" s="1"/>
  <c r="D1574" i="17" s="1"/>
  <c r="D1575" i="17" s="1"/>
  <c r="D1576" i="17" s="1"/>
  <c r="D1577" i="17" s="1"/>
  <c r="D1578" i="17" s="1"/>
  <c r="D1579" i="17" s="1"/>
  <c r="D1580" i="17" s="1"/>
  <c r="D1581" i="17" s="1"/>
  <c r="D1582" i="17" s="1"/>
  <c r="D1583" i="17" s="1"/>
  <c r="D1584" i="17" s="1"/>
  <c r="D1585" i="17" s="1"/>
  <c r="D1586" i="17" s="1"/>
  <c r="D1587" i="17" s="1"/>
  <c r="D1588" i="17" s="1"/>
  <c r="D1589" i="17" s="1"/>
  <c r="D1590" i="17" s="1"/>
  <c r="D1591" i="17" s="1"/>
  <c r="D1592" i="17" s="1"/>
  <c r="D1593" i="17" s="1"/>
  <c r="D1594" i="17" s="1"/>
  <c r="D1595" i="17" s="1"/>
  <c r="D1596" i="17" s="1"/>
  <c r="D1597" i="17" s="1"/>
  <c r="D1598" i="17" s="1"/>
  <c r="D1599" i="17" s="1"/>
  <c r="D1600" i="17" s="1"/>
  <c r="D1601" i="17" s="1"/>
  <c r="D1602" i="17" s="1"/>
  <c r="D1603" i="17" s="1"/>
  <c r="D1604" i="17" s="1"/>
  <c r="D1605" i="17" s="1"/>
  <c r="D1606" i="17" s="1"/>
  <c r="D1607" i="17" s="1"/>
  <c r="D1608" i="17" s="1"/>
  <c r="D1609" i="17" s="1"/>
  <c r="D1610" i="17" s="1"/>
  <c r="D1611" i="17" s="1"/>
  <c r="D1612" i="17" s="1"/>
  <c r="D1613" i="17" s="1"/>
  <c r="D1614" i="17" s="1"/>
  <c r="D1615" i="17" s="1"/>
  <c r="D1616" i="17" s="1"/>
  <c r="D1617" i="17" s="1"/>
  <c r="D1618" i="17" s="1"/>
  <c r="D1619" i="17" s="1"/>
  <c r="D1620" i="17" s="1"/>
  <c r="D1621" i="17" s="1"/>
  <c r="D1622" i="17" s="1"/>
  <c r="D1623" i="17" s="1"/>
  <c r="D1624" i="17" s="1"/>
  <c r="D1625" i="17" s="1"/>
  <c r="D1626" i="17" s="1"/>
  <c r="D1627" i="17" s="1"/>
  <c r="D1628" i="17" s="1"/>
  <c r="D1629" i="17" s="1"/>
  <c r="D1630" i="17" s="1"/>
  <c r="D1631" i="17" s="1"/>
  <c r="D1632" i="17" s="1"/>
  <c r="D1633" i="17" s="1"/>
  <c r="D1634" i="17" s="1"/>
  <c r="D1635" i="17" s="1"/>
  <c r="D1636" i="17" s="1"/>
  <c r="D1637" i="17" s="1"/>
  <c r="D1638" i="17" s="1"/>
  <c r="D1639" i="17" s="1"/>
  <c r="D1640" i="17" s="1"/>
  <c r="D1641" i="17" s="1"/>
  <c r="D1642" i="17" s="1"/>
  <c r="D1643" i="17" s="1"/>
  <c r="D1644" i="17" s="1"/>
  <c r="D1645" i="17" s="1"/>
  <c r="D1646" i="17" s="1"/>
  <c r="D1647" i="17" s="1"/>
  <c r="D1648" i="17" s="1"/>
  <c r="D1649" i="17" s="1"/>
  <c r="D1650" i="17" s="1"/>
  <c r="D1651" i="17" s="1"/>
  <c r="D1652" i="17" s="1"/>
  <c r="D1653" i="17" s="1"/>
  <c r="D1654" i="17" s="1"/>
  <c r="D1655" i="17" s="1"/>
  <c r="D1656" i="17" s="1"/>
  <c r="D1657" i="17" s="1"/>
  <c r="D1658" i="17" s="1"/>
  <c r="D1659" i="17" s="1"/>
  <c r="D1660" i="17" s="1"/>
  <c r="D1661" i="17" s="1"/>
  <c r="D1662" i="17" s="1"/>
  <c r="D1663" i="17" s="1"/>
  <c r="D1664" i="17" s="1"/>
  <c r="D1665" i="17" s="1"/>
  <c r="D1666" i="17" s="1"/>
  <c r="D1667" i="17" s="1"/>
  <c r="D1668" i="17" s="1"/>
  <c r="D1669" i="17" s="1"/>
  <c r="D1670" i="17" s="1"/>
  <c r="D1671" i="17" s="1"/>
  <c r="D1672" i="17" s="1"/>
  <c r="D1673" i="17" s="1"/>
  <c r="D1674" i="17" s="1"/>
  <c r="D1675" i="17" s="1"/>
  <c r="D1676" i="17" s="1"/>
  <c r="D1677" i="17" s="1"/>
  <c r="D1678" i="17" s="1"/>
  <c r="D1679" i="17" s="1"/>
  <c r="D1680" i="17" s="1"/>
  <c r="D1681" i="17" s="1"/>
  <c r="D1682" i="17" s="1"/>
  <c r="D1683" i="17" s="1"/>
  <c r="D1684" i="17" s="1"/>
  <c r="D1685" i="17" s="1"/>
  <c r="D1686" i="17" s="1"/>
  <c r="D1687" i="17" s="1"/>
  <c r="D1688" i="17" s="1"/>
  <c r="D1689" i="17" s="1"/>
  <c r="D1690" i="17" s="1"/>
  <c r="D1691" i="17" s="1"/>
  <c r="D1692" i="17" s="1"/>
  <c r="D1693" i="17" s="1"/>
  <c r="D1694" i="17" s="1"/>
  <c r="D1695" i="17" s="1"/>
  <c r="D1696" i="17" s="1"/>
  <c r="D1697" i="17" s="1"/>
  <c r="D1698" i="17" s="1"/>
  <c r="D1699" i="17" s="1"/>
  <c r="D1700" i="17" s="1"/>
  <c r="D1701" i="17" s="1"/>
  <c r="D1702" i="17" s="1"/>
  <c r="D1703" i="17" s="1"/>
  <c r="D1704" i="17" s="1"/>
  <c r="D1705" i="17" s="1"/>
  <c r="D1706" i="17" s="1"/>
  <c r="D1707" i="17" s="1"/>
  <c r="D1708" i="17" s="1"/>
  <c r="D1709" i="17" s="1"/>
  <c r="D1710" i="17" s="1"/>
  <c r="D1711" i="17" s="1"/>
  <c r="D1712" i="17" s="1"/>
  <c r="D1713" i="17" s="1"/>
  <c r="D1714" i="17" s="1"/>
  <c r="D1715" i="17" s="1"/>
  <c r="D1716" i="17" s="1"/>
  <c r="D1717" i="17" s="1"/>
  <c r="D1718" i="17" s="1"/>
  <c r="D1719" i="17" s="1"/>
  <c r="D1720" i="17" s="1"/>
  <c r="D1721" i="17" s="1"/>
  <c r="D1722" i="17" s="1"/>
  <c r="D1723" i="17" s="1"/>
  <c r="D1724" i="17" s="1"/>
  <c r="D1725" i="17" s="1"/>
  <c r="D1726" i="17" s="1"/>
  <c r="D1727" i="17" s="1"/>
  <c r="D1728" i="17" s="1"/>
  <c r="D1729" i="17" s="1"/>
  <c r="D1730" i="17" s="1"/>
  <c r="D1731" i="17" s="1"/>
  <c r="D1732" i="17" s="1"/>
  <c r="D1733" i="17" s="1"/>
  <c r="D1734" i="17" s="1"/>
  <c r="D1735" i="17" s="1"/>
  <c r="D1736" i="17" s="1"/>
  <c r="D1737" i="17" s="1"/>
  <c r="D1738" i="17" s="1"/>
  <c r="D1739" i="17" s="1"/>
  <c r="D1740" i="17" s="1"/>
  <c r="D1741" i="17" s="1"/>
  <c r="D1742" i="17" s="1"/>
  <c r="D1743" i="17" s="1"/>
  <c r="D1744" i="17" s="1"/>
  <c r="D1745" i="17" s="1"/>
  <c r="D1746" i="17" s="1"/>
  <c r="D1747" i="17" s="1"/>
  <c r="D1748" i="17" s="1"/>
  <c r="D1749" i="17" s="1"/>
  <c r="D1750" i="17" s="1"/>
  <c r="D1751" i="17" s="1"/>
  <c r="D1752" i="17" s="1"/>
  <c r="D1753" i="17" s="1"/>
  <c r="D1754" i="17" s="1"/>
  <c r="D1755" i="17" s="1"/>
  <c r="D1756" i="17" s="1"/>
  <c r="D1757" i="17" s="1"/>
  <c r="D1758" i="17" s="1"/>
  <c r="D1759" i="17" s="1"/>
  <c r="D1760" i="17" s="1"/>
  <c r="D1761" i="17" s="1"/>
  <c r="D1762" i="17" s="1"/>
  <c r="D1763" i="17" s="1"/>
  <c r="D1764" i="17" s="1"/>
  <c r="D1765" i="17" s="1"/>
  <c r="D1766" i="17" s="1"/>
  <c r="D1767" i="17" s="1"/>
  <c r="D1768" i="17" s="1"/>
  <c r="D1769" i="17" s="1"/>
  <c r="D1770" i="17" s="1"/>
  <c r="D1771" i="17" s="1"/>
  <c r="D1772" i="17" s="1"/>
  <c r="D1773" i="17" s="1"/>
  <c r="D1774" i="17" s="1"/>
  <c r="D1775" i="17" s="1"/>
  <c r="D1776" i="17" s="1"/>
  <c r="D1777" i="17" s="1"/>
  <c r="D1778" i="17" s="1"/>
  <c r="D1779" i="17" s="1"/>
  <c r="D1780" i="17" s="1"/>
  <c r="D1781" i="17" s="1"/>
  <c r="D1782" i="17" s="1"/>
  <c r="D1783" i="17" s="1"/>
  <c r="D1784" i="17" s="1"/>
  <c r="D1785" i="17" s="1"/>
  <c r="D1786" i="17" s="1"/>
  <c r="D1787" i="17" s="1"/>
  <c r="D1788" i="17" s="1"/>
  <c r="D1789" i="17" s="1"/>
  <c r="D1790" i="17" s="1"/>
  <c r="D1791" i="17" s="1"/>
  <c r="D1792" i="17" s="1"/>
  <c r="D1793" i="17" s="1"/>
  <c r="D1794" i="17" s="1"/>
  <c r="D1795" i="17" s="1"/>
  <c r="D1796" i="17" s="1"/>
  <c r="D1797" i="17" s="1"/>
  <c r="D1798" i="17" s="1"/>
  <c r="D1799" i="17" s="1"/>
  <c r="D1800" i="17" s="1"/>
  <c r="D1801" i="17" s="1"/>
  <c r="D1802" i="17" s="1"/>
  <c r="D1803" i="17" s="1"/>
  <c r="D1804" i="17" s="1"/>
  <c r="D1805" i="17" s="1"/>
  <c r="D1806" i="17" s="1"/>
  <c r="D1807" i="17" s="1"/>
  <c r="D1808" i="17" s="1"/>
  <c r="D1809" i="17" s="1"/>
  <c r="D1810" i="17" s="1"/>
  <c r="D1811" i="17" s="1"/>
  <c r="D1812" i="17" s="1"/>
  <c r="D1813" i="17" s="1"/>
  <c r="D1814" i="17" s="1"/>
  <c r="D1815" i="17" s="1"/>
  <c r="D1816" i="17" s="1"/>
  <c r="D1817" i="17" s="1"/>
  <c r="D1818" i="17" s="1"/>
  <c r="D1819" i="17" s="1"/>
  <c r="D1820" i="17" s="1"/>
  <c r="D1821" i="17" s="1"/>
  <c r="D1822" i="17" s="1"/>
  <c r="D1823" i="17" s="1"/>
  <c r="D1824" i="17" s="1"/>
  <c r="D1825" i="17" s="1"/>
  <c r="D1826" i="17" s="1"/>
  <c r="D1827" i="17" s="1"/>
  <c r="D1828" i="17" s="1"/>
  <c r="D1829" i="17" s="1"/>
  <c r="D1830" i="17" s="1"/>
  <c r="D1831" i="17" s="1"/>
  <c r="D1832" i="17" s="1"/>
  <c r="D1833" i="17" s="1"/>
  <c r="D1834" i="17" s="1"/>
  <c r="D1835" i="17" s="1"/>
  <c r="D1836" i="17" s="1"/>
  <c r="D1837" i="17" s="1"/>
  <c r="D1838" i="17" s="1"/>
  <c r="D1839" i="17" s="1"/>
  <c r="D1840" i="17" s="1"/>
  <c r="D1841" i="17" s="1"/>
  <c r="D1842" i="17" s="1"/>
  <c r="D1843" i="17" s="1"/>
  <c r="D1844" i="17" s="1"/>
  <c r="D1845" i="17" s="1"/>
  <c r="D1846" i="17" s="1"/>
  <c r="D1847" i="17" s="1"/>
  <c r="D1848" i="17" s="1"/>
  <c r="D1849" i="17" s="1"/>
  <c r="D1850" i="17" s="1"/>
  <c r="D1851" i="17" s="1"/>
  <c r="D1852" i="17" s="1"/>
  <c r="D1853" i="17" s="1"/>
  <c r="D1854" i="17" s="1"/>
  <c r="D1855" i="17" s="1"/>
  <c r="D1856" i="17" s="1"/>
  <c r="D1857" i="17" s="1"/>
  <c r="D1858" i="17" s="1"/>
  <c r="D1859" i="17" s="1"/>
  <c r="D1860" i="17" s="1"/>
  <c r="D1861" i="17" s="1"/>
  <c r="D1862" i="17" s="1"/>
  <c r="D1863" i="17" s="1"/>
  <c r="D1864" i="17" s="1"/>
  <c r="D1865" i="17" s="1"/>
  <c r="D1866" i="17" s="1"/>
  <c r="D1867" i="17" s="1"/>
  <c r="D1868" i="17" s="1"/>
  <c r="D1869" i="17" s="1"/>
  <c r="D1870" i="17" s="1"/>
  <c r="D1871" i="17" s="1"/>
  <c r="D1872" i="17" s="1"/>
  <c r="D1873" i="17" s="1"/>
  <c r="D1874" i="17" s="1"/>
  <c r="D1875" i="17" s="1"/>
  <c r="D1876" i="17" s="1"/>
  <c r="D1877" i="17" s="1"/>
  <c r="D1878" i="17" s="1"/>
  <c r="D1879" i="17" s="1"/>
  <c r="D1880" i="17" s="1"/>
  <c r="D1881" i="17" s="1"/>
  <c r="D1882" i="17" s="1"/>
  <c r="D1883" i="17" s="1"/>
  <c r="D1884" i="17" s="1"/>
  <c r="D1885" i="17" s="1"/>
  <c r="D1886" i="17" s="1"/>
  <c r="D1887" i="17" s="1"/>
  <c r="D1888" i="17" s="1"/>
  <c r="D1889" i="17" s="1"/>
  <c r="D1890" i="17" s="1"/>
  <c r="D1891" i="17" s="1"/>
  <c r="D1892" i="17" s="1"/>
  <c r="D1893" i="17" s="1"/>
  <c r="D1894" i="17" s="1"/>
  <c r="D1895" i="17" s="1"/>
  <c r="D1896" i="17" s="1"/>
  <c r="D1897" i="17" s="1"/>
  <c r="D1898" i="17" s="1"/>
  <c r="D1899" i="17" s="1"/>
  <c r="D1900" i="17" s="1"/>
  <c r="D1901" i="17" s="1"/>
  <c r="D1902" i="17" s="1"/>
  <c r="D1903" i="17" s="1"/>
  <c r="D1904" i="17" s="1"/>
  <c r="D1905" i="17" s="1"/>
  <c r="D1906" i="17" s="1"/>
  <c r="D1907" i="17" s="1"/>
  <c r="D1908" i="17" s="1"/>
  <c r="D1909" i="17" s="1"/>
  <c r="D1910" i="17" s="1"/>
  <c r="D1911" i="17" s="1"/>
  <c r="D1912" i="17" s="1"/>
  <c r="D1913" i="17" s="1"/>
  <c r="D1914" i="17" s="1"/>
  <c r="D1915" i="17" s="1"/>
  <c r="D1916" i="17" s="1"/>
  <c r="D1917" i="17" s="1"/>
  <c r="D1918" i="17" s="1"/>
  <c r="D1919" i="17" s="1"/>
  <c r="D1920" i="17" s="1"/>
  <c r="D1921" i="17" s="1"/>
  <c r="D1922" i="17" s="1"/>
  <c r="D1923" i="17" s="1"/>
  <c r="D1924" i="17" s="1"/>
  <c r="D1925" i="17" s="1"/>
  <c r="D1926" i="17" s="1"/>
  <c r="D1927" i="17" s="1"/>
  <c r="D1928" i="17" s="1"/>
  <c r="D1929" i="17" s="1"/>
  <c r="D1930" i="17" s="1"/>
  <c r="D1931" i="17" s="1"/>
  <c r="D1932" i="17" s="1"/>
  <c r="D1933" i="17" s="1"/>
  <c r="D1934" i="17" s="1"/>
  <c r="D1935" i="17" s="1"/>
  <c r="D1936" i="17" s="1"/>
  <c r="D1937" i="17" s="1"/>
  <c r="D1938" i="17" s="1"/>
  <c r="D1939" i="17" s="1"/>
  <c r="D1940" i="17" s="1"/>
  <c r="D1941" i="17" s="1"/>
  <c r="D1942" i="17" s="1"/>
  <c r="D1943" i="17" s="1"/>
  <c r="D1944" i="17" s="1"/>
  <c r="D1945" i="17" s="1"/>
  <c r="D1946" i="17" s="1"/>
  <c r="D1947" i="17" s="1"/>
  <c r="D1948" i="17" s="1"/>
  <c r="D1949" i="17" s="1"/>
  <c r="D1950" i="17" s="1"/>
  <c r="D1951" i="17" s="1"/>
  <c r="D1952" i="17" s="1"/>
  <c r="D1953" i="17" s="1"/>
  <c r="D1954" i="17" s="1"/>
  <c r="D1955" i="17" s="1"/>
  <c r="D1956" i="17" s="1"/>
  <c r="D1957" i="17" s="1"/>
  <c r="D1958" i="17" s="1"/>
  <c r="D1959" i="17" s="1"/>
  <c r="D1960" i="17" s="1"/>
  <c r="D1961" i="17" s="1"/>
  <c r="D1962" i="17" s="1"/>
  <c r="D1963" i="17" s="1"/>
  <c r="D1964" i="17" s="1"/>
  <c r="D1965" i="17" s="1"/>
  <c r="D1966" i="17" s="1"/>
  <c r="D1967" i="17" s="1"/>
  <c r="D1968" i="17" s="1"/>
  <c r="D1969" i="17" s="1"/>
  <c r="D1970" i="17" s="1"/>
  <c r="D1971" i="17" s="1"/>
  <c r="D1972" i="17" s="1"/>
  <c r="D1973" i="17" s="1"/>
  <c r="D1974" i="17" s="1"/>
  <c r="D1975" i="17" s="1"/>
  <c r="D1976" i="17" s="1"/>
  <c r="D1977" i="17" s="1"/>
  <c r="D1978" i="17" s="1"/>
  <c r="D1979" i="17" s="1"/>
  <c r="D1980" i="17" s="1"/>
  <c r="D1981" i="17" s="1"/>
  <c r="D1982" i="17" s="1"/>
  <c r="D1983" i="17" s="1"/>
  <c r="D1984" i="17" s="1"/>
  <c r="D1985" i="17" s="1"/>
  <c r="D1986" i="17" s="1"/>
  <c r="D1987" i="17" s="1"/>
  <c r="D1988" i="17" s="1"/>
  <c r="D1989" i="17" s="1"/>
  <c r="D1990" i="17" s="1"/>
  <c r="D1991" i="17" s="1"/>
  <c r="D1992" i="17" s="1"/>
  <c r="D1993" i="17" s="1"/>
  <c r="D1994" i="17" s="1"/>
  <c r="D1995" i="17" s="1"/>
  <c r="D1996" i="17" s="1"/>
  <c r="D1997" i="17" s="1"/>
  <c r="D1998" i="17" s="1"/>
  <c r="D1999" i="17" s="1"/>
  <c r="D2000" i="17" s="1"/>
  <c r="D2001" i="17" s="1"/>
  <c r="D2002" i="17" s="1"/>
  <c r="D2003" i="17" s="1"/>
  <c r="D2004" i="17" s="1"/>
  <c r="D2005" i="17" s="1"/>
  <c r="D2006" i="17" s="1"/>
  <c r="D2007" i="17" s="1"/>
  <c r="D2008" i="17" s="1"/>
  <c r="D2009" i="17" s="1"/>
  <c r="D2010" i="17" s="1"/>
  <c r="D2011" i="17" s="1"/>
  <c r="D2012" i="17" s="1"/>
  <c r="D2013" i="17" s="1"/>
  <c r="D2014" i="17" s="1"/>
  <c r="D2015" i="17" s="1"/>
  <c r="D2016" i="17" s="1"/>
  <c r="D2017" i="17" s="1"/>
  <c r="D2018" i="17" s="1"/>
  <c r="D2019" i="17" s="1"/>
  <c r="D2020" i="17" s="1"/>
  <c r="D2021" i="17" s="1"/>
  <c r="D2022" i="17" s="1"/>
  <c r="D2023" i="17" s="1"/>
  <c r="D2024" i="17" s="1"/>
  <c r="D2025" i="17" s="1"/>
  <c r="D2026" i="17" s="1"/>
  <c r="D2027" i="17" s="1"/>
  <c r="D2028" i="17" s="1"/>
  <c r="D2029" i="17" s="1"/>
  <c r="D2030" i="17" s="1"/>
  <c r="D2031" i="17" s="1"/>
  <c r="D2032" i="17" s="1"/>
  <c r="D2033" i="17" s="1"/>
  <c r="D2034" i="17" s="1"/>
  <c r="D2035" i="17" s="1"/>
  <c r="D2036" i="17" s="1"/>
  <c r="D2037" i="17" s="1"/>
  <c r="D2038" i="17" s="1"/>
  <c r="D2039" i="17" s="1"/>
  <c r="D2040" i="17" s="1"/>
  <c r="D2041" i="17" s="1"/>
  <c r="D2042" i="17" s="1"/>
  <c r="D2043" i="17" s="1"/>
  <c r="D2044" i="17" s="1"/>
  <c r="D2045" i="17" s="1"/>
  <c r="D2046" i="17" s="1"/>
  <c r="D2047" i="17" s="1"/>
  <c r="D2048" i="17" s="1"/>
  <c r="D2049" i="17" s="1"/>
  <c r="D2050" i="17" s="1"/>
  <c r="D2051" i="17" s="1"/>
  <c r="D2052" i="17" s="1"/>
  <c r="D2053" i="17" s="1"/>
  <c r="D2054" i="17" s="1"/>
  <c r="D2055" i="17" s="1"/>
  <c r="D2056" i="17" s="1"/>
  <c r="D2057" i="17" s="1"/>
  <c r="D2058" i="17" s="1"/>
  <c r="D2059" i="17" s="1"/>
  <c r="D2060" i="17" s="1"/>
  <c r="D2061" i="17" s="1"/>
  <c r="D2062" i="17" s="1"/>
  <c r="D2063" i="17" s="1"/>
  <c r="D2064" i="17" s="1"/>
  <c r="D2065" i="17" s="1"/>
  <c r="D2066" i="17" s="1"/>
  <c r="D2067" i="17" s="1"/>
  <c r="D2068" i="17" s="1"/>
  <c r="D2069" i="17" s="1"/>
  <c r="D2070" i="17" s="1"/>
  <c r="D2071" i="17" s="1"/>
  <c r="D2072" i="17" s="1"/>
  <c r="D2073" i="17" s="1"/>
  <c r="D2074" i="17" s="1"/>
  <c r="D2075" i="17" s="1"/>
  <c r="D2076" i="17" s="1"/>
  <c r="D2077" i="17" s="1"/>
  <c r="D2078" i="17" s="1"/>
  <c r="D2079" i="17" s="1"/>
  <c r="D2080" i="17" s="1"/>
  <c r="D2081" i="17" s="1"/>
  <c r="D2082" i="17" s="1"/>
  <c r="D2083" i="17" s="1"/>
  <c r="D2084" i="17" s="1"/>
  <c r="D2085" i="17" s="1"/>
  <c r="D2086" i="17" s="1"/>
  <c r="D2087" i="17" s="1"/>
  <c r="D2088" i="17" s="1"/>
  <c r="D2089" i="17" s="1"/>
  <c r="D2090" i="17" s="1"/>
  <c r="D2091" i="17" s="1"/>
  <c r="D2092" i="17" s="1"/>
  <c r="D2093" i="17" s="1"/>
  <c r="D2094" i="17" s="1"/>
  <c r="D2095" i="17" s="1"/>
  <c r="D2096" i="17" s="1"/>
  <c r="D2097" i="17" s="1"/>
  <c r="D2098" i="17" s="1"/>
  <c r="D2099" i="17" s="1"/>
  <c r="D2100" i="17" s="1"/>
  <c r="D2101" i="17" s="1"/>
  <c r="D2102" i="17" s="1"/>
  <c r="D2103" i="17" s="1"/>
  <c r="D2104" i="17" s="1"/>
  <c r="D2105" i="17" s="1"/>
  <c r="D2106" i="17" s="1"/>
  <c r="D2107" i="17" s="1"/>
  <c r="D2108" i="17" s="1"/>
  <c r="D2109" i="17" s="1"/>
  <c r="D2110" i="17" s="1"/>
  <c r="D2111" i="17" s="1"/>
  <c r="D2112" i="17" s="1"/>
  <c r="D2113" i="17" s="1"/>
  <c r="D2114" i="17" s="1"/>
  <c r="D2115" i="17" s="1"/>
  <c r="D2116" i="17" s="1"/>
  <c r="D2117" i="17" s="1"/>
  <c r="D2118" i="17" s="1"/>
  <c r="D2119" i="17" s="1"/>
  <c r="D2120" i="17" s="1"/>
  <c r="D2121" i="17" s="1"/>
  <c r="D2122" i="17" s="1"/>
  <c r="D2123" i="17" s="1"/>
  <c r="D2124" i="17" s="1"/>
  <c r="D2125" i="17" s="1"/>
  <c r="D2126" i="17" s="1"/>
  <c r="D2127" i="17" s="1"/>
  <c r="D2128" i="17" s="1"/>
  <c r="D2129" i="17" s="1"/>
  <c r="D2130" i="17" s="1"/>
  <c r="D2131" i="17" s="1"/>
  <c r="D2132" i="17" s="1"/>
  <c r="D2133" i="17" s="1"/>
  <c r="D2134" i="17" s="1"/>
  <c r="D2135" i="17" s="1"/>
  <c r="D2136" i="17" s="1"/>
  <c r="D2137" i="17" s="1"/>
  <c r="D2138" i="17" s="1"/>
  <c r="D2139" i="17" s="1"/>
  <c r="D2140" i="17" s="1"/>
  <c r="D2141" i="17" s="1"/>
  <c r="D2142" i="17" s="1"/>
  <c r="D2143" i="17" s="1"/>
  <c r="D2144" i="17" s="1"/>
  <c r="D2145" i="17" s="1"/>
  <c r="D2146" i="17" s="1"/>
  <c r="D2147" i="17" s="1"/>
  <c r="D2148" i="17" s="1"/>
  <c r="D2149" i="17" s="1"/>
  <c r="D2150" i="17" s="1"/>
  <c r="D2151" i="17" s="1"/>
  <c r="D2152" i="17" s="1"/>
  <c r="D2153" i="17" s="1"/>
  <c r="D2154" i="17" s="1"/>
  <c r="D2155" i="17" s="1"/>
  <c r="D2156" i="17" s="1"/>
  <c r="D2157" i="17" s="1"/>
  <c r="D2158" i="17" s="1"/>
  <c r="D2159" i="17" s="1"/>
  <c r="D2160" i="17" s="1"/>
  <c r="D2161" i="17" s="1"/>
  <c r="D2162" i="17" s="1"/>
  <c r="D2163" i="17" s="1"/>
  <c r="D2164" i="17" s="1"/>
  <c r="D2165" i="17" s="1"/>
  <c r="D2166" i="17" s="1"/>
  <c r="D2167" i="17" s="1"/>
  <c r="D2168" i="17" s="1"/>
  <c r="D2169" i="17" s="1"/>
  <c r="D2170" i="17" s="1"/>
  <c r="D2171" i="17" s="1"/>
  <c r="D2172" i="17" s="1"/>
  <c r="D2173" i="17" s="1"/>
  <c r="D2174" i="17" s="1"/>
  <c r="D2175" i="17" s="1"/>
  <c r="D2176" i="17" s="1"/>
  <c r="D2177" i="17" s="1"/>
  <c r="D2178" i="17" s="1"/>
  <c r="D2179" i="17" s="1"/>
  <c r="D2180" i="17" s="1"/>
  <c r="D2181" i="17" s="1"/>
  <c r="D2182" i="17" s="1"/>
  <c r="D2183" i="17" s="1"/>
  <c r="D2184" i="17" s="1"/>
  <c r="D2185" i="17" s="1"/>
  <c r="D2186" i="17" s="1"/>
  <c r="D2187" i="17" s="1"/>
  <c r="D2188" i="17" s="1"/>
  <c r="D2189" i="17" s="1"/>
  <c r="D2190" i="17" s="1"/>
  <c r="D2191" i="17" s="1"/>
  <c r="D2192" i="17" s="1"/>
  <c r="D2193" i="17" s="1"/>
  <c r="D2194" i="17" s="1"/>
  <c r="D2195" i="17" s="1"/>
  <c r="D2196" i="17" s="1"/>
  <c r="D2197" i="17" s="1"/>
  <c r="D2198" i="17" s="1"/>
  <c r="D2199" i="17" s="1"/>
  <c r="D2200" i="17" s="1"/>
  <c r="D2201" i="17" s="1"/>
  <c r="D2202" i="17" s="1"/>
  <c r="D2203" i="17" s="1"/>
  <c r="D2204" i="17" s="1"/>
  <c r="D2205" i="17" s="1"/>
  <c r="D2206" i="17" s="1"/>
  <c r="D2207" i="17" s="1"/>
  <c r="D2208" i="17" s="1"/>
  <c r="D2209" i="17" s="1"/>
  <c r="D2210" i="17" s="1"/>
  <c r="D2211" i="17" s="1"/>
  <c r="D2212" i="17" s="1"/>
  <c r="D2213" i="17" s="1"/>
  <c r="D2214" i="17" s="1"/>
  <c r="D2215" i="17" s="1"/>
  <c r="D2216" i="17" s="1"/>
  <c r="D2217" i="17" s="1"/>
  <c r="D2218" i="17" s="1"/>
  <c r="D2219" i="17" s="1"/>
  <c r="D2220" i="17" s="1"/>
  <c r="D2221" i="17" s="1"/>
  <c r="D2222" i="17" s="1"/>
  <c r="D2223" i="17" s="1"/>
  <c r="D2224" i="17" s="1"/>
  <c r="D2225" i="17" s="1"/>
  <c r="D2226" i="17" s="1"/>
  <c r="D2227" i="17" s="1"/>
  <c r="D2228" i="17" s="1"/>
  <c r="D2229" i="17" s="1"/>
  <c r="D2230" i="17" s="1"/>
  <c r="D2231" i="17" s="1"/>
  <c r="D2232" i="17" s="1"/>
  <c r="D2233" i="17" s="1"/>
  <c r="D2234" i="17" s="1"/>
  <c r="D2235" i="17" s="1"/>
  <c r="D2236" i="17" s="1"/>
  <c r="D2237" i="17" s="1"/>
  <c r="D2238" i="17" s="1"/>
  <c r="D2239" i="17" s="1"/>
  <c r="D2240" i="17" s="1"/>
  <c r="D2241" i="17" s="1"/>
  <c r="D2242" i="17" s="1"/>
  <c r="D2243" i="17" s="1"/>
  <c r="D2244" i="17" s="1"/>
  <c r="D2245" i="17" s="1"/>
  <c r="D2246" i="17" s="1"/>
  <c r="D2247" i="17" s="1"/>
  <c r="D2248" i="17" s="1"/>
  <c r="D2249" i="17" s="1"/>
  <c r="D2250" i="17" s="1"/>
  <c r="D2251" i="17" s="1"/>
  <c r="D2252" i="17" s="1"/>
  <c r="D2253" i="17" s="1"/>
  <c r="D2254" i="17" s="1"/>
  <c r="D2255" i="17" s="1"/>
  <c r="D2256" i="17" s="1"/>
  <c r="D2257" i="17" s="1"/>
  <c r="D2258" i="17" s="1"/>
  <c r="D2259" i="17" s="1"/>
  <c r="D2260" i="17" s="1"/>
  <c r="D2261" i="17" s="1"/>
  <c r="D2262" i="17" s="1"/>
  <c r="D2263" i="17" s="1"/>
  <c r="D2264" i="17" s="1"/>
  <c r="D2265" i="17" s="1"/>
  <c r="D2266" i="17" s="1"/>
  <c r="D2267" i="17" s="1"/>
  <c r="D2268" i="17" s="1"/>
  <c r="D2269" i="17" s="1"/>
  <c r="D2270" i="17" s="1"/>
  <c r="D2271" i="17" s="1"/>
  <c r="D2272" i="17" s="1"/>
  <c r="D2273" i="17" s="1"/>
  <c r="D2274" i="17" s="1"/>
  <c r="D2275" i="17" s="1"/>
  <c r="D2276" i="17" s="1"/>
  <c r="D2277" i="17" s="1"/>
  <c r="D2278" i="17" s="1"/>
  <c r="D2279" i="17" s="1"/>
  <c r="D2280" i="17" s="1"/>
  <c r="D2281" i="17" s="1"/>
  <c r="D2282" i="17" s="1"/>
  <c r="D2283" i="17" s="1"/>
  <c r="D2284" i="17" s="1"/>
  <c r="D2285" i="17" s="1"/>
  <c r="D2286" i="17" s="1"/>
  <c r="D2287" i="17" s="1"/>
  <c r="D2288" i="17" s="1"/>
  <c r="D2289" i="17" s="1"/>
  <c r="D2290" i="17" s="1"/>
  <c r="D2291" i="17" s="1"/>
  <c r="D2292" i="17" s="1"/>
  <c r="D2293" i="17" s="1"/>
  <c r="D2294" i="17" s="1"/>
  <c r="D2295" i="17" s="1"/>
  <c r="D2296" i="17" s="1"/>
  <c r="D2297" i="17" s="1"/>
  <c r="D2298" i="17" s="1"/>
  <c r="D2299" i="17" s="1"/>
  <c r="D2300" i="17" s="1"/>
  <c r="D2301" i="17" s="1"/>
  <c r="D2302" i="17" s="1"/>
  <c r="D2303" i="17" s="1"/>
  <c r="D2304" i="17" s="1"/>
  <c r="D2305" i="17" s="1"/>
  <c r="D2306" i="17" s="1"/>
  <c r="D2307" i="17" s="1"/>
  <c r="D2308" i="17" s="1"/>
  <c r="D581" i="17"/>
  <c r="D582" i="17" s="1"/>
  <c r="D583" i="17" s="1"/>
  <c r="D584" i="17" s="1"/>
  <c r="D585" i="17" s="1"/>
  <c r="D586" i="17" s="1"/>
  <c r="D587" i="17" s="1"/>
  <c r="D588" i="17" s="1"/>
  <c r="D589" i="17" s="1"/>
  <c r="D590" i="17" s="1"/>
  <c r="D591" i="17" s="1"/>
  <c r="D592" i="17" s="1"/>
  <c r="D593" i="17" s="1"/>
  <c r="D594" i="17" s="1"/>
  <c r="D595" i="17" s="1"/>
  <c r="D596" i="17" s="1"/>
  <c r="D597" i="17" s="1"/>
  <c r="D598" i="17" s="1"/>
  <c r="D599" i="17" s="1"/>
  <c r="D600" i="17" s="1"/>
  <c r="D601" i="17" s="1"/>
  <c r="D602" i="17" s="1"/>
  <c r="D603" i="17" s="1"/>
  <c r="D604" i="17" s="1"/>
  <c r="D605" i="17" s="1"/>
  <c r="D606" i="17" s="1"/>
  <c r="D607" i="17" s="1"/>
  <c r="D608" i="17" s="1"/>
  <c r="D609" i="17" s="1"/>
  <c r="D610" i="17" s="1"/>
  <c r="D611" i="17" s="1"/>
  <c r="D612" i="17" s="1"/>
  <c r="D613" i="17" s="1"/>
  <c r="D614" i="17" s="1"/>
  <c r="D615" i="17" s="1"/>
  <c r="D616" i="17" s="1"/>
  <c r="D617" i="17" s="1"/>
  <c r="D618" i="17" s="1"/>
  <c r="D619" i="17" s="1"/>
  <c r="D620" i="17" s="1"/>
  <c r="D621" i="17" s="1"/>
  <c r="D622" i="17" s="1"/>
  <c r="D623" i="17" s="1"/>
  <c r="D624" i="17" s="1"/>
  <c r="D625" i="17" s="1"/>
  <c r="D626" i="17" s="1"/>
  <c r="D627" i="17" s="1"/>
  <c r="D628" i="17" s="1"/>
  <c r="D629" i="17" s="1"/>
  <c r="D630" i="17" s="1"/>
  <c r="D631" i="17" s="1"/>
  <c r="D632" i="17" s="1"/>
  <c r="D633" i="17" s="1"/>
  <c r="D634" i="17" s="1"/>
  <c r="D635" i="17" s="1"/>
  <c r="D636" i="17" s="1"/>
  <c r="D637" i="17" s="1"/>
  <c r="D638" i="17" s="1"/>
  <c r="D639" i="17" s="1"/>
  <c r="D640" i="17" s="1"/>
  <c r="D641" i="17" s="1"/>
  <c r="D642" i="17" s="1"/>
  <c r="D643" i="17" s="1"/>
  <c r="D644" i="17" s="1"/>
  <c r="D645" i="17" s="1"/>
  <c r="D646" i="17" s="1"/>
  <c r="D647" i="17" s="1"/>
  <c r="D648" i="17" s="1"/>
  <c r="D649" i="17" s="1"/>
  <c r="D650" i="17" s="1"/>
  <c r="D651" i="17" s="1"/>
  <c r="D652" i="17" s="1"/>
  <c r="D653" i="17" s="1"/>
  <c r="D654" i="17" s="1"/>
  <c r="D655" i="17" s="1"/>
  <c r="D656" i="17" s="1"/>
  <c r="D657" i="17" s="1"/>
  <c r="D658" i="17" s="1"/>
  <c r="D659" i="17" s="1"/>
  <c r="D660" i="17" s="1"/>
  <c r="D661" i="17" s="1"/>
  <c r="D662" i="17" s="1"/>
  <c r="D663" i="17" s="1"/>
  <c r="D664" i="17" s="1"/>
  <c r="D665" i="17" s="1"/>
  <c r="D666" i="17" s="1"/>
  <c r="D667" i="17" s="1"/>
  <c r="D668" i="17" s="1"/>
  <c r="D669" i="17" s="1"/>
  <c r="D670" i="17" s="1"/>
  <c r="D671" i="17" s="1"/>
  <c r="D672" i="17" s="1"/>
  <c r="D673" i="17" s="1"/>
  <c r="D674" i="17" s="1"/>
  <c r="D675" i="17" s="1"/>
  <c r="D676" i="17" s="1"/>
  <c r="D677" i="17" s="1"/>
  <c r="D678" i="17" s="1"/>
  <c r="D679" i="17" s="1"/>
  <c r="D680" i="17" s="1"/>
  <c r="D681" i="17" s="1"/>
  <c r="D682" i="17" s="1"/>
  <c r="D683" i="17" s="1"/>
  <c r="D684" i="17" s="1"/>
  <c r="D685" i="17" s="1"/>
  <c r="D686" i="17" s="1"/>
  <c r="D687" i="17" s="1"/>
  <c r="D688" i="17" s="1"/>
  <c r="D689" i="17" s="1"/>
  <c r="D690" i="17" s="1"/>
  <c r="D691" i="17" s="1"/>
  <c r="D692" i="17" s="1"/>
  <c r="D693" i="17" s="1"/>
  <c r="D694" i="17" s="1"/>
  <c r="D695" i="17" s="1"/>
  <c r="D696" i="17" s="1"/>
  <c r="D697" i="17" s="1"/>
  <c r="D698" i="17" s="1"/>
  <c r="D699" i="17" s="1"/>
  <c r="D700" i="17" s="1"/>
  <c r="D701" i="17" s="1"/>
  <c r="D702" i="17" s="1"/>
  <c r="D703" i="17" s="1"/>
  <c r="D704" i="17" s="1"/>
  <c r="D705" i="17" s="1"/>
  <c r="D706" i="17" s="1"/>
  <c r="D707" i="17" s="1"/>
  <c r="D708" i="17" s="1"/>
  <c r="D709" i="17" s="1"/>
  <c r="D710" i="17" s="1"/>
  <c r="D711" i="17" s="1"/>
  <c r="D712" i="17" s="1"/>
  <c r="D713" i="17" s="1"/>
  <c r="D714" i="17" s="1"/>
  <c r="D715" i="17" s="1"/>
  <c r="D716" i="17" s="1"/>
  <c r="D717" i="17" s="1"/>
  <c r="D718" i="17" s="1"/>
  <c r="D719" i="17" s="1"/>
  <c r="D720" i="17" s="1"/>
  <c r="D721" i="17" s="1"/>
  <c r="D722" i="17" s="1"/>
  <c r="D723" i="17" s="1"/>
  <c r="D724" i="17" s="1"/>
  <c r="D725" i="17" s="1"/>
  <c r="D726" i="17" s="1"/>
  <c r="D727" i="17" s="1"/>
  <c r="D728" i="17" s="1"/>
  <c r="D729" i="17" s="1"/>
  <c r="D730" i="17" s="1"/>
  <c r="D731" i="17" s="1"/>
  <c r="D732" i="17" s="1"/>
  <c r="D733" i="17" s="1"/>
  <c r="D734" i="17" s="1"/>
  <c r="D735" i="17" s="1"/>
  <c r="D736" i="17" s="1"/>
  <c r="D737" i="17" s="1"/>
  <c r="D738" i="17" s="1"/>
  <c r="D739" i="17" s="1"/>
  <c r="D740" i="17" s="1"/>
  <c r="D741" i="17" s="1"/>
  <c r="D742" i="17" s="1"/>
  <c r="D743" i="17" s="1"/>
  <c r="D744" i="17" s="1"/>
  <c r="D745" i="17" s="1"/>
  <c r="D746" i="17" s="1"/>
  <c r="D747" i="17" s="1"/>
  <c r="D748" i="17" s="1"/>
  <c r="D749" i="17" s="1"/>
  <c r="D750" i="17" s="1"/>
  <c r="D751" i="17" s="1"/>
  <c r="D752" i="17" s="1"/>
  <c r="D753" i="17" s="1"/>
  <c r="D754" i="17" s="1"/>
  <c r="D755" i="17" s="1"/>
  <c r="D756" i="17" s="1"/>
  <c r="D757" i="17" s="1"/>
  <c r="D758" i="17" s="1"/>
  <c r="D759" i="17" s="1"/>
  <c r="D760" i="17" s="1"/>
  <c r="D761" i="17" s="1"/>
  <c r="D762" i="17" s="1"/>
  <c r="D763" i="17" s="1"/>
  <c r="D764" i="17" s="1"/>
  <c r="D765" i="17" s="1"/>
  <c r="D766" i="17" s="1"/>
  <c r="D767" i="17" s="1"/>
  <c r="D768" i="17" s="1"/>
  <c r="D769" i="17" s="1"/>
  <c r="D770" i="17" s="1"/>
  <c r="D771" i="17" s="1"/>
  <c r="D772" i="17" s="1"/>
  <c r="D773" i="17" s="1"/>
  <c r="D774" i="17" s="1"/>
  <c r="D775" i="17" s="1"/>
  <c r="D776" i="17" s="1"/>
  <c r="D777" i="17" s="1"/>
  <c r="D778" i="17" s="1"/>
  <c r="D779" i="17" s="1"/>
  <c r="D780" i="17" s="1"/>
  <c r="D781" i="17" s="1"/>
  <c r="D782" i="17" s="1"/>
  <c r="D783" i="17" s="1"/>
  <c r="D784" i="17" s="1"/>
  <c r="D785" i="17" s="1"/>
  <c r="D786" i="17" s="1"/>
  <c r="D787" i="17" s="1"/>
  <c r="D788" i="17" s="1"/>
  <c r="D789" i="17" s="1"/>
  <c r="D790" i="17" s="1"/>
  <c r="D791" i="17" s="1"/>
  <c r="D792" i="17" s="1"/>
  <c r="D793" i="17" s="1"/>
  <c r="D794" i="17" s="1"/>
  <c r="D795" i="17" s="1"/>
  <c r="D796" i="17" s="1"/>
  <c r="D797" i="17" s="1"/>
  <c r="D798" i="17" s="1"/>
  <c r="D799" i="17" s="1"/>
  <c r="D800" i="17" s="1"/>
  <c r="D801" i="17" s="1"/>
  <c r="D802" i="17" s="1"/>
  <c r="D803" i="17" s="1"/>
  <c r="D804" i="17" s="1"/>
  <c r="D805" i="17" s="1"/>
  <c r="D806" i="17" s="1"/>
  <c r="D807" i="17" s="1"/>
  <c r="D808" i="17" s="1"/>
  <c r="D809" i="17" s="1"/>
  <c r="D810" i="17" s="1"/>
  <c r="D811" i="17" s="1"/>
  <c r="D812" i="17" s="1"/>
  <c r="D813" i="17" s="1"/>
  <c r="D814" i="17" s="1"/>
  <c r="D815" i="17" s="1"/>
  <c r="D816" i="17" s="1"/>
  <c r="D817" i="17" s="1"/>
  <c r="D818" i="17" s="1"/>
  <c r="D819" i="17" s="1"/>
  <c r="D820" i="17" s="1"/>
  <c r="D821" i="17" s="1"/>
  <c r="D822" i="17" s="1"/>
  <c r="D823" i="17" s="1"/>
  <c r="D824" i="17" s="1"/>
  <c r="D825" i="17" s="1"/>
  <c r="D826" i="17" s="1"/>
  <c r="D827" i="17" s="1"/>
  <c r="D828" i="17" s="1"/>
  <c r="D829" i="17" s="1"/>
  <c r="D830" i="17" s="1"/>
  <c r="D831" i="17" s="1"/>
  <c r="D832" i="17" s="1"/>
  <c r="D833" i="17" s="1"/>
  <c r="D834" i="17" s="1"/>
  <c r="D835" i="17" s="1"/>
  <c r="D836" i="17" s="1"/>
  <c r="D837" i="17" s="1"/>
  <c r="D838" i="17" s="1"/>
  <c r="D839" i="17" s="1"/>
  <c r="D840" i="17" s="1"/>
  <c r="D841" i="17" s="1"/>
  <c r="D842" i="17" s="1"/>
  <c r="D843" i="17" s="1"/>
  <c r="D844" i="17" s="1"/>
  <c r="D845" i="17" s="1"/>
  <c r="D846" i="17" s="1"/>
  <c r="D847" i="17" s="1"/>
  <c r="D848" i="17" s="1"/>
  <c r="D849" i="17" s="1"/>
  <c r="D850" i="17" s="1"/>
  <c r="D851" i="17" s="1"/>
  <c r="D852" i="17" s="1"/>
  <c r="D853" i="17" s="1"/>
  <c r="D854" i="17" s="1"/>
  <c r="D855" i="17" s="1"/>
  <c r="D856" i="17" s="1"/>
  <c r="D857" i="17" s="1"/>
  <c r="D858" i="17" s="1"/>
  <c r="D859" i="17" s="1"/>
  <c r="D860" i="17" s="1"/>
  <c r="D861" i="17" s="1"/>
  <c r="D862" i="17" s="1"/>
  <c r="D863" i="17" s="1"/>
  <c r="D864" i="17" s="1"/>
  <c r="D865" i="17" s="1"/>
  <c r="D866" i="17" s="1"/>
  <c r="D867" i="17" s="1"/>
  <c r="D868" i="17" s="1"/>
  <c r="D869" i="17" s="1"/>
  <c r="D870" i="17" s="1"/>
  <c r="D871" i="17" s="1"/>
  <c r="D872" i="17" s="1"/>
  <c r="D873" i="17" s="1"/>
  <c r="D874" i="17" s="1"/>
  <c r="D875" i="17" s="1"/>
  <c r="D876" i="17" s="1"/>
  <c r="D877" i="17" s="1"/>
  <c r="D878" i="17" s="1"/>
  <c r="D879" i="17" s="1"/>
  <c r="D880" i="17" s="1"/>
  <c r="D881" i="17" s="1"/>
  <c r="D882" i="17" s="1"/>
  <c r="D883" i="17" s="1"/>
  <c r="D884" i="17" s="1"/>
  <c r="D885" i="17" s="1"/>
  <c r="D886" i="17" s="1"/>
  <c r="D887" i="17" s="1"/>
  <c r="D888" i="17" s="1"/>
  <c r="D889" i="17" s="1"/>
  <c r="D890" i="17" s="1"/>
  <c r="D891" i="17" s="1"/>
  <c r="D892" i="17" s="1"/>
  <c r="D893" i="17" s="1"/>
  <c r="D894" i="17" s="1"/>
  <c r="D895" i="17" s="1"/>
  <c r="D896" i="17" s="1"/>
  <c r="D897" i="17" s="1"/>
  <c r="D898" i="17" s="1"/>
  <c r="D899" i="17" s="1"/>
  <c r="D900" i="17" s="1"/>
  <c r="D901" i="17" s="1"/>
  <c r="D902" i="17" s="1"/>
  <c r="D903" i="17" s="1"/>
  <c r="D904" i="17" s="1"/>
  <c r="D905" i="17" s="1"/>
  <c r="D906" i="17" s="1"/>
  <c r="D907" i="17" s="1"/>
  <c r="D908" i="17" s="1"/>
  <c r="D909" i="17" s="1"/>
  <c r="D910" i="17" s="1"/>
  <c r="D911" i="17" s="1"/>
  <c r="D912" i="17" s="1"/>
  <c r="D913" i="17" s="1"/>
  <c r="D914" i="17" s="1"/>
  <c r="D915" i="17" s="1"/>
  <c r="D916" i="17" s="1"/>
  <c r="D917" i="17" s="1"/>
  <c r="D918" i="17" s="1"/>
  <c r="D919" i="17" s="1"/>
  <c r="D920" i="17" s="1"/>
  <c r="D921" i="17" s="1"/>
  <c r="D922" i="17" s="1"/>
  <c r="D923" i="17" s="1"/>
  <c r="D924" i="17" s="1"/>
  <c r="D925" i="17" s="1"/>
  <c r="D926" i="17" s="1"/>
  <c r="D927" i="17" s="1"/>
  <c r="D928" i="17" s="1"/>
  <c r="D929" i="17" s="1"/>
  <c r="D930" i="17" s="1"/>
  <c r="D931" i="17" s="1"/>
  <c r="D932" i="17" s="1"/>
  <c r="D933" i="17" s="1"/>
  <c r="D934" i="17" s="1"/>
  <c r="D935" i="17" s="1"/>
  <c r="D936" i="17" s="1"/>
  <c r="D937" i="17" s="1"/>
  <c r="D938" i="17" s="1"/>
  <c r="D939" i="17" s="1"/>
  <c r="D940" i="17" s="1"/>
  <c r="D941" i="17" s="1"/>
  <c r="D942" i="17" s="1"/>
  <c r="D943" i="17" s="1"/>
  <c r="D944" i="17" s="1"/>
  <c r="D945" i="17" s="1"/>
  <c r="D946" i="17" s="1"/>
  <c r="D947" i="17" s="1"/>
  <c r="D948" i="17" s="1"/>
  <c r="D949" i="17" s="1"/>
  <c r="D950" i="17" s="1"/>
  <c r="D951" i="17" s="1"/>
  <c r="D952" i="17" s="1"/>
  <c r="D953" i="17" s="1"/>
  <c r="D954" i="17" s="1"/>
  <c r="D955" i="17" s="1"/>
  <c r="D956" i="17" s="1"/>
  <c r="D957" i="17" s="1"/>
  <c r="D958" i="17" s="1"/>
  <c r="D959" i="17" s="1"/>
  <c r="D960" i="17" s="1"/>
  <c r="D961" i="17" s="1"/>
  <c r="D962" i="17" s="1"/>
  <c r="D963" i="17" s="1"/>
  <c r="D964" i="17" s="1"/>
  <c r="D965" i="17" s="1"/>
  <c r="D966" i="17" s="1"/>
  <c r="D967" i="17" s="1"/>
  <c r="D968" i="17" s="1"/>
  <c r="D969" i="17" s="1"/>
  <c r="D970" i="17" s="1"/>
  <c r="D971" i="17" s="1"/>
  <c r="D972" i="17" s="1"/>
  <c r="D973" i="17" s="1"/>
  <c r="D974" i="17" s="1"/>
  <c r="D975" i="17" s="1"/>
  <c r="D976" i="17" s="1"/>
  <c r="D977" i="17" s="1"/>
  <c r="D978" i="17" s="1"/>
  <c r="D979" i="17" s="1"/>
  <c r="D980" i="17" s="1"/>
  <c r="D981" i="17" s="1"/>
  <c r="D982" i="17" s="1"/>
  <c r="D983" i="17" s="1"/>
  <c r="D984" i="17" s="1"/>
  <c r="D985" i="17" s="1"/>
  <c r="D986" i="17" s="1"/>
  <c r="D987" i="17" s="1"/>
  <c r="D988" i="17" s="1"/>
  <c r="D989" i="17" s="1"/>
  <c r="D990" i="17" s="1"/>
  <c r="D991" i="17" s="1"/>
  <c r="D992" i="17" s="1"/>
  <c r="D993" i="17" s="1"/>
  <c r="D994" i="17" s="1"/>
  <c r="D995" i="17" s="1"/>
  <c r="D996" i="17" s="1"/>
  <c r="D997" i="17" s="1"/>
  <c r="D998" i="17" s="1"/>
  <c r="D999" i="17" s="1"/>
  <c r="D1000" i="17" s="1"/>
  <c r="D1001" i="17" s="1"/>
  <c r="D1002" i="17" s="1"/>
  <c r="D1003" i="17" s="1"/>
  <c r="D1004" i="17" s="1"/>
  <c r="D1005" i="17" s="1"/>
  <c r="D1006" i="17" s="1"/>
  <c r="D1007" i="17" s="1"/>
  <c r="D1008" i="17" s="1"/>
  <c r="D1009" i="17" s="1"/>
  <c r="D1010" i="17" s="1"/>
  <c r="D1011" i="17" s="1"/>
  <c r="D1012" i="17" s="1"/>
  <c r="D1013" i="17" s="1"/>
  <c r="D1014" i="17" s="1"/>
  <c r="D1015" i="17" s="1"/>
  <c r="D1016" i="17" s="1"/>
  <c r="D1017" i="17" s="1"/>
  <c r="D1018" i="17" s="1"/>
  <c r="D1019" i="17" s="1"/>
  <c r="D1020" i="17" s="1"/>
  <c r="D1021" i="17" s="1"/>
  <c r="D1022" i="17" s="1"/>
  <c r="D1023" i="17" s="1"/>
  <c r="D1024" i="17" s="1"/>
  <c r="D1025" i="17" s="1"/>
  <c r="D1026" i="17" s="1"/>
  <c r="D1027" i="17" s="1"/>
  <c r="D1028" i="17" s="1"/>
  <c r="D1029" i="17" s="1"/>
  <c r="D1030" i="17" s="1"/>
  <c r="D1031" i="17" s="1"/>
  <c r="D1032" i="17" s="1"/>
  <c r="D1033" i="17" s="1"/>
  <c r="D1034" i="17" s="1"/>
  <c r="D1035" i="17" s="1"/>
  <c r="D1036" i="17" s="1"/>
  <c r="D1037" i="17" s="1"/>
  <c r="D1038" i="17" s="1"/>
  <c r="D1039" i="17" s="1"/>
  <c r="D1040" i="17" s="1"/>
  <c r="D1041" i="17" s="1"/>
  <c r="D1042" i="17" s="1"/>
  <c r="D1043" i="17" s="1"/>
  <c r="D1044" i="17" s="1"/>
  <c r="D1045" i="17" s="1"/>
  <c r="D1046" i="17" s="1"/>
  <c r="D1047" i="17" s="1"/>
  <c r="D1048" i="17" s="1"/>
  <c r="D1049" i="17" s="1"/>
  <c r="D1050" i="17" s="1"/>
  <c r="D1051" i="17" s="1"/>
  <c r="D1052" i="17" s="1"/>
  <c r="D1053" i="17" s="1"/>
  <c r="D1054" i="17" s="1"/>
  <c r="D1055" i="17" s="1"/>
  <c r="D1056" i="17" s="1"/>
  <c r="D1057" i="17" s="1"/>
  <c r="D1058" i="17" s="1"/>
  <c r="D1059" i="17" s="1"/>
  <c r="D1060" i="17" s="1"/>
  <c r="D1061" i="17" s="1"/>
  <c r="D1062" i="17" s="1"/>
  <c r="D1063" i="17" s="1"/>
  <c r="D1064" i="17" s="1"/>
  <c r="D1065" i="17" s="1"/>
  <c r="D1066" i="17" s="1"/>
  <c r="D1067" i="17" s="1"/>
  <c r="D1068" i="17" s="1"/>
  <c r="D1069" i="17" s="1"/>
  <c r="D1070" i="17" s="1"/>
  <c r="D1071" i="17" s="1"/>
  <c r="D1072" i="17" s="1"/>
  <c r="D1073" i="17" s="1"/>
  <c r="D1074" i="17" s="1"/>
  <c r="D1075" i="17" s="1"/>
  <c r="D1076" i="17" s="1"/>
  <c r="D1077" i="17" s="1"/>
  <c r="D1078" i="17" s="1"/>
  <c r="D1079" i="17" s="1"/>
  <c r="D1080" i="17" s="1"/>
  <c r="D1081" i="17" s="1"/>
  <c r="D1082" i="17" s="1"/>
  <c r="D1083" i="17" s="1"/>
  <c r="D1084" i="17" s="1"/>
  <c r="D1085" i="17" s="1"/>
  <c r="D1086" i="17" s="1"/>
  <c r="D1087" i="17" s="1"/>
  <c r="D1088" i="17" s="1"/>
  <c r="D1089" i="17" s="1"/>
  <c r="D1090" i="17" s="1"/>
  <c r="D1091" i="17" s="1"/>
  <c r="D1092" i="17" s="1"/>
  <c r="D1093" i="17" s="1"/>
  <c r="D1094" i="17" s="1"/>
  <c r="D1095" i="17" s="1"/>
  <c r="D1096" i="17" s="1"/>
  <c r="D1097" i="17" s="1"/>
  <c r="D1098" i="17" s="1"/>
  <c r="D1099" i="17" s="1"/>
  <c r="D1100" i="17" s="1"/>
  <c r="D1101" i="17" s="1"/>
  <c r="D1102" i="17" s="1"/>
  <c r="D1103" i="17" s="1"/>
  <c r="D1104" i="17" s="1"/>
  <c r="D1105" i="17" s="1"/>
  <c r="D1106" i="17" s="1"/>
  <c r="D1107" i="17" s="1"/>
  <c r="D1108" i="17" s="1"/>
  <c r="D1109" i="17" s="1"/>
  <c r="D1110" i="17" s="1"/>
  <c r="D1111" i="17" s="1"/>
  <c r="D1112" i="17" s="1"/>
  <c r="D1113" i="17" s="1"/>
  <c r="D1114" i="17" s="1"/>
  <c r="D1115" i="17" s="1"/>
  <c r="D1116" i="17" s="1"/>
  <c r="D1117" i="17" s="1"/>
  <c r="D1118" i="17" s="1"/>
  <c r="D1119" i="17" s="1"/>
  <c r="D1120" i="17" s="1"/>
  <c r="D1121" i="17" s="1"/>
  <c r="D1122" i="17" s="1"/>
  <c r="D1123" i="17" s="1"/>
  <c r="D1124" i="17" s="1"/>
  <c r="D1125" i="17" s="1"/>
  <c r="D1126" i="17" s="1"/>
  <c r="D1127" i="17" s="1"/>
  <c r="D1128" i="17" s="1"/>
  <c r="D1129" i="17" s="1"/>
  <c r="D1130" i="17" s="1"/>
  <c r="D1131" i="17" s="1"/>
  <c r="D1132" i="17" s="1"/>
  <c r="D1133" i="17" s="1"/>
  <c r="D1134" i="17" s="1"/>
  <c r="D1135" i="17" s="1"/>
  <c r="D1136" i="17" s="1"/>
  <c r="D1137" i="17" s="1"/>
  <c r="D1138" i="17" s="1"/>
  <c r="D1139" i="17" s="1"/>
  <c r="D1140" i="17" s="1"/>
  <c r="D1141" i="17" s="1"/>
  <c r="D1142" i="17" s="1"/>
  <c r="D1143" i="17" s="1"/>
  <c r="D1144" i="17" s="1"/>
  <c r="D1145" i="17" s="1"/>
  <c r="D1146" i="17" s="1"/>
  <c r="D1147" i="17" s="1"/>
  <c r="D1148" i="17" s="1"/>
  <c r="D1149" i="17" s="1"/>
  <c r="D1150" i="17" s="1"/>
  <c r="D1151" i="17" s="1"/>
  <c r="D1152" i="17" s="1"/>
  <c r="D1153" i="17" s="1"/>
  <c r="D1154" i="17" s="1"/>
  <c r="D1155" i="17" s="1"/>
  <c r="D1156" i="17" s="1"/>
  <c r="D293" i="17"/>
  <c r="D294" i="17" s="1"/>
  <c r="D295" i="17" s="1"/>
  <c r="D296" i="17" s="1"/>
  <c r="D297" i="17" s="1"/>
  <c r="D298" i="17" s="1"/>
  <c r="D299" i="17" s="1"/>
  <c r="D300" i="17" s="1"/>
  <c r="D301" i="17" s="1"/>
  <c r="D302" i="17" s="1"/>
  <c r="D303" i="17" s="1"/>
  <c r="D304" i="17" s="1"/>
  <c r="D305" i="17" s="1"/>
  <c r="D306" i="17" s="1"/>
  <c r="D307" i="17" s="1"/>
  <c r="D308" i="17" s="1"/>
  <c r="D309" i="17" s="1"/>
  <c r="D310" i="17" s="1"/>
  <c r="D311" i="17" s="1"/>
  <c r="D312" i="17" s="1"/>
  <c r="D313" i="17" s="1"/>
  <c r="D314" i="17" s="1"/>
  <c r="D315" i="17" s="1"/>
  <c r="D316" i="17" s="1"/>
  <c r="D317" i="17" s="1"/>
  <c r="D318" i="17" s="1"/>
  <c r="D319" i="17" s="1"/>
  <c r="D320" i="17" s="1"/>
  <c r="D321" i="17" s="1"/>
  <c r="D322" i="17" s="1"/>
  <c r="D323" i="17" s="1"/>
  <c r="D324" i="17" s="1"/>
  <c r="D325" i="17" s="1"/>
  <c r="D326" i="17" s="1"/>
  <c r="D327" i="17" s="1"/>
  <c r="D328" i="17" s="1"/>
  <c r="D329" i="17" s="1"/>
  <c r="D330" i="17" s="1"/>
  <c r="D331" i="17" s="1"/>
  <c r="D332" i="17" s="1"/>
  <c r="D333" i="17" s="1"/>
  <c r="D334" i="17" s="1"/>
  <c r="D335" i="17" s="1"/>
  <c r="D336" i="17" s="1"/>
  <c r="D337" i="17" s="1"/>
  <c r="D338" i="17" s="1"/>
  <c r="D339" i="17" s="1"/>
  <c r="D340" i="17" s="1"/>
  <c r="D341" i="17" s="1"/>
  <c r="D342" i="17" s="1"/>
  <c r="D343" i="17" s="1"/>
  <c r="D344" i="17" s="1"/>
  <c r="D345" i="17" s="1"/>
  <c r="D346" i="17" s="1"/>
  <c r="D347" i="17" s="1"/>
  <c r="D348" i="17" s="1"/>
  <c r="D349" i="17" s="1"/>
  <c r="D350" i="17" s="1"/>
  <c r="D351" i="17" s="1"/>
  <c r="D352" i="17" s="1"/>
  <c r="D353" i="17" s="1"/>
  <c r="D354" i="17" s="1"/>
  <c r="D355" i="17" s="1"/>
  <c r="D356" i="17" s="1"/>
  <c r="D357" i="17" s="1"/>
  <c r="D358" i="17" s="1"/>
  <c r="D359" i="17" s="1"/>
  <c r="D360" i="17" s="1"/>
  <c r="D361" i="17" s="1"/>
  <c r="D362" i="17" s="1"/>
  <c r="D363" i="17" s="1"/>
  <c r="D364" i="17" s="1"/>
  <c r="D365" i="17" s="1"/>
  <c r="D366" i="17" s="1"/>
  <c r="D367" i="17" s="1"/>
  <c r="D368" i="17" s="1"/>
  <c r="D369" i="17" s="1"/>
  <c r="D370" i="17" s="1"/>
  <c r="D371" i="17" s="1"/>
  <c r="D372" i="17" s="1"/>
  <c r="D373" i="17" s="1"/>
  <c r="D374" i="17" s="1"/>
  <c r="D375" i="17" s="1"/>
  <c r="D376" i="17" s="1"/>
  <c r="D377" i="17" s="1"/>
  <c r="D378" i="17" s="1"/>
  <c r="D379" i="17" s="1"/>
  <c r="D380" i="17" s="1"/>
  <c r="D381" i="17" s="1"/>
  <c r="D382" i="17" s="1"/>
  <c r="D383" i="17" s="1"/>
  <c r="D384" i="17" s="1"/>
  <c r="D385" i="17" s="1"/>
  <c r="D386" i="17" s="1"/>
  <c r="D387" i="17" s="1"/>
  <c r="D388" i="17" s="1"/>
  <c r="D389" i="17" s="1"/>
  <c r="D390" i="17" s="1"/>
  <c r="D391" i="17" s="1"/>
  <c r="D392" i="17" s="1"/>
  <c r="D393" i="17" s="1"/>
  <c r="D394" i="17" s="1"/>
  <c r="D395" i="17" s="1"/>
  <c r="D396" i="17" s="1"/>
  <c r="D397" i="17" s="1"/>
  <c r="D398" i="17" s="1"/>
  <c r="D399" i="17" s="1"/>
  <c r="D400" i="17" s="1"/>
  <c r="D401" i="17" s="1"/>
  <c r="D402" i="17" s="1"/>
  <c r="D403" i="17" s="1"/>
  <c r="D404" i="17" s="1"/>
  <c r="D405" i="17" s="1"/>
  <c r="D406" i="17" s="1"/>
  <c r="D407" i="17" s="1"/>
  <c r="D408" i="17" s="1"/>
  <c r="D409" i="17" s="1"/>
  <c r="D410" i="17" s="1"/>
  <c r="D411" i="17" s="1"/>
  <c r="D412" i="17" s="1"/>
  <c r="D413" i="17" s="1"/>
  <c r="D414" i="17" s="1"/>
  <c r="D415" i="17" s="1"/>
  <c r="D416" i="17" s="1"/>
  <c r="D417" i="17" s="1"/>
  <c r="D418" i="17" s="1"/>
  <c r="D419" i="17" s="1"/>
  <c r="D420" i="17" s="1"/>
  <c r="D421" i="17" s="1"/>
  <c r="D422" i="17" s="1"/>
  <c r="D423" i="17" s="1"/>
  <c r="D424" i="17" s="1"/>
  <c r="D425" i="17" s="1"/>
  <c r="D426" i="17" s="1"/>
  <c r="D427" i="17" s="1"/>
  <c r="D428" i="17" s="1"/>
  <c r="D429" i="17" s="1"/>
  <c r="D430" i="17" s="1"/>
  <c r="D431" i="17" s="1"/>
  <c r="D432" i="17" s="1"/>
  <c r="D433" i="17" s="1"/>
  <c r="D434" i="17" s="1"/>
  <c r="D435" i="17" s="1"/>
  <c r="D436" i="17" s="1"/>
  <c r="D437" i="17" s="1"/>
  <c r="D438" i="17" s="1"/>
  <c r="D439" i="17" s="1"/>
  <c r="D440" i="17" s="1"/>
  <c r="D441" i="17" s="1"/>
  <c r="D442" i="17" s="1"/>
  <c r="D443" i="17" s="1"/>
  <c r="D444" i="17" s="1"/>
  <c r="D445" i="17" s="1"/>
  <c r="D446" i="17" s="1"/>
  <c r="D447" i="17" s="1"/>
  <c r="D448" i="17" s="1"/>
  <c r="D449" i="17" s="1"/>
  <c r="D450" i="17" s="1"/>
  <c r="D451" i="17" s="1"/>
  <c r="D452" i="17" s="1"/>
  <c r="D453" i="17" s="1"/>
  <c r="D454" i="17" s="1"/>
  <c r="D455" i="17" s="1"/>
  <c r="D456" i="17" s="1"/>
  <c r="D457" i="17" s="1"/>
  <c r="D458" i="17" s="1"/>
  <c r="D459" i="17" s="1"/>
  <c r="D460" i="17" s="1"/>
  <c r="D461" i="17" s="1"/>
  <c r="D462" i="17" s="1"/>
  <c r="D463" i="17" s="1"/>
  <c r="D464" i="17" s="1"/>
  <c r="D465" i="17" s="1"/>
  <c r="D466" i="17" s="1"/>
  <c r="D467" i="17" s="1"/>
  <c r="D468" i="17" s="1"/>
  <c r="D469" i="17" s="1"/>
  <c r="D470" i="17" s="1"/>
  <c r="D471" i="17" s="1"/>
  <c r="D472" i="17" s="1"/>
  <c r="D473" i="17" s="1"/>
  <c r="D474" i="17" s="1"/>
  <c r="D475" i="17" s="1"/>
  <c r="D476" i="17" s="1"/>
  <c r="D477" i="17" s="1"/>
  <c r="D478" i="17" s="1"/>
  <c r="D479" i="17" s="1"/>
  <c r="D480" i="17" s="1"/>
  <c r="D481" i="17" s="1"/>
  <c r="D482" i="17" s="1"/>
  <c r="D483" i="17" s="1"/>
  <c r="D484" i="17" s="1"/>
  <c r="D485" i="17" s="1"/>
  <c r="D486" i="17" s="1"/>
  <c r="D487" i="17" s="1"/>
  <c r="D488" i="17" s="1"/>
  <c r="D489" i="17" s="1"/>
  <c r="D490" i="17" s="1"/>
  <c r="D491" i="17" s="1"/>
  <c r="D492" i="17" s="1"/>
  <c r="D493" i="17" s="1"/>
  <c r="D494" i="17" s="1"/>
  <c r="D495" i="17" s="1"/>
  <c r="D496" i="17" s="1"/>
  <c r="D497" i="17" s="1"/>
  <c r="D498" i="17" s="1"/>
  <c r="D499" i="17" s="1"/>
  <c r="D500" i="17" s="1"/>
  <c r="D501" i="17" s="1"/>
  <c r="D502" i="17" s="1"/>
  <c r="D503" i="17" s="1"/>
  <c r="D504" i="17" s="1"/>
  <c r="D505" i="17" s="1"/>
  <c r="D506" i="17" s="1"/>
  <c r="D507" i="17" s="1"/>
  <c r="D508" i="17" s="1"/>
  <c r="D509" i="17" s="1"/>
  <c r="D510" i="17" s="1"/>
  <c r="D511" i="17" s="1"/>
  <c r="D512" i="17" s="1"/>
  <c r="D513" i="17" s="1"/>
  <c r="D514" i="17" s="1"/>
  <c r="D515" i="17" s="1"/>
  <c r="D516" i="17" s="1"/>
  <c r="D517" i="17" s="1"/>
  <c r="D518" i="17" s="1"/>
  <c r="D519" i="17" s="1"/>
  <c r="D520" i="17" s="1"/>
  <c r="D521" i="17" s="1"/>
  <c r="D522" i="17" s="1"/>
  <c r="D523" i="17" s="1"/>
  <c r="D524" i="17" s="1"/>
  <c r="D525" i="17" s="1"/>
  <c r="D526" i="17" s="1"/>
  <c r="D527" i="17" s="1"/>
  <c r="D528" i="17" s="1"/>
  <c r="D529" i="17" s="1"/>
  <c r="D530" i="17" s="1"/>
  <c r="D531" i="17" s="1"/>
  <c r="D532" i="17" s="1"/>
  <c r="D533" i="17" s="1"/>
  <c r="D534" i="17" s="1"/>
  <c r="D535" i="17" s="1"/>
  <c r="D536" i="17" s="1"/>
  <c r="D537" i="17" s="1"/>
  <c r="D538" i="17" s="1"/>
  <c r="D539" i="17" s="1"/>
  <c r="D540" i="17" s="1"/>
  <c r="D541" i="17" s="1"/>
  <c r="D542" i="17" s="1"/>
  <c r="D543" i="17" s="1"/>
  <c r="D544" i="17" s="1"/>
  <c r="D545" i="17" s="1"/>
  <c r="D546" i="17" s="1"/>
  <c r="D547" i="17" s="1"/>
  <c r="D548" i="17" s="1"/>
  <c r="D549" i="17" s="1"/>
  <c r="D550" i="17" s="1"/>
  <c r="D551" i="17" s="1"/>
  <c r="D552" i="17" s="1"/>
  <c r="D553" i="17" s="1"/>
  <c r="D554" i="17" s="1"/>
  <c r="D555" i="17" s="1"/>
  <c r="D556" i="17" s="1"/>
  <c r="D557" i="17" s="1"/>
  <c r="D558" i="17" s="1"/>
  <c r="D559" i="17" s="1"/>
  <c r="D560" i="17" s="1"/>
  <c r="D561" i="17" s="1"/>
  <c r="D562" i="17" s="1"/>
  <c r="D563" i="17" s="1"/>
  <c r="D564" i="17" s="1"/>
  <c r="D565" i="17" s="1"/>
  <c r="D566" i="17" s="1"/>
  <c r="D567" i="17" s="1"/>
  <c r="D568" i="17" s="1"/>
  <c r="D569" i="17" s="1"/>
  <c r="D570" i="17" s="1"/>
  <c r="D571" i="17" s="1"/>
  <c r="D572" i="17" s="1"/>
  <c r="D573" i="17" s="1"/>
  <c r="D574" i="17" s="1"/>
  <c r="D575" i="17" s="1"/>
  <c r="D576" i="17" s="1"/>
  <c r="D577" i="17" s="1"/>
  <c r="D578" i="17" s="1"/>
  <c r="D579" i="17" s="1"/>
  <c r="D580" i="17" s="1"/>
  <c r="D149" i="17"/>
  <c r="D150" i="17" s="1"/>
  <c r="D151" i="17" s="1"/>
  <c r="D152" i="17" s="1"/>
  <c r="D153" i="17" s="1"/>
  <c r="D154" i="17" s="1"/>
  <c r="D155" i="17" s="1"/>
  <c r="D156" i="17" s="1"/>
  <c r="D157" i="17" s="1"/>
  <c r="D158" i="17" s="1"/>
  <c r="D159" i="17" s="1"/>
  <c r="D160" i="17" s="1"/>
  <c r="D161" i="17" s="1"/>
  <c r="D162" i="17" s="1"/>
  <c r="D163" i="17" s="1"/>
  <c r="D164" i="17" s="1"/>
  <c r="D165" i="17" s="1"/>
  <c r="D166" i="17" s="1"/>
  <c r="D167" i="17" s="1"/>
  <c r="D168" i="17" s="1"/>
  <c r="D169" i="17" s="1"/>
  <c r="D170" i="17" s="1"/>
  <c r="D171" i="17" s="1"/>
  <c r="D172" i="17" s="1"/>
  <c r="D173" i="17" s="1"/>
  <c r="D174" i="17" s="1"/>
  <c r="D175" i="17" s="1"/>
  <c r="D176" i="17" s="1"/>
  <c r="D177" i="17" s="1"/>
  <c r="D178" i="17" s="1"/>
  <c r="D179" i="17" s="1"/>
  <c r="D180" i="17" s="1"/>
  <c r="D181" i="17" s="1"/>
  <c r="D182" i="17" s="1"/>
  <c r="D183" i="17" s="1"/>
  <c r="D184" i="17" s="1"/>
  <c r="D185" i="17" s="1"/>
  <c r="D186" i="17" s="1"/>
  <c r="D187" i="17" s="1"/>
  <c r="D188" i="17" s="1"/>
  <c r="D189" i="17" s="1"/>
  <c r="D190" i="17" s="1"/>
  <c r="D191" i="17" s="1"/>
  <c r="D192" i="17" s="1"/>
  <c r="D193" i="17" s="1"/>
  <c r="D194" i="17" s="1"/>
  <c r="D195" i="17" s="1"/>
  <c r="D196" i="17" s="1"/>
  <c r="D197" i="17" s="1"/>
  <c r="D198" i="17" s="1"/>
  <c r="D199" i="17" s="1"/>
  <c r="D200" i="17" s="1"/>
  <c r="D201" i="17" s="1"/>
  <c r="D202" i="17" s="1"/>
  <c r="D203" i="17" s="1"/>
  <c r="D204" i="17" s="1"/>
  <c r="D205" i="17" s="1"/>
  <c r="D206" i="17" s="1"/>
  <c r="D207" i="17" s="1"/>
  <c r="D208" i="17" s="1"/>
  <c r="D209" i="17" s="1"/>
  <c r="D210" i="17" s="1"/>
  <c r="D211" i="17" s="1"/>
  <c r="D212" i="17" s="1"/>
  <c r="D213" i="17" s="1"/>
  <c r="D214" i="17" s="1"/>
  <c r="D215" i="17" s="1"/>
  <c r="D216" i="17" s="1"/>
  <c r="D217" i="17" s="1"/>
  <c r="D218" i="17" s="1"/>
  <c r="D219" i="17" s="1"/>
  <c r="D220" i="17" s="1"/>
  <c r="D221" i="17" s="1"/>
  <c r="D222" i="17" s="1"/>
  <c r="D223" i="17" s="1"/>
  <c r="D224" i="17" s="1"/>
  <c r="D225" i="17" s="1"/>
  <c r="D226" i="17" s="1"/>
  <c r="D227" i="17" s="1"/>
  <c r="D228" i="17" s="1"/>
  <c r="D229" i="17" s="1"/>
  <c r="D230" i="17" s="1"/>
  <c r="D231" i="17" s="1"/>
  <c r="D232" i="17" s="1"/>
  <c r="D233" i="17" s="1"/>
  <c r="D234" i="17" s="1"/>
  <c r="D235" i="17" s="1"/>
  <c r="D236" i="17" s="1"/>
  <c r="D237" i="17" s="1"/>
  <c r="D238" i="17" s="1"/>
  <c r="D239" i="17" s="1"/>
  <c r="D240" i="17" s="1"/>
  <c r="D241" i="17" s="1"/>
  <c r="D242" i="17" s="1"/>
  <c r="D243" i="17" s="1"/>
  <c r="D244" i="17" s="1"/>
  <c r="D245" i="17" s="1"/>
  <c r="D246" i="17" s="1"/>
  <c r="D247" i="17" s="1"/>
  <c r="D248" i="17" s="1"/>
  <c r="D249" i="17" s="1"/>
  <c r="D250" i="17" s="1"/>
  <c r="D251" i="17" s="1"/>
  <c r="D252" i="17" s="1"/>
  <c r="D253" i="17" s="1"/>
  <c r="D254" i="17" s="1"/>
  <c r="D255" i="17" s="1"/>
  <c r="D256" i="17" s="1"/>
  <c r="D257" i="17" s="1"/>
  <c r="D258" i="17" s="1"/>
  <c r="D259" i="17" s="1"/>
  <c r="D260" i="17" s="1"/>
  <c r="D261" i="17" s="1"/>
  <c r="D262" i="17" s="1"/>
  <c r="D263" i="17" s="1"/>
  <c r="D264" i="17" s="1"/>
  <c r="D265" i="17" s="1"/>
  <c r="D266" i="17" s="1"/>
  <c r="D267" i="17" s="1"/>
  <c r="D268" i="17" s="1"/>
  <c r="D269" i="17" s="1"/>
  <c r="D270" i="17" s="1"/>
  <c r="D271" i="17" s="1"/>
  <c r="D272" i="17" s="1"/>
  <c r="D273" i="17" s="1"/>
  <c r="D274" i="17" s="1"/>
  <c r="D275" i="17" s="1"/>
  <c r="D276" i="17" s="1"/>
  <c r="D277" i="17" s="1"/>
  <c r="D278" i="17" s="1"/>
  <c r="D279" i="17" s="1"/>
  <c r="D280" i="17" s="1"/>
  <c r="D281" i="17" s="1"/>
  <c r="D282" i="17" s="1"/>
  <c r="D283" i="17" s="1"/>
  <c r="D284" i="17" s="1"/>
  <c r="D285" i="17" s="1"/>
  <c r="D286" i="17" s="1"/>
  <c r="D287" i="17" s="1"/>
  <c r="D288" i="17" s="1"/>
  <c r="D289" i="17" s="1"/>
  <c r="D290" i="17" s="1"/>
  <c r="D291" i="17" s="1"/>
  <c r="D292" i="17" s="1"/>
  <c r="D77" i="17"/>
  <c r="D78" i="17" s="1"/>
  <c r="D79" i="17" s="1"/>
  <c r="D80" i="17" s="1"/>
  <c r="D81" i="17" s="1"/>
  <c r="D82" i="17" s="1"/>
  <c r="D83" i="17" s="1"/>
  <c r="D84" i="17" s="1"/>
  <c r="D85" i="17" s="1"/>
  <c r="D86" i="17" s="1"/>
  <c r="D87" i="17" s="1"/>
  <c r="D88" i="17" s="1"/>
  <c r="D89" i="17" s="1"/>
  <c r="D90" i="17" s="1"/>
  <c r="D91" i="17" s="1"/>
  <c r="D92" i="17" s="1"/>
  <c r="D93" i="17" s="1"/>
  <c r="D94" i="17" s="1"/>
  <c r="D95" i="17" s="1"/>
  <c r="D96" i="17" s="1"/>
  <c r="D97" i="17" s="1"/>
  <c r="D98" i="17" s="1"/>
  <c r="D99" i="17" s="1"/>
  <c r="D100" i="17" s="1"/>
  <c r="D101" i="17" s="1"/>
  <c r="D102" i="17" s="1"/>
  <c r="D103" i="17" s="1"/>
  <c r="D104" i="17" s="1"/>
  <c r="D105" i="17" s="1"/>
  <c r="D106" i="17" s="1"/>
  <c r="D107" i="17" s="1"/>
  <c r="D108" i="17" s="1"/>
  <c r="D109" i="17" s="1"/>
  <c r="D110" i="17" s="1"/>
  <c r="D111" i="17" s="1"/>
  <c r="D112" i="17" s="1"/>
  <c r="D113" i="17" s="1"/>
  <c r="D114" i="17" s="1"/>
  <c r="D115" i="17" s="1"/>
  <c r="D116" i="17" s="1"/>
  <c r="D117" i="17" s="1"/>
  <c r="D118" i="17" s="1"/>
  <c r="D119" i="17" s="1"/>
  <c r="D120" i="17" s="1"/>
  <c r="D121" i="17" s="1"/>
  <c r="D122" i="17" s="1"/>
  <c r="D123" i="17" s="1"/>
  <c r="D124" i="17" s="1"/>
  <c r="D125" i="17" s="1"/>
  <c r="D126" i="17" s="1"/>
  <c r="D127" i="17" s="1"/>
  <c r="D128" i="17" s="1"/>
  <c r="D129" i="17" s="1"/>
  <c r="D130" i="17" s="1"/>
  <c r="D131" i="17" s="1"/>
  <c r="D132" i="17" s="1"/>
  <c r="D133" i="17" s="1"/>
  <c r="D134" i="17" s="1"/>
  <c r="D135" i="17" s="1"/>
  <c r="D136" i="17" s="1"/>
  <c r="D137" i="17" s="1"/>
  <c r="D138" i="17" s="1"/>
  <c r="D139" i="17" s="1"/>
  <c r="D140" i="17" s="1"/>
  <c r="D141" i="17" s="1"/>
  <c r="D142" i="17" s="1"/>
  <c r="D143" i="17" s="1"/>
  <c r="D144" i="17" s="1"/>
  <c r="D145" i="17" s="1"/>
  <c r="D146" i="17" s="1"/>
  <c r="D147" i="17" s="1"/>
  <c r="D148" i="17" s="1"/>
  <c r="D41" i="17"/>
  <c r="D42" i="17" s="1"/>
  <c r="D43" i="17" s="1"/>
  <c r="D44" i="17" s="1"/>
  <c r="D45" i="17" s="1"/>
  <c r="D46" i="17" s="1"/>
  <c r="D47" i="17" s="1"/>
  <c r="D48" i="17" s="1"/>
  <c r="D49" i="17" s="1"/>
  <c r="D50" i="17" s="1"/>
  <c r="D51" i="17" s="1"/>
  <c r="D52" i="17" s="1"/>
  <c r="D53" i="17" s="1"/>
  <c r="D54" i="17" s="1"/>
  <c r="D55" i="17" s="1"/>
  <c r="D56" i="17" s="1"/>
  <c r="D57" i="17" s="1"/>
  <c r="D58" i="17" s="1"/>
  <c r="D59" i="17" s="1"/>
  <c r="D60" i="17" s="1"/>
  <c r="D61" i="17" s="1"/>
  <c r="D62" i="17" s="1"/>
  <c r="D63" i="17" s="1"/>
  <c r="D64" i="17" s="1"/>
  <c r="D65" i="17" s="1"/>
  <c r="D66" i="17" s="1"/>
  <c r="D67" i="17" s="1"/>
  <c r="D68" i="17" s="1"/>
  <c r="D69" i="17" s="1"/>
  <c r="D70" i="17" s="1"/>
  <c r="D71" i="17" s="1"/>
  <c r="D72" i="17" s="1"/>
  <c r="D73" i="17" s="1"/>
  <c r="D74" i="17" s="1"/>
  <c r="D75" i="17" s="1"/>
  <c r="D76" i="17" s="1"/>
  <c r="D24" i="17"/>
  <c r="D25" i="17" s="1"/>
  <c r="D26" i="17" s="1"/>
  <c r="D27" i="17" s="1"/>
  <c r="D28" i="17" s="1"/>
  <c r="D29" i="17" s="1"/>
  <c r="D30" i="17" s="1"/>
  <c r="D31" i="17" s="1"/>
  <c r="D32" i="17" s="1"/>
  <c r="D33" i="17" s="1"/>
  <c r="D34" i="17" s="1"/>
  <c r="D35" i="17" s="1"/>
  <c r="D36" i="17" s="1"/>
  <c r="D37" i="17" s="1"/>
  <c r="D38" i="17" s="1"/>
  <c r="D39" i="17" s="1"/>
  <c r="D40" i="17" s="1"/>
  <c r="D23" i="17"/>
  <c r="D6" i="17"/>
  <c r="D7" i="17" s="1"/>
  <c r="D8" i="17" s="1"/>
  <c r="D9" i="17" s="1"/>
  <c r="D10" i="17" s="1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5" i="17"/>
  <c r="B6" i="17"/>
  <c r="G154" i="16"/>
  <c r="G153" i="16"/>
  <c r="C50" i="7"/>
  <c r="H15" i="3"/>
  <c r="H23" i="2"/>
  <c r="H24" i="2"/>
  <c r="E19" i="2"/>
  <c r="D17" i="2"/>
  <c r="E11" i="2"/>
  <c r="E6" i="2"/>
  <c r="H125" i="16"/>
  <c r="H126" i="16" s="1"/>
  <c r="G125" i="16"/>
  <c r="G126" i="16" s="1"/>
  <c r="G101" i="11" l="1"/>
  <c r="H101" i="11" s="1"/>
  <c r="I101" i="11" s="1"/>
  <c r="F94" i="11"/>
  <c r="G94" i="11" s="1"/>
  <c r="H94" i="11" s="1"/>
  <c r="I94" i="11" s="1"/>
  <c r="C91" i="11"/>
  <c r="L72" i="11"/>
  <c r="L73" i="11" s="1"/>
  <c r="G155" i="16"/>
  <c r="K160" i="16" s="1"/>
  <c r="E161" i="16" s="1"/>
  <c r="F193" i="16" s="1"/>
  <c r="F195" i="16" s="1"/>
  <c r="F197" i="16" s="1"/>
  <c r="G16" i="10"/>
  <c r="G14" i="10"/>
  <c r="G12" i="10"/>
  <c r="G5" i="10"/>
  <c r="E7" i="9"/>
  <c r="E7" i="8"/>
  <c r="F61" i="16"/>
  <c r="F62" i="16" s="1"/>
  <c r="E62" i="16"/>
  <c r="C102" i="11" l="1"/>
  <c r="C95" i="11"/>
  <c r="F63" i="16"/>
  <c r="F70" i="16"/>
  <c r="G61" i="16"/>
  <c r="H61" i="16" s="1"/>
  <c r="E63" i="16"/>
  <c r="E66" i="16" s="1"/>
  <c r="E70" i="16"/>
  <c r="L7" i="15"/>
  <c r="M7" i="15"/>
  <c r="L8" i="15"/>
  <c r="M8" i="15"/>
  <c r="L9" i="15"/>
  <c r="M9" i="15"/>
  <c r="L10" i="15"/>
  <c r="M10" i="15"/>
  <c r="L11" i="15"/>
  <c r="M11" i="15"/>
  <c r="L12" i="15"/>
  <c r="M12" i="15"/>
  <c r="L13" i="15"/>
  <c r="M13" i="15"/>
  <c r="L14" i="15"/>
  <c r="M14" i="15"/>
  <c r="L15" i="15"/>
  <c r="M15" i="15"/>
  <c r="L16" i="15"/>
  <c r="M16" i="15"/>
  <c r="L17" i="15"/>
  <c r="M17" i="15"/>
  <c r="L18" i="15"/>
  <c r="M18" i="15"/>
  <c r="L19" i="15"/>
  <c r="M19" i="15"/>
  <c r="L20" i="15"/>
  <c r="M20" i="15"/>
  <c r="L21" i="15"/>
  <c r="M21" i="15"/>
  <c r="L22" i="15"/>
  <c r="M22" i="15"/>
  <c r="L23" i="15"/>
  <c r="M23" i="15"/>
  <c r="L24" i="15"/>
  <c r="M24" i="15"/>
  <c r="L25" i="15"/>
  <c r="M25" i="15"/>
  <c r="L26" i="15"/>
  <c r="M26" i="15"/>
  <c r="L27" i="15"/>
  <c r="M27" i="15"/>
  <c r="L28" i="15"/>
  <c r="M28" i="15"/>
  <c r="L29" i="15"/>
  <c r="M29" i="15"/>
  <c r="L30" i="15"/>
  <c r="M30" i="15"/>
  <c r="L31" i="15"/>
  <c r="M31" i="15"/>
  <c r="L32" i="15"/>
  <c r="M32" i="15"/>
  <c r="L33" i="15"/>
  <c r="M33" i="15"/>
  <c r="L34" i="15"/>
  <c r="M34" i="15"/>
  <c r="L35" i="15"/>
  <c r="M35" i="15"/>
  <c r="L36" i="15"/>
  <c r="M36" i="15"/>
  <c r="L37" i="15"/>
  <c r="M37" i="15"/>
  <c r="L38" i="15"/>
  <c r="M38" i="15"/>
  <c r="L39" i="15"/>
  <c r="M39" i="15"/>
  <c r="L40" i="15"/>
  <c r="M40" i="15"/>
  <c r="L41" i="15"/>
  <c r="M41" i="15"/>
  <c r="L42" i="15"/>
  <c r="M42" i="15"/>
  <c r="L43" i="15"/>
  <c r="M43" i="15"/>
  <c r="L44" i="15"/>
  <c r="M44" i="15"/>
  <c r="L45" i="15"/>
  <c r="M45" i="15"/>
  <c r="L46" i="15"/>
  <c r="M46" i="15"/>
  <c r="L47" i="15"/>
  <c r="M47" i="15"/>
  <c r="L48" i="15"/>
  <c r="M48" i="15"/>
  <c r="L49" i="15"/>
  <c r="M49" i="15"/>
  <c r="L50" i="15"/>
  <c r="M50" i="15"/>
  <c r="L51" i="15"/>
  <c r="M51" i="15"/>
  <c r="L52" i="15"/>
  <c r="M52" i="15"/>
  <c r="L53" i="15"/>
  <c r="M53" i="15"/>
  <c r="L54" i="15"/>
  <c r="M54" i="15"/>
  <c r="L55" i="15"/>
  <c r="M55" i="15"/>
  <c r="L56" i="15"/>
  <c r="M56" i="15"/>
  <c r="L57" i="15"/>
  <c r="M57" i="15"/>
  <c r="L58" i="15"/>
  <c r="M58" i="15"/>
  <c r="L59" i="15"/>
  <c r="M59" i="15"/>
  <c r="L60" i="15"/>
  <c r="M60" i="15"/>
  <c r="L61" i="15"/>
  <c r="M61" i="15"/>
  <c r="L62" i="15"/>
  <c r="M62" i="15"/>
  <c r="L63" i="15"/>
  <c r="M63" i="15"/>
  <c r="L64" i="15"/>
  <c r="M64" i="15"/>
  <c r="L65" i="15"/>
  <c r="M65" i="15"/>
  <c r="L66" i="15"/>
  <c r="M66" i="15"/>
  <c r="L67" i="15"/>
  <c r="M67" i="15"/>
  <c r="L68" i="15"/>
  <c r="M68" i="15"/>
  <c r="L69" i="15"/>
  <c r="M69" i="15"/>
  <c r="L70" i="15"/>
  <c r="M70" i="15"/>
  <c r="L71" i="15"/>
  <c r="M71" i="15"/>
  <c r="L72" i="15"/>
  <c r="M72" i="15"/>
  <c r="L73" i="15"/>
  <c r="M73" i="15"/>
  <c r="L74" i="15"/>
  <c r="M74" i="15"/>
  <c r="L75" i="15"/>
  <c r="M75" i="15"/>
  <c r="L76" i="15"/>
  <c r="M76" i="15"/>
  <c r="L77" i="15"/>
  <c r="M77" i="15"/>
  <c r="L78" i="15"/>
  <c r="M78" i="15"/>
  <c r="L79" i="15"/>
  <c r="M79" i="15"/>
  <c r="L80" i="15"/>
  <c r="M80" i="15"/>
  <c r="L81" i="15"/>
  <c r="M81" i="15"/>
  <c r="L82" i="15"/>
  <c r="M82" i="15"/>
  <c r="L83" i="15"/>
  <c r="M83" i="15"/>
  <c r="L84" i="15"/>
  <c r="M84" i="15"/>
  <c r="L85" i="15"/>
  <c r="M85" i="15"/>
  <c r="L86" i="15"/>
  <c r="M86" i="15"/>
  <c r="L87" i="15"/>
  <c r="M87" i="15"/>
  <c r="L88" i="15"/>
  <c r="M88" i="15"/>
  <c r="L89" i="15"/>
  <c r="M89" i="15"/>
  <c r="L90" i="15"/>
  <c r="M90" i="15"/>
  <c r="L91" i="15"/>
  <c r="M91" i="15"/>
  <c r="L92" i="15"/>
  <c r="M92" i="15"/>
  <c r="L93" i="15"/>
  <c r="M93" i="15"/>
  <c r="L94" i="15"/>
  <c r="M94" i="15"/>
  <c r="L95" i="15"/>
  <c r="M95" i="15"/>
  <c r="L96" i="15"/>
  <c r="M96" i="15"/>
  <c r="L97" i="15"/>
  <c r="M97" i="15"/>
  <c r="L98" i="15"/>
  <c r="M98" i="15"/>
  <c r="L99" i="15"/>
  <c r="M99" i="15"/>
  <c r="L100" i="15"/>
  <c r="M100" i="15"/>
  <c r="L101" i="15"/>
  <c r="M101" i="15"/>
  <c r="L102" i="15"/>
  <c r="M102" i="15"/>
  <c r="L103" i="15"/>
  <c r="M103" i="15"/>
  <c r="L104" i="15"/>
  <c r="M104" i="15"/>
  <c r="L105" i="15"/>
  <c r="M105" i="15"/>
  <c r="L106" i="15"/>
  <c r="M106" i="15"/>
  <c r="L107" i="15"/>
  <c r="M107" i="15"/>
  <c r="L108" i="15"/>
  <c r="M108" i="15"/>
  <c r="L109" i="15"/>
  <c r="M109" i="15"/>
  <c r="L110" i="15"/>
  <c r="M110" i="15"/>
  <c r="L111" i="15"/>
  <c r="M111" i="15"/>
  <c r="L112" i="15"/>
  <c r="M112" i="15"/>
  <c r="L113" i="15"/>
  <c r="M113" i="15"/>
  <c r="L114" i="15"/>
  <c r="M114" i="15"/>
  <c r="L115" i="15"/>
  <c r="M115" i="15"/>
  <c r="L116" i="15"/>
  <c r="M116" i="15"/>
  <c r="L117" i="15"/>
  <c r="M117" i="15"/>
  <c r="L118" i="15"/>
  <c r="M118" i="15"/>
  <c r="L119" i="15"/>
  <c r="M119" i="15"/>
  <c r="L120" i="15"/>
  <c r="M120" i="15"/>
  <c r="L121" i="15"/>
  <c r="M121" i="15"/>
  <c r="L122" i="15"/>
  <c r="M122" i="15"/>
  <c r="L123" i="15"/>
  <c r="M123" i="15"/>
  <c r="L124" i="15"/>
  <c r="M124" i="15"/>
  <c r="L125" i="15"/>
  <c r="M125" i="15"/>
  <c r="L126" i="15"/>
  <c r="M126" i="15"/>
  <c r="L127" i="15"/>
  <c r="M127" i="15"/>
  <c r="L128" i="15"/>
  <c r="M128" i="15"/>
  <c r="L129" i="15"/>
  <c r="M129" i="15"/>
  <c r="L130" i="15"/>
  <c r="M130" i="15"/>
  <c r="L131" i="15"/>
  <c r="M131" i="15"/>
  <c r="L132" i="15"/>
  <c r="M132" i="15"/>
  <c r="L133" i="15"/>
  <c r="M133" i="15"/>
  <c r="L134" i="15"/>
  <c r="M134" i="15"/>
  <c r="L135" i="15"/>
  <c r="M135" i="15"/>
  <c r="L136" i="15"/>
  <c r="M136" i="15"/>
  <c r="L137" i="15"/>
  <c r="M137" i="15"/>
  <c r="L138" i="15"/>
  <c r="M138" i="15"/>
  <c r="L139" i="15"/>
  <c r="M139" i="15"/>
  <c r="L140" i="15"/>
  <c r="M140" i="15"/>
  <c r="L141" i="15"/>
  <c r="M141" i="15"/>
  <c r="L142" i="15"/>
  <c r="M142" i="15"/>
  <c r="L143" i="15"/>
  <c r="M143" i="15"/>
  <c r="L144" i="15"/>
  <c r="M144" i="15"/>
  <c r="L145" i="15"/>
  <c r="M145" i="15"/>
  <c r="L146" i="15"/>
  <c r="M146" i="15"/>
  <c r="L147" i="15"/>
  <c r="M147" i="15"/>
  <c r="L148" i="15"/>
  <c r="M148" i="15"/>
  <c r="L149" i="15"/>
  <c r="M149" i="15"/>
  <c r="L150" i="15"/>
  <c r="M150" i="15"/>
  <c r="L151" i="15"/>
  <c r="M151" i="15"/>
  <c r="L152" i="15"/>
  <c r="M152" i="15"/>
  <c r="L153" i="15"/>
  <c r="M153" i="15"/>
  <c r="L154" i="15"/>
  <c r="M154" i="15"/>
  <c r="L155" i="15"/>
  <c r="M155" i="15"/>
  <c r="L156" i="15"/>
  <c r="M156" i="15"/>
  <c r="L157" i="15"/>
  <c r="M157" i="15"/>
  <c r="L158" i="15"/>
  <c r="M158" i="15"/>
  <c r="L159" i="15"/>
  <c r="M159" i="15"/>
  <c r="L160" i="15"/>
  <c r="M160" i="15"/>
  <c r="L161" i="15"/>
  <c r="M161" i="15"/>
  <c r="L162" i="15"/>
  <c r="M162" i="15"/>
  <c r="L163" i="15"/>
  <c r="M163" i="15"/>
  <c r="L164" i="15"/>
  <c r="M164" i="15"/>
  <c r="L165" i="15"/>
  <c r="M165" i="15"/>
  <c r="L166" i="15"/>
  <c r="M166" i="15"/>
  <c r="L167" i="15"/>
  <c r="M167" i="15"/>
  <c r="L168" i="15"/>
  <c r="M168" i="15"/>
  <c r="L169" i="15"/>
  <c r="M169" i="15"/>
  <c r="L170" i="15"/>
  <c r="M170" i="15"/>
  <c r="L171" i="15"/>
  <c r="M171" i="15"/>
  <c r="L172" i="15"/>
  <c r="M172" i="15"/>
  <c r="L173" i="15"/>
  <c r="M173" i="15"/>
  <c r="L174" i="15"/>
  <c r="M174" i="15"/>
  <c r="L175" i="15"/>
  <c r="M175" i="15"/>
  <c r="L176" i="15"/>
  <c r="M176" i="15"/>
  <c r="L177" i="15"/>
  <c r="M177" i="15"/>
  <c r="L178" i="15"/>
  <c r="M178" i="15"/>
  <c r="L179" i="15"/>
  <c r="M179" i="15"/>
  <c r="L180" i="15"/>
  <c r="M180" i="15"/>
  <c r="L181" i="15"/>
  <c r="M181" i="15"/>
  <c r="L182" i="15"/>
  <c r="M182" i="15"/>
  <c r="L183" i="15"/>
  <c r="M183" i="15"/>
  <c r="L184" i="15"/>
  <c r="M184" i="15"/>
  <c r="L185" i="15"/>
  <c r="M185" i="15"/>
  <c r="L186" i="15"/>
  <c r="M186" i="15"/>
  <c r="L187" i="15"/>
  <c r="M187" i="15"/>
  <c r="L188" i="15"/>
  <c r="M188" i="15"/>
  <c r="L189" i="15"/>
  <c r="M189" i="15"/>
  <c r="L190" i="15"/>
  <c r="M190" i="15"/>
  <c r="L191" i="15"/>
  <c r="M191" i="15"/>
  <c r="L192" i="15"/>
  <c r="M192" i="15"/>
  <c r="L193" i="15"/>
  <c r="M193" i="15"/>
  <c r="L194" i="15"/>
  <c r="M194" i="15"/>
  <c r="L195" i="15"/>
  <c r="M195" i="15"/>
  <c r="L196" i="15"/>
  <c r="M196" i="15"/>
  <c r="L197" i="15"/>
  <c r="M197" i="15"/>
  <c r="L198" i="15"/>
  <c r="M198" i="15"/>
  <c r="L199" i="15"/>
  <c r="M199" i="15"/>
  <c r="L200" i="15"/>
  <c r="M200" i="15"/>
  <c r="L201" i="15"/>
  <c r="M201" i="15"/>
  <c r="L202" i="15"/>
  <c r="M202" i="15"/>
  <c r="L203" i="15"/>
  <c r="M203" i="15"/>
  <c r="L204" i="15"/>
  <c r="M204" i="15"/>
  <c r="L205" i="15"/>
  <c r="M205" i="15"/>
  <c r="L206" i="15"/>
  <c r="M206" i="15"/>
  <c r="L207" i="15"/>
  <c r="M207" i="15"/>
  <c r="L208" i="15"/>
  <c r="M208" i="15"/>
  <c r="L209" i="15"/>
  <c r="M209" i="15"/>
  <c r="L210" i="15"/>
  <c r="M210" i="15"/>
  <c r="L211" i="15"/>
  <c r="M211" i="15"/>
  <c r="L212" i="15"/>
  <c r="M212" i="15"/>
  <c r="L213" i="15"/>
  <c r="M213" i="15"/>
  <c r="L214" i="15"/>
  <c r="M214" i="15"/>
  <c r="L215" i="15"/>
  <c r="M215" i="15"/>
  <c r="L216" i="15"/>
  <c r="M216" i="15"/>
  <c r="L217" i="15"/>
  <c r="M217" i="15"/>
  <c r="L218" i="15"/>
  <c r="M218" i="15"/>
  <c r="L219" i="15"/>
  <c r="M219" i="15"/>
  <c r="L220" i="15"/>
  <c r="M220" i="15"/>
  <c r="L221" i="15"/>
  <c r="M221" i="15"/>
  <c r="L222" i="15"/>
  <c r="M222" i="15"/>
  <c r="L223" i="15"/>
  <c r="M223" i="15"/>
  <c r="L224" i="15"/>
  <c r="M224" i="15"/>
  <c r="L225" i="15"/>
  <c r="M225" i="15"/>
  <c r="L226" i="15"/>
  <c r="M226" i="15"/>
  <c r="L227" i="15"/>
  <c r="M227" i="15"/>
  <c r="L228" i="15"/>
  <c r="M228" i="15"/>
  <c r="L229" i="15"/>
  <c r="M229" i="15"/>
  <c r="L230" i="15"/>
  <c r="M230" i="15"/>
  <c r="L231" i="15"/>
  <c r="M231" i="15"/>
  <c r="L232" i="15"/>
  <c r="M232" i="15"/>
  <c r="L233" i="15"/>
  <c r="M233" i="15"/>
  <c r="L234" i="15"/>
  <c r="M234" i="15"/>
  <c r="L235" i="15"/>
  <c r="M235" i="15"/>
  <c r="L236" i="15"/>
  <c r="M236" i="15"/>
  <c r="L237" i="15"/>
  <c r="M237" i="15"/>
  <c r="L238" i="15"/>
  <c r="M238" i="15"/>
  <c r="L239" i="15"/>
  <c r="M239" i="15"/>
  <c r="L240" i="15"/>
  <c r="M240" i="15"/>
  <c r="L241" i="15"/>
  <c r="M241" i="15"/>
  <c r="L242" i="15"/>
  <c r="M242" i="15"/>
  <c r="L243" i="15"/>
  <c r="M243" i="15"/>
  <c r="L244" i="15"/>
  <c r="M244" i="15"/>
  <c r="L245" i="15"/>
  <c r="M245" i="15"/>
  <c r="L246" i="15"/>
  <c r="M246" i="15"/>
  <c r="L247" i="15"/>
  <c r="M247" i="15"/>
  <c r="L248" i="15"/>
  <c r="M248" i="15"/>
  <c r="L249" i="15"/>
  <c r="M249" i="15"/>
  <c r="L250" i="15"/>
  <c r="M250" i="15"/>
  <c r="L251" i="15"/>
  <c r="M251" i="15"/>
  <c r="L252" i="15"/>
  <c r="M252" i="15"/>
  <c r="L253" i="15"/>
  <c r="M253" i="15"/>
  <c r="L254" i="15"/>
  <c r="M254" i="15"/>
  <c r="L255" i="15"/>
  <c r="M255" i="15"/>
  <c r="L256" i="15"/>
  <c r="M256" i="15"/>
  <c r="L257" i="15"/>
  <c r="M257" i="15"/>
  <c r="L258" i="15"/>
  <c r="M258" i="15"/>
  <c r="L259" i="15"/>
  <c r="M259" i="15"/>
  <c r="L260" i="15"/>
  <c r="M260" i="15"/>
  <c r="L261" i="15"/>
  <c r="M261" i="15"/>
  <c r="L262" i="15"/>
  <c r="M262" i="15"/>
  <c r="L263" i="15"/>
  <c r="M263" i="15"/>
  <c r="L264" i="15"/>
  <c r="M264" i="15"/>
  <c r="L265" i="15"/>
  <c r="M265" i="15"/>
  <c r="L266" i="15"/>
  <c r="M266" i="15"/>
  <c r="L267" i="15"/>
  <c r="M267" i="15"/>
  <c r="L268" i="15"/>
  <c r="M268" i="15"/>
  <c r="L269" i="15"/>
  <c r="M269" i="15"/>
  <c r="L270" i="15"/>
  <c r="M270" i="15"/>
  <c r="L271" i="15"/>
  <c r="M271" i="15"/>
  <c r="L272" i="15"/>
  <c r="M272" i="15"/>
  <c r="L273" i="15"/>
  <c r="M273" i="15"/>
  <c r="L274" i="15"/>
  <c r="M274" i="15"/>
  <c r="L275" i="15"/>
  <c r="M275" i="15"/>
  <c r="L276" i="15"/>
  <c r="M276" i="15"/>
  <c r="L277" i="15"/>
  <c r="M277" i="15"/>
  <c r="L278" i="15"/>
  <c r="M278" i="15"/>
  <c r="L279" i="15"/>
  <c r="M279" i="15"/>
  <c r="L280" i="15"/>
  <c r="M280" i="15"/>
  <c r="L281" i="15"/>
  <c r="M281" i="15"/>
  <c r="L282" i="15"/>
  <c r="M282" i="15"/>
  <c r="L283" i="15"/>
  <c r="M283" i="15"/>
  <c r="L284" i="15"/>
  <c r="M284" i="15"/>
  <c r="L285" i="15"/>
  <c r="M285" i="15"/>
  <c r="L286" i="15"/>
  <c r="M286" i="15"/>
  <c r="L287" i="15"/>
  <c r="M287" i="15"/>
  <c r="L288" i="15"/>
  <c r="M288" i="15"/>
  <c r="L289" i="15"/>
  <c r="M289" i="15"/>
  <c r="L290" i="15"/>
  <c r="M290" i="15"/>
  <c r="L291" i="15"/>
  <c r="M291" i="15"/>
  <c r="L292" i="15"/>
  <c r="M292" i="15"/>
  <c r="L293" i="15"/>
  <c r="M293" i="15"/>
  <c r="L294" i="15"/>
  <c r="M294" i="15"/>
  <c r="L295" i="15"/>
  <c r="M295" i="15"/>
  <c r="L296" i="15"/>
  <c r="M296" i="15"/>
  <c r="L297" i="15"/>
  <c r="M297" i="15"/>
  <c r="L298" i="15"/>
  <c r="M298" i="15"/>
  <c r="L299" i="15"/>
  <c r="M299" i="15"/>
  <c r="L300" i="15"/>
  <c r="M300" i="15"/>
  <c r="L301" i="15"/>
  <c r="M301" i="15"/>
  <c r="L302" i="15"/>
  <c r="M302" i="15"/>
  <c r="L303" i="15"/>
  <c r="M303" i="15"/>
  <c r="L304" i="15"/>
  <c r="M304" i="15"/>
  <c r="L305" i="15"/>
  <c r="M305" i="15"/>
  <c r="L306" i="15"/>
  <c r="M306" i="15"/>
  <c r="L307" i="15"/>
  <c r="M307" i="15"/>
  <c r="L308" i="15"/>
  <c r="M308" i="15"/>
  <c r="L309" i="15"/>
  <c r="M309" i="15"/>
  <c r="L310" i="15"/>
  <c r="M310" i="15"/>
  <c r="L311" i="15"/>
  <c r="M311" i="15"/>
  <c r="L312" i="15"/>
  <c r="M312" i="15"/>
  <c r="L313" i="15"/>
  <c r="M313" i="15"/>
  <c r="L314" i="15"/>
  <c r="M314" i="15"/>
  <c r="L315" i="15"/>
  <c r="M315" i="15"/>
  <c r="L316" i="15"/>
  <c r="M316" i="15"/>
  <c r="L317" i="15"/>
  <c r="M317" i="15"/>
  <c r="L318" i="15"/>
  <c r="M318" i="15"/>
  <c r="L319" i="15"/>
  <c r="M319" i="15"/>
  <c r="L320" i="15"/>
  <c r="M320" i="15"/>
  <c r="L321" i="15"/>
  <c r="M321" i="15"/>
  <c r="L322" i="15"/>
  <c r="M322" i="15"/>
  <c r="L323" i="15"/>
  <c r="M323" i="15"/>
  <c r="L324" i="15"/>
  <c r="M324" i="15"/>
  <c r="L325" i="15"/>
  <c r="M325" i="15"/>
  <c r="L326" i="15"/>
  <c r="M326" i="15"/>
  <c r="L327" i="15"/>
  <c r="M327" i="15"/>
  <c r="L328" i="15"/>
  <c r="M328" i="15"/>
  <c r="L329" i="15"/>
  <c r="M329" i="15"/>
  <c r="L330" i="15"/>
  <c r="M330" i="15"/>
  <c r="L331" i="15"/>
  <c r="M331" i="15"/>
  <c r="L332" i="15"/>
  <c r="M332" i="15"/>
  <c r="L333" i="15"/>
  <c r="M333" i="15"/>
  <c r="L334" i="15"/>
  <c r="M334" i="15"/>
  <c r="L335" i="15"/>
  <c r="M335" i="15"/>
  <c r="L336" i="15"/>
  <c r="M336" i="15"/>
  <c r="L337" i="15"/>
  <c r="M337" i="15"/>
  <c r="L338" i="15"/>
  <c r="M338" i="15"/>
  <c r="L339" i="15"/>
  <c r="M339" i="15"/>
  <c r="L340" i="15"/>
  <c r="M340" i="15"/>
  <c r="L341" i="15"/>
  <c r="M341" i="15"/>
  <c r="L342" i="15"/>
  <c r="M342" i="15"/>
  <c r="L343" i="15"/>
  <c r="M343" i="15"/>
  <c r="L344" i="15"/>
  <c r="M344" i="15"/>
  <c r="L345" i="15"/>
  <c r="M345" i="15"/>
  <c r="L346" i="15"/>
  <c r="M346" i="15"/>
  <c r="L347" i="15"/>
  <c r="M347" i="15"/>
  <c r="L348" i="15"/>
  <c r="M348" i="15"/>
  <c r="L349" i="15"/>
  <c r="M349" i="15"/>
  <c r="L350" i="15"/>
  <c r="M350" i="15"/>
  <c r="L351" i="15"/>
  <c r="M351" i="15"/>
  <c r="L352" i="15"/>
  <c r="M352" i="15"/>
  <c r="L353" i="15"/>
  <c r="M353" i="15"/>
  <c r="L354" i="15"/>
  <c r="M354" i="15"/>
  <c r="L355" i="15"/>
  <c r="M355" i="15"/>
  <c r="L356" i="15"/>
  <c r="M356" i="15"/>
  <c r="L357" i="15"/>
  <c r="M357" i="15"/>
  <c r="L358" i="15"/>
  <c r="M358" i="15"/>
  <c r="L359" i="15"/>
  <c r="M359" i="15"/>
  <c r="L360" i="15"/>
  <c r="M360" i="15"/>
  <c r="L361" i="15"/>
  <c r="M361" i="15"/>
  <c r="L362" i="15"/>
  <c r="M362" i="15"/>
  <c r="L363" i="15"/>
  <c r="M363" i="15"/>
  <c r="L364" i="15"/>
  <c r="M364" i="15"/>
  <c r="L365" i="15"/>
  <c r="M365" i="15"/>
  <c r="L366" i="15"/>
  <c r="M366" i="15"/>
  <c r="L367" i="15"/>
  <c r="M367" i="15"/>
  <c r="L368" i="15"/>
  <c r="M368" i="15"/>
  <c r="L369" i="15"/>
  <c r="M369" i="15"/>
  <c r="L370" i="15"/>
  <c r="M370" i="15"/>
  <c r="L371" i="15"/>
  <c r="M371" i="15"/>
  <c r="L372" i="15"/>
  <c r="M372" i="15"/>
  <c r="L373" i="15"/>
  <c r="M373" i="15"/>
  <c r="L374" i="15"/>
  <c r="M374" i="15"/>
  <c r="L375" i="15"/>
  <c r="M375" i="15"/>
  <c r="L376" i="15"/>
  <c r="M376" i="15"/>
  <c r="L377" i="15"/>
  <c r="M377" i="15"/>
  <c r="L378" i="15"/>
  <c r="M378" i="15"/>
  <c r="L379" i="15"/>
  <c r="M379" i="15"/>
  <c r="L380" i="15"/>
  <c r="M380" i="15"/>
  <c r="L381" i="15"/>
  <c r="M381" i="15"/>
  <c r="L382" i="15"/>
  <c r="M382" i="15"/>
  <c r="L383" i="15"/>
  <c r="M383" i="15"/>
  <c r="L384" i="15"/>
  <c r="M384" i="15"/>
  <c r="L385" i="15"/>
  <c r="M385" i="15"/>
  <c r="L386" i="15"/>
  <c r="M386" i="15"/>
  <c r="L387" i="15"/>
  <c r="M387" i="15"/>
  <c r="L388" i="15"/>
  <c r="M388" i="15"/>
  <c r="L389" i="15"/>
  <c r="M389" i="15"/>
  <c r="L390" i="15"/>
  <c r="M390" i="15"/>
  <c r="L391" i="15"/>
  <c r="M391" i="15"/>
  <c r="L392" i="15"/>
  <c r="M392" i="15"/>
  <c r="L393" i="15"/>
  <c r="M393" i="15"/>
  <c r="L394" i="15"/>
  <c r="M394" i="15"/>
  <c r="L395" i="15"/>
  <c r="M395" i="15"/>
  <c r="L396" i="15"/>
  <c r="M396" i="15"/>
  <c r="L397" i="15"/>
  <c r="M397" i="15"/>
  <c r="L398" i="15"/>
  <c r="M398" i="15"/>
  <c r="L399" i="15"/>
  <c r="M399" i="15"/>
  <c r="L400" i="15"/>
  <c r="M400" i="15"/>
  <c r="L401" i="15"/>
  <c r="M401" i="15"/>
  <c r="L402" i="15"/>
  <c r="M402" i="15"/>
  <c r="L403" i="15"/>
  <c r="M403" i="15"/>
  <c r="L404" i="15"/>
  <c r="M404" i="15"/>
  <c r="L405" i="15"/>
  <c r="M405" i="15"/>
  <c r="L406" i="15"/>
  <c r="M406" i="15"/>
  <c r="L407" i="15"/>
  <c r="M407" i="15"/>
  <c r="L408" i="15"/>
  <c r="M408" i="15"/>
  <c r="L409" i="15"/>
  <c r="M409" i="15"/>
  <c r="L410" i="15"/>
  <c r="M410" i="15"/>
  <c r="L411" i="15"/>
  <c r="M411" i="15"/>
  <c r="L412" i="15"/>
  <c r="M412" i="15"/>
  <c r="L413" i="15"/>
  <c r="M413" i="15"/>
  <c r="L414" i="15"/>
  <c r="M414" i="15"/>
  <c r="L415" i="15"/>
  <c r="M415" i="15"/>
  <c r="L416" i="15"/>
  <c r="M416" i="15"/>
  <c r="L417" i="15"/>
  <c r="M417" i="15"/>
  <c r="L418" i="15"/>
  <c r="M418" i="15"/>
  <c r="L419" i="15"/>
  <c r="M419" i="15"/>
  <c r="L420" i="15"/>
  <c r="M420" i="15"/>
  <c r="L421" i="15"/>
  <c r="M421" i="15"/>
  <c r="L422" i="15"/>
  <c r="M422" i="15"/>
  <c r="L423" i="15"/>
  <c r="M423" i="15"/>
  <c r="L424" i="15"/>
  <c r="M424" i="15"/>
  <c r="L425" i="15"/>
  <c r="M425" i="15"/>
  <c r="L426" i="15"/>
  <c r="M426" i="15"/>
  <c r="L427" i="15"/>
  <c r="M427" i="15"/>
  <c r="L428" i="15"/>
  <c r="M428" i="15"/>
  <c r="L429" i="15"/>
  <c r="M429" i="15"/>
  <c r="L430" i="15"/>
  <c r="M430" i="15"/>
  <c r="L431" i="15"/>
  <c r="M431" i="15"/>
  <c r="L432" i="15"/>
  <c r="M432" i="15"/>
  <c r="L433" i="15"/>
  <c r="M433" i="15"/>
  <c r="L434" i="15"/>
  <c r="M434" i="15"/>
  <c r="L435" i="15"/>
  <c r="M435" i="15"/>
  <c r="L436" i="15"/>
  <c r="M436" i="15"/>
  <c r="L437" i="15"/>
  <c r="M437" i="15"/>
  <c r="L438" i="15"/>
  <c r="M438" i="15"/>
  <c r="L439" i="15"/>
  <c r="M439" i="15"/>
  <c r="L440" i="15"/>
  <c r="M440" i="15"/>
  <c r="L441" i="15"/>
  <c r="M441" i="15"/>
  <c r="L442" i="15"/>
  <c r="M442" i="15"/>
  <c r="L443" i="15"/>
  <c r="M443" i="15"/>
  <c r="L444" i="15"/>
  <c r="M444" i="15"/>
  <c r="L445" i="15"/>
  <c r="M445" i="15"/>
  <c r="L446" i="15"/>
  <c r="M446" i="15"/>
  <c r="L447" i="15"/>
  <c r="M447" i="15"/>
  <c r="L448" i="15"/>
  <c r="M448" i="15"/>
  <c r="L449" i="15"/>
  <c r="M449" i="15"/>
  <c r="L450" i="15"/>
  <c r="M450" i="15"/>
  <c r="L451" i="15"/>
  <c r="M451" i="15"/>
  <c r="L452" i="15"/>
  <c r="M452" i="15"/>
  <c r="L453" i="15"/>
  <c r="M453" i="15"/>
  <c r="L454" i="15"/>
  <c r="M454" i="15"/>
  <c r="L455" i="15"/>
  <c r="M455" i="15"/>
  <c r="L456" i="15"/>
  <c r="M456" i="15"/>
  <c r="L457" i="15"/>
  <c r="M457" i="15"/>
  <c r="L458" i="15"/>
  <c r="M458" i="15"/>
  <c r="L459" i="15"/>
  <c r="M459" i="15"/>
  <c r="L460" i="15"/>
  <c r="M460" i="15"/>
  <c r="L461" i="15"/>
  <c r="M461" i="15"/>
  <c r="L462" i="15"/>
  <c r="M462" i="15"/>
  <c r="L463" i="15"/>
  <c r="M463" i="15"/>
  <c r="L464" i="15"/>
  <c r="M464" i="15"/>
  <c r="L465" i="15"/>
  <c r="M465" i="15"/>
  <c r="L466" i="15"/>
  <c r="M466" i="15"/>
  <c r="L467" i="15"/>
  <c r="M467" i="15"/>
  <c r="L468" i="15"/>
  <c r="M468" i="15"/>
  <c r="L469" i="15"/>
  <c r="M469" i="15"/>
  <c r="L470" i="15"/>
  <c r="M470" i="15"/>
  <c r="L471" i="15"/>
  <c r="M471" i="15"/>
  <c r="L472" i="15"/>
  <c r="M472" i="15"/>
  <c r="L473" i="15"/>
  <c r="M473" i="15"/>
  <c r="L474" i="15"/>
  <c r="M474" i="15"/>
  <c r="L475" i="15"/>
  <c r="M475" i="15"/>
  <c r="L476" i="15"/>
  <c r="M476" i="15"/>
  <c r="L477" i="15"/>
  <c r="M477" i="15"/>
  <c r="L478" i="15"/>
  <c r="M478" i="15"/>
  <c r="L479" i="15"/>
  <c r="M479" i="15"/>
  <c r="L480" i="15"/>
  <c r="M480" i="15"/>
  <c r="L481" i="15"/>
  <c r="M481" i="15"/>
  <c r="L482" i="15"/>
  <c r="M482" i="15"/>
  <c r="L483" i="15"/>
  <c r="M483" i="15"/>
  <c r="L484" i="15"/>
  <c r="M484" i="15"/>
  <c r="L485" i="15"/>
  <c r="M485" i="15"/>
  <c r="L486" i="15"/>
  <c r="M486" i="15"/>
  <c r="L487" i="15"/>
  <c r="M487" i="15"/>
  <c r="L488" i="15"/>
  <c r="M488" i="15"/>
  <c r="L489" i="15"/>
  <c r="M489" i="15"/>
  <c r="L490" i="15"/>
  <c r="M490" i="15"/>
  <c r="L491" i="15"/>
  <c r="M491" i="15"/>
  <c r="L492" i="15"/>
  <c r="M492" i="15"/>
  <c r="L493" i="15"/>
  <c r="M493" i="15"/>
  <c r="L494" i="15"/>
  <c r="M494" i="15"/>
  <c r="L495" i="15"/>
  <c r="M495" i="15"/>
  <c r="L496" i="15"/>
  <c r="M496" i="15"/>
  <c r="L497" i="15"/>
  <c r="M497" i="15"/>
  <c r="L498" i="15"/>
  <c r="M498" i="15"/>
  <c r="L499" i="15"/>
  <c r="M499" i="15"/>
  <c r="L500" i="15"/>
  <c r="M500" i="15"/>
  <c r="L501" i="15"/>
  <c r="M501" i="15"/>
  <c r="L502" i="15"/>
  <c r="M502" i="15"/>
  <c r="L503" i="15"/>
  <c r="M503" i="15"/>
  <c r="L504" i="15"/>
  <c r="M504" i="15"/>
  <c r="L505" i="15"/>
  <c r="M505" i="15"/>
  <c r="L506" i="15"/>
  <c r="M506" i="15"/>
  <c r="L507" i="15"/>
  <c r="M507" i="15"/>
  <c r="L508" i="15"/>
  <c r="M508" i="15"/>
  <c r="L509" i="15"/>
  <c r="M509" i="15"/>
  <c r="L510" i="15"/>
  <c r="M510" i="15"/>
  <c r="L511" i="15"/>
  <c r="M511" i="15"/>
  <c r="L512" i="15"/>
  <c r="M512" i="15"/>
  <c r="L513" i="15"/>
  <c r="M513" i="15"/>
  <c r="L514" i="15"/>
  <c r="M514" i="15"/>
  <c r="L515" i="15"/>
  <c r="M515" i="15"/>
  <c r="L516" i="15"/>
  <c r="M516" i="15"/>
  <c r="L517" i="15"/>
  <c r="M517" i="15"/>
  <c r="L518" i="15"/>
  <c r="M518" i="15"/>
  <c r="L519" i="15"/>
  <c r="M519" i="15"/>
  <c r="L520" i="15"/>
  <c r="M520" i="15"/>
  <c r="L521" i="15"/>
  <c r="M521" i="15"/>
  <c r="L522" i="15"/>
  <c r="M522" i="15"/>
  <c r="L523" i="15"/>
  <c r="M523" i="15"/>
  <c r="L524" i="15"/>
  <c r="M524" i="15"/>
  <c r="L525" i="15"/>
  <c r="M525" i="15"/>
  <c r="L526" i="15"/>
  <c r="M526" i="15"/>
  <c r="L527" i="15"/>
  <c r="M527" i="15"/>
  <c r="L528" i="15"/>
  <c r="M528" i="15"/>
  <c r="L529" i="15"/>
  <c r="M529" i="15"/>
  <c r="L530" i="15"/>
  <c r="M530" i="15"/>
  <c r="L531" i="15"/>
  <c r="M531" i="15"/>
  <c r="L532" i="15"/>
  <c r="M532" i="15"/>
  <c r="L533" i="15"/>
  <c r="M533" i="15"/>
  <c r="L534" i="15"/>
  <c r="M534" i="15"/>
  <c r="L535" i="15"/>
  <c r="M535" i="15"/>
  <c r="L536" i="15"/>
  <c r="M536" i="15"/>
  <c r="L537" i="15"/>
  <c r="M537" i="15"/>
  <c r="L538" i="15"/>
  <c r="M538" i="15"/>
  <c r="L539" i="15"/>
  <c r="M539" i="15"/>
  <c r="L540" i="15"/>
  <c r="M540" i="15"/>
  <c r="L541" i="15"/>
  <c r="M541" i="15"/>
  <c r="L542" i="15"/>
  <c r="M542" i="15"/>
  <c r="L543" i="15"/>
  <c r="M543" i="15"/>
  <c r="L544" i="15"/>
  <c r="M544" i="15"/>
  <c r="L545" i="15"/>
  <c r="M545" i="15"/>
  <c r="L546" i="15"/>
  <c r="M546" i="15"/>
  <c r="L547" i="15"/>
  <c r="M547" i="15"/>
  <c r="L548" i="15"/>
  <c r="M548" i="15"/>
  <c r="L549" i="15"/>
  <c r="M549" i="15"/>
  <c r="L550" i="15"/>
  <c r="M550" i="15"/>
  <c r="L551" i="15"/>
  <c r="M551" i="15"/>
  <c r="L552" i="15"/>
  <c r="M552" i="15"/>
  <c r="L553" i="15"/>
  <c r="M553" i="15"/>
  <c r="L554" i="15"/>
  <c r="M554" i="15"/>
  <c r="L555" i="15"/>
  <c r="M555" i="15"/>
  <c r="L556" i="15"/>
  <c r="M556" i="15"/>
  <c r="L557" i="15"/>
  <c r="M557" i="15"/>
  <c r="L558" i="15"/>
  <c r="M558" i="15"/>
  <c r="L559" i="15"/>
  <c r="M559" i="15"/>
  <c r="L560" i="15"/>
  <c r="M560" i="15"/>
  <c r="L561" i="15"/>
  <c r="M561" i="15"/>
  <c r="L562" i="15"/>
  <c r="M562" i="15"/>
  <c r="L563" i="15"/>
  <c r="M563" i="15"/>
  <c r="L564" i="15"/>
  <c r="M564" i="15"/>
  <c r="L565" i="15"/>
  <c r="M565" i="15"/>
  <c r="L566" i="15"/>
  <c r="M566" i="15"/>
  <c r="L567" i="15"/>
  <c r="M567" i="15"/>
  <c r="L568" i="15"/>
  <c r="M568" i="15"/>
  <c r="L569" i="15"/>
  <c r="M569" i="15"/>
  <c r="L570" i="15"/>
  <c r="M570" i="15"/>
  <c r="L571" i="15"/>
  <c r="M571" i="15"/>
  <c r="L572" i="15"/>
  <c r="M572" i="15"/>
  <c r="L573" i="15"/>
  <c r="M573" i="15"/>
  <c r="L574" i="15"/>
  <c r="M574" i="15"/>
  <c r="L575" i="15"/>
  <c r="M575" i="15"/>
  <c r="L576" i="15"/>
  <c r="M576" i="15"/>
  <c r="L577" i="15"/>
  <c r="M577" i="15"/>
  <c r="L578" i="15"/>
  <c r="M578" i="15"/>
  <c r="L579" i="15"/>
  <c r="M579" i="15"/>
  <c r="L580" i="15"/>
  <c r="M580" i="15"/>
  <c r="L581" i="15"/>
  <c r="M581" i="15"/>
  <c r="L582" i="15"/>
  <c r="M582" i="15"/>
  <c r="L583" i="15"/>
  <c r="M583" i="15"/>
  <c r="L584" i="15"/>
  <c r="M584" i="15"/>
  <c r="L585" i="15"/>
  <c r="M585" i="15"/>
  <c r="L586" i="15"/>
  <c r="M586" i="15"/>
  <c r="L587" i="15"/>
  <c r="M587" i="15"/>
  <c r="L588" i="15"/>
  <c r="M588" i="15"/>
  <c r="L589" i="15"/>
  <c r="M589" i="15"/>
  <c r="L590" i="15"/>
  <c r="M590" i="15"/>
  <c r="L591" i="15"/>
  <c r="M591" i="15"/>
  <c r="L592" i="15"/>
  <c r="M592" i="15"/>
  <c r="L593" i="15"/>
  <c r="M593" i="15"/>
  <c r="L594" i="15"/>
  <c r="M594" i="15"/>
  <c r="L595" i="15"/>
  <c r="M595" i="15"/>
  <c r="L596" i="15"/>
  <c r="M596" i="15"/>
  <c r="L597" i="15"/>
  <c r="M597" i="15"/>
  <c r="L598" i="15"/>
  <c r="M598" i="15"/>
  <c r="L599" i="15"/>
  <c r="M599" i="15"/>
  <c r="L600" i="15"/>
  <c r="M600" i="15"/>
  <c r="L601" i="15"/>
  <c r="M601" i="15"/>
  <c r="L602" i="15"/>
  <c r="M602" i="15"/>
  <c r="L603" i="15"/>
  <c r="M603" i="15"/>
  <c r="L604" i="15"/>
  <c r="M604" i="15"/>
  <c r="L605" i="15"/>
  <c r="M605" i="15"/>
  <c r="L606" i="15"/>
  <c r="M606" i="15"/>
  <c r="L607" i="15"/>
  <c r="M607" i="15"/>
  <c r="L608" i="15"/>
  <c r="M608" i="15"/>
  <c r="L609" i="15"/>
  <c r="M609" i="15"/>
  <c r="L610" i="15"/>
  <c r="M610" i="15"/>
  <c r="L611" i="15"/>
  <c r="M611" i="15"/>
  <c r="L612" i="15"/>
  <c r="M612" i="15"/>
  <c r="L613" i="15"/>
  <c r="M613" i="15"/>
  <c r="L614" i="15"/>
  <c r="M614" i="15"/>
  <c r="L615" i="15"/>
  <c r="M615" i="15"/>
  <c r="L616" i="15"/>
  <c r="M616" i="15"/>
  <c r="L617" i="15"/>
  <c r="M617" i="15"/>
  <c r="L618" i="15"/>
  <c r="M618" i="15"/>
  <c r="L619" i="15"/>
  <c r="M619" i="15"/>
  <c r="L620" i="15"/>
  <c r="M620" i="15"/>
  <c r="L621" i="15"/>
  <c r="M621" i="15"/>
  <c r="L622" i="15"/>
  <c r="M622" i="15"/>
  <c r="L623" i="15"/>
  <c r="M623" i="15"/>
  <c r="L624" i="15"/>
  <c r="M624" i="15"/>
  <c r="L625" i="15"/>
  <c r="M625" i="15"/>
  <c r="L626" i="15"/>
  <c r="M626" i="15"/>
  <c r="L627" i="15"/>
  <c r="M627" i="15"/>
  <c r="L628" i="15"/>
  <c r="M628" i="15"/>
  <c r="L629" i="15"/>
  <c r="M629" i="15"/>
  <c r="L630" i="15"/>
  <c r="M630" i="15"/>
  <c r="L631" i="15"/>
  <c r="M631" i="15"/>
  <c r="L632" i="15"/>
  <c r="M632" i="15"/>
  <c r="L633" i="15"/>
  <c r="M633" i="15"/>
  <c r="L634" i="15"/>
  <c r="M634" i="15"/>
  <c r="L635" i="15"/>
  <c r="M635" i="15"/>
  <c r="L636" i="15"/>
  <c r="M636" i="15"/>
  <c r="L637" i="15"/>
  <c r="M637" i="15"/>
  <c r="L638" i="15"/>
  <c r="M638" i="15"/>
  <c r="L639" i="15"/>
  <c r="M639" i="15"/>
  <c r="L640" i="15"/>
  <c r="M640" i="15"/>
  <c r="L641" i="15"/>
  <c r="M641" i="15"/>
  <c r="L642" i="15"/>
  <c r="M642" i="15"/>
  <c r="L643" i="15"/>
  <c r="M643" i="15"/>
  <c r="L644" i="15"/>
  <c r="M644" i="15"/>
  <c r="L645" i="15"/>
  <c r="M645" i="15"/>
  <c r="L646" i="15"/>
  <c r="M646" i="15"/>
  <c r="L647" i="15"/>
  <c r="M647" i="15"/>
  <c r="L648" i="15"/>
  <c r="M648" i="15"/>
  <c r="L649" i="15"/>
  <c r="M649" i="15"/>
  <c r="L650" i="15"/>
  <c r="M650" i="15"/>
  <c r="L651" i="15"/>
  <c r="M651" i="15"/>
  <c r="L652" i="15"/>
  <c r="M652" i="15"/>
  <c r="L653" i="15"/>
  <c r="M653" i="15"/>
  <c r="L654" i="15"/>
  <c r="M654" i="15"/>
  <c r="L655" i="15"/>
  <c r="M655" i="15"/>
  <c r="L656" i="15"/>
  <c r="M656" i="15"/>
  <c r="L657" i="15"/>
  <c r="M657" i="15"/>
  <c r="L658" i="15"/>
  <c r="M658" i="15"/>
  <c r="L659" i="15"/>
  <c r="M659" i="15"/>
  <c r="L660" i="15"/>
  <c r="M660" i="15"/>
  <c r="L661" i="15"/>
  <c r="M661" i="15"/>
  <c r="L662" i="15"/>
  <c r="M662" i="15"/>
  <c r="L663" i="15"/>
  <c r="M663" i="15"/>
  <c r="L664" i="15"/>
  <c r="M664" i="15"/>
  <c r="L665" i="15"/>
  <c r="M665" i="15"/>
  <c r="L666" i="15"/>
  <c r="M666" i="15"/>
  <c r="L667" i="15"/>
  <c r="M667" i="15"/>
  <c r="L668" i="15"/>
  <c r="M668" i="15"/>
  <c r="L669" i="15"/>
  <c r="M669" i="15"/>
  <c r="L670" i="15"/>
  <c r="M670" i="15"/>
  <c r="L671" i="15"/>
  <c r="M671" i="15"/>
  <c r="L672" i="15"/>
  <c r="M672" i="15"/>
  <c r="L673" i="15"/>
  <c r="M673" i="15"/>
  <c r="L674" i="15"/>
  <c r="M674" i="15"/>
  <c r="L675" i="15"/>
  <c r="M675" i="15"/>
  <c r="L676" i="15"/>
  <c r="M676" i="15"/>
  <c r="L677" i="15"/>
  <c r="M677" i="15"/>
  <c r="L678" i="15"/>
  <c r="M678" i="15"/>
  <c r="L679" i="15"/>
  <c r="M679" i="15"/>
  <c r="L680" i="15"/>
  <c r="M680" i="15"/>
  <c r="L681" i="15"/>
  <c r="M681" i="15"/>
  <c r="L682" i="15"/>
  <c r="M682" i="15"/>
  <c r="L683" i="15"/>
  <c r="M683" i="15"/>
  <c r="L684" i="15"/>
  <c r="M684" i="15"/>
  <c r="L685" i="15"/>
  <c r="M685" i="15"/>
  <c r="L686" i="15"/>
  <c r="M686" i="15"/>
  <c r="L687" i="15"/>
  <c r="M687" i="15"/>
  <c r="L688" i="15"/>
  <c r="M688" i="15"/>
  <c r="L689" i="15"/>
  <c r="M689" i="15"/>
  <c r="L690" i="15"/>
  <c r="M690" i="15"/>
  <c r="L691" i="15"/>
  <c r="M691" i="15"/>
  <c r="L692" i="15"/>
  <c r="M692" i="15"/>
  <c r="L693" i="15"/>
  <c r="M693" i="15"/>
  <c r="L694" i="15"/>
  <c r="M694" i="15"/>
  <c r="L695" i="15"/>
  <c r="M695" i="15"/>
  <c r="L696" i="15"/>
  <c r="M696" i="15"/>
  <c r="L697" i="15"/>
  <c r="M697" i="15"/>
  <c r="L698" i="15"/>
  <c r="M698" i="15"/>
  <c r="L699" i="15"/>
  <c r="M699" i="15"/>
  <c r="L700" i="15"/>
  <c r="M700" i="15"/>
  <c r="L701" i="15"/>
  <c r="M701" i="15"/>
  <c r="L702" i="15"/>
  <c r="M702" i="15"/>
  <c r="L703" i="15"/>
  <c r="M703" i="15"/>
  <c r="L704" i="15"/>
  <c r="M704" i="15"/>
  <c r="L705" i="15"/>
  <c r="M705" i="15"/>
  <c r="L706" i="15"/>
  <c r="M706" i="15"/>
  <c r="L707" i="15"/>
  <c r="M707" i="15"/>
  <c r="L708" i="15"/>
  <c r="M708" i="15"/>
  <c r="L709" i="15"/>
  <c r="M709" i="15"/>
  <c r="L710" i="15"/>
  <c r="M710" i="15"/>
  <c r="L711" i="15"/>
  <c r="M711" i="15"/>
  <c r="L712" i="15"/>
  <c r="M712" i="15"/>
  <c r="L713" i="15"/>
  <c r="M713" i="15"/>
  <c r="L714" i="15"/>
  <c r="M714" i="15"/>
  <c r="L715" i="15"/>
  <c r="M715" i="15"/>
  <c r="L716" i="15"/>
  <c r="M716" i="15"/>
  <c r="L717" i="15"/>
  <c r="M717" i="15"/>
  <c r="L718" i="15"/>
  <c r="M718" i="15"/>
  <c r="L719" i="15"/>
  <c r="M719" i="15"/>
  <c r="L720" i="15"/>
  <c r="M720" i="15"/>
  <c r="L721" i="15"/>
  <c r="M721" i="15"/>
  <c r="L722" i="15"/>
  <c r="M722" i="15"/>
  <c r="L723" i="15"/>
  <c r="M723" i="15"/>
  <c r="L724" i="15"/>
  <c r="M724" i="15"/>
  <c r="L725" i="15"/>
  <c r="M725" i="15"/>
  <c r="L726" i="15"/>
  <c r="M726" i="15"/>
  <c r="L727" i="15"/>
  <c r="M727" i="15"/>
  <c r="L728" i="15"/>
  <c r="M728" i="15"/>
  <c r="L729" i="15"/>
  <c r="M729" i="15"/>
  <c r="L730" i="15"/>
  <c r="M730" i="15"/>
  <c r="L731" i="15"/>
  <c r="M731" i="15"/>
  <c r="L732" i="15"/>
  <c r="M732" i="15"/>
  <c r="L733" i="15"/>
  <c r="M733" i="15"/>
  <c r="L734" i="15"/>
  <c r="M734" i="15"/>
  <c r="L735" i="15"/>
  <c r="M735" i="15"/>
  <c r="L736" i="15"/>
  <c r="M736" i="15"/>
  <c r="L737" i="15"/>
  <c r="M737" i="15"/>
  <c r="L738" i="15"/>
  <c r="M738" i="15"/>
  <c r="L739" i="15"/>
  <c r="M739" i="15"/>
  <c r="L740" i="15"/>
  <c r="M740" i="15"/>
  <c r="L741" i="15"/>
  <c r="M741" i="15"/>
  <c r="L742" i="15"/>
  <c r="M742" i="15"/>
  <c r="L743" i="15"/>
  <c r="M743" i="15"/>
  <c r="L744" i="15"/>
  <c r="M744" i="15"/>
  <c r="L745" i="15"/>
  <c r="M745" i="15"/>
  <c r="L746" i="15"/>
  <c r="M746" i="15"/>
  <c r="L747" i="15"/>
  <c r="M747" i="15"/>
  <c r="L748" i="15"/>
  <c r="M748" i="15"/>
  <c r="L749" i="15"/>
  <c r="M749" i="15"/>
  <c r="L750" i="15"/>
  <c r="M750" i="15"/>
  <c r="L751" i="15"/>
  <c r="M751" i="15"/>
  <c r="L752" i="15"/>
  <c r="M752" i="15"/>
  <c r="L753" i="15"/>
  <c r="M753" i="15"/>
  <c r="L754" i="15"/>
  <c r="M754" i="15"/>
  <c r="L755" i="15"/>
  <c r="M755" i="15"/>
  <c r="L756" i="15"/>
  <c r="M756" i="15"/>
  <c r="L757" i="15"/>
  <c r="M757" i="15"/>
  <c r="L758" i="15"/>
  <c r="M758" i="15"/>
  <c r="L759" i="15"/>
  <c r="M759" i="15"/>
  <c r="L760" i="15"/>
  <c r="M760" i="15"/>
  <c r="L761" i="15"/>
  <c r="M761" i="15"/>
  <c r="L762" i="15"/>
  <c r="M762" i="15"/>
  <c r="L763" i="15"/>
  <c r="M763" i="15"/>
  <c r="L764" i="15"/>
  <c r="M764" i="15"/>
  <c r="L765" i="15"/>
  <c r="M765" i="15"/>
  <c r="L766" i="15"/>
  <c r="M766" i="15"/>
  <c r="L767" i="15"/>
  <c r="M767" i="15"/>
  <c r="L768" i="15"/>
  <c r="M768" i="15"/>
  <c r="L769" i="15"/>
  <c r="M769" i="15"/>
  <c r="L770" i="15"/>
  <c r="M770" i="15"/>
  <c r="L771" i="15"/>
  <c r="M771" i="15"/>
  <c r="L772" i="15"/>
  <c r="M772" i="15"/>
  <c r="L773" i="15"/>
  <c r="M773" i="15"/>
  <c r="L774" i="15"/>
  <c r="M774" i="15"/>
  <c r="L775" i="15"/>
  <c r="M775" i="15"/>
  <c r="L776" i="15"/>
  <c r="M776" i="15"/>
  <c r="L777" i="15"/>
  <c r="M777" i="15"/>
  <c r="L778" i="15"/>
  <c r="M778" i="15"/>
  <c r="L779" i="15"/>
  <c r="M779" i="15"/>
  <c r="L780" i="15"/>
  <c r="M780" i="15"/>
  <c r="L781" i="15"/>
  <c r="M781" i="15"/>
  <c r="L782" i="15"/>
  <c r="M782" i="15"/>
  <c r="L783" i="15"/>
  <c r="M783" i="15"/>
  <c r="L784" i="15"/>
  <c r="M784" i="15"/>
  <c r="L785" i="15"/>
  <c r="M785" i="15"/>
  <c r="L786" i="15"/>
  <c r="M786" i="15"/>
  <c r="L787" i="15"/>
  <c r="M787" i="15"/>
  <c r="L788" i="15"/>
  <c r="M788" i="15"/>
  <c r="L789" i="15"/>
  <c r="M789" i="15"/>
  <c r="L790" i="15"/>
  <c r="M790" i="15"/>
  <c r="L791" i="15"/>
  <c r="M791" i="15"/>
  <c r="L792" i="15"/>
  <c r="M792" i="15"/>
  <c r="L793" i="15"/>
  <c r="M793" i="15"/>
  <c r="L794" i="15"/>
  <c r="M794" i="15"/>
  <c r="L795" i="15"/>
  <c r="M795" i="15"/>
  <c r="L796" i="15"/>
  <c r="M796" i="15"/>
  <c r="L797" i="15"/>
  <c r="M797" i="15"/>
  <c r="L798" i="15"/>
  <c r="M798" i="15"/>
  <c r="L799" i="15"/>
  <c r="M799" i="15"/>
  <c r="L800" i="15"/>
  <c r="M800" i="15"/>
  <c r="L801" i="15"/>
  <c r="M801" i="15"/>
  <c r="L802" i="15"/>
  <c r="M802" i="15"/>
  <c r="L803" i="15"/>
  <c r="M803" i="15"/>
  <c r="L804" i="15"/>
  <c r="M804" i="15"/>
  <c r="L805" i="15"/>
  <c r="M805" i="15"/>
  <c r="L806" i="15"/>
  <c r="M806" i="15"/>
  <c r="L807" i="15"/>
  <c r="M807" i="15"/>
  <c r="L808" i="15"/>
  <c r="M808" i="15"/>
  <c r="L809" i="15"/>
  <c r="M809" i="15"/>
  <c r="L810" i="15"/>
  <c r="M810" i="15"/>
  <c r="L811" i="15"/>
  <c r="M811" i="15"/>
  <c r="L812" i="15"/>
  <c r="M812" i="15"/>
  <c r="L813" i="15"/>
  <c r="M813" i="15"/>
  <c r="L814" i="15"/>
  <c r="M814" i="15"/>
  <c r="L815" i="15"/>
  <c r="M815" i="15"/>
  <c r="L816" i="15"/>
  <c r="M816" i="15"/>
  <c r="L817" i="15"/>
  <c r="M817" i="15"/>
  <c r="L818" i="15"/>
  <c r="M818" i="15"/>
  <c r="L819" i="15"/>
  <c r="M819" i="15"/>
  <c r="L820" i="15"/>
  <c r="M820" i="15"/>
  <c r="L821" i="15"/>
  <c r="M821" i="15"/>
  <c r="L822" i="15"/>
  <c r="M822" i="15"/>
  <c r="L823" i="15"/>
  <c r="M823" i="15"/>
  <c r="L824" i="15"/>
  <c r="M824" i="15"/>
  <c r="L825" i="15"/>
  <c r="M825" i="15"/>
  <c r="L826" i="15"/>
  <c r="M826" i="15"/>
  <c r="L827" i="15"/>
  <c r="M827" i="15"/>
  <c r="L828" i="15"/>
  <c r="M828" i="15"/>
  <c r="L829" i="15"/>
  <c r="M829" i="15"/>
  <c r="L830" i="15"/>
  <c r="M830" i="15"/>
  <c r="L831" i="15"/>
  <c r="M831" i="15"/>
  <c r="L832" i="15"/>
  <c r="M832" i="15"/>
  <c r="L833" i="15"/>
  <c r="M833" i="15"/>
  <c r="L834" i="15"/>
  <c r="M834" i="15"/>
  <c r="L835" i="15"/>
  <c r="M835" i="15"/>
  <c r="L836" i="15"/>
  <c r="M836" i="15"/>
  <c r="L837" i="15"/>
  <c r="M837" i="15"/>
  <c r="L838" i="15"/>
  <c r="M838" i="15"/>
  <c r="L839" i="15"/>
  <c r="M839" i="15"/>
  <c r="L840" i="15"/>
  <c r="M840" i="15"/>
  <c r="L841" i="15"/>
  <c r="M841" i="15"/>
  <c r="L842" i="15"/>
  <c r="M842" i="15"/>
  <c r="L843" i="15"/>
  <c r="M843" i="15"/>
  <c r="L844" i="15"/>
  <c r="M844" i="15"/>
  <c r="L845" i="15"/>
  <c r="M845" i="15"/>
  <c r="L846" i="15"/>
  <c r="M846" i="15"/>
  <c r="L847" i="15"/>
  <c r="M847" i="15"/>
  <c r="L848" i="15"/>
  <c r="M848" i="15"/>
  <c r="L849" i="15"/>
  <c r="M849" i="15"/>
  <c r="L850" i="15"/>
  <c r="M850" i="15"/>
  <c r="L851" i="15"/>
  <c r="M851" i="15"/>
  <c r="L852" i="15"/>
  <c r="M852" i="15"/>
  <c r="L853" i="15"/>
  <c r="M853" i="15"/>
  <c r="L854" i="15"/>
  <c r="M854" i="15"/>
  <c r="L855" i="15"/>
  <c r="M855" i="15"/>
  <c r="L856" i="15"/>
  <c r="M856" i="15"/>
  <c r="L857" i="15"/>
  <c r="M857" i="15"/>
  <c r="L858" i="15"/>
  <c r="M858" i="15"/>
  <c r="L859" i="15"/>
  <c r="M859" i="15"/>
  <c r="L860" i="15"/>
  <c r="M860" i="15"/>
  <c r="L861" i="15"/>
  <c r="M861" i="15"/>
  <c r="L862" i="15"/>
  <c r="M862" i="15"/>
  <c r="L863" i="15"/>
  <c r="M863" i="15"/>
  <c r="L864" i="15"/>
  <c r="M864" i="15"/>
  <c r="L865" i="15"/>
  <c r="M865" i="15"/>
  <c r="L866" i="15"/>
  <c r="M866" i="15"/>
  <c r="L867" i="15"/>
  <c r="M867" i="15"/>
  <c r="L868" i="15"/>
  <c r="M868" i="15"/>
  <c r="L869" i="15"/>
  <c r="M869" i="15"/>
  <c r="L870" i="15"/>
  <c r="M870" i="15"/>
  <c r="L871" i="15"/>
  <c r="M871" i="15"/>
  <c r="L872" i="15"/>
  <c r="M872" i="15"/>
  <c r="L873" i="15"/>
  <c r="M873" i="15"/>
  <c r="L874" i="15"/>
  <c r="M874" i="15"/>
  <c r="L875" i="15"/>
  <c r="M875" i="15"/>
  <c r="L876" i="15"/>
  <c r="M876" i="15"/>
  <c r="L877" i="15"/>
  <c r="M877" i="15"/>
  <c r="L878" i="15"/>
  <c r="M878" i="15"/>
  <c r="L879" i="15"/>
  <c r="M879" i="15"/>
  <c r="L880" i="15"/>
  <c r="M880" i="15"/>
  <c r="L881" i="15"/>
  <c r="M881" i="15"/>
  <c r="L882" i="15"/>
  <c r="M882" i="15"/>
  <c r="L883" i="15"/>
  <c r="M883" i="15"/>
  <c r="L884" i="15"/>
  <c r="M884" i="15"/>
  <c r="L885" i="15"/>
  <c r="M885" i="15"/>
  <c r="L886" i="15"/>
  <c r="M886" i="15"/>
  <c r="L887" i="15"/>
  <c r="M887" i="15"/>
  <c r="L888" i="15"/>
  <c r="M888" i="15"/>
  <c r="L889" i="15"/>
  <c r="M889" i="15"/>
  <c r="L890" i="15"/>
  <c r="M890" i="15"/>
  <c r="L891" i="15"/>
  <c r="M891" i="15"/>
  <c r="L892" i="15"/>
  <c r="M892" i="15"/>
  <c r="L893" i="15"/>
  <c r="M893" i="15"/>
  <c r="L894" i="15"/>
  <c r="M894" i="15"/>
  <c r="L895" i="15"/>
  <c r="M895" i="15"/>
  <c r="L896" i="15"/>
  <c r="M896" i="15"/>
  <c r="L897" i="15"/>
  <c r="M897" i="15"/>
  <c r="L898" i="15"/>
  <c r="M898" i="15"/>
  <c r="L899" i="15"/>
  <c r="M899" i="15"/>
  <c r="L900" i="15"/>
  <c r="M900" i="15"/>
  <c r="L901" i="15"/>
  <c r="M901" i="15"/>
  <c r="L902" i="15"/>
  <c r="M902" i="15"/>
  <c r="L903" i="15"/>
  <c r="M903" i="15"/>
  <c r="L904" i="15"/>
  <c r="M904" i="15"/>
  <c r="L905" i="15"/>
  <c r="M905" i="15"/>
  <c r="L906" i="15"/>
  <c r="M906" i="15"/>
  <c r="L907" i="15"/>
  <c r="M907" i="15"/>
  <c r="L908" i="15"/>
  <c r="M908" i="15"/>
  <c r="L909" i="15"/>
  <c r="M909" i="15"/>
  <c r="L910" i="15"/>
  <c r="M910" i="15"/>
  <c r="L911" i="15"/>
  <c r="M911" i="15"/>
  <c r="L912" i="15"/>
  <c r="M912" i="15"/>
  <c r="L913" i="15"/>
  <c r="M913" i="15"/>
  <c r="L914" i="15"/>
  <c r="M914" i="15"/>
  <c r="L915" i="15"/>
  <c r="M915" i="15"/>
  <c r="L916" i="15"/>
  <c r="M916" i="15"/>
  <c r="L917" i="15"/>
  <c r="M917" i="15"/>
  <c r="L918" i="15"/>
  <c r="M918" i="15"/>
  <c r="L919" i="15"/>
  <c r="M919" i="15"/>
  <c r="L920" i="15"/>
  <c r="M920" i="15"/>
  <c r="L921" i="15"/>
  <c r="M921" i="15"/>
  <c r="L922" i="15"/>
  <c r="M922" i="15"/>
  <c r="L923" i="15"/>
  <c r="M923" i="15"/>
  <c r="L924" i="15"/>
  <c r="M924" i="15"/>
  <c r="L925" i="15"/>
  <c r="M925" i="15"/>
  <c r="L926" i="15"/>
  <c r="M926" i="15"/>
  <c r="L927" i="15"/>
  <c r="M927" i="15"/>
  <c r="L928" i="15"/>
  <c r="M928" i="15"/>
  <c r="L929" i="15"/>
  <c r="M929" i="15"/>
  <c r="L930" i="15"/>
  <c r="M930" i="15"/>
  <c r="L931" i="15"/>
  <c r="M931" i="15"/>
  <c r="L932" i="15"/>
  <c r="M932" i="15"/>
  <c r="L933" i="15"/>
  <c r="M933" i="15"/>
  <c r="L934" i="15"/>
  <c r="M934" i="15"/>
  <c r="L935" i="15"/>
  <c r="M935" i="15"/>
  <c r="L936" i="15"/>
  <c r="M936" i="15"/>
  <c r="L937" i="15"/>
  <c r="M937" i="15"/>
  <c r="L938" i="15"/>
  <c r="M938" i="15"/>
  <c r="L939" i="15"/>
  <c r="M939" i="15"/>
  <c r="L940" i="15"/>
  <c r="M940" i="15"/>
  <c r="L941" i="15"/>
  <c r="M941" i="15"/>
  <c r="L942" i="15"/>
  <c r="M942" i="15"/>
  <c r="L943" i="15"/>
  <c r="M943" i="15"/>
  <c r="L944" i="15"/>
  <c r="M944" i="15"/>
  <c r="L945" i="15"/>
  <c r="M945" i="15"/>
  <c r="L946" i="15"/>
  <c r="M946" i="15"/>
  <c r="L947" i="15"/>
  <c r="M947" i="15"/>
  <c r="L948" i="15"/>
  <c r="M948" i="15"/>
  <c r="L949" i="15"/>
  <c r="M949" i="15"/>
  <c r="L950" i="15"/>
  <c r="M950" i="15"/>
  <c r="L951" i="15"/>
  <c r="M951" i="15"/>
  <c r="L952" i="15"/>
  <c r="M952" i="15"/>
  <c r="L953" i="15"/>
  <c r="M953" i="15"/>
  <c r="L954" i="15"/>
  <c r="M954" i="15"/>
  <c r="L955" i="15"/>
  <c r="M955" i="15"/>
  <c r="L956" i="15"/>
  <c r="M956" i="15"/>
  <c r="L957" i="15"/>
  <c r="M957" i="15"/>
  <c r="L958" i="15"/>
  <c r="M958" i="15"/>
  <c r="L959" i="15"/>
  <c r="M959" i="15"/>
  <c r="L960" i="15"/>
  <c r="M960" i="15"/>
  <c r="L961" i="15"/>
  <c r="M961" i="15"/>
  <c r="L962" i="15"/>
  <c r="M962" i="15"/>
  <c r="L963" i="15"/>
  <c r="M963" i="15"/>
  <c r="L964" i="15"/>
  <c r="M964" i="15"/>
  <c r="L965" i="15"/>
  <c r="M965" i="15"/>
  <c r="L966" i="15"/>
  <c r="M966" i="15"/>
  <c r="L967" i="15"/>
  <c r="M967" i="15"/>
  <c r="L968" i="15"/>
  <c r="M968" i="15"/>
  <c r="L969" i="15"/>
  <c r="M969" i="15"/>
  <c r="L970" i="15"/>
  <c r="M970" i="15"/>
  <c r="L971" i="15"/>
  <c r="M971" i="15"/>
  <c r="L972" i="15"/>
  <c r="M972" i="15"/>
  <c r="L973" i="15"/>
  <c r="M973" i="15"/>
  <c r="L974" i="15"/>
  <c r="M974" i="15"/>
  <c r="L975" i="15"/>
  <c r="M975" i="15"/>
  <c r="L976" i="15"/>
  <c r="M976" i="15"/>
  <c r="L977" i="15"/>
  <c r="M977" i="15"/>
  <c r="L978" i="15"/>
  <c r="M978" i="15"/>
  <c r="L979" i="15"/>
  <c r="M979" i="15"/>
  <c r="L980" i="15"/>
  <c r="M980" i="15"/>
  <c r="L981" i="15"/>
  <c r="M981" i="15"/>
  <c r="L982" i="15"/>
  <c r="M982" i="15"/>
  <c r="L983" i="15"/>
  <c r="M983" i="15"/>
  <c r="L984" i="15"/>
  <c r="M984" i="15"/>
  <c r="L985" i="15"/>
  <c r="M985" i="15"/>
  <c r="L986" i="15"/>
  <c r="M986" i="15"/>
  <c r="L987" i="15"/>
  <c r="M987" i="15"/>
  <c r="L988" i="15"/>
  <c r="M988" i="15"/>
  <c r="L989" i="15"/>
  <c r="M989" i="15"/>
  <c r="L990" i="15"/>
  <c r="M990" i="15"/>
  <c r="L991" i="15"/>
  <c r="M991" i="15"/>
  <c r="L992" i="15"/>
  <c r="M992" i="15"/>
  <c r="L993" i="15"/>
  <c r="M993" i="15"/>
  <c r="L994" i="15"/>
  <c r="M994" i="15"/>
  <c r="L995" i="15"/>
  <c r="M995" i="15"/>
  <c r="L996" i="15"/>
  <c r="M996" i="15"/>
  <c r="L997" i="15"/>
  <c r="M997" i="15"/>
  <c r="L998" i="15"/>
  <c r="M998" i="15"/>
  <c r="L999" i="15"/>
  <c r="M999" i="15"/>
  <c r="L1000" i="15"/>
  <c r="M1000" i="15"/>
  <c r="L1001" i="15"/>
  <c r="M1001" i="15"/>
  <c r="L1002" i="15"/>
  <c r="M1002" i="15"/>
  <c r="L1003" i="15"/>
  <c r="M1003" i="15"/>
  <c r="L1004" i="15"/>
  <c r="M1004" i="15"/>
  <c r="L1005" i="15"/>
  <c r="M1005" i="15"/>
  <c r="L1006" i="15"/>
  <c r="M1006" i="15"/>
  <c r="L1007" i="15"/>
  <c r="M1007" i="15"/>
  <c r="L1008" i="15"/>
  <c r="M1008" i="15"/>
  <c r="L1009" i="15"/>
  <c r="M1009" i="15"/>
  <c r="L1010" i="15"/>
  <c r="M1010" i="15"/>
  <c r="L1011" i="15"/>
  <c r="M1011" i="15"/>
  <c r="L1012" i="15"/>
  <c r="M1012" i="15"/>
  <c r="L1013" i="15"/>
  <c r="M1013" i="15"/>
  <c r="L1014" i="15"/>
  <c r="M1014" i="15"/>
  <c r="L1015" i="15"/>
  <c r="M1015" i="15"/>
  <c r="L1016" i="15"/>
  <c r="M1016" i="15"/>
  <c r="L1017" i="15"/>
  <c r="M1017" i="15"/>
  <c r="L1018" i="15"/>
  <c r="M1018" i="15"/>
  <c r="L1019" i="15"/>
  <c r="M1019" i="15"/>
  <c r="L1020" i="15"/>
  <c r="M1020" i="15"/>
  <c r="L1021" i="15"/>
  <c r="M1021" i="15"/>
  <c r="L1022" i="15"/>
  <c r="M1022" i="15"/>
  <c r="L1023" i="15"/>
  <c r="M1023" i="15"/>
  <c r="L1024" i="15"/>
  <c r="M1024" i="15"/>
  <c r="L1025" i="15"/>
  <c r="M1025" i="15"/>
  <c r="L1026" i="15"/>
  <c r="M1026" i="15"/>
  <c r="L1027" i="15"/>
  <c r="M1027" i="15"/>
  <c r="L1028" i="15"/>
  <c r="M1028" i="15"/>
  <c r="L1029" i="15"/>
  <c r="M1029" i="15"/>
  <c r="L1030" i="15"/>
  <c r="M1030" i="15"/>
  <c r="L1031" i="15"/>
  <c r="M1031" i="15"/>
  <c r="L1032" i="15"/>
  <c r="M1032" i="15"/>
  <c r="L1033" i="15"/>
  <c r="M1033" i="15"/>
  <c r="L1034" i="15"/>
  <c r="M1034" i="15"/>
  <c r="L1035" i="15"/>
  <c r="M1035" i="15"/>
  <c r="L1036" i="15"/>
  <c r="M1036" i="15"/>
  <c r="L1037" i="15"/>
  <c r="M1037" i="15"/>
  <c r="L1038" i="15"/>
  <c r="M1038" i="15"/>
  <c r="L1039" i="15"/>
  <c r="M1039" i="15"/>
  <c r="L1040" i="15"/>
  <c r="M1040" i="15"/>
  <c r="L1041" i="15"/>
  <c r="M1041" i="15"/>
  <c r="L1042" i="15"/>
  <c r="M1042" i="15"/>
  <c r="L1043" i="15"/>
  <c r="M1043" i="15"/>
  <c r="L1044" i="15"/>
  <c r="M1044" i="15"/>
  <c r="L1045" i="15"/>
  <c r="M1045" i="15"/>
  <c r="L1046" i="15"/>
  <c r="M1046" i="15"/>
  <c r="L1047" i="15"/>
  <c r="M1047" i="15"/>
  <c r="L1048" i="15"/>
  <c r="M1048" i="15"/>
  <c r="L1049" i="15"/>
  <c r="M1049" i="15"/>
  <c r="L1050" i="15"/>
  <c r="M1050" i="15"/>
  <c r="L1051" i="15"/>
  <c r="M1051" i="15"/>
  <c r="L1052" i="15"/>
  <c r="M1052" i="15"/>
  <c r="L1053" i="15"/>
  <c r="M1053" i="15"/>
  <c r="L1054" i="15"/>
  <c r="M1054" i="15"/>
  <c r="L1055" i="15"/>
  <c r="M1055" i="15"/>
  <c r="L1056" i="15"/>
  <c r="M1056" i="15"/>
  <c r="L1057" i="15"/>
  <c r="M1057" i="15"/>
  <c r="L1058" i="15"/>
  <c r="M1058" i="15"/>
  <c r="L1059" i="15"/>
  <c r="M1059" i="15"/>
  <c r="L1060" i="15"/>
  <c r="M1060" i="15"/>
  <c r="L1061" i="15"/>
  <c r="M1061" i="15"/>
  <c r="L1062" i="15"/>
  <c r="M1062" i="15"/>
  <c r="L1063" i="15"/>
  <c r="M1063" i="15"/>
  <c r="L1064" i="15"/>
  <c r="M1064" i="15"/>
  <c r="L1065" i="15"/>
  <c r="M1065" i="15"/>
  <c r="L1066" i="15"/>
  <c r="M1066" i="15"/>
  <c r="L1067" i="15"/>
  <c r="M1067" i="15"/>
  <c r="L1068" i="15"/>
  <c r="M1068" i="15"/>
  <c r="L1069" i="15"/>
  <c r="M1069" i="15"/>
  <c r="L1070" i="15"/>
  <c r="M1070" i="15"/>
  <c r="L1071" i="15"/>
  <c r="M1071" i="15"/>
  <c r="L1072" i="15"/>
  <c r="M1072" i="15"/>
  <c r="L1073" i="15"/>
  <c r="M1073" i="15"/>
  <c r="L1074" i="15"/>
  <c r="M1074" i="15"/>
  <c r="L1075" i="15"/>
  <c r="M1075" i="15"/>
  <c r="L1076" i="15"/>
  <c r="M1076" i="15"/>
  <c r="L1077" i="15"/>
  <c r="M1077" i="15"/>
  <c r="L1078" i="15"/>
  <c r="M1078" i="15"/>
  <c r="L1079" i="15"/>
  <c r="M1079" i="15"/>
  <c r="L1080" i="15"/>
  <c r="M1080" i="15"/>
  <c r="L1081" i="15"/>
  <c r="M1081" i="15"/>
  <c r="L1082" i="15"/>
  <c r="M1082" i="15"/>
  <c r="L1083" i="15"/>
  <c r="M1083" i="15"/>
  <c r="L1084" i="15"/>
  <c r="M1084" i="15"/>
  <c r="L1085" i="15"/>
  <c r="M1085" i="15"/>
  <c r="L1086" i="15"/>
  <c r="M1086" i="15"/>
  <c r="L1087" i="15"/>
  <c r="M1087" i="15"/>
  <c r="L1088" i="15"/>
  <c r="M1088" i="15"/>
  <c r="L1089" i="15"/>
  <c r="M1089" i="15"/>
  <c r="L1090" i="15"/>
  <c r="M1090" i="15"/>
  <c r="L1091" i="15"/>
  <c r="M1091" i="15"/>
  <c r="L1092" i="15"/>
  <c r="M1092" i="15"/>
  <c r="L1093" i="15"/>
  <c r="M1093" i="15"/>
  <c r="L1094" i="15"/>
  <c r="M1094" i="15"/>
  <c r="L1095" i="15"/>
  <c r="M1095" i="15"/>
  <c r="L1096" i="15"/>
  <c r="M1096" i="15"/>
  <c r="L1097" i="15"/>
  <c r="M1097" i="15"/>
  <c r="L1098" i="15"/>
  <c r="M1098" i="15"/>
  <c r="L1099" i="15"/>
  <c r="M1099" i="15"/>
  <c r="L1100" i="15"/>
  <c r="M1100" i="15"/>
  <c r="L1101" i="15"/>
  <c r="M1101" i="15"/>
  <c r="L1102" i="15"/>
  <c r="M1102" i="15"/>
  <c r="L1103" i="15"/>
  <c r="M1103" i="15"/>
  <c r="L1104" i="15"/>
  <c r="M1104" i="15"/>
  <c r="L1105" i="15"/>
  <c r="M1105" i="15"/>
  <c r="L1106" i="15"/>
  <c r="M1106" i="15"/>
  <c r="L1107" i="15"/>
  <c r="M1107" i="15"/>
  <c r="L1108" i="15"/>
  <c r="M1108" i="15"/>
  <c r="L1109" i="15"/>
  <c r="M1109" i="15"/>
  <c r="L1110" i="15"/>
  <c r="M1110" i="15"/>
  <c r="L1111" i="15"/>
  <c r="M1111" i="15"/>
  <c r="L1112" i="15"/>
  <c r="M1112" i="15"/>
  <c r="L1113" i="15"/>
  <c r="M1113" i="15"/>
  <c r="L1114" i="15"/>
  <c r="M1114" i="15"/>
  <c r="L1115" i="15"/>
  <c r="M1115" i="15"/>
  <c r="L1116" i="15"/>
  <c r="M1116" i="15"/>
  <c r="L1117" i="15"/>
  <c r="M1117" i="15"/>
  <c r="L1118" i="15"/>
  <c r="M1118" i="15"/>
  <c r="L1119" i="15"/>
  <c r="M1119" i="15"/>
  <c r="L1120" i="15"/>
  <c r="M1120" i="15"/>
  <c r="L1121" i="15"/>
  <c r="M1121" i="15"/>
  <c r="L1122" i="15"/>
  <c r="M1122" i="15"/>
  <c r="L1123" i="15"/>
  <c r="M1123" i="15"/>
  <c r="L1124" i="15"/>
  <c r="M1124" i="15"/>
  <c r="L1125" i="15"/>
  <c r="M1125" i="15"/>
  <c r="L1126" i="15"/>
  <c r="M1126" i="15"/>
  <c r="L1127" i="15"/>
  <c r="M1127" i="15"/>
  <c r="L1128" i="15"/>
  <c r="M1128" i="15"/>
  <c r="L1129" i="15"/>
  <c r="M1129" i="15"/>
  <c r="L1130" i="15"/>
  <c r="M1130" i="15"/>
  <c r="L1131" i="15"/>
  <c r="M1131" i="15"/>
  <c r="L1132" i="15"/>
  <c r="M1132" i="15"/>
  <c r="L1133" i="15"/>
  <c r="M1133" i="15"/>
  <c r="L1134" i="15"/>
  <c r="M1134" i="15"/>
  <c r="L1135" i="15"/>
  <c r="M1135" i="15"/>
  <c r="L1136" i="15"/>
  <c r="M1136" i="15"/>
  <c r="L1137" i="15"/>
  <c r="M1137" i="15"/>
  <c r="L1138" i="15"/>
  <c r="M1138" i="15"/>
  <c r="L1139" i="15"/>
  <c r="M1139" i="15"/>
  <c r="L1140" i="15"/>
  <c r="M1140" i="15"/>
  <c r="L1141" i="15"/>
  <c r="M1141" i="15"/>
  <c r="L1142" i="15"/>
  <c r="M1142" i="15"/>
  <c r="L1143" i="15"/>
  <c r="M1143" i="15"/>
  <c r="L1144" i="15"/>
  <c r="M1144" i="15"/>
  <c r="L1145" i="15"/>
  <c r="M1145" i="15"/>
  <c r="L1146" i="15"/>
  <c r="M1146" i="15"/>
  <c r="L1147" i="15"/>
  <c r="M1147" i="15"/>
  <c r="L1148" i="15"/>
  <c r="M1148" i="15"/>
  <c r="L1149" i="15"/>
  <c r="M1149" i="15"/>
  <c r="L1150" i="15"/>
  <c r="M1150" i="15"/>
  <c r="L1151" i="15"/>
  <c r="M1151" i="15"/>
  <c r="L1152" i="15"/>
  <c r="M1152" i="15"/>
  <c r="L1153" i="15"/>
  <c r="M1153" i="15"/>
  <c r="L1154" i="15"/>
  <c r="M1154" i="15"/>
  <c r="L1155" i="15"/>
  <c r="M1155" i="15"/>
  <c r="L1156" i="15"/>
  <c r="M1156" i="15"/>
  <c r="L1157" i="15"/>
  <c r="M1157" i="15"/>
  <c r="L1158" i="15"/>
  <c r="M1158" i="15"/>
  <c r="L1159" i="15"/>
  <c r="M1159" i="15"/>
  <c r="L1160" i="15"/>
  <c r="M1160" i="15"/>
  <c r="L1161" i="15"/>
  <c r="M1161" i="15"/>
  <c r="L1162" i="15"/>
  <c r="M1162" i="15"/>
  <c r="L1163" i="15"/>
  <c r="M1163" i="15"/>
  <c r="L1164" i="15"/>
  <c r="M1164" i="15"/>
  <c r="L1165" i="15"/>
  <c r="M1165" i="15"/>
  <c r="L1166" i="15"/>
  <c r="M1166" i="15"/>
  <c r="L1167" i="15"/>
  <c r="M1167" i="15"/>
  <c r="L1168" i="15"/>
  <c r="M1168" i="15"/>
  <c r="L1169" i="15"/>
  <c r="M1169" i="15"/>
  <c r="L1170" i="15"/>
  <c r="M1170" i="15"/>
  <c r="L1171" i="15"/>
  <c r="M1171" i="15"/>
  <c r="L1172" i="15"/>
  <c r="M1172" i="15"/>
  <c r="L1173" i="15"/>
  <c r="M1173" i="15"/>
  <c r="L1174" i="15"/>
  <c r="M1174" i="15"/>
  <c r="L1175" i="15"/>
  <c r="M1175" i="15"/>
  <c r="L1176" i="15"/>
  <c r="M1176" i="15"/>
  <c r="L1177" i="15"/>
  <c r="M1177" i="15"/>
  <c r="L1178" i="15"/>
  <c r="M1178" i="15"/>
  <c r="L1179" i="15"/>
  <c r="M1179" i="15"/>
  <c r="L1180" i="15"/>
  <c r="M1180" i="15"/>
  <c r="L1181" i="15"/>
  <c r="M1181" i="15"/>
  <c r="L1182" i="15"/>
  <c r="M1182" i="15"/>
  <c r="L1183" i="15"/>
  <c r="M1183" i="15"/>
  <c r="L1184" i="15"/>
  <c r="M1184" i="15"/>
  <c r="L1185" i="15"/>
  <c r="M1185" i="15"/>
  <c r="L1186" i="15"/>
  <c r="M1186" i="15"/>
  <c r="L1187" i="15"/>
  <c r="M1187" i="15"/>
  <c r="L1188" i="15"/>
  <c r="M1188" i="15"/>
  <c r="L1189" i="15"/>
  <c r="M1189" i="15"/>
  <c r="L1190" i="15"/>
  <c r="M1190" i="15"/>
  <c r="L1191" i="15"/>
  <c r="M1191" i="15"/>
  <c r="L1192" i="15"/>
  <c r="M1192" i="15"/>
  <c r="L1193" i="15"/>
  <c r="M1193" i="15"/>
  <c r="L1194" i="15"/>
  <c r="M1194" i="15"/>
  <c r="L1195" i="15"/>
  <c r="M1195" i="15"/>
  <c r="L1196" i="15"/>
  <c r="M1196" i="15"/>
  <c r="L1197" i="15"/>
  <c r="M1197" i="15"/>
  <c r="L1198" i="15"/>
  <c r="M1198" i="15"/>
  <c r="L1199" i="15"/>
  <c r="M1199" i="15"/>
  <c r="L1200" i="15"/>
  <c r="M1200" i="15"/>
  <c r="L1201" i="15"/>
  <c r="M1201" i="15"/>
  <c r="L1202" i="15"/>
  <c r="M1202" i="15"/>
  <c r="L1203" i="15"/>
  <c r="M1203" i="15"/>
  <c r="L1204" i="15"/>
  <c r="M1204" i="15"/>
  <c r="L1205" i="15"/>
  <c r="M1205" i="15"/>
  <c r="L1206" i="15"/>
  <c r="M1206" i="15"/>
  <c r="L1207" i="15"/>
  <c r="M1207" i="15"/>
  <c r="L1208" i="15"/>
  <c r="M1208" i="15"/>
  <c r="L1209" i="15"/>
  <c r="M1209" i="15"/>
  <c r="L1210" i="15"/>
  <c r="M1210" i="15"/>
  <c r="L1211" i="15"/>
  <c r="M1211" i="15"/>
  <c r="L1212" i="15"/>
  <c r="M1212" i="15"/>
  <c r="L1213" i="15"/>
  <c r="M1213" i="15"/>
  <c r="L1214" i="15"/>
  <c r="M1214" i="15"/>
  <c r="L1215" i="15"/>
  <c r="M1215" i="15"/>
  <c r="L1216" i="15"/>
  <c r="M1216" i="15"/>
  <c r="L1217" i="15"/>
  <c r="M1217" i="15"/>
  <c r="L1218" i="15"/>
  <c r="M1218" i="15"/>
  <c r="L1219" i="15"/>
  <c r="M1219" i="15"/>
  <c r="L1220" i="15"/>
  <c r="M1220" i="15"/>
  <c r="L1221" i="15"/>
  <c r="M1221" i="15"/>
  <c r="L1222" i="15"/>
  <c r="M1222" i="15"/>
  <c r="L1223" i="15"/>
  <c r="M1223" i="15"/>
  <c r="L1224" i="15"/>
  <c r="M1224" i="15"/>
  <c r="L1225" i="15"/>
  <c r="M1225" i="15"/>
  <c r="L1226" i="15"/>
  <c r="M1226" i="15"/>
  <c r="L1227" i="15"/>
  <c r="M1227" i="15"/>
  <c r="L1228" i="15"/>
  <c r="M1228" i="15"/>
  <c r="L1229" i="15"/>
  <c r="M1229" i="15"/>
  <c r="L1230" i="15"/>
  <c r="M1230" i="15"/>
  <c r="L1231" i="15"/>
  <c r="M1231" i="15"/>
  <c r="L1232" i="15"/>
  <c r="M1232" i="15"/>
  <c r="L1233" i="15"/>
  <c r="M1233" i="15"/>
  <c r="L1234" i="15"/>
  <c r="M1234" i="15"/>
  <c r="L1235" i="15"/>
  <c r="M1235" i="15"/>
  <c r="L1236" i="15"/>
  <c r="M1236" i="15"/>
  <c r="L1237" i="15"/>
  <c r="M1237" i="15"/>
  <c r="L1238" i="15"/>
  <c r="M1238" i="15"/>
  <c r="L1239" i="15"/>
  <c r="M1239" i="15"/>
  <c r="L1240" i="15"/>
  <c r="M1240" i="15"/>
  <c r="L1241" i="15"/>
  <c r="M1241" i="15"/>
  <c r="L1242" i="15"/>
  <c r="M1242" i="15"/>
  <c r="L1243" i="15"/>
  <c r="M1243" i="15"/>
  <c r="L1244" i="15"/>
  <c r="M1244" i="15"/>
  <c r="L1245" i="15"/>
  <c r="M1245" i="15"/>
  <c r="L1246" i="15"/>
  <c r="M1246" i="15"/>
  <c r="L1247" i="15"/>
  <c r="M1247" i="15"/>
  <c r="L1248" i="15"/>
  <c r="M1248" i="15"/>
  <c r="L1249" i="15"/>
  <c r="M1249" i="15"/>
  <c r="L1250" i="15"/>
  <c r="M1250" i="15"/>
  <c r="L1251" i="15"/>
  <c r="M1251" i="15"/>
  <c r="L1252" i="15"/>
  <c r="M1252" i="15"/>
  <c r="L1253" i="15"/>
  <c r="M1253" i="15"/>
  <c r="L1254" i="15"/>
  <c r="M1254" i="15"/>
  <c r="L1255" i="15"/>
  <c r="M1255" i="15"/>
  <c r="L1256" i="15"/>
  <c r="M1256" i="15"/>
  <c r="L1257" i="15"/>
  <c r="M1257" i="15"/>
  <c r="L1258" i="15"/>
  <c r="M1258" i="15"/>
  <c r="L1259" i="15"/>
  <c r="M1259" i="15"/>
  <c r="L1260" i="15"/>
  <c r="M1260" i="15"/>
  <c r="L1261" i="15"/>
  <c r="M1261" i="15"/>
  <c r="L1262" i="15"/>
  <c r="M1262" i="15"/>
  <c r="L1263" i="15"/>
  <c r="M1263" i="15"/>
  <c r="L1264" i="15"/>
  <c r="M1264" i="15"/>
  <c r="L1265" i="15"/>
  <c r="M1265" i="15"/>
  <c r="L1266" i="15"/>
  <c r="M1266" i="15"/>
  <c r="L1267" i="15"/>
  <c r="M1267" i="15"/>
  <c r="L1268" i="15"/>
  <c r="M1268" i="15"/>
  <c r="L1269" i="15"/>
  <c r="M1269" i="15"/>
  <c r="L1270" i="15"/>
  <c r="M1270" i="15"/>
  <c r="L1271" i="15"/>
  <c r="M1271" i="15"/>
  <c r="L1272" i="15"/>
  <c r="M1272" i="15"/>
  <c r="L1273" i="15"/>
  <c r="M1273" i="15"/>
  <c r="L1274" i="15"/>
  <c r="M1274" i="15"/>
  <c r="L1275" i="15"/>
  <c r="M1275" i="15"/>
  <c r="L1276" i="15"/>
  <c r="M1276" i="15"/>
  <c r="L1277" i="15"/>
  <c r="M1277" i="15"/>
  <c r="L1278" i="15"/>
  <c r="M1278" i="15"/>
  <c r="L1279" i="15"/>
  <c r="M1279" i="15"/>
  <c r="L1280" i="15"/>
  <c r="M1280" i="15"/>
  <c r="L1281" i="15"/>
  <c r="M1281" i="15"/>
  <c r="L1282" i="15"/>
  <c r="M1282" i="15"/>
  <c r="L1283" i="15"/>
  <c r="M1283" i="15"/>
  <c r="L1284" i="15"/>
  <c r="M1284" i="15"/>
  <c r="L1285" i="15"/>
  <c r="M1285" i="15"/>
  <c r="L1286" i="15"/>
  <c r="M1286" i="15"/>
  <c r="L1287" i="15"/>
  <c r="M1287" i="15"/>
  <c r="L1288" i="15"/>
  <c r="M1288" i="15"/>
  <c r="L1289" i="15"/>
  <c r="M1289" i="15"/>
  <c r="L1290" i="15"/>
  <c r="M1290" i="15"/>
  <c r="L1291" i="15"/>
  <c r="M1291" i="15"/>
  <c r="L1292" i="15"/>
  <c r="M1292" i="15"/>
  <c r="L1293" i="15"/>
  <c r="M1293" i="15"/>
  <c r="L1294" i="15"/>
  <c r="M1294" i="15"/>
  <c r="L1295" i="15"/>
  <c r="M1295" i="15"/>
  <c r="L1296" i="15"/>
  <c r="M1296" i="15"/>
  <c r="L1297" i="15"/>
  <c r="M1297" i="15"/>
  <c r="L1298" i="15"/>
  <c r="M1298" i="15"/>
  <c r="L1299" i="15"/>
  <c r="M1299" i="15"/>
  <c r="L1300" i="15"/>
  <c r="M1300" i="15"/>
  <c r="L1301" i="15"/>
  <c r="M1301" i="15"/>
  <c r="L1302" i="15"/>
  <c r="M1302" i="15"/>
  <c r="L1303" i="15"/>
  <c r="M1303" i="15"/>
  <c r="L1304" i="15"/>
  <c r="M1304" i="15"/>
  <c r="L1305" i="15"/>
  <c r="M1305" i="15"/>
  <c r="L1306" i="15"/>
  <c r="M1306" i="15"/>
  <c r="L1307" i="15"/>
  <c r="M1307" i="15"/>
  <c r="L1308" i="15"/>
  <c r="M1308" i="15"/>
  <c r="L1309" i="15"/>
  <c r="M1309" i="15"/>
  <c r="L1310" i="15"/>
  <c r="M1310" i="15"/>
  <c r="L1311" i="15"/>
  <c r="M1311" i="15"/>
  <c r="L1312" i="15"/>
  <c r="M1312" i="15"/>
  <c r="L1313" i="15"/>
  <c r="M1313" i="15"/>
  <c r="L1314" i="15"/>
  <c r="M1314" i="15"/>
  <c r="L1315" i="15"/>
  <c r="M1315" i="15"/>
  <c r="L1316" i="15"/>
  <c r="M1316" i="15"/>
  <c r="L1317" i="15"/>
  <c r="M1317" i="15"/>
  <c r="L1318" i="15"/>
  <c r="M1318" i="15"/>
  <c r="L1319" i="15"/>
  <c r="M1319" i="15"/>
  <c r="L1320" i="15"/>
  <c r="M1320" i="15"/>
  <c r="L1321" i="15"/>
  <c r="M1321" i="15"/>
  <c r="L1322" i="15"/>
  <c r="M1322" i="15"/>
  <c r="L1323" i="15"/>
  <c r="M1323" i="15"/>
  <c r="L1324" i="15"/>
  <c r="M1324" i="15"/>
  <c r="L1325" i="15"/>
  <c r="M1325" i="15"/>
  <c r="L1326" i="15"/>
  <c r="M1326" i="15"/>
  <c r="L1327" i="15"/>
  <c r="M1327" i="15"/>
  <c r="L1328" i="15"/>
  <c r="M1328" i="15"/>
  <c r="L1329" i="15"/>
  <c r="M1329" i="15"/>
  <c r="L1330" i="15"/>
  <c r="M1330" i="15"/>
  <c r="L1331" i="15"/>
  <c r="M1331" i="15"/>
  <c r="L1332" i="15"/>
  <c r="M1332" i="15"/>
  <c r="L1333" i="15"/>
  <c r="M1333" i="15"/>
  <c r="L1334" i="15"/>
  <c r="M1334" i="15"/>
  <c r="L1335" i="15"/>
  <c r="M1335" i="15"/>
  <c r="L1336" i="15"/>
  <c r="M1336" i="15"/>
  <c r="L1337" i="15"/>
  <c r="M1337" i="15"/>
  <c r="L1338" i="15"/>
  <c r="M1338" i="15"/>
  <c r="L1339" i="15"/>
  <c r="M1339" i="15"/>
  <c r="L1340" i="15"/>
  <c r="M1340" i="15"/>
  <c r="L1341" i="15"/>
  <c r="M1341" i="15"/>
  <c r="L1342" i="15"/>
  <c r="M1342" i="15"/>
  <c r="L1343" i="15"/>
  <c r="M1343" i="15"/>
  <c r="L1344" i="15"/>
  <c r="M1344" i="15"/>
  <c r="L1345" i="15"/>
  <c r="M1345" i="15"/>
  <c r="L1346" i="15"/>
  <c r="M1346" i="15"/>
  <c r="L1347" i="15"/>
  <c r="M1347" i="15"/>
  <c r="L1348" i="15"/>
  <c r="M1348" i="15"/>
  <c r="L1349" i="15"/>
  <c r="M1349" i="15"/>
  <c r="L1350" i="15"/>
  <c r="M1350" i="15"/>
  <c r="L1351" i="15"/>
  <c r="M1351" i="15"/>
  <c r="L1352" i="15"/>
  <c r="M1352" i="15"/>
  <c r="L1353" i="15"/>
  <c r="M1353" i="15"/>
  <c r="L1354" i="15"/>
  <c r="M1354" i="15"/>
  <c r="L1355" i="15"/>
  <c r="M1355" i="15"/>
  <c r="L1356" i="15"/>
  <c r="M1356" i="15"/>
  <c r="L1357" i="15"/>
  <c r="M1357" i="15"/>
  <c r="L1358" i="15"/>
  <c r="M1358" i="15"/>
  <c r="L1359" i="15"/>
  <c r="M1359" i="15"/>
  <c r="L1360" i="15"/>
  <c r="M1360" i="15"/>
  <c r="L1361" i="15"/>
  <c r="M1361" i="15"/>
  <c r="L1362" i="15"/>
  <c r="M1362" i="15"/>
  <c r="L1363" i="15"/>
  <c r="M1363" i="15"/>
  <c r="L1364" i="15"/>
  <c r="M1364" i="15"/>
  <c r="L1365" i="15"/>
  <c r="M1365" i="15"/>
  <c r="L1366" i="15"/>
  <c r="M1366" i="15"/>
  <c r="L1367" i="15"/>
  <c r="M1367" i="15"/>
  <c r="L1368" i="15"/>
  <c r="M1368" i="15"/>
  <c r="L1369" i="15"/>
  <c r="M1369" i="15"/>
  <c r="L1370" i="15"/>
  <c r="M1370" i="15"/>
  <c r="L1371" i="15"/>
  <c r="M1371" i="15"/>
  <c r="L1372" i="15"/>
  <c r="M1372" i="15"/>
  <c r="L1373" i="15"/>
  <c r="M1373" i="15"/>
  <c r="L1374" i="15"/>
  <c r="M1374" i="15"/>
  <c r="L1375" i="15"/>
  <c r="M1375" i="15"/>
  <c r="L1376" i="15"/>
  <c r="M1376" i="15"/>
  <c r="L1377" i="15"/>
  <c r="M1377" i="15"/>
  <c r="L1378" i="15"/>
  <c r="M1378" i="15"/>
  <c r="L1379" i="15"/>
  <c r="M1379" i="15"/>
  <c r="L1380" i="15"/>
  <c r="M1380" i="15"/>
  <c r="L1381" i="15"/>
  <c r="M1381" i="15"/>
  <c r="L1382" i="15"/>
  <c r="M1382" i="15"/>
  <c r="L1383" i="15"/>
  <c r="M1383" i="15"/>
  <c r="L1384" i="15"/>
  <c r="M1384" i="15"/>
  <c r="L1385" i="15"/>
  <c r="M1385" i="15"/>
  <c r="L1386" i="15"/>
  <c r="M1386" i="15"/>
  <c r="L1387" i="15"/>
  <c r="M1387" i="15"/>
  <c r="L1388" i="15"/>
  <c r="M1388" i="15"/>
  <c r="L1389" i="15"/>
  <c r="M1389" i="15"/>
  <c r="L1390" i="15"/>
  <c r="M1390" i="15"/>
  <c r="L1391" i="15"/>
  <c r="M1391" i="15"/>
  <c r="L1392" i="15"/>
  <c r="M1392" i="15"/>
  <c r="L1393" i="15"/>
  <c r="M1393" i="15"/>
  <c r="L1394" i="15"/>
  <c r="M1394" i="15"/>
  <c r="L1395" i="15"/>
  <c r="M1395" i="15"/>
  <c r="L1396" i="15"/>
  <c r="M1396" i="15"/>
  <c r="L1397" i="15"/>
  <c r="M1397" i="15"/>
  <c r="L1398" i="15"/>
  <c r="M1398" i="15"/>
  <c r="L1399" i="15"/>
  <c r="M1399" i="15"/>
  <c r="L1400" i="15"/>
  <c r="M1400" i="15"/>
  <c r="L1401" i="15"/>
  <c r="M1401" i="15"/>
  <c r="L1402" i="15"/>
  <c r="M1402" i="15"/>
  <c r="L1403" i="15"/>
  <c r="M1403" i="15"/>
  <c r="L1404" i="15"/>
  <c r="M1404" i="15"/>
  <c r="L1405" i="15"/>
  <c r="M1405" i="15"/>
  <c r="L1406" i="15"/>
  <c r="M1406" i="15"/>
  <c r="L1407" i="15"/>
  <c r="M1407" i="15"/>
  <c r="L1408" i="15"/>
  <c r="M1408" i="15"/>
  <c r="L1409" i="15"/>
  <c r="M1409" i="15"/>
  <c r="L1410" i="15"/>
  <c r="M1410" i="15"/>
  <c r="L1411" i="15"/>
  <c r="M1411" i="15"/>
  <c r="L1412" i="15"/>
  <c r="M1412" i="15"/>
  <c r="L1413" i="15"/>
  <c r="M1413" i="15"/>
  <c r="L1414" i="15"/>
  <c r="M1414" i="15"/>
  <c r="L1415" i="15"/>
  <c r="M1415" i="15"/>
  <c r="L1416" i="15"/>
  <c r="M1416" i="15"/>
  <c r="L1417" i="15"/>
  <c r="M1417" i="15"/>
  <c r="L1418" i="15"/>
  <c r="M1418" i="15"/>
  <c r="L1419" i="15"/>
  <c r="M1419" i="15"/>
  <c r="L1420" i="15"/>
  <c r="M1420" i="15"/>
  <c r="L1421" i="15"/>
  <c r="M1421" i="15"/>
  <c r="L1422" i="15"/>
  <c r="M1422" i="15"/>
  <c r="L1423" i="15"/>
  <c r="M1423" i="15"/>
  <c r="L1424" i="15"/>
  <c r="M1424" i="15"/>
  <c r="L1425" i="15"/>
  <c r="M1425" i="15"/>
  <c r="L1426" i="15"/>
  <c r="M1426" i="15"/>
  <c r="L1427" i="15"/>
  <c r="M1427" i="15"/>
  <c r="L1428" i="15"/>
  <c r="M1428" i="15"/>
  <c r="L1429" i="15"/>
  <c r="M1429" i="15"/>
  <c r="L1430" i="15"/>
  <c r="M1430" i="15"/>
  <c r="L1431" i="15"/>
  <c r="M1431" i="15"/>
  <c r="L1432" i="15"/>
  <c r="M1432" i="15"/>
  <c r="L1433" i="15"/>
  <c r="M1433" i="15"/>
  <c r="L1434" i="15"/>
  <c r="M1434" i="15"/>
  <c r="L1435" i="15"/>
  <c r="M1435" i="15"/>
  <c r="L1436" i="15"/>
  <c r="M1436" i="15"/>
  <c r="L1437" i="15"/>
  <c r="M1437" i="15"/>
  <c r="L1438" i="15"/>
  <c r="M1438" i="15"/>
  <c r="L1439" i="15"/>
  <c r="M1439" i="15"/>
  <c r="L1440" i="15"/>
  <c r="M1440" i="15"/>
  <c r="L1441" i="15"/>
  <c r="M1441" i="15"/>
  <c r="L1442" i="15"/>
  <c r="M1442" i="15"/>
  <c r="L1443" i="15"/>
  <c r="M1443" i="15"/>
  <c r="L1444" i="15"/>
  <c r="M1444" i="15"/>
  <c r="L1445" i="15"/>
  <c r="M1445" i="15"/>
  <c r="L1446" i="15"/>
  <c r="M1446" i="15"/>
  <c r="L1447" i="15"/>
  <c r="M1447" i="15"/>
  <c r="L1448" i="15"/>
  <c r="M1448" i="15"/>
  <c r="L1449" i="15"/>
  <c r="M1449" i="15"/>
  <c r="L1450" i="15"/>
  <c r="M1450" i="15"/>
  <c r="L1451" i="15"/>
  <c r="M1451" i="15"/>
  <c r="L1452" i="15"/>
  <c r="M1452" i="15"/>
  <c r="L1453" i="15"/>
  <c r="M1453" i="15"/>
  <c r="L1454" i="15"/>
  <c r="M1454" i="15"/>
  <c r="L1455" i="15"/>
  <c r="M1455" i="15"/>
  <c r="L1456" i="15"/>
  <c r="M1456" i="15"/>
  <c r="L1457" i="15"/>
  <c r="M1457" i="15"/>
  <c r="L1458" i="15"/>
  <c r="M1458" i="15"/>
  <c r="L1459" i="15"/>
  <c r="M1459" i="15"/>
  <c r="L1460" i="15"/>
  <c r="M1460" i="15"/>
  <c r="L1461" i="15"/>
  <c r="M1461" i="15"/>
  <c r="L1462" i="15"/>
  <c r="M1462" i="15"/>
  <c r="L1463" i="15"/>
  <c r="M1463" i="15"/>
  <c r="L1464" i="15"/>
  <c r="M1464" i="15"/>
  <c r="L1465" i="15"/>
  <c r="M1465" i="15"/>
  <c r="L1466" i="15"/>
  <c r="M1466" i="15"/>
  <c r="L1467" i="15"/>
  <c r="M1467" i="15"/>
  <c r="L1468" i="15"/>
  <c r="M1468" i="15"/>
  <c r="L1469" i="15"/>
  <c r="M1469" i="15"/>
  <c r="L1470" i="15"/>
  <c r="M1470" i="15"/>
  <c r="L1471" i="15"/>
  <c r="M1471" i="15"/>
  <c r="L1472" i="15"/>
  <c r="M1472" i="15"/>
  <c r="L1473" i="15"/>
  <c r="M1473" i="15"/>
  <c r="L1474" i="15"/>
  <c r="M1474" i="15"/>
  <c r="L1475" i="15"/>
  <c r="M1475" i="15"/>
  <c r="L1476" i="15"/>
  <c r="M1476" i="15"/>
  <c r="L1477" i="15"/>
  <c r="M1477" i="15"/>
  <c r="L1478" i="15"/>
  <c r="M1478" i="15"/>
  <c r="L1479" i="15"/>
  <c r="M1479" i="15"/>
  <c r="L1480" i="15"/>
  <c r="M1480" i="15"/>
  <c r="L1481" i="15"/>
  <c r="M1481" i="15"/>
  <c r="L1482" i="15"/>
  <c r="M1482" i="15"/>
  <c r="L1483" i="15"/>
  <c r="M1483" i="15"/>
  <c r="L1484" i="15"/>
  <c r="M1484" i="15"/>
  <c r="L1485" i="15"/>
  <c r="M1485" i="15"/>
  <c r="L1486" i="15"/>
  <c r="M1486" i="15"/>
  <c r="L1487" i="15"/>
  <c r="M1487" i="15"/>
  <c r="L1488" i="15"/>
  <c r="M1488" i="15"/>
  <c r="L1489" i="15"/>
  <c r="M1489" i="15"/>
  <c r="L1490" i="15"/>
  <c r="M1490" i="15"/>
  <c r="L1491" i="15"/>
  <c r="M1491" i="15"/>
  <c r="L1492" i="15"/>
  <c r="M1492" i="15"/>
  <c r="L1493" i="15"/>
  <c r="M1493" i="15"/>
  <c r="L1494" i="15"/>
  <c r="M1494" i="15"/>
  <c r="L1495" i="15"/>
  <c r="M1495" i="15"/>
  <c r="L1496" i="15"/>
  <c r="M1496" i="15"/>
  <c r="L1497" i="15"/>
  <c r="M1497" i="15"/>
  <c r="L1498" i="15"/>
  <c r="M1498" i="15"/>
  <c r="L1499" i="15"/>
  <c r="M1499" i="15"/>
  <c r="L1500" i="15"/>
  <c r="M1500" i="15"/>
  <c r="L1501" i="15"/>
  <c r="M1501" i="15"/>
  <c r="L1502" i="15"/>
  <c r="M1502" i="15"/>
  <c r="L1503" i="15"/>
  <c r="M1503" i="15"/>
  <c r="L1504" i="15"/>
  <c r="M1504" i="15"/>
  <c r="L1505" i="15"/>
  <c r="M1505" i="15"/>
  <c r="L1506" i="15"/>
  <c r="M1506" i="15"/>
  <c r="L1507" i="15"/>
  <c r="M1507" i="15"/>
  <c r="L1508" i="15"/>
  <c r="M1508" i="15"/>
  <c r="L1509" i="15"/>
  <c r="M1509" i="15"/>
  <c r="L1510" i="15"/>
  <c r="M1510" i="15"/>
  <c r="L1511" i="15"/>
  <c r="M1511" i="15"/>
  <c r="L1512" i="15"/>
  <c r="M1512" i="15"/>
  <c r="L1513" i="15"/>
  <c r="M1513" i="15"/>
  <c r="L1514" i="15"/>
  <c r="M1514" i="15"/>
  <c r="L1515" i="15"/>
  <c r="M1515" i="15"/>
  <c r="L1516" i="15"/>
  <c r="M1516" i="15"/>
  <c r="L1517" i="15"/>
  <c r="M1517" i="15"/>
  <c r="L1518" i="15"/>
  <c r="M1518" i="15"/>
  <c r="L1519" i="15"/>
  <c r="M1519" i="15"/>
  <c r="L1520" i="15"/>
  <c r="M1520" i="15"/>
  <c r="L1521" i="15"/>
  <c r="M1521" i="15"/>
  <c r="L1522" i="15"/>
  <c r="M1522" i="15"/>
  <c r="L1523" i="15"/>
  <c r="M1523" i="15"/>
  <c r="L1524" i="15"/>
  <c r="M1524" i="15"/>
  <c r="L1525" i="15"/>
  <c r="M1525" i="15"/>
  <c r="L1526" i="15"/>
  <c r="M1526" i="15"/>
  <c r="L1527" i="15"/>
  <c r="M1527" i="15"/>
  <c r="L1528" i="15"/>
  <c r="M1528" i="15"/>
  <c r="L1529" i="15"/>
  <c r="M1529" i="15"/>
  <c r="L1530" i="15"/>
  <c r="M1530" i="15"/>
  <c r="L1531" i="15"/>
  <c r="M1531" i="15"/>
  <c r="L1532" i="15"/>
  <c r="M1532" i="15"/>
  <c r="L1533" i="15"/>
  <c r="M1533" i="15"/>
  <c r="L1534" i="15"/>
  <c r="M1534" i="15"/>
  <c r="L1535" i="15"/>
  <c r="M1535" i="15"/>
  <c r="L1536" i="15"/>
  <c r="M1536" i="15"/>
  <c r="L1537" i="15"/>
  <c r="M1537" i="15"/>
  <c r="L1538" i="15"/>
  <c r="M1538" i="15"/>
  <c r="L1539" i="15"/>
  <c r="M1539" i="15"/>
  <c r="L1540" i="15"/>
  <c r="M1540" i="15"/>
  <c r="L1541" i="15"/>
  <c r="M1541" i="15"/>
  <c r="L1542" i="15"/>
  <c r="M1542" i="15"/>
  <c r="L1543" i="15"/>
  <c r="M1543" i="15"/>
  <c r="L1544" i="15"/>
  <c r="M1544" i="15"/>
  <c r="L1545" i="15"/>
  <c r="M1545" i="15"/>
  <c r="L1546" i="15"/>
  <c r="M1546" i="15"/>
  <c r="L1547" i="15"/>
  <c r="M1547" i="15"/>
  <c r="L1548" i="15"/>
  <c r="M1548" i="15"/>
  <c r="L1549" i="15"/>
  <c r="M1549" i="15"/>
  <c r="L1550" i="15"/>
  <c r="M1550" i="15"/>
  <c r="L1551" i="15"/>
  <c r="M1551" i="15"/>
  <c r="L1552" i="15"/>
  <c r="M1552" i="15"/>
  <c r="L1553" i="15"/>
  <c r="M1553" i="15"/>
  <c r="L1554" i="15"/>
  <c r="M1554" i="15"/>
  <c r="L1555" i="15"/>
  <c r="M1555" i="15"/>
  <c r="L1556" i="15"/>
  <c r="M1556" i="15"/>
  <c r="L1557" i="15"/>
  <c r="M1557" i="15"/>
  <c r="L1558" i="15"/>
  <c r="M1558" i="15"/>
  <c r="L1559" i="15"/>
  <c r="M1559" i="15"/>
  <c r="L1560" i="15"/>
  <c r="M1560" i="15"/>
  <c r="L1561" i="15"/>
  <c r="M1561" i="15"/>
  <c r="L1562" i="15"/>
  <c r="M1562" i="15"/>
  <c r="L1563" i="15"/>
  <c r="M1563" i="15"/>
  <c r="L1564" i="15"/>
  <c r="M1564" i="15"/>
  <c r="L1565" i="15"/>
  <c r="M1565" i="15"/>
  <c r="L1566" i="15"/>
  <c r="M1566" i="15"/>
  <c r="L1567" i="15"/>
  <c r="M1567" i="15"/>
  <c r="L1568" i="15"/>
  <c r="M1568" i="15"/>
  <c r="L1569" i="15"/>
  <c r="M1569" i="15"/>
  <c r="L1570" i="15"/>
  <c r="M1570" i="15"/>
  <c r="L1571" i="15"/>
  <c r="M1571" i="15"/>
  <c r="L1572" i="15"/>
  <c r="M1572" i="15"/>
  <c r="L1573" i="15"/>
  <c r="M1573" i="15"/>
  <c r="L1574" i="15"/>
  <c r="M1574" i="15"/>
  <c r="L1575" i="15"/>
  <c r="M1575" i="15"/>
  <c r="L1576" i="15"/>
  <c r="M1576" i="15"/>
  <c r="L1577" i="15"/>
  <c r="M1577" i="15"/>
  <c r="L1578" i="15"/>
  <c r="M1578" i="15"/>
  <c r="L1579" i="15"/>
  <c r="M1579" i="15"/>
  <c r="L1580" i="15"/>
  <c r="M1580" i="15"/>
  <c r="L1581" i="15"/>
  <c r="M1581" i="15"/>
  <c r="L1582" i="15"/>
  <c r="M1582" i="15"/>
  <c r="L1583" i="15"/>
  <c r="M1583" i="15"/>
  <c r="L1584" i="15"/>
  <c r="M1584" i="15"/>
  <c r="L1585" i="15"/>
  <c r="M1585" i="15"/>
  <c r="L1586" i="15"/>
  <c r="M1586" i="15"/>
  <c r="L1587" i="15"/>
  <c r="M1587" i="15"/>
  <c r="L1588" i="15"/>
  <c r="M1588" i="15"/>
  <c r="L1589" i="15"/>
  <c r="M1589" i="15"/>
  <c r="L1590" i="15"/>
  <c r="M1590" i="15"/>
  <c r="L1591" i="15"/>
  <c r="M1591" i="15"/>
  <c r="L1592" i="15"/>
  <c r="M1592" i="15"/>
  <c r="L1593" i="15"/>
  <c r="M1593" i="15"/>
  <c r="L1594" i="15"/>
  <c r="M1594" i="15"/>
  <c r="L1595" i="15"/>
  <c r="M1595" i="15"/>
  <c r="L1596" i="15"/>
  <c r="M1596" i="15"/>
  <c r="L1597" i="15"/>
  <c r="M1597" i="15"/>
  <c r="L1598" i="15"/>
  <c r="M1598" i="15"/>
  <c r="L1599" i="15"/>
  <c r="M1599" i="15"/>
  <c r="L1600" i="15"/>
  <c r="M1600" i="15"/>
  <c r="L1601" i="15"/>
  <c r="M1601" i="15"/>
  <c r="L1602" i="15"/>
  <c r="M1602" i="15"/>
  <c r="L1603" i="15"/>
  <c r="M1603" i="15"/>
  <c r="L1604" i="15"/>
  <c r="M1604" i="15"/>
  <c r="L1605" i="15"/>
  <c r="M1605" i="15"/>
  <c r="L1606" i="15"/>
  <c r="M1606" i="15"/>
  <c r="L1607" i="15"/>
  <c r="M1607" i="15"/>
  <c r="L1608" i="15"/>
  <c r="M1608" i="15"/>
  <c r="L1609" i="15"/>
  <c r="M1609" i="15"/>
  <c r="L1610" i="15"/>
  <c r="M1610" i="15"/>
  <c r="L1611" i="15"/>
  <c r="M1611" i="15"/>
  <c r="L1612" i="15"/>
  <c r="M1612" i="15"/>
  <c r="L1613" i="15"/>
  <c r="M1613" i="15"/>
  <c r="L1614" i="15"/>
  <c r="M1614" i="15"/>
  <c r="L1615" i="15"/>
  <c r="M1615" i="15"/>
  <c r="L1616" i="15"/>
  <c r="M1616" i="15"/>
  <c r="L1617" i="15"/>
  <c r="M1617" i="15"/>
  <c r="L1618" i="15"/>
  <c r="M1618" i="15"/>
  <c r="L1619" i="15"/>
  <c r="M1619" i="15"/>
  <c r="L1620" i="15"/>
  <c r="M1620" i="15"/>
  <c r="L1621" i="15"/>
  <c r="M1621" i="15"/>
  <c r="L1622" i="15"/>
  <c r="M1622" i="15"/>
  <c r="L1623" i="15"/>
  <c r="M1623" i="15"/>
  <c r="L1624" i="15"/>
  <c r="M1624" i="15"/>
  <c r="L1625" i="15"/>
  <c r="M1625" i="15"/>
  <c r="L1626" i="15"/>
  <c r="M1626" i="15"/>
  <c r="L1627" i="15"/>
  <c r="M1627" i="15"/>
  <c r="L1628" i="15"/>
  <c r="M1628" i="15"/>
  <c r="L1629" i="15"/>
  <c r="M1629" i="15"/>
  <c r="L1630" i="15"/>
  <c r="M1630" i="15"/>
  <c r="L1631" i="15"/>
  <c r="M1631" i="15"/>
  <c r="L1632" i="15"/>
  <c r="M1632" i="15"/>
  <c r="L1633" i="15"/>
  <c r="M1633" i="15"/>
  <c r="L1634" i="15"/>
  <c r="M1634" i="15"/>
  <c r="L1635" i="15"/>
  <c r="M1635" i="15"/>
  <c r="L1636" i="15"/>
  <c r="M1636" i="15"/>
  <c r="L1637" i="15"/>
  <c r="M1637" i="15"/>
  <c r="L1638" i="15"/>
  <c r="M1638" i="15"/>
  <c r="L1639" i="15"/>
  <c r="M1639" i="15"/>
  <c r="L1640" i="15"/>
  <c r="M1640" i="15"/>
  <c r="L1641" i="15"/>
  <c r="M1641" i="15"/>
  <c r="L1642" i="15"/>
  <c r="M1642" i="15"/>
  <c r="L1643" i="15"/>
  <c r="M1643" i="15"/>
  <c r="L1644" i="15"/>
  <c r="M1644" i="15"/>
  <c r="L1645" i="15"/>
  <c r="M1645" i="15"/>
  <c r="L1646" i="15"/>
  <c r="M1646" i="15"/>
  <c r="L1647" i="15"/>
  <c r="M1647" i="15"/>
  <c r="L1648" i="15"/>
  <c r="M1648" i="15"/>
  <c r="L1649" i="15"/>
  <c r="M1649" i="15"/>
  <c r="L1650" i="15"/>
  <c r="M1650" i="15"/>
  <c r="L1651" i="15"/>
  <c r="M1651" i="15"/>
  <c r="L1652" i="15"/>
  <c r="M1652" i="15"/>
  <c r="L1653" i="15"/>
  <c r="M1653" i="15"/>
  <c r="L1654" i="15"/>
  <c r="M1654" i="15"/>
  <c r="L1655" i="15"/>
  <c r="M1655" i="15"/>
  <c r="L1656" i="15"/>
  <c r="M1656" i="15"/>
  <c r="L1657" i="15"/>
  <c r="M1657" i="15"/>
  <c r="L1658" i="15"/>
  <c r="M1658" i="15"/>
  <c r="L1659" i="15"/>
  <c r="M1659" i="15"/>
  <c r="L1660" i="15"/>
  <c r="M1660" i="15"/>
  <c r="L1661" i="15"/>
  <c r="M1661" i="15"/>
  <c r="L1662" i="15"/>
  <c r="M1662" i="15"/>
  <c r="L1663" i="15"/>
  <c r="M1663" i="15"/>
  <c r="L1664" i="15"/>
  <c r="M1664" i="15"/>
  <c r="L1665" i="15"/>
  <c r="M1665" i="15"/>
  <c r="L1666" i="15"/>
  <c r="M1666" i="15"/>
  <c r="L1667" i="15"/>
  <c r="M1667" i="15"/>
  <c r="L1668" i="15"/>
  <c r="M1668" i="15"/>
  <c r="L1669" i="15"/>
  <c r="M1669" i="15"/>
  <c r="L1670" i="15"/>
  <c r="M1670" i="15"/>
  <c r="L1671" i="15"/>
  <c r="M1671" i="15"/>
  <c r="L1672" i="15"/>
  <c r="M1672" i="15"/>
  <c r="L1673" i="15"/>
  <c r="M1673" i="15"/>
  <c r="L1674" i="15"/>
  <c r="M1674" i="15"/>
  <c r="L1675" i="15"/>
  <c r="M1675" i="15"/>
  <c r="L1676" i="15"/>
  <c r="M1676" i="15"/>
  <c r="L1677" i="15"/>
  <c r="M1677" i="15"/>
  <c r="L1678" i="15"/>
  <c r="M1678" i="15"/>
  <c r="L1679" i="15"/>
  <c r="M1679" i="15"/>
  <c r="L1680" i="15"/>
  <c r="M1680" i="15"/>
  <c r="L1681" i="15"/>
  <c r="M1681" i="15"/>
  <c r="L1682" i="15"/>
  <c r="M1682" i="15"/>
  <c r="L1683" i="15"/>
  <c r="M1683" i="15"/>
  <c r="L1684" i="15"/>
  <c r="M1684" i="15"/>
  <c r="L1685" i="15"/>
  <c r="M1685" i="15"/>
  <c r="L1686" i="15"/>
  <c r="M1686" i="15"/>
  <c r="L1687" i="15"/>
  <c r="M1687" i="15"/>
  <c r="L1688" i="15"/>
  <c r="M1688" i="15"/>
  <c r="L1689" i="15"/>
  <c r="M1689" i="15"/>
  <c r="L1690" i="15"/>
  <c r="M1690" i="15"/>
  <c r="L1691" i="15"/>
  <c r="M1691" i="15"/>
  <c r="L1692" i="15"/>
  <c r="M1692" i="15"/>
  <c r="L1693" i="15"/>
  <c r="M1693" i="15"/>
  <c r="L1694" i="15"/>
  <c r="M1694" i="15"/>
  <c r="L1695" i="15"/>
  <c r="M1695" i="15"/>
  <c r="L1696" i="15"/>
  <c r="M1696" i="15"/>
  <c r="L1697" i="15"/>
  <c r="M1697" i="15"/>
  <c r="L1698" i="15"/>
  <c r="M1698" i="15"/>
  <c r="L1699" i="15"/>
  <c r="M1699" i="15"/>
  <c r="L1700" i="15"/>
  <c r="M1700" i="15"/>
  <c r="L1701" i="15"/>
  <c r="M1701" i="15"/>
  <c r="L1702" i="15"/>
  <c r="M1702" i="15"/>
  <c r="L1703" i="15"/>
  <c r="M1703" i="15"/>
  <c r="L1704" i="15"/>
  <c r="M1704" i="15"/>
  <c r="L1705" i="15"/>
  <c r="M1705" i="15"/>
  <c r="L1706" i="15"/>
  <c r="M1706" i="15"/>
  <c r="L1707" i="15"/>
  <c r="M1707" i="15"/>
  <c r="L1708" i="15"/>
  <c r="M1708" i="15"/>
  <c r="L1709" i="15"/>
  <c r="M1709" i="15"/>
  <c r="L1710" i="15"/>
  <c r="M1710" i="15"/>
  <c r="L1711" i="15"/>
  <c r="M1711" i="15"/>
  <c r="L1712" i="15"/>
  <c r="M1712" i="15"/>
  <c r="L1713" i="15"/>
  <c r="M1713" i="15"/>
  <c r="L1714" i="15"/>
  <c r="M1714" i="15"/>
  <c r="L1715" i="15"/>
  <c r="M1715" i="15"/>
  <c r="L1716" i="15"/>
  <c r="M1716" i="15"/>
  <c r="L1717" i="15"/>
  <c r="M1717" i="15"/>
  <c r="L1718" i="15"/>
  <c r="M1718" i="15"/>
  <c r="L1719" i="15"/>
  <c r="M1719" i="15"/>
  <c r="L1720" i="15"/>
  <c r="M1720" i="15"/>
  <c r="L1721" i="15"/>
  <c r="M1721" i="15"/>
  <c r="L1722" i="15"/>
  <c r="M1722" i="15"/>
  <c r="L1723" i="15"/>
  <c r="M1723" i="15"/>
  <c r="L1724" i="15"/>
  <c r="M1724" i="15"/>
  <c r="L1725" i="15"/>
  <c r="M1725" i="15"/>
  <c r="L1726" i="15"/>
  <c r="M1726" i="15"/>
  <c r="L1727" i="15"/>
  <c r="M1727" i="15"/>
  <c r="L1728" i="15"/>
  <c r="M1728" i="15"/>
  <c r="L1729" i="15"/>
  <c r="M1729" i="15"/>
  <c r="L1730" i="15"/>
  <c r="M1730" i="15"/>
  <c r="L1731" i="15"/>
  <c r="M1731" i="15"/>
  <c r="L1732" i="15"/>
  <c r="M1732" i="15"/>
  <c r="L1733" i="15"/>
  <c r="M1733" i="15"/>
  <c r="L1734" i="15"/>
  <c r="M1734" i="15"/>
  <c r="L1735" i="15"/>
  <c r="M1735" i="15"/>
  <c r="L1736" i="15"/>
  <c r="M1736" i="15"/>
  <c r="L1737" i="15"/>
  <c r="M1737" i="15"/>
  <c r="L1738" i="15"/>
  <c r="M1738" i="15"/>
  <c r="L1739" i="15"/>
  <c r="M1739" i="15"/>
  <c r="L1740" i="15"/>
  <c r="M1740" i="15"/>
  <c r="L1741" i="15"/>
  <c r="M1741" i="15"/>
  <c r="L1742" i="15"/>
  <c r="M1742" i="15"/>
  <c r="L1743" i="15"/>
  <c r="M1743" i="15"/>
  <c r="L1744" i="15"/>
  <c r="M1744" i="15"/>
  <c r="L1745" i="15"/>
  <c r="M1745" i="15"/>
  <c r="L1746" i="15"/>
  <c r="M1746" i="15"/>
  <c r="L1747" i="15"/>
  <c r="M1747" i="15"/>
  <c r="L1748" i="15"/>
  <c r="M1748" i="15"/>
  <c r="L1749" i="15"/>
  <c r="M1749" i="15"/>
  <c r="L1750" i="15"/>
  <c r="M1750" i="15"/>
  <c r="L1751" i="15"/>
  <c r="M1751" i="15"/>
  <c r="L1752" i="15"/>
  <c r="M1752" i="15"/>
  <c r="L1753" i="15"/>
  <c r="M1753" i="15"/>
  <c r="L1754" i="15"/>
  <c r="M1754" i="15"/>
  <c r="L1755" i="15"/>
  <c r="M1755" i="15"/>
  <c r="L1756" i="15"/>
  <c r="M1756" i="15"/>
  <c r="L1757" i="15"/>
  <c r="M1757" i="15"/>
  <c r="L1758" i="15"/>
  <c r="M1758" i="15"/>
  <c r="L1759" i="15"/>
  <c r="M1759" i="15"/>
  <c r="L1760" i="15"/>
  <c r="M1760" i="15"/>
  <c r="L1761" i="15"/>
  <c r="M1761" i="15"/>
  <c r="L1762" i="15"/>
  <c r="M1762" i="15"/>
  <c r="L1763" i="15"/>
  <c r="M1763" i="15"/>
  <c r="L1764" i="15"/>
  <c r="M1764" i="15"/>
  <c r="L1765" i="15"/>
  <c r="M1765" i="15"/>
  <c r="L1766" i="15"/>
  <c r="M1766" i="15"/>
  <c r="L1767" i="15"/>
  <c r="M1767" i="15"/>
  <c r="L1768" i="15"/>
  <c r="M1768" i="15"/>
  <c r="L1769" i="15"/>
  <c r="M1769" i="15"/>
  <c r="L1770" i="15"/>
  <c r="M1770" i="15"/>
  <c r="L1771" i="15"/>
  <c r="M1771" i="15"/>
  <c r="L1772" i="15"/>
  <c r="M1772" i="15"/>
  <c r="L1773" i="15"/>
  <c r="M1773" i="15"/>
  <c r="L1774" i="15"/>
  <c r="M1774" i="15"/>
  <c r="L1775" i="15"/>
  <c r="M1775" i="15"/>
  <c r="L1776" i="15"/>
  <c r="M1776" i="15"/>
  <c r="L1777" i="15"/>
  <c r="M1777" i="15"/>
  <c r="L1778" i="15"/>
  <c r="M1778" i="15"/>
  <c r="L1779" i="15"/>
  <c r="M1779" i="15"/>
  <c r="L1780" i="15"/>
  <c r="M1780" i="15"/>
  <c r="L1781" i="15"/>
  <c r="M1781" i="15"/>
  <c r="L1782" i="15"/>
  <c r="M1782" i="15"/>
  <c r="L1783" i="15"/>
  <c r="M1783" i="15"/>
  <c r="L1784" i="15"/>
  <c r="M1784" i="15"/>
  <c r="L1785" i="15"/>
  <c r="M1785" i="15"/>
  <c r="L1786" i="15"/>
  <c r="M1786" i="15"/>
  <c r="L1787" i="15"/>
  <c r="M1787" i="15"/>
  <c r="L1788" i="15"/>
  <c r="M1788" i="15"/>
  <c r="L1789" i="15"/>
  <c r="M1789" i="15"/>
  <c r="L1790" i="15"/>
  <c r="M1790" i="15"/>
  <c r="L1791" i="15"/>
  <c r="M1791" i="15"/>
  <c r="L1792" i="15"/>
  <c r="M1792" i="15"/>
  <c r="L1793" i="15"/>
  <c r="M1793" i="15"/>
  <c r="L1794" i="15"/>
  <c r="M1794" i="15"/>
  <c r="L1795" i="15"/>
  <c r="M1795" i="15"/>
  <c r="L1796" i="15"/>
  <c r="M1796" i="15"/>
  <c r="L1797" i="15"/>
  <c r="M1797" i="15"/>
  <c r="L1798" i="15"/>
  <c r="M1798" i="15"/>
  <c r="L1799" i="15"/>
  <c r="M1799" i="15"/>
  <c r="L1800" i="15"/>
  <c r="M1800" i="15"/>
  <c r="L1801" i="15"/>
  <c r="M1801" i="15"/>
  <c r="L1802" i="15"/>
  <c r="M1802" i="15"/>
  <c r="L1803" i="15"/>
  <c r="M1803" i="15"/>
  <c r="L1804" i="15"/>
  <c r="M1804" i="15"/>
  <c r="L1805" i="15"/>
  <c r="M1805" i="15"/>
  <c r="L1806" i="15"/>
  <c r="M1806" i="15"/>
  <c r="L1807" i="15"/>
  <c r="M1807" i="15"/>
  <c r="L1808" i="15"/>
  <c r="M1808" i="15"/>
  <c r="L1809" i="15"/>
  <c r="M1809" i="15"/>
  <c r="L1810" i="15"/>
  <c r="M1810" i="15"/>
  <c r="L1811" i="15"/>
  <c r="M1811" i="15"/>
  <c r="L1812" i="15"/>
  <c r="M1812" i="15"/>
  <c r="L1813" i="15"/>
  <c r="M1813" i="15"/>
  <c r="L1814" i="15"/>
  <c r="M1814" i="15"/>
  <c r="L1815" i="15"/>
  <c r="M1815" i="15"/>
  <c r="L1816" i="15"/>
  <c r="M1816" i="15"/>
  <c r="L1817" i="15"/>
  <c r="M1817" i="15"/>
  <c r="L1818" i="15"/>
  <c r="M1818" i="15"/>
  <c r="L1819" i="15"/>
  <c r="M1819" i="15"/>
  <c r="L1820" i="15"/>
  <c r="M1820" i="15"/>
  <c r="L1821" i="15"/>
  <c r="M1821" i="15"/>
  <c r="L1822" i="15"/>
  <c r="M1822" i="15"/>
  <c r="L1823" i="15"/>
  <c r="M1823" i="15"/>
  <c r="L1824" i="15"/>
  <c r="M1824" i="15"/>
  <c r="L1825" i="15"/>
  <c r="M1825" i="15"/>
  <c r="L1826" i="15"/>
  <c r="M1826" i="15"/>
  <c r="L1827" i="15"/>
  <c r="M1827" i="15"/>
  <c r="L1828" i="15"/>
  <c r="M1828" i="15"/>
  <c r="L1829" i="15"/>
  <c r="M1829" i="15"/>
  <c r="L1830" i="15"/>
  <c r="M1830" i="15"/>
  <c r="L1831" i="15"/>
  <c r="M1831" i="15"/>
  <c r="L1832" i="15"/>
  <c r="M1832" i="15"/>
  <c r="L1833" i="15"/>
  <c r="M1833" i="15"/>
  <c r="L1834" i="15"/>
  <c r="M1834" i="15"/>
  <c r="L1835" i="15"/>
  <c r="M1835" i="15"/>
  <c r="L1836" i="15"/>
  <c r="M1836" i="15"/>
  <c r="L1837" i="15"/>
  <c r="M1837" i="15"/>
  <c r="L1838" i="15"/>
  <c r="M1838" i="15"/>
  <c r="L1839" i="15"/>
  <c r="M1839" i="15"/>
  <c r="L1840" i="15"/>
  <c r="M1840" i="15"/>
  <c r="L1841" i="15"/>
  <c r="M1841" i="15"/>
  <c r="L1842" i="15"/>
  <c r="M1842" i="15"/>
  <c r="L1843" i="15"/>
  <c r="M1843" i="15"/>
  <c r="L1844" i="15"/>
  <c r="M1844" i="15"/>
  <c r="L1845" i="15"/>
  <c r="M1845" i="15"/>
  <c r="L1846" i="15"/>
  <c r="M1846" i="15"/>
  <c r="L1847" i="15"/>
  <c r="M1847" i="15"/>
  <c r="L1848" i="15"/>
  <c r="M1848" i="15"/>
  <c r="L1849" i="15"/>
  <c r="M1849" i="15"/>
  <c r="L1850" i="15"/>
  <c r="M1850" i="15"/>
  <c r="L1851" i="15"/>
  <c r="M1851" i="15"/>
  <c r="L1852" i="15"/>
  <c r="M1852" i="15"/>
  <c r="L1853" i="15"/>
  <c r="M1853" i="15"/>
  <c r="L1854" i="15"/>
  <c r="M1854" i="15"/>
  <c r="L1855" i="15"/>
  <c r="M1855" i="15"/>
  <c r="L1856" i="15"/>
  <c r="M1856" i="15"/>
  <c r="L1857" i="15"/>
  <c r="M1857" i="15"/>
  <c r="L1858" i="15"/>
  <c r="M1858" i="15"/>
  <c r="L1859" i="15"/>
  <c r="M1859" i="15"/>
  <c r="L1860" i="15"/>
  <c r="M1860" i="15"/>
  <c r="L1861" i="15"/>
  <c r="M1861" i="15"/>
  <c r="L1862" i="15"/>
  <c r="M1862" i="15"/>
  <c r="L1863" i="15"/>
  <c r="M1863" i="15"/>
  <c r="L1864" i="15"/>
  <c r="M1864" i="15"/>
  <c r="L1865" i="15"/>
  <c r="M1865" i="15"/>
  <c r="L1866" i="15"/>
  <c r="M1866" i="15"/>
  <c r="L1867" i="15"/>
  <c r="M1867" i="15"/>
  <c r="L1868" i="15"/>
  <c r="M1868" i="15"/>
  <c r="L1869" i="15"/>
  <c r="M1869" i="15"/>
  <c r="L1870" i="15"/>
  <c r="M1870" i="15"/>
  <c r="L1871" i="15"/>
  <c r="M1871" i="15"/>
  <c r="L1872" i="15"/>
  <c r="M1872" i="15"/>
  <c r="L1873" i="15"/>
  <c r="M1873" i="15"/>
  <c r="L1874" i="15"/>
  <c r="M1874" i="15"/>
  <c r="L1875" i="15"/>
  <c r="M1875" i="15"/>
  <c r="L1876" i="15"/>
  <c r="M1876" i="15"/>
  <c r="L1877" i="15"/>
  <c r="M1877" i="15"/>
  <c r="L1878" i="15"/>
  <c r="M1878" i="15"/>
  <c r="L1879" i="15"/>
  <c r="M1879" i="15"/>
  <c r="L1880" i="15"/>
  <c r="M1880" i="15"/>
  <c r="L1881" i="15"/>
  <c r="M1881" i="15"/>
  <c r="L1882" i="15"/>
  <c r="M1882" i="15"/>
  <c r="L1883" i="15"/>
  <c r="M1883" i="15"/>
  <c r="L1884" i="15"/>
  <c r="M1884" i="15"/>
  <c r="L1885" i="15"/>
  <c r="M1885" i="15"/>
  <c r="L1886" i="15"/>
  <c r="M1886" i="15"/>
  <c r="L1887" i="15"/>
  <c r="M1887" i="15"/>
  <c r="L1888" i="15"/>
  <c r="M1888" i="15"/>
  <c r="L1889" i="15"/>
  <c r="M1889" i="15"/>
  <c r="L1890" i="15"/>
  <c r="M1890" i="15"/>
  <c r="L1891" i="15"/>
  <c r="M1891" i="15"/>
  <c r="L1892" i="15"/>
  <c r="M1892" i="15"/>
  <c r="L1893" i="15"/>
  <c r="M1893" i="15"/>
  <c r="L1894" i="15"/>
  <c r="M1894" i="15"/>
  <c r="L1895" i="15"/>
  <c r="M1895" i="15"/>
  <c r="L1896" i="15"/>
  <c r="M1896" i="15"/>
  <c r="L1897" i="15"/>
  <c r="M1897" i="15"/>
  <c r="L1898" i="15"/>
  <c r="M1898" i="15"/>
  <c r="L1899" i="15"/>
  <c r="M1899" i="15"/>
  <c r="L1900" i="15"/>
  <c r="M1900" i="15"/>
  <c r="L1901" i="15"/>
  <c r="M1901" i="15"/>
  <c r="L1902" i="15"/>
  <c r="M1902" i="15"/>
  <c r="L1903" i="15"/>
  <c r="M1903" i="15"/>
  <c r="L1904" i="15"/>
  <c r="M1904" i="15"/>
  <c r="L1905" i="15"/>
  <c r="M1905" i="15"/>
  <c r="L1906" i="15"/>
  <c r="M1906" i="15"/>
  <c r="L1907" i="15"/>
  <c r="M1907" i="15"/>
  <c r="L1908" i="15"/>
  <c r="M1908" i="15"/>
  <c r="L1909" i="15"/>
  <c r="M1909" i="15"/>
  <c r="L1910" i="15"/>
  <c r="M1910" i="15"/>
  <c r="L1911" i="15"/>
  <c r="M1911" i="15"/>
  <c r="L1912" i="15"/>
  <c r="M1912" i="15"/>
  <c r="L1913" i="15"/>
  <c r="M1913" i="15"/>
  <c r="L1914" i="15"/>
  <c r="M1914" i="15"/>
  <c r="L1915" i="15"/>
  <c r="M1915" i="15"/>
  <c r="L1916" i="15"/>
  <c r="M1916" i="15"/>
  <c r="L1917" i="15"/>
  <c r="M1917" i="15"/>
  <c r="L1918" i="15"/>
  <c r="M1918" i="15"/>
  <c r="L1919" i="15"/>
  <c r="M1919" i="15"/>
  <c r="L1920" i="15"/>
  <c r="M1920" i="15"/>
  <c r="L1921" i="15"/>
  <c r="M1921" i="15"/>
  <c r="L1922" i="15"/>
  <c r="M1922" i="15"/>
  <c r="L1923" i="15"/>
  <c r="M1923" i="15"/>
  <c r="L1924" i="15"/>
  <c r="M1924" i="15"/>
  <c r="L1925" i="15"/>
  <c r="M1925" i="15"/>
  <c r="L1926" i="15"/>
  <c r="M1926" i="15"/>
  <c r="L1927" i="15"/>
  <c r="M1927" i="15"/>
  <c r="L1928" i="15"/>
  <c r="M1928" i="15"/>
  <c r="L1929" i="15"/>
  <c r="M1929" i="15"/>
  <c r="L1930" i="15"/>
  <c r="M1930" i="15"/>
  <c r="L1931" i="15"/>
  <c r="M1931" i="15"/>
  <c r="L1932" i="15"/>
  <c r="M1932" i="15"/>
  <c r="L1933" i="15"/>
  <c r="M1933" i="15"/>
  <c r="L1934" i="15"/>
  <c r="M1934" i="15"/>
  <c r="L1935" i="15"/>
  <c r="M1935" i="15"/>
  <c r="L1936" i="15"/>
  <c r="M1936" i="15"/>
  <c r="L1937" i="15"/>
  <c r="M1937" i="15"/>
  <c r="L1938" i="15"/>
  <c r="M1938" i="15"/>
  <c r="L1939" i="15"/>
  <c r="M1939" i="15"/>
  <c r="L1940" i="15"/>
  <c r="M1940" i="15"/>
  <c r="L1941" i="15"/>
  <c r="M1941" i="15"/>
  <c r="L1942" i="15"/>
  <c r="M1942" i="15"/>
  <c r="L1943" i="15"/>
  <c r="M1943" i="15"/>
  <c r="L1944" i="15"/>
  <c r="M1944" i="15"/>
  <c r="L1945" i="15"/>
  <c r="M1945" i="15"/>
  <c r="L1946" i="15"/>
  <c r="M1946" i="15"/>
  <c r="L1947" i="15"/>
  <c r="M1947" i="15"/>
  <c r="L1948" i="15"/>
  <c r="M1948" i="15"/>
  <c r="L1949" i="15"/>
  <c r="M1949" i="15"/>
  <c r="L1950" i="15"/>
  <c r="M1950" i="15"/>
  <c r="L1951" i="15"/>
  <c r="M1951" i="15"/>
  <c r="L1952" i="15"/>
  <c r="M1952" i="15"/>
  <c r="L1953" i="15"/>
  <c r="M1953" i="15"/>
  <c r="L1954" i="15"/>
  <c r="M1954" i="15"/>
  <c r="L1955" i="15"/>
  <c r="M1955" i="15"/>
  <c r="L1956" i="15"/>
  <c r="M1956" i="15"/>
  <c r="L1957" i="15"/>
  <c r="M1957" i="15"/>
  <c r="L1958" i="15"/>
  <c r="M1958" i="15"/>
  <c r="L1959" i="15"/>
  <c r="M1959" i="15"/>
  <c r="L1960" i="15"/>
  <c r="M1960" i="15"/>
  <c r="L1961" i="15"/>
  <c r="M1961" i="15"/>
  <c r="L1962" i="15"/>
  <c r="M1962" i="15"/>
  <c r="L1963" i="15"/>
  <c r="M1963" i="15"/>
  <c r="L1964" i="15"/>
  <c r="M1964" i="15"/>
  <c r="L1965" i="15"/>
  <c r="M1965" i="15"/>
  <c r="L1966" i="15"/>
  <c r="M1966" i="15"/>
  <c r="L1967" i="15"/>
  <c r="M1967" i="15"/>
  <c r="L1968" i="15"/>
  <c r="M1968" i="15"/>
  <c r="L1969" i="15"/>
  <c r="M1969" i="15"/>
  <c r="L1970" i="15"/>
  <c r="M1970" i="15"/>
  <c r="L1971" i="15"/>
  <c r="M1971" i="15"/>
  <c r="L1972" i="15"/>
  <c r="M1972" i="15"/>
  <c r="L1973" i="15"/>
  <c r="M1973" i="15"/>
  <c r="L1974" i="15"/>
  <c r="M1974" i="15"/>
  <c r="L1975" i="15"/>
  <c r="M1975" i="15"/>
  <c r="L1976" i="15"/>
  <c r="M1976" i="15"/>
  <c r="L1977" i="15"/>
  <c r="M1977" i="15"/>
  <c r="L1978" i="15"/>
  <c r="M1978" i="15"/>
  <c r="L1979" i="15"/>
  <c r="M1979" i="15"/>
  <c r="L1980" i="15"/>
  <c r="M1980" i="15"/>
  <c r="L1981" i="15"/>
  <c r="M1981" i="15"/>
  <c r="L1982" i="15"/>
  <c r="M1982" i="15"/>
  <c r="L1983" i="15"/>
  <c r="M1983" i="15"/>
  <c r="L1984" i="15"/>
  <c r="M1984" i="15"/>
  <c r="L1985" i="15"/>
  <c r="M1985" i="15"/>
  <c r="L1986" i="15"/>
  <c r="M1986" i="15"/>
  <c r="L1987" i="15"/>
  <c r="M1987" i="15"/>
  <c r="L1988" i="15"/>
  <c r="M1988" i="15"/>
  <c r="L1989" i="15"/>
  <c r="M1989" i="15"/>
  <c r="L1990" i="15"/>
  <c r="M1990" i="15"/>
  <c r="L1991" i="15"/>
  <c r="M1991" i="15"/>
  <c r="L1992" i="15"/>
  <c r="M1992" i="15"/>
  <c r="L1993" i="15"/>
  <c r="M1993" i="15"/>
  <c r="L1994" i="15"/>
  <c r="M1994" i="15"/>
  <c r="L1995" i="15"/>
  <c r="M1995" i="15"/>
  <c r="L1996" i="15"/>
  <c r="M1996" i="15"/>
  <c r="L1997" i="15"/>
  <c r="M1997" i="15"/>
  <c r="L1998" i="15"/>
  <c r="M1998" i="15"/>
  <c r="L1999" i="15"/>
  <c r="M1999" i="15"/>
  <c r="L2000" i="15"/>
  <c r="M2000" i="15"/>
  <c r="L2001" i="15"/>
  <c r="M2001" i="15"/>
  <c r="L2002" i="15"/>
  <c r="M2002" i="15"/>
  <c r="L2003" i="15"/>
  <c r="M2003" i="15"/>
  <c r="L2004" i="15"/>
  <c r="M2004" i="15"/>
  <c r="L2005" i="15"/>
  <c r="M2005" i="15"/>
  <c r="L2006" i="15"/>
  <c r="M2006" i="15"/>
  <c r="L2007" i="15"/>
  <c r="M2007" i="15"/>
  <c r="L2008" i="15"/>
  <c r="M2008" i="15"/>
  <c r="L2009" i="15"/>
  <c r="M2009" i="15"/>
  <c r="L2010" i="15"/>
  <c r="M2010" i="15"/>
  <c r="L2011" i="15"/>
  <c r="M2011" i="15"/>
  <c r="L2012" i="15"/>
  <c r="M2012" i="15"/>
  <c r="L2013" i="15"/>
  <c r="M2013" i="15"/>
  <c r="L2014" i="15"/>
  <c r="M2014" i="15"/>
  <c r="L2015" i="15"/>
  <c r="M2015" i="15"/>
  <c r="L2016" i="15"/>
  <c r="M2016" i="15"/>
  <c r="L2017" i="15"/>
  <c r="M2017" i="15"/>
  <c r="L2018" i="15"/>
  <c r="M2018" i="15"/>
  <c r="L2019" i="15"/>
  <c r="M2019" i="15"/>
  <c r="L2020" i="15"/>
  <c r="M2020" i="15"/>
  <c r="L2021" i="15"/>
  <c r="M2021" i="15"/>
  <c r="L2022" i="15"/>
  <c r="M2022" i="15"/>
  <c r="L2023" i="15"/>
  <c r="M2023" i="15"/>
  <c r="L2024" i="15"/>
  <c r="M2024" i="15"/>
  <c r="L2025" i="15"/>
  <c r="M2025" i="15"/>
  <c r="L2026" i="15"/>
  <c r="M2026" i="15"/>
  <c r="L2027" i="15"/>
  <c r="M2027" i="15"/>
  <c r="L2028" i="15"/>
  <c r="M2028" i="15"/>
  <c r="L2029" i="15"/>
  <c r="M2029" i="15"/>
  <c r="L2030" i="15"/>
  <c r="M2030" i="15"/>
  <c r="L2031" i="15"/>
  <c r="M2031" i="15"/>
  <c r="L2032" i="15"/>
  <c r="M2032" i="15"/>
  <c r="L2033" i="15"/>
  <c r="M2033" i="15"/>
  <c r="L2034" i="15"/>
  <c r="M2034" i="15"/>
  <c r="L2035" i="15"/>
  <c r="M2035" i="15"/>
  <c r="L2036" i="15"/>
  <c r="M2036" i="15"/>
  <c r="L2037" i="15"/>
  <c r="M2037" i="15"/>
  <c r="L2038" i="15"/>
  <c r="M2038" i="15"/>
  <c r="L2039" i="15"/>
  <c r="M2039" i="15"/>
  <c r="L2040" i="15"/>
  <c r="M2040" i="15"/>
  <c r="L2041" i="15"/>
  <c r="M2041" i="15"/>
  <c r="L2042" i="15"/>
  <c r="M2042" i="15"/>
  <c r="L2043" i="15"/>
  <c r="M2043" i="15"/>
  <c r="L2044" i="15"/>
  <c r="M2044" i="15"/>
  <c r="L2045" i="15"/>
  <c r="M2045" i="15"/>
  <c r="L2046" i="15"/>
  <c r="M2046" i="15"/>
  <c r="L2047" i="15"/>
  <c r="M2047" i="15"/>
  <c r="L2048" i="15"/>
  <c r="M2048" i="15"/>
  <c r="L2049" i="15"/>
  <c r="M2049" i="15"/>
  <c r="L2050" i="15"/>
  <c r="M2050" i="15"/>
  <c r="L2051" i="15"/>
  <c r="M2051" i="15"/>
  <c r="L2052" i="15"/>
  <c r="M2052" i="15"/>
  <c r="L2053" i="15"/>
  <c r="M2053" i="15"/>
  <c r="L2054" i="15"/>
  <c r="M2054" i="15"/>
  <c r="L2055" i="15"/>
  <c r="M2055" i="15"/>
  <c r="L2056" i="15"/>
  <c r="M2056" i="15"/>
  <c r="L2057" i="15"/>
  <c r="M2057" i="15"/>
  <c r="L2058" i="15"/>
  <c r="M2058" i="15"/>
  <c r="L2059" i="15"/>
  <c r="M2059" i="15"/>
  <c r="L2060" i="15"/>
  <c r="M2060" i="15"/>
  <c r="L2061" i="15"/>
  <c r="M2061" i="15"/>
  <c r="L2062" i="15"/>
  <c r="M2062" i="15"/>
  <c r="L2063" i="15"/>
  <c r="M2063" i="15"/>
  <c r="L2064" i="15"/>
  <c r="M2064" i="15"/>
  <c r="L2065" i="15"/>
  <c r="M2065" i="15"/>
  <c r="L2066" i="15"/>
  <c r="M2066" i="15"/>
  <c r="L2067" i="15"/>
  <c r="M2067" i="15"/>
  <c r="L2068" i="15"/>
  <c r="M2068" i="15"/>
  <c r="L2069" i="15"/>
  <c r="M2069" i="15"/>
  <c r="L2070" i="15"/>
  <c r="M2070" i="15"/>
  <c r="L2071" i="15"/>
  <c r="M2071" i="15"/>
  <c r="L2072" i="15"/>
  <c r="M2072" i="15"/>
  <c r="L2073" i="15"/>
  <c r="M2073" i="15"/>
  <c r="L2074" i="15"/>
  <c r="M2074" i="15"/>
  <c r="L2075" i="15"/>
  <c r="M2075" i="15"/>
  <c r="L2076" i="15"/>
  <c r="M2076" i="15"/>
  <c r="L2077" i="15"/>
  <c r="M2077" i="15"/>
  <c r="L2078" i="15"/>
  <c r="M2078" i="15"/>
  <c r="L2079" i="15"/>
  <c r="M2079" i="15"/>
  <c r="L2080" i="15"/>
  <c r="M2080" i="15"/>
  <c r="L2081" i="15"/>
  <c r="M2081" i="15"/>
  <c r="L2082" i="15"/>
  <c r="M2082" i="15"/>
  <c r="L2083" i="15"/>
  <c r="M2083" i="15"/>
  <c r="L2084" i="15"/>
  <c r="M2084" i="15"/>
  <c r="L2085" i="15"/>
  <c r="M2085" i="15"/>
  <c r="L2086" i="15"/>
  <c r="M2086" i="15"/>
  <c r="L2087" i="15"/>
  <c r="M2087" i="15"/>
  <c r="L2088" i="15"/>
  <c r="M2088" i="15"/>
  <c r="L2089" i="15"/>
  <c r="M2089" i="15"/>
  <c r="L2090" i="15"/>
  <c r="M2090" i="15"/>
  <c r="L2091" i="15"/>
  <c r="M2091" i="15"/>
  <c r="L2092" i="15"/>
  <c r="M2092" i="15"/>
  <c r="L2093" i="15"/>
  <c r="M2093" i="15"/>
  <c r="L2094" i="15"/>
  <c r="M2094" i="15"/>
  <c r="L2095" i="15"/>
  <c r="M2095" i="15"/>
  <c r="L2096" i="15"/>
  <c r="M2096" i="15"/>
  <c r="L2097" i="15"/>
  <c r="M2097" i="15"/>
  <c r="L2098" i="15"/>
  <c r="M2098" i="15"/>
  <c r="L2099" i="15"/>
  <c r="M2099" i="15"/>
  <c r="L2100" i="15"/>
  <c r="M2100" i="15"/>
  <c r="L2101" i="15"/>
  <c r="M2101" i="15"/>
  <c r="L2102" i="15"/>
  <c r="M2102" i="15"/>
  <c r="L2103" i="15"/>
  <c r="M2103" i="15"/>
  <c r="L2104" i="15"/>
  <c r="M2104" i="15"/>
  <c r="L2105" i="15"/>
  <c r="M2105" i="15"/>
  <c r="L2106" i="15"/>
  <c r="M2106" i="15"/>
  <c r="L2107" i="15"/>
  <c r="M2107" i="15"/>
  <c r="L2108" i="15"/>
  <c r="M2108" i="15"/>
  <c r="L2109" i="15"/>
  <c r="M2109" i="15"/>
  <c r="L2110" i="15"/>
  <c r="M2110" i="15"/>
  <c r="L2111" i="15"/>
  <c r="M2111" i="15"/>
  <c r="L2112" i="15"/>
  <c r="M2112" i="15"/>
  <c r="L2113" i="15"/>
  <c r="M2113" i="15"/>
  <c r="L2114" i="15"/>
  <c r="M2114" i="15"/>
  <c r="L2115" i="15"/>
  <c r="M2115" i="15"/>
  <c r="L2116" i="15"/>
  <c r="M2116" i="15"/>
  <c r="L2117" i="15"/>
  <c r="M2117" i="15"/>
  <c r="L2118" i="15"/>
  <c r="M2118" i="15"/>
  <c r="L2119" i="15"/>
  <c r="M2119" i="15"/>
  <c r="L2120" i="15"/>
  <c r="M2120" i="15"/>
  <c r="L2121" i="15"/>
  <c r="M2121" i="15"/>
  <c r="L2122" i="15"/>
  <c r="M2122" i="15"/>
  <c r="L2123" i="15"/>
  <c r="M2123" i="15"/>
  <c r="L2124" i="15"/>
  <c r="M2124" i="15"/>
  <c r="L2125" i="15"/>
  <c r="M2125" i="15"/>
  <c r="L2126" i="15"/>
  <c r="M2126" i="15"/>
  <c r="L2127" i="15"/>
  <c r="M2127" i="15"/>
  <c r="L2128" i="15"/>
  <c r="M2128" i="15"/>
  <c r="L2129" i="15"/>
  <c r="M2129" i="15"/>
  <c r="L2130" i="15"/>
  <c r="M2130" i="15"/>
  <c r="L2131" i="15"/>
  <c r="M2131" i="15"/>
  <c r="L2132" i="15"/>
  <c r="M2132" i="15"/>
  <c r="L2133" i="15"/>
  <c r="M2133" i="15"/>
  <c r="L2134" i="15"/>
  <c r="M2134" i="15"/>
  <c r="L2135" i="15"/>
  <c r="M2135" i="15"/>
  <c r="L2136" i="15"/>
  <c r="M2136" i="15"/>
  <c r="L2137" i="15"/>
  <c r="M2137" i="15"/>
  <c r="L2138" i="15"/>
  <c r="M2138" i="15"/>
  <c r="L2139" i="15"/>
  <c r="M2139" i="15"/>
  <c r="L2140" i="15"/>
  <c r="M2140" i="15"/>
  <c r="L2141" i="15"/>
  <c r="M2141" i="15"/>
  <c r="L2142" i="15"/>
  <c r="M2142" i="15"/>
  <c r="L2143" i="15"/>
  <c r="M2143" i="15"/>
  <c r="L2144" i="15"/>
  <c r="M2144" i="15"/>
  <c r="L2145" i="15"/>
  <c r="M2145" i="15"/>
  <c r="L2146" i="15"/>
  <c r="M2146" i="15"/>
  <c r="L2147" i="15"/>
  <c r="M2147" i="15"/>
  <c r="L2148" i="15"/>
  <c r="M2148" i="15"/>
  <c r="L2149" i="15"/>
  <c r="M2149" i="15"/>
  <c r="L2150" i="15"/>
  <c r="M2150" i="15"/>
  <c r="L2151" i="15"/>
  <c r="M2151" i="15"/>
  <c r="L2152" i="15"/>
  <c r="M2152" i="15"/>
  <c r="L2153" i="15"/>
  <c r="M2153" i="15"/>
  <c r="L2154" i="15"/>
  <c r="M2154" i="15"/>
  <c r="L2155" i="15"/>
  <c r="M2155" i="15"/>
  <c r="L2156" i="15"/>
  <c r="M2156" i="15"/>
  <c r="L2157" i="15"/>
  <c r="M2157" i="15"/>
  <c r="L2158" i="15"/>
  <c r="M2158" i="15"/>
  <c r="L2159" i="15"/>
  <c r="M2159" i="15"/>
  <c r="L2160" i="15"/>
  <c r="M2160" i="15"/>
  <c r="L2161" i="15"/>
  <c r="M2161" i="15"/>
  <c r="L2162" i="15"/>
  <c r="M2162" i="15"/>
  <c r="L2163" i="15"/>
  <c r="M2163" i="15"/>
  <c r="L2164" i="15"/>
  <c r="M2164" i="15"/>
  <c r="L2165" i="15"/>
  <c r="M2165" i="15"/>
  <c r="L2166" i="15"/>
  <c r="M2166" i="15"/>
  <c r="L2167" i="15"/>
  <c r="M2167" i="15"/>
  <c r="L2168" i="15"/>
  <c r="M2168" i="15"/>
  <c r="L2169" i="15"/>
  <c r="M2169" i="15"/>
  <c r="L2170" i="15"/>
  <c r="M2170" i="15"/>
  <c r="L2171" i="15"/>
  <c r="M2171" i="15"/>
  <c r="L2172" i="15"/>
  <c r="M2172" i="15"/>
  <c r="L2173" i="15"/>
  <c r="M2173" i="15"/>
  <c r="L2174" i="15"/>
  <c r="M2174" i="15"/>
  <c r="L2175" i="15"/>
  <c r="M2175" i="15"/>
  <c r="L2176" i="15"/>
  <c r="M2176" i="15"/>
  <c r="L2177" i="15"/>
  <c r="M2177" i="15"/>
  <c r="L2178" i="15"/>
  <c r="M2178" i="15"/>
  <c r="L2179" i="15"/>
  <c r="M2179" i="15"/>
  <c r="L2180" i="15"/>
  <c r="M2180" i="15"/>
  <c r="L2181" i="15"/>
  <c r="M2181" i="15"/>
  <c r="L2182" i="15"/>
  <c r="M2182" i="15"/>
  <c r="L2183" i="15"/>
  <c r="M2183" i="15"/>
  <c r="L2184" i="15"/>
  <c r="M2184" i="15"/>
  <c r="L2185" i="15"/>
  <c r="M2185" i="15"/>
  <c r="L2186" i="15"/>
  <c r="M2186" i="15"/>
  <c r="L2187" i="15"/>
  <c r="M2187" i="15"/>
  <c r="L2188" i="15"/>
  <c r="M2188" i="15"/>
  <c r="L2189" i="15"/>
  <c r="M2189" i="15"/>
  <c r="L2190" i="15"/>
  <c r="M2190" i="15"/>
  <c r="L2191" i="15"/>
  <c r="M2191" i="15"/>
  <c r="L2192" i="15"/>
  <c r="M2192" i="15"/>
  <c r="L2193" i="15"/>
  <c r="M2193" i="15"/>
  <c r="L2194" i="15"/>
  <c r="M2194" i="15"/>
  <c r="L2195" i="15"/>
  <c r="M2195" i="15"/>
  <c r="L2196" i="15"/>
  <c r="M2196" i="15"/>
  <c r="L2197" i="15"/>
  <c r="M2197" i="15"/>
  <c r="L2198" i="15"/>
  <c r="M2198" i="15"/>
  <c r="L2199" i="15"/>
  <c r="M2199" i="15"/>
  <c r="L2200" i="15"/>
  <c r="M2200" i="15"/>
  <c r="L2201" i="15"/>
  <c r="M2201" i="15"/>
  <c r="L2202" i="15"/>
  <c r="M2202" i="15"/>
  <c r="L2203" i="15"/>
  <c r="M2203" i="15"/>
  <c r="L2204" i="15"/>
  <c r="M2204" i="15"/>
  <c r="L2205" i="15"/>
  <c r="M2205" i="15"/>
  <c r="L2206" i="15"/>
  <c r="M2206" i="15"/>
  <c r="L2207" i="15"/>
  <c r="M2207" i="15"/>
  <c r="L2208" i="15"/>
  <c r="M2208" i="15"/>
  <c r="L2209" i="15"/>
  <c r="M2209" i="15"/>
  <c r="L2210" i="15"/>
  <c r="M2210" i="15"/>
  <c r="L2211" i="15"/>
  <c r="M2211" i="15"/>
  <c r="L2212" i="15"/>
  <c r="M2212" i="15"/>
  <c r="L2213" i="15"/>
  <c r="M2213" i="15"/>
  <c r="L2214" i="15"/>
  <c r="M2214" i="15"/>
  <c r="L2215" i="15"/>
  <c r="M2215" i="15"/>
  <c r="L2216" i="15"/>
  <c r="M2216" i="15"/>
  <c r="L2217" i="15"/>
  <c r="M2217" i="15"/>
  <c r="L2218" i="15"/>
  <c r="M2218" i="15"/>
  <c r="L2219" i="15"/>
  <c r="M2219" i="15"/>
  <c r="L2220" i="15"/>
  <c r="M2220" i="15"/>
  <c r="L2221" i="15"/>
  <c r="M2221" i="15"/>
  <c r="L2222" i="15"/>
  <c r="M2222" i="15"/>
  <c r="L2223" i="15"/>
  <c r="M2223" i="15"/>
  <c r="L2224" i="15"/>
  <c r="M2224" i="15"/>
  <c r="L2225" i="15"/>
  <c r="M2225" i="15"/>
  <c r="L2226" i="15"/>
  <c r="M2226" i="15"/>
  <c r="L2227" i="15"/>
  <c r="M2227" i="15"/>
  <c r="L2228" i="15"/>
  <c r="M2228" i="15"/>
  <c r="L2229" i="15"/>
  <c r="M2229" i="15"/>
  <c r="L2230" i="15"/>
  <c r="M2230" i="15"/>
  <c r="L2231" i="15"/>
  <c r="M2231" i="15"/>
  <c r="L2232" i="15"/>
  <c r="M2232" i="15"/>
  <c r="L2233" i="15"/>
  <c r="M2233" i="15"/>
  <c r="L2234" i="15"/>
  <c r="M2234" i="15"/>
  <c r="L2235" i="15"/>
  <c r="M2235" i="15"/>
  <c r="L2236" i="15"/>
  <c r="M2236" i="15"/>
  <c r="L2237" i="15"/>
  <c r="M2237" i="15"/>
  <c r="L2238" i="15"/>
  <c r="M2238" i="15"/>
  <c r="L2239" i="15"/>
  <c r="M2239" i="15"/>
  <c r="L2240" i="15"/>
  <c r="M2240" i="15"/>
  <c r="L2241" i="15"/>
  <c r="M2241" i="15"/>
  <c r="L2242" i="15"/>
  <c r="M2242" i="15"/>
  <c r="L2243" i="15"/>
  <c r="M2243" i="15"/>
  <c r="L2244" i="15"/>
  <c r="M2244" i="15"/>
  <c r="L2245" i="15"/>
  <c r="M2245" i="15"/>
  <c r="L2246" i="15"/>
  <c r="M2246" i="15"/>
  <c r="L2247" i="15"/>
  <c r="M2247" i="15"/>
  <c r="L2248" i="15"/>
  <c r="M2248" i="15"/>
  <c r="L2249" i="15"/>
  <c r="M2249" i="15"/>
  <c r="L2250" i="15"/>
  <c r="M2250" i="15"/>
  <c r="L2251" i="15"/>
  <c r="M2251" i="15"/>
  <c r="L2252" i="15"/>
  <c r="M2252" i="15"/>
  <c r="L2253" i="15"/>
  <c r="M2253" i="15"/>
  <c r="L2254" i="15"/>
  <c r="M2254" i="15"/>
  <c r="L2255" i="15"/>
  <c r="M2255" i="15"/>
  <c r="L2256" i="15"/>
  <c r="M2256" i="15"/>
  <c r="L2257" i="15"/>
  <c r="M2257" i="15"/>
  <c r="L2258" i="15"/>
  <c r="M2258" i="15"/>
  <c r="L2259" i="15"/>
  <c r="M2259" i="15"/>
  <c r="L2260" i="15"/>
  <c r="M2260" i="15"/>
  <c r="L2261" i="15"/>
  <c r="M2261" i="15"/>
  <c r="L2262" i="15"/>
  <c r="M2262" i="15"/>
  <c r="L2263" i="15"/>
  <c r="M2263" i="15"/>
  <c r="L2264" i="15"/>
  <c r="M2264" i="15"/>
  <c r="L2265" i="15"/>
  <c r="M2265" i="15"/>
  <c r="L2266" i="15"/>
  <c r="M2266" i="15"/>
  <c r="L2267" i="15"/>
  <c r="M2267" i="15"/>
  <c r="L2268" i="15"/>
  <c r="M2268" i="15"/>
  <c r="L2269" i="15"/>
  <c r="M2269" i="15"/>
  <c r="L2270" i="15"/>
  <c r="M2270" i="15"/>
  <c r="L2271" i="15"/>
  <c r="M2271" i="15"/>
  <c r="L2272" i="15"/>
  <c r="M2272" i="15"/>
  <c r="L2273" i="15"/>
  <c r="M2273" i="15"/>
  <c r="L2274" i="15"/>
  <c r="M2274" i="15"/>
  <c r="L2275" i="15"/>
  <c r="M2275" i="15"/>
  <c r="L2276" i="15"/>
  <c r="M2276" i="15"/>
  <c r="L2277" i="15"/>
  <c r="M2277" i="15"/>
  <c r="L2278" i="15"/>
  <c r="M2278" i="15"/>
  <c r="L2279" i="15"/>
  <c r="M2279" i="15"/>
  <c r="L2280" i="15"/>
  <c r="M2280" i="15"/>
  <c r="L2281" i="15"/>
  <c r="M2281" i="15"/>
  <c r="L2282" i="15"/>
  <c r="M2282" i="15"/>
  <c r="L2283" i="15"/>
  <c r="M2283" i="15"/>
  <c r="L2284" i="15"/>
  <c r="M2284" i="15"/>
  <c r="L2285" i="15"/>
  <c r="M2285" i="15"/>
  <c r="L2286" i="15"/>
  <c r="M2286" i="15"/>
  <c r="L2287" i="15"/>
  <c r="M2287" i="15"/>
  <c r="L2288" i="15"/>
  <c r="M2288" i="15"/>
  <c r="L2289" i="15"/>
  <c r="M2289" i="15"/>
  <c r="L2290" i="15"/>
  <c r="M2290" i="15"/>
  <c r="L2291" i="15"/>
  <c r="M2291" i="15"/>
  <c r="L2292" i="15"/>
  <c r="M2292" i="15"/>
  <c r="L2293" i="15"/>
  <c r="M2293" i="15"/>
  <c r="L2294" i="15"/>
  <c r="M2294" i="15"/>
  <c r="L2295" i="15"/>
  <c r="M2295" i="15"/>
  <c r="L2296" i="15"/>
  <c r="M2296" i="15"/>
  <c r="L2297" i="15"/>
  <c r="M2297" i="15"/>
  <c r="L2298" i="15"/>
  <c r="M2298" i="15"/>
  <c r="L2299" i="15"/>
  <c r="M2299" i="15"/>
  <c r="L2300" i="15"/>
  <c r="M2300" i="15"/>
  <c r="L2301" i="15"/>
  <c r="M2301" i="15"/>
  <c r="L2302" i="15"/>
  <c r="M2302" i="15"/>
  <c r="L2303" i="15"/>
  <c r="M2303" i="15"/>
  <c r="L2304" i="15"/>
  <c r="M2304" i="15"/>
  <c r="L2305" i="15"/>
  <c r="M2305" i="15"/>
  <c r="L2306" i="15"/>
  <c r="M2306" i="15"/>
  <c r="L2307" i="15"/>
  <c r="M2307" i="15"/>
  <c r="L2308" i="15"/>
  <c r="M2308" i="15"/>
  <c r="L2309" i="15"/>
  <c r="M2309" i="15"/>
  <c r="L2310" i="15"/>
  <c r="M2310" i="15"/>
  <c r="L2311" i="15"/>
  <c r="M2311" i="15"/>
  <c r="L2312" i="15"/>
  <c r="M2312" i="15"/>
  <c r="L2313" i="15"/>
  <c r="M2313" i="15"/>
  <c r="L2314" i="15"/>
  <c r="M2314" i="15"/>
  <c r="L2315" i="15"/>
  <c r="M2315" i="15"/>
  <c r="L2316" i="15"/>
  <c r="M2316" i="15"/>
  <c r="L2317" i="15"/>
  <c r="M2317" i="15"/>
  <c r="L2318" i="15"/>
  <c r="M2318" i="15"/>
  <c r="L2319" i="15"/>
  <c r="M2319" i="15"/>
  <c r="L2320" i="15"/>
  <c r="M2320" i="15"/>
  <c r="L2321" i="15"/>
  <c r="M2321" i="15"/>
  <c r="L2322" i="15"/>
  <c r="M2322" i="15"/>
  <c r="L2323" i="15"/>
  <c r="M2323" i="15"/>
  <c r="L2324" i="15"/>
  <c r="M2324" i="15"/>
  <c r="L2325" i="15"/>
  <c r="M2325" i="15"/>
  <c r="L2326" i="15"/>
  <c r="M2326" i="15"/>
  <c r="L2327" i="15"/>
  <c r="M2327" i="15"/>
  <c r="L2328" i="15"/>
  <c r="M2328" i="15"/>
  <c r="L2329" i="15"/>
  <c r="M2329" i="15"/>
  <c r="L2330" i="15"/>
  <c r="M2330" i="15"/>
  <c r="L2331" i="15"/>
  <c r="M2331" i="15"/>
  <c r="L2332" i="15"/>
  <c r="M2332" i="15"/>
  <c r="L2333" i="15"/>
  <c r="M2333" i="15"/>
  <c r="L2334" i="15"/>
  <c r="M2334" i="15"/>
  <c r="L2335" i="15"/>
  <c r="M2335" i="15"/>
  <c r="L2336" i="15"/>
  <c r="M2336" i="15"/>
  <c r="L2337" i="15"/>
  <c r="M2337" i="15"/>
  <c r="L2338" i="15"/>
  <c r="M2338" i="15"/>
  <c r="L2339" i="15"/>
  <c r="M2339" i="15"/>
  <c r="L2340" i="15"/>
  <c r="M2340" i="15"/>
  <c r="L2341" i="15"/>
  <c r="M2341" i="15"/>
  <c r="L2342" i="15"/>
  <c r="M2342" i="15"/>
  <c r="L2343" i="15"/>
  <c r="M2343" i="15"/>
  <c r="L2344" i="15"/>
  <c r="M2344" i="15"/>
  <c r="L2345" i="15"/>
  <c r="M2345" i="15"/>
  <c r="L2346" i="15"/>
  <c r="M2346" i="15"/>
  <c r="L2347" i="15"/>
  <c r="M2347" i="15"/>
  <c r="L2348" i="15"/>
  <c r="M2348" i="15"/>
  <c r="L2349" i="15"/>
  <c r="M2349" i="15"/>
  <c r="L2350" i="15"/>
  <c r="M2350" i="15"/>
  <c r="L2351" i="15"/>
  <c r="M2351" i="15"/>
  <c r="L2352" i="15"/>
  <c r="M2352" i="15"/>
  <c r="L2353" i="15"/>
  <c r="M2353" i="15"/>
  <c r="L2354" i="15"/>
  <c r="M2354" i="15"/>
  <c r="L2355" i="15"/>
  <c r="M2355" i="15"/>
  <c r="L2356" i="15"/>
  <c r="M2356" i="15"/>
  <c r="L2357" i="15"/>
  <c r="M2357" i="15"/>
  <c r="L2358" i="15"/>
  <c r="M2358" i="15"/>
  <c r="L2359" i="15"/>
  <c r="M2359" i="15"/>
  <c r="L2360" i="15"/>
  <c r="M2360" i="15"/>
  <c r="L2361" i="15"/>
  <c r="M2361" i="15"/>
  <c r="L2362" i="15"/>
  <c r="M2362" i="15"/>
  <c r="L2363" i="15"/>
  <c r="M2363" i="15"/>
  <c r="L2364" i="15"/>
  <c r="M2364" i="15"/>
  <c r="L2365" i="15"/>
  <c r="M2365" i="15"/>
  <c r="L2366" i="15"/>
  <c r="M2366" i="15"/>
  <c r="L2367" i="15"/>
  <c r="M2367" i="15"/>
  <c r="L2368" i="15"/>
  <c r="M2368" i="15"/>
  <c r="L2369" i="15"/>
  <c r="M2369" i="15"/>
  <c r="L2370" i="15"/>
  <c r="M2370" i="15"/>
  <c r="L2371" i="15"/>
  <c r="M2371" i="15"/>
  <c r="L2372" i="15"/>
  <c r="M2372" i="15"/>
  <c r="L2373" i="15"/>
  <c r="M2373" i="15"/>
  <c r="L2374" i="15"/>
  <c r="M2374" i="15"/>
  <c r="L2375" i="15"/>
  <c r="M2375" i="15"/>
  <c r="L2376" i="15"/>
  <c r="M2376" i="15"/>
  <c r="L2377" i="15"/>
  <c r="M2377" i="15"/>
  <c r="L2378" i="15"/>
  <c r="M2378" i="15"/>
  <c r="L2379" i="15"/>
  <c r="M2379" i="15"/>
  <c r="L2380" i="15"/>
  <c r="M2380" i="15"/>
  <c r="L2381" i="15"/>
  <c r="M2381" i="15"/>
  <c r="L2382" i="15"/>
  <c r="M2382" i="15"/>
  <c r="L2383" i="15"/>
  <c r="M2383" i="15"/>
  <c r="L2384" i="15"/>
  <c r="M2384" i="15"/>
  <c r="L2385" i="15"/>
  <c r="M2385" i="15"/>
  <c r="L2386" i="15"/>
  <c r="M2386" i="15"/>
  <c r="L2387" i="15"/>
  <c r="M2387" i="15"/>
  <c r="L2388" i="15"/>
  <c r="M2388" i="15"/>
  <c r="L2389" i="15"/>
  <c r="M2389" i="15"/>
  <c r="L2390" i="15"/>
  <c r="M2390" i="15"/>
  <c r="L2391" i="15"/>
  <c r="M2391" i="15"/>
  <c r="L2392" i="15"/>
  <c r="M2392" i="15"/>
  <c r="L2393" i="15"/>
  <c r="M2393" i="15"/>
  <c r="L2394" i="15"/>
  <c r="M2394" i="15"/>
  <c r="L2395" i="15"/>
  <c r="M2395" i="15"/>
  <c r="L2396" i="15"/>
  <c r="M2396" i="15"/>
  <c r="L2397" i="15"/>
  <c r="M2397" i="15"/>
  <c r="L2398" i="15"/>
  <c r="M2398" i="15"/>
  <c r="L2399" i="15"/>
  <c r="M2399" i="15"/>
  <c r="L2400" i="15"/>
  <c r="M2400" i="15"/>
  <c r="L2401" i="15"/>
  <c r="M2401" i="15"/>
  <c r="L2402" i="15"/>
  <c r="M2402" i="15"/>
  <c r="L2403" i="15"/>
  <c r="M2403" i="15"/>
  <c r="L2404" i="15"/>
  <c r="M2404" i="15"/>
  <c r="L2405" i="15"/>
  <c r="M2405" i="15"/>
  <c r="L2406" i="15"/>
  <c r="M2406" i="15"/>
  <c r="L2407" i="15"/>
  <c r="M2407" i="15"/>
  <c r="L2408" i="15"/>
  <c r="M2408" i="15"/>
  <c r="L2409" i="15"/>
  <c r="M2409" i="15"/>
  <c r="L2410" i="15"/>
  <c r="M2410" i="15"/>
  <c r="L2411" i="15"/>
  <c r="M2411" i="15"/>
  <c r="L2412" i="15"/>
  <c r="M2412" i="15"/>
  <c r="L2413" i="15"/>
  <c r="M2413" i="15"/>
  <c r="L2414" i="15"/>
  <c r="M2414" i="15"/>
  <c r="L2415" i="15"/>
  <c r="M2415" i="15"/>
  <c r="L2416" i="15"/>
  <c r="M2416" i="15"/>
  <c r="L2417" i="15"/>
  <c r="M2417" i="15"/>
  <c r="L2418" i="15"/>
  <c r="M2418" i="15"/>
  <c r="L2419" i="15"/>
  <c r="M2419" i="15"/>
  <c r="L2420" i="15"/>
  <c r="M2420" i="15"/>
  <c r="L2421" i="15"/>
  <c r="M2421" i="15"/>
  <c r="L2422" i="15"/>
  <c r="M2422" i="15"/>
  <c r="L2423" i="15"/>
  <c r="M2423" i="15"/>
  <c r="L2424" i="15"/>
  <c r="M2424" i="15"/>
  <c r="L2425" i="15"/>
  <c r="M2425" i="15"/>
  <c r="L2426" i="15"/>
  <c r="M2426" i="15"/>
  <c r="L2427" i="15"/>
  <c r="M2427" i="15"/>
  <c r="L2428" i="15"/>
  <c r="M2428" i="15"/>
  <c r="L2429" i="15"/>
  <c r="M2429" i="15"/>
  <c r="L2430" i="15"/>
  <c r="M2430" i="15"/>
  <c r="L2431" i="15"/>
  <c r="M2431" i="15"/>
  <c r="L2432" i="15"/>
  <c r="M2432" i="15"/>
  <c r="L2433" i="15"/>
  <c r="M2433" i="15"/>
  <c r="L2434" i="15"/>
  <c r="M2434" i="15"/>
  <c r="L2435" i="15"/>
  <c r="M2435" i="15"/>
  <c r="L2436" i="15"/>
  <c r="M2436" i="15"/>
  <c r="L2437" i="15"/>
  <c r="M2437" i="15"/>
  <c r="L2438" i="15"/>
  <c r="M2438" i="15"/>
  <c r="L2439" i="15"/>
  <c r="M2439" i="15"/>
  <c r="L2440" i="15"/>
  <c r="M2440" i="15"/>
  <c r="L2441" i="15"/>
  <c r="M2441" i="15"/>
  <c r="L2442" i="15"/>
  <c r="M2442" i="15"/>
  <c r="L2443" i="15"/>
  <c r="M2443" i="15"/>
  <c r="L2444" i="15"/>
  <c r="M2444" i="15"/>
  <c r="L2445" i="15"/>
  <c r="M2445" i="15"/>
  <c r="L2446" i="15"/>
  <c r="M2446" i="15"/>
  <c r="L2447" i="15"/>
  <c r="M2447" i="15"/>
  <c r="L2448" i="15"/>
  <c r="M2448" i="15"/>
  <c r="L2449" i="15"/>
  <c r="M2449" i="15"/>
  <c r="L2450" i="15"/>
  <c r="M2450" i="15"/>
  <c r="L2451" i="15"/>
  <c r="M2451" i="15"/>
  <c r="L2452" i="15"/>
  <c r="M2452" i="15"/>
  <c r="L2453" i="15"/>
  <c r="M2453" i="15"/>
  <c r="L2454" i="15"/>
  <c r="M2454" i="15"/>
  <c r="L2455" i="15"/>
  <c r="M2455" i="15"/>
  <c r="L2456" i="15"/>
  <c r="M2456" i="15"/>
  <c r="L2457" i="15"/>
  <c r="M2457" i="15"/>
  <c r="L2458" i="15"/>
  <c r="M2458" i="15"/>
  <c r="L2459" i="15"/>
  <c r="M2459" i="15"/>
  <c r="L2460" i="15"/>
  <c r="M2460" i="15"/>
  <c r="L2461" i="15"/>
  <c r="M2461" i="15"/>
  <c r="L2462" i="15"/>
  <c r="M2462" i="15"/>
  <c r="L2463" i="15"/>
  <c r="M2463" i="15"/>
  <c r="L2464" i="15"/>
  <c r="M2464" i="15"/>
  <c r="L2465" i="15"/>
  <c r="M2465" i="15"/>
  <c r="L2466" i="15"/>
  <c r="M2466" i="15"/>
  <c r="L2467" i="15"/>
  <c r="M2467" i="15"/>
  <c r="L2468" i="15"/>
  <c r="M2468" i="15"/>
  <c r="L2469" i="15"/>
  <c r="M2469" i="15"/>
  <c r="L2470" i="15"/>
  <c r="M2470" i="15"/>
  <c r="L2471" i="15"/>
  <c r="M2471" i="15"/>
  <c r="L2472" i="15"/>
  <c r="M2472" i="15"/>
  <c r="L2473" i="15"/>
  <c r="M2473" i="15"/>
  <c r="L2474" i="15"/>
  <c r="M2474" i="15"/>
  <c r="L2475" i="15"/>
  <c r="M2475" i="15"/>
  <c r="L2476" i="15"/>
  <c r="M2476" i="15"/>
  <c r="L2477" i="15"/>
  <c r="M2477" i="15"/>
  <c r="L2478" i="15"/>
  <c r="M2478" i="15"/>
  <c r="L2479" i="15"/>
  <c r="M2479" i="15"/>
  <c r="L2480" i="15"/>
  <c r="M2480" i="15"/>
  <c r="L2481" i="15"/>
  <c r="M2481" i="15"/>
  <c r="L2482" i="15"/>
  <c r="M2482" i="15"/>
  <c r="L2483" i="15"/>
  <c r="M2483" i="15"/>
  <c r="L2484" i="15"/>
  <c r="M2484" i="15"/>
  <c r="L2485" i="15"/>
  <c r="M2485" i="15"/>
  <c r="L2486" i="15"/>
  <c r="M2486" i="15"/>
  <c r="L2487" i="15"/>
  <c r="M2487" i="15"/>
  <c r="L2488" i="15"/>
  <c r="M2488" i="15"/>
  <c r="L2489" i="15"/>
  <c r="M2489" i="15"/>
  <c r="L2490" i="15"/>
  <c r="M2490" i="15"/>
  <c r="L2491" i="15"/>
  <c r="M2491" i="15"/>
  <c r="L2492" i="15"/>
  <c r="M2492" i="15"/>
  <c r="L2493" i="15"/>
  <c r="M2493" i="15"/>
  <c r="L2494" i="15"/>
  <c r="M2494" i="15"/>
  <c r="L2495" i="15"/>
  <c r="M2495" i="15"/>
  <c r="L2496" i="15"/>
  <c r="M2496" i="15"/>
  <c r="L2497" i="15"/>
  <c r="M2497" i="15"/>
  <c r="L2498" i="15"/>
  <c r="M2498" i="15"/>
  <c r="L2499" i="15"/>
  <c r="M2499" i="15"/>
  <c r="L2500" i="15"/>
  <c r="M2500" i="15"/>
  <c r="L2501" i="15"/>
  <c r="M2501" i="15"/>
  <c r="L2502" i="15"/>
  <c r="M2502" i="15"/>
  <c r="L2503" i="15"/>
  <c r="M2503" i="15"/>
  <c r="L2504" i="15"/>
  <c r="M2504" i="15"/>
  <c r="L2505" i="15"/>
  <c r="M2505" i="15"/>
  <c r="L2506" i="15"/>
  <c r="M2506" i="15"/>
  <c r="L2507" i="15"/>
  <c r="M2507" i="15"/>
  <c r="L2508" i="15"/>
  <c r="M2508" i="15"/>
  <c r="L2509" i="15"/>
  <c r="M2509" i="15"/>
  <c r="L2510" i="15"/>
  <c r="M2510" i="15"/>
  <c r="L2511" i="15"/>
  <c r="M2511" i="15"/>
  <c r="L2512" i="15"/>
  <c r="M2512" i="15"/>
  <c r="L2513" i="15"/>
  <c r="M2513" i="15"/>
  <c r="L2514" i="15"/>
  <c r="M2514" i="15"/>
  <c r="L2515" i="15"/>
  <c r="M2515" i="15"/>
  <c r="L2516" i="15"/>
  <c r="M2516" i="15"/>
  <c r="L2517" i="15"/>
  <c r="M2517" i="15"/>
  <c r="L2518" i="15"/>
  <c r="M2518" i="15"/>
  <c r="L2519" i="15"/>
  <c r="M2519" i="15"/>
  <c r="L2520" i="15"/>
  <c r="M2520" i="15"/>
  <c r="L2521" i="15"/>
  <c r="M2521" i="15"/>
  <c r="L2522" i="15"/>
  <c r="M2522" i="15"/>
  <c r="L2523" i="15"/>
  <c r="M2523" i="15"/>
  <c r="L2524" i="15"/>
  <c r="M2524" i="15"/>
  <c r="L2525" i="15"/>
  <c r="M2525" i="15"/>
  <c r="L2526" i="15"/>
  <c r="M2526" i="15"/>
  <c r="L2527" i="15"/>
  <c r="M2527" i="15"/>
  <c r="L2528" i="15"/>
  <c r="M2528" i="15"/>
  <c r="L2529" i="15"/>
  <c r="M2529" i="15"/>
  <c r="L2530" i="15"/>
  <c r="M2530" i="15"/>
  <c r="L2531" i="15"/>
  <c r="M2531" i="15"/>
  <c r="L2532" i="15"/>
  <c r="M2532" i="15"/>
  <c r="L2533" i="15"/>
  <c r="M2533" i="15"/>
  <c r="L2534" i="15"/>
  <c r="M2534" i="15"/>
  <c r="L2535" i="15"/>
  <c r="M2535" i="15"/>
  <c r="L2536" i="15"/>
  <c r="M2536" i="15"/>
  <c r="L2537" i="15"/>
  <c r="M2537" i="15"/>
  <c r="L2538" i="15"/>
  <c r="M2538" i="15"/>
  <c r="L2539" i="15"/>
  <c r="M2539" i="15"/>
  <c r="L2540" i="15"/>
  <c r="M2540" i="15"/>
  <c r="L2541" i="15"/>
  <c r="M2541" i="15"/>
  <c r="L2542" i="15"/>
  <c r="M2542" i="15"/>
  <c r="L2543" i="15"/>
  <c r="M2543" i="15"/>
  <c r="L2544" i="15"/>
  <c r="M2544" i="15"/>
  <c r="L2545" i="15"/>
  <c r="M2545" i="15"/>
  <c r="L2546" i="15"/>
  <c r="M2546" i="15"/>
  <c r="L2547" i="15"/>
  <c r="M2547" i="15"/>
  <c r="L2548" i="15"/>
  <c r="M2548" i="15"/>
  <c r="L2549" i="15"/>
  <c r="M2549" i="15"/>
  <c r="L2550" i="15"/>
  <c r="M2550" i="15"/>
  <c r="L2551" i="15"/>
  <c r="M2551" i="15"/>
  <c r="L2552" i="15"/>
  <c r="M2552" i="15"/>
  <c r="L2553" i="15"/>
  <c r="M2553" i="15"/>
  <c r="L2554" i="15"/>
  <c r="M2554" i="15"/>
  <c r="L2555" i="15"/>
  <c r="M2555" i="15"/>
  <c r="L2556" i="15"/>
  <c r="M2556" i="15"/>
  <c r="L2557" i="15"/>
  <c r="M2557" i="15"/>
  <c r="L2558" i="15"/>
  <c r="M2558" i="15"/>
  <c r="L2559" i="15"/>
  <c r="M2559" i="15"/>
  <c r="L2560" i="15"/>
  <c r="M2560" i="15"/>
  <c r="L2561" i="15"/>
  <c r="M2561" i="15"/>
  <c r="L2562" i="15"/>
  <c r="M2562" i="15"/>
  <c r="L2563" i="15"/>
  <c r="M2563" i="15"/>
  <c r="L2564" i="15"/>
  <c r="M2564" i="15"/>
  <c r="L2565" i="15"/>
  <c r="M2565" i="15"/>
  <c r="L2566" i="15"/>
  <c r="M2566" i="15"/>
  <c r="L2567" i="15"/>
  <c r="M2567" i="15"/>
  <c r="L2568" i="15"/>
  <c r="M2568" i="15"/>
  <c r="L2569" i="15"/>
  <c r="M2569" i="15"/>
  <c r="L2570" i="15"/>
  <c r="M2570" i="15"/>
  <c r="L2571" i="15"/>
  <c r="M2571" i="15"/>
  <c r="L2572" i="15"/>
  <c r="M2572" i="15"/>
  <c r="L2573" i="15"/>
  <c r="M2573" i="15"/>
  <c r="L2574" i="15"/>
  <c r="M2574" i="15"/>
  <c r="L2575" i="15"/>
  <c r="M2575" i="15"/>
  <c r="L2576" i="15"/>
  <c r="M2576" i="15"/>
  <c r="L2577" i="15"/>
  <c r="M2577" i="15"/>
  <c r="L2578" i="15"/>
  <c r="M2578" i="15"/>
  <c r="L2579" i="15"/>
  <c r="M2579" i="15"/>
  <c r="L2580" i="15"/>
  <c r="M2580" i="15"/>
  <c r="L2581" i="15"/>
  <c r="M2581" i="15"/>
  <c r="L2582" i="15"/>
  <c r="M2582" i="15"/>
  <c r="L2583" i="15"/>
  <c r="M2583" i="15"/>
  <c r="L2584" i="15"/>
  <c r="M2584" i="15"/>
  <c r="L2585" i="15"/>
  <c r="M2585" i="15"/>
  <c r="L2586" i="15"/>
  <c r="M2586" i="15"/>
  <c r="L2587" i="15"/>
  <c r="M2587" i="15"/>
  <c r="L2588" i="15"/>
  <c r="M2588" i="15"/>
  <c r="L2589" i="15"/>
  <c r="M2589" i="15"/>
  <c r="L2590" i="15"/>
  <c r="M2590" i="15"/>
  <c r="L2591" i="15"/>
  <c r="M2591" i="15"/>
  <c r="L2592" i="15"/>
  <c r="M2592" i="15"/>
  <c r="L2593" i="15"/>
  <c r="M2593" i="15"/>
  <c r="L2594" i="15"/>
  <c r="M2594" i="15"/>
  <c r="L2595" i="15"/>
  <c r="M2595" i="15"/>
  <c r="L2596" i="15"/>
  <c r="M2596" i="15"/>
  <c r="L2597" i="15"/>
  <c r="M2597" i="15"/>
  <c r="L2598" i="15"/>
  <c r="M2598" i="15"/>
  <c r="L2599" i="15"/>
  <c r="M2599" i="15"/>
  <c r="L2600" i="15"/>
  <c r="M2600" i="15"/>
  <c r="L2601" i="15"/>
  <c r="M2601" i="15"/>
  <c r="L2602" i="15"/>
  <c r="M2602" i="15"/>
  <c r="L2603" i="15"/>
  <c r="M2603" i="15"/>
  <c r="L2604" i="15"/>
  <c r="M2604" i="15"/>
  <c r="L2605" i="15"/>
  <c r="M2605" i="15"/>
  <c r="L2606" i="15"/>
  <c r="M2606" i="15"/>
  <c r="L2607" i="15"/>
  <c r="M2607" i="15"/>
  <c r="L2608" i="15"/>
  <c r="M2608" i="15"/>
  <c r="L2609" i="15"/>
  <c r="M2609" i="15"/>
  <c r="L2610" i="15"/>
  <c r="M2610" i="15"/>
  <c r="L2611" i="15"/>
  <c r="M2611" i="15"/>
  <c r="L2612" i="15"/>
  <c r="M2612" i="15"/>
  <c r="L2613" i="15"/>
  <c r="M2613" i="15"/>
  <c r="L2614" i="15"/>
  <c r="M2614" i="15"/>
  <c r="L2615" i="15"/>
  <c r="M2615" i="15"/>
  <c r="L2616" i="15"/>
  <c r="M2616" i="15"/>
  <c r="L2617" i="15"/>
  <c r="M2617" i="15"/>
  <c r="L2618" i="15"/>
  <c r="M2618" i="15"/>
  <c r="L2619" i="15"/>
  <c r="M2619" i="15"/>
  <c r="L2620" i="15"/>
  <c r="M2620" i="15"/>
  <c r="L2621" i="15"/>
  <c r="M2621" i="15"/>
  <c r="L2622" i="15"/>
  <c r="M2622" i="15"/>
  <c r="L2623" i="15"/>
  <c r="M2623" i="15"/>
  <c r="L2624" i="15"/>
  <c r="M2624" i="15"/>
  <c r="L2625" i="15"/>
  <c r="M2625" i="15"/>
  <c r="L2626" i="15"/>
  <c r="M2626" i="15"/>
  <c r="L2627" i="15"/>
  <c r="M2627" i="15"/>
  <c r="L2628" i="15"/>
  <c r="M2628" i="15"/>
  <c r="L2629" i="15"/>
  <c r="M2629" i="15"/>
  <c r="L2630" i="15"/>
  <c r="M2630" i="15"/>
  <c r="L2631" i="15"/>
  <c r="M2631" i="15"/>
  <c r="L2632" i="15"/>
  <c r="M2632" i="15"/>
  <c r="L2633" i="15"/>
  <c r="M2633" i="15"/>
  <c r="L2634" i="15"/>
  <c r="M2634" i="15"/>
  <c r="L2635" i="15"/>
  <c r="M2635" i="15"/>
  <c r="L2636" i="15"/>
  <c r="M2636" i="15"/>
  <c r="L2637" i="15"/>
  <c r="M2637" i="15"/>
  <c r="L2638" i="15"/>
  <c r="M2638" i="15"/>
  <c r="L2639" i="15"/>
  <c r="M2639" i="15"/>
  <c r="L2640" i="15"/>
  <c r="M2640" i="15"/>
  <c r="L2641" i="15"/>
  <c r="M2641" i="15"/>
  <c r="L2642" i="15"/>
  <c r="M2642" i="15"/>
  <c r="L2643" i="15"/>
  <c r="M2643" i="15"/>
  <c r="L2644" i="15"/>
  <c r="M2644" i="15"/>
  <c r="L2645" i="15"/>
  <c r="M2645" i="15"/>
  <c r="L2646" i="15"/>
  <c r="M2646" i="15"/>
  <c r="L2647" i="15"/>
  <c r="M2647" i="15"/>
  <c r="L2648" i="15"/>
  <c r="M2648" i="15"/>
  <c r="L2649" i="15"/>
  <c r="M2649" i="15"/>
  <c r="L2650" i="15"/>
  <c r="M2650" i="15"/>
  <c r="L2651" i="15"/>
  <c r="M2651" i="15"/>
  <c r="L2652" i="15"/>
  <c r="M2652" i="15"/>
  <c r="L2653" i="15"/>
  <c r="M2653" i="15"/>
  <c r="L2654" i="15"/>
  <c r="M2654" i="15"/>
  <c r="L2655" i="15"/>
  <c r="M2655" i="15"/>
  <c r="L2656" i="15"/>
  <c r="M2656" i="15"/>
  <c r="L2657" i="15"/>
  <c r="M2657" i="15"/>
  <c r="L2658" i="15"/>
  <c r="M2658" i="15"/>
  <c r="L2659" i="15"/>
  <c r="M2659" i="15"/>
  <c r="L2660" i="15"/>
  <c r="M2660" i="15"/>
  <c r="L2661" i="15"/>
  <c r="M2661" i="15"/>
  <c r="L2662" i="15"/>
  <c r="M2662" i="15"/>
  <c r="L2663" i="15"/>
  <c r="M2663" i="15"/>
  <c r="L2664" i="15"/>
  <c r="M2664" i="15"/>
  <c r="L2665" i="15"/>
  <c r="M2665" i="15"/>
  <c r="L2666" i="15"/>
  <c r="M2666" i="15"/>
  <c r="L2667" i="15"/>
  <c r="M2667" i="15"/>
  <c r="L2668" i="15"/>
  <c r="M2668" i="15"/>
  <c r="L2669" i="15"/>
  <c r="M2669" i="15"/>
  <c r="L2670" i="15"/>
  <c r="M2670" i="15"/>
  <c r="L2671" i="15"/>
  <c r="M2671" i="15"/>
  <c r="L2672" i="15"/>
  <c r="M2672" i="15"/>
  <c r="L2673" i="15"/>
  <c r="M2673" i="15"/>
  <c r="L2674" i="15"/>
  <c r="M2674" i="15"/>
  <c r="L2675" i="15"/>
  <c r="M2675" i="15"/>
  <c r="L2676" i="15"/>
  <c r="M2676" i="15"/>
  <c r="L2677" i="15"/>
  <c r="M2677" i="15"/>
  <c r="L2678" i="15"/>
  <c r="M2678" i="15"/>
  <c r="L2679" i="15"/>
  <c r="M2679" i="15"/>
  <c r="L2680" i="15"/>
  <c r="M2680" i="15"/>
  <c r="L2681" i="15"/>
  <c r="M2681" i="15"/>
  <c r="L2682" i="15"/>
  <c r="M2682" i="15"/>
  <c r="L2683" i="15"/>
  <c r="M2683" i="15"/>
  <c r="L2684" i="15"/>
  <c r="M2684" i="15"/>
  <c r="L2685" i="15"/>
  <c r="M2685" i="15"/>
  <c r="L2686" i="15"/>
  <c r="M2686" i="15"/>
  <c r="L2687" i="15"/>
  <c r="M2687" i="15"/>
  <c r="L2688" i="15"/>
  <c r="M2688" i="15"/>
  <c r="L2689" i="15"/>
  <c r="M2689" i="15"/>
  <c r="L2690" i="15"/>
  <c r="M2690" i="15"/>
  <c r="L2691" i="15"/>
  <c r="M2691" i="15"/>
  <c r="L2692" i="15"/>
  <c r="M2692" i="15"/>
  <c r="L2693" i="15"/>
  <c r="M2693" i="15"/>
  <c r="L2694" i="15"/>
  <c r="M2694" i="15"/>
  <c r="L2695" i="15"/>
  <c r="M2695" i="15"/>
  <c r="L2696" i="15"/>
  <c r="M2696" i="15"/>
  <c r="L2697" i="15"/>
  <c r="M2697" i="15"/>
  <c r="L2698" i="15"/>
  <c r="M2698" i="15"/>
  <c r="L2699" i="15"/>
  <c r="M2699" i="15"/>
  <c r="L2700" i="15"/>
  <c r="M2700" i="15"/>
  <c r="L2701" i="15"/>
  <c r="M2701" i="15"/>
  <c r="L2702" i="15"/>
  <c r="M2702" i="15"/>
  <c r="L2703" i="15"/>
  <c r="M2703" i="15"/>
  <c r="L2704" i="15"/>
  <c r="M2704" i="15"/>
  <c r="L2705" i="15"/>
  <c r="M2705" i="15"/>
  <c r="L2706" i="15"/>
  <c r="M2706" i="15"/>
  <c r="L2707" i="15"/>
  <c r="M2707" i="15"/>
  <c r="L2708" i="15"/>
  <c r="M2708" i="15"/>
  <c r="L2709" i="15"/>
  <c r="M2709" i="15"/>
  <c r="L2710" i="15"/>
  <c r="M2710" i="15"/>
  <c r="L2711" i="15"/>
  <c r="M2711" i="15"/>
  <c r="L2712" i="15"/>
  <c r="M2712" i="15"/>
  <c r="L2713" i="15"/>
  <c r="M2713" i="15"/>
  <c r="L2714" i="15"/>
  <c r="M2714" i="15"/>
  <c r="L2715" i="15"/>
  <c r="M2715" i="15"/>
  <c r="L2716" i="15"/>
  <c r="M2716" i="15"/>
  <c r="L2717" i="15"/>
  <c r="M2717" i="15"/>
  <c r="L2718" i="15"/>
  <c r="M2718" i="15"/>
  <c r="L2719" i="15"/>
  <c r="M2719" i="15"/>
  <c r="L2720" i="15"/>
  <c r="M2720" i="15"/>
  <c r="L2721" i="15"/>
  <c r="M2721" i="15"/>
  <c r="L2722" i="15"/>
  <c r="M2722" i="15"/>
  <c r="L2723" i="15"/>
  <c r="M2723" i="15"/>
  <c r="L2724" i="15"/>
  <c r="M2724" i="15"/>
  <c r="L2725" i="15"/>
  <c r="M2725" i="15"/>
  <c r="L2726" i="15"/>
  <c r="M2726" i="15"/>
  <c r="L2727" i="15"/>
  <c r="M2727" i="15"/>
  <c r="L2728" i="15"/>
  <c r="M2728" i="15"/>
  <c r="L2729" i="15"/>
  <c r="M2729" i="15"/>
  <c r="L2730" i="15"/>
  <c r="M2730" i="15"/>
  <c r="L2731" i="15"/>
  <c r="M2731" i="15"/>
  <c r="L2732" i="15"/>
  <c r="M2732" i="15"/>
  <c r="L2733" i="15"/>
  <c r="M2733" i="15"/>
  <c r="L2734" i="15"/>
  <c r="M2734" i="15"/>
  <c r="L2735" i="15"/>
  <c r="M2735" i="15"/>
  <c r="L2736" i="15"/>
  <c r="M2736" i="15"/>
  <c r="L2737" i="15"/>
  <c r="M2737" i="15"/>
  <c r="L2738" i="15"/>
  <c r="M2738" i="15"/>
  <c r="L2739" i="15"/>
  <c r="M2739" i="15"/>
  <c r="L2740" i="15"/>
  <c r="M2740" i="15"/>
  <c r="L2741" i="15"/>
  <c r="M2741" i="15"/>
  <c r="L2742" i="15"/>
  <c r="M2742" i="15"/>
  <c r="L2743" i="15"/>
  <c r="M2743" i="15"/>
  <c r="L2744" i="15"/>
  <c r="M2744" i="15"/>
  <c r="L2745" i="15"/>
  <c r="M2745" i="15"/>
  <c r="L2746" i="15"/>
  <c r="M2746" i="15"/>
  <c r="L2747" i="15"/>
  <c r="M2747" i="15"/>
  <c r="L2748" i="15"/>
  <c r="M2748" i="15"/>
  <c r="L2749" i="15"/>
  <c r="M2749" i="15"/>
  <c r="L2750" i="15"/>
  <c r="M2750" i="15"/>
  <c r="L2751" i="15"/>
  <c r="M2751" i="15"/>
  <c r="L2752" i="15"/>
  <c r="M2752" i="15"/>
  <c r="L2753" i="15"/>
  <c r="M2753" i="15"/>
  <c r="L2754" i="15"/>
  <c r="M2754" i="15"/>
  <c r="L2755" i="15"/>
  <c r="M2755" i="15"/>
  <c r="L2756" i="15"/>
  <c r="M2756" i="15"/>
  <c r="L2757" i="15"/>
  <c r="M2757" i="15"/>
  <c r="L2758" i="15"/>
  <c r="M2758" i="15"/>
  <c r="L2759" i="15"/>
  <c r="M2759" i="15"/>
  <c r="L2760" i="15"/>
  <c r="M2760" i="15"/>
  <c r="L2761" i="15"/>
  <c r="M2761" i="15"/>
  <c r="L2762" i="15"/>
  <c r="M2762" i="15"/>
  <c r="L2763" i="15"/>
  <c r="M2763" i="15"/>
  <c r="L2764" i="15"/>
  <c r="M2764" i="15"/>
  <c r="L2765" i="15"/>
  <c r="M2765" i="15"/>
  <c r="L2766" i="15"/>
  <c r="M2766" i="15"/>
  <c r="L2767" i="15"/>
  <c r="M2767" i="15"/>
  <c r="L2768" i="15"/>
  <c r="M2768" i="15"/>
  <c r="L2769" i="15"/>
  <c r="M2769" i="15"/>
  <c r="L2770" i="15"/>
  <c r="M2770" i="15"/>
  <c r="L2771" i="15"/>
  <c r="M2771" i="15"/>
  <c r="L2772" i="15"/>
  <c r="M2772" i="15"/>
  <c r="L2773" i="15"/>
  <c r="M2773" i="15"/>
  <c r="L2774" i="15"/>
  <c r="M2774" i="15"/>
  <c r="L2775" i="15"/>
  <c r="M2775" i="15"/>
  <c r="L2776" i="15"/>
  <c r="M2776" i="15"/>
  <c r="L2777" i="15"/>
  <c r="M2777" i="15"/>
  <c r="L2778" i="15"/>
  <c r="M2778" i="15"/>
  <c r="L2779" i="15"/>
  <c r="M2779" i="15"/>
  <c r="L2780" i="15"/>
  <c r="M2780" i="15"/>
  <c r="L2781" i="15"/>
  <c r="M2781" i="15"/>
  <c r="L2782" i="15"/>
  <c r="M2782" i="15"/>
  <c r="L2783" i="15"/>
  <c r="M2783" i="15"/>
  <c r="L2784" i="15"/>
  <c r="M2784" i="15"/>
  <c r="L2785" i="15"/>
  <c r="M2785" i="15"/>
  <c r="L2786" i="15"/>
  <c r="M2786" i="15"/>
  <c r="L2787" i="15"/>
  <c r="M2787" i="15"/>
  <c r="L2788" i="15"/>
  <c r="M2788" i="15"/>
  <c r="L2789" i="15"/>
  <c r="M2789" i="15"/>
  <c r="L2790" i="15"/>
  <c r="M2790" i="15"/>
  <c r="L2791" i="15"/>
  <c r="M2791" i="15"/>
  <c r="L2792" i="15"/>
  <c r="M2792" i="15"/>
  <c r="L2793" i="15"/>
  <c r="M2793" i="15"/>
  <c r="L2794" i="15"/>
  <c r="M2794" i="15"/>
  <c r="L2795" i="15"/>
  <c r="M2795" i="15"/>
  <c r="L2796" i="15"/>
  <c r="M2796" i="15"/>
  <c r="L2797" i="15"/>
  <c r="M2797" i="15"/>
  <c r="L2798" i="15"/>
  <c r="M2798" i="15"/>
  <c r="L2799" i="15"/>
  <c r="M2799" i="15"/>
  <c r="L2800" i="15"/>
  <c r="M2800" i="15"/>
  <c r="L2801" i="15"/>
  <c r="M2801" i="15"/>
  <c r="L2802" i="15"/>
  <c r="M2802" i="15"/>
  <c r="L2803" i="15"/>
  <c r="M2803" i="15"/>
  <c r="L2804" i="15"/>
  <c r="M2804" i="15"/>
  <c r="L2805" i="15"/>
  <c r="M2805" i="15"/>
  <c r="L2806" i="15"/>
  <c r="M2806" i="15"/>
  <c r="L2807" i="15"/>
  <c r="M2807" i="15"/>
  <c r="L2808" i="15"/>
  <c r="M2808" i="15"/>
  <c r="L2809" i="15"/>
  <c r="M2809" i="15"/>
  <c r="L2810" i="15"/>
  <c r="M2810" i="15"/>
  <c r="L2811" i="15"/>
  <c r="M2811" i="15"/>
  <c r="L2812" i="15"/>
  <c r="M2812" i="15"/>
  <c r="L2813" i="15"/>
  <c r="M2813" i="15"/>
  <c r="L2814" i="15"/>
  <c r="M2814" i="15"/>
  <c r="L2815" i="15"/>
  <c r="M2815" i="15"/>
  <c r="L2816" i="15"/>
  <c r="M2816" i="15"/>
  <c r="L2817" i="15"/>
  <c r="M2817" i="15"/>
  <c r="L2818" i="15"/>
  <c r="M2818" i="15"/>
  <c r="L2819" i="15"/>
  <c r="M2819" i="15"/>
  <c r="L2820" i="15"/>
  <c r="M2820" i="15"/>
  <c r="L2821" i="15"/>
  <c r="M2821" i="15"/>
  <c r="L2822" i="15"/>
  <c r="M2822" i="15"/>
  <c r="L2823" i="15"/>
  <c r="M2823" i="15"/>
  <c r="L2824" i="15"/>
  <c r="M2824" i="15"/>
  <c r="L2825" i="15"/>
  <c r="M2825" i="15"/>
  <c r="L2826" i="15"/>
  <c r="M2826" i="15"/>
  <c r="L2827" i="15"/>
  <c r="M2827" i="15"/>
  <c r="L2828" i="15"/>
  <c r="M2828" i="15"/>
  <c r="L2829" i="15"/>
  <c r="M2829" i="15"/>
  <c r="L2830" i="15"/>
  <c r="M2830" i="15"/>
  <c r="L2831" i="15"/>
  <c r="M2831" i="15"/>
  <c r="L2832" i="15"/>
  <c r="M2832" i="15"/>
  <c r="L2833" i="15"/>
  <c r="M2833" i="15"/>
  <c r="L2834" i="15"/>
  <c r="M2834" i="15"/>
  <c r="L2835" i="15"/>
  <c r="M2835" i="15"/>
  <c r="L2836" i="15"/>
  <c r="M2836" i="15"/>
  <c r="L2837" i="15"/>
  <c r="M2837" i="15"/>
  <c r="L2838" i="15"/>
  <c r="M2838" i="15"/>
  <c r="L2839" i="15"/>
  <c r="M2839" i="15"/>
  <c r="L2840" i="15"/>
  <c r="M2840" i="15"/>
  <c r="L2841" i="15"/>
  <c r="M2841" i="15"/>
  <c r="L2842" i="15"/>
  <c r="M2842" i="15"/>
  <c r="L2843" i="15"/>
  <c r="M2843" i="15"/>
  <c r="L2844" i="15"/>
  <c r="M2844" i="15"/>
  <c r="L2845" i="15"/>
  <c r="M2845" i="15"/>
  <c r="L2846" i="15"/>
  <c r="M2846" i="15"/>
  <c r="L2847" i="15"/>
  <c r="M2847" i="15"/>
  <c r="L2848" i="15"/>
  <c r="M2848" i="15"/>
  <c r="L2849" i="15"/>
  <c r="M2849" i="15"/>
  <c r="L2850" i="15"/>
  <c r="M2850" i="15"/>
  <c r="L2851" i="15"/>
  <c r="M2851" i="15"/>
  <c r="L2852" i="15"/>
  <c r="M2852" i="15"/>
  <c r="L2853" i="15"/>
  <c r="M2853" i="15"/>
  <c r="L2854" i="15"/>
  <c r="M2854" i="15"/>
  <c r="L2855" i="15"/>
  <c r="M2855" i="15"/>
  <c r="L2856" i="15"/>
  <c r="M2856" i="15"/>
  <c r="L2857" i="15"/>
  <c r="M2857" i="15"/>
  <c r="L2858" i="15"/>
  <c r="M2858" i="15"/>
  <c r="L2859" i="15"/>
  <c r="M2859" i="15"/>
  <c r="L2860" i="15"/>
  <c r="M2860" i="15"/>
  <c r="L2861" i="15"/>
  <c r="M2861" i="15"/>
  <c r="L2862" i="15"/>
  <c r="M2862" i="15"/>
  <c r="L2863" i="15"/>
  <c r="M2863" i="15"/>
  <c r="L2864" i="15"/>
  <c r="M2864" i="15"/>
  <c r="L2865" i="15"/>
  <c r="M2865" i="15"/>
  <c r="L2866" i="15"/>
  <c r="M2866" i="15"/>
  <c r="L2867" i="15"/>
  <c r="M2867" i="15"/>
  <c r="L2868" i="15"/>
  <c r="M2868" i="15"/>
  <c r="L2869" i="15"/>
  <c r="M2869" i="15"/>
  <c r="L2870" i="15"/>
  <c r="M2870" i="15"/>
  <c r="L2871" i="15"/>
  <c r="M2871" i="15"/>
  <c r="L2872" i="15"/>
  <c r="M2872" i="15"/>
  <c r="L2873" i="15"/>
  <c r="M2873" i="15"/>
  <c r="L2874" i="15"/>
  <c r="M2874" i="15"/>
  <c r="L2875" i="15"/>
  <c r="M2875" i="15"/>
  <c r="L2876" i="15"/>
  <c r="M2876" i="15"/>
  <c r="L2877" i="15"/>
  <c r="M2877" i="15"/>
  <c r="L2878" i="15"/>
  <c r="M2878" i="15"/>
  <c r="L2879" i="15"/>
  <c r="M2879" i="15"/>
  <c r="L2880" i="15"/>
  <c r="M2880" i="15"/>
  <c r="L2881" i="15"/>
  <c r="M2881" i="15"/>
  <c r="L2882" i="15"/>
  <c r="M2882" i="15"/>
  <c r="L2883" i="15"/>
  <c r="M2883" i="15"/>
  <c r="L2884" i="15"/>
  <c r="M2884" i="15"/>
  <c r="L2885" i="15"/>
  <c r="M2885" i="15"/>
  <c r="L2886" i="15"/>
  <c r="M2886" i="15"/>
  <c r="L2887" i="15"/>
  <c r="M2887" i="15"/>
  <c r="L2888" i="15"/>
  <c r="M2888" i="15"/>
  <c r="L2889" i="15"/>
  <c r="M2889" i="15"/>
  <c r="L2890" i="15"/>
  <c r="M2890" i="15"/>
  <c r="L2891" i="15"/>
  <c r="M2891" i="15"/>
  <c r="L2892" i="15"/>
  <c r="M2892" i="15"/>
  <c r="L2893" i="15"/>
  <c r="M2893" i="15"/>
  <c r="L2894" i="15"/>
  <c r="M2894" i="15"/>
  <c r="L2895" i="15"/>
  <c r="M2895" i="15"/>
  <c r="L2896" i="15"/>
  <c r="M2896" i="15"/>
  <c r="L2897" i="15"/>
  <c r="M2897" i="15"/>
  <c r="L2898" i="15"/>
  <c r="M2898" i="15"/>
  <c r="L2899" i="15"/>
  <c r="M2899" i="15"/>
  <c r="L2900" i="15"/>
  <c r="M2900" i="15"/>
  <c r="L2901" i="15"/>
  <c r="M2901" i="15"/>
  <c r="L2902" i="15"/>
  <c r="M2902" i="15"/>
  <c r="L2903" i="15"/>
  <c r="M2903" i="15"/>
  <c r="L2904" i="15"/>
  <c r="M2904" i="15"/>
  <c r="L2905" i="15"/>
  <c r="M2905" i="15"/>
  <c r="L2906" i="15"/>
  <c r="M2906" i="15"/>
  <c r="L2907" i="15"/>
  <c r="M2907" i="15"/>
  <c r="L2908" i="15"/>
  <c r="M2908" i="15"/>
  <c r="L2909" i="15"/>
  <c r="M2909" i="15"/>
  <c r="L2910" i="15"/>
  <c r="M2910" i="15"/>
  <c r="L2911" i="15"/>
  <c r="M2911" i="15"/>
  <c r="L2912" i="15"/>
  <c r="M2912" i="15"/>
  <c r="L2913" i="15"/>
  <c r="M2913" i="15"/>
  <c r="L2914" i="15"/>
  <c r="M2914" i="15"/>
  <c r="L2915" i="15"/>
  <c r="M2915" i="15"/>
  <c r="L2916" i="15"/>
  <c r="M2916" i="15"/>
  <c r="L2917" i="15"/>
  <c r="M2917" i="15"/>
  <c r="L2918" i="15"/>
  <c r="M2918" i="15"/>
  <c r="L2919" i="15"/>
  <c r="M2919" i="15"/>
  <c r="L2920" i="15"/>
  <c r="M2920" i="15"/>
  <c r="L2921" i="15"/>
  <c r="M2921" i="15"/>
  <c r="L2922" i="15"/>
  <c r="M2922" i="15"/>
  <c r="L2923" i="15"/>
  <c r="M2923" i="15"/>
  <c r="L2924" i="15"/>
  <c r="M2924" i="15"/>
  <c r="L2925" i="15"/>
  <c r="M2925" i="15"/>
  <c r="L2926" i="15"/>
  <c r="M2926" i="15"/>
  <c r="L2927" i="15"/>
  <c r="M2927" i="15"/>
  <c r="L2928" i="15"/>
  <c r="M2928" i="15"/>
  <c r="L2929" i="15"/>
  <c r="M2929" i="15"/>
  <c r="L2930" i="15"/>
  <c r="M2930" i="15"/>
  <c r="L2931" i="15"/>
  <c r="M2931" i="15"/>
  <c r="L2932" i="15"/>
  <c r="M2932" i="15"/>
  <c r="L2933" i="15"/>
  <c r="M2933" i="15"/>
  <c r="L2934" i="15"/>
  <c r="M2934" i="15"/>
  <c r="L2935" i="15"/>
  <c r="M2935" i="15"/>
  <c r="L2936" i="15"/>
  <c r="M2936" i="15"/>
  <c r="L2937" i="15"/>
  <c r="M2937" i="15"/>
  <c r="L2938" i="15"/>
  <c r="M2938" i="15"/>
  <c r="L2939" i="15"/>
  <c r="M2939" i="15"/>
  <c r="L2940" i="15"/>
  <c r="M2940" i="15"/>
  <c r="L2941" i="15"/>
  <c r="M2941" i="15"/>
  <c r="L2942" i="15"/>
  <c r="M2942" i="15"/>
  <c r="L2943" i="15"/>
  <c r="M2943" i="15"/>
  <c r="L2944" i="15"/>
  <c r="M2944" i="15"/>
  <c r="L2945" i="15"/>
  <c r="M2945" i="15"/>
  <c r="L2946" i="15"/>
  <c r="M2946" i="15"/>
  <c r="L2947" i="15"/>
  <c r="M2947" i="15"/>
  <c r="L2948" i="15"/>
  <c r="M2948" i="15"/>
  <c r="L2949" i="15"/>
  <c r="M2949" i="15"/>
  <c r="L2950" i="15"/>
  <c r="M2950" i="15"/>
  <c r="L2951" i="15"/>
  <c r="M2951" i="15"/>
  <c r="L2952" i="15"/>
  <c r="M2952" i="15"/>
  <c r="L2953" i="15"/>
  <c r="M2953" i="15"/>
  <c r="L2954" i="15"/>
  <c r="M2954" i="15"/>
  <c r="L2955" i="15"/>
  <c r="M2955" i="15"/>
  <c r="L2956" i="15"/>
  <c r="M2956" i="15"/>
  <c r="L2957" i="15"/>
  <c r="M2957" i="15"/>
  <c r="L2958" i="15"/>
  <c r="M2958" i="15"/>
  <c r="L2959" i="15"/>
  <c r="M2959" i="15"/>
  <c r="L2960" i="15"/>
  <c r="M2960" i="15"/>
  <c r="L2961" i="15"/>
  <c r="M2961" i="15"/>
  <c r="L2962" i="15"/>
  <c r="M2962" i="15"/>
  <c r="L2963" i="15"/>
  <c r="M2963" i="15"/>
  <c r="L2964" i="15"/>
  <c r="M2964" i="15"/>
  <c r="L2965" i="15"/>
  <c r="M2965" i="15"/>
  <c r="L2966" i="15"/>
  <c r="M2966" i="15"/>
  <c r="L2967" i="15"/>
  <c r="M2967" i="15"/>
  <c r="L2968" i="15"/>
  <c r="M2968" i="15"/>
  <c r="L2969" i="15"/>
  <c r="M2969" i="15"/>
  <c r="L2970" i="15"/>
  <c r="M2970" i="15"/>
  <c r="L2971" i="15"/>
  <c r="M2971" i="15"/>
  <c r="L2972" i="15"/>
  <c r="M2972" i="15"/>
  <c r="L2973" i="15"/>
  <c r="M2973" i="15"/>
  <c r="L2974" i="15"/>
  <c r="M2974" i="15"/>
  <c r="L2975" i="15"/>
  <c r="M2975" i="15"/>
  <c r="L2976" i="15"/>
  <c r="M2976" i="15"/>
  <c r="L2977" i="15"/>
  <c r="M2977" i="15"/>
  <c r="L2978" i="15"/>
  <c r="M2978" i="15"/>
  <c r="L2979" i="15"/>
  <c r="M2979" i="15"/>
  <c r="L2980" i="15"/>
  <c r="M2980" i="15"/>
  <c r="L2981" i="15"/>
  <c r="M2981" i="15"/>
  <c r="L2982" i="15"/>
  <c r="M2982" i="15"/>
  <c r="L2983" i="15"/>
  <c r="M2983" i="15"/>
  <c r="L2984" i="15"/>
  <c r="M2984" i="15"/>
  <c r="L2985" i="15"/>
  <c r="M2985" i="15"/>
  <c r="L2986" i="15"/>
  <c r="M2986" i="15"/>
  <c r="L2987" i="15"/>
  <c r="M2987" i="15"/>
  <c r="L2988" i="15"/>
  <c r="M2988" i="15"/>
  <c r="L2989" i="15"/>
  <c r="M2989" i="15"/>
  <c r="L2990" i="15"/>
  <c r="M2990" i="15"/>
  <c r="L2991" i="15"/>
  <c r="M2991" i="15"/>
  <c r="L2992" i="15"/>
  <c r="M2992" i="15"/>
  <c r="L2993" i="15"/>
  <c r="M2993" i="15"/>
  <c r="L2994" i="15"/>
  <c r="M2994" i="15"/>
  <c r="L2995" i="15"/>
  <c r="M2995" i="15"/>
  <c r="L2996" i="15"/>
  <c r="M2996" i="15"/>
  <c r="L2997" i="15"/>
  <c r="M2997" i="15"/>
  <c r="L2998" i="15"/>
  <c r="M2998" i="15"/>
  <c r="L2999" i="15"/>
  <c r="M2999" i="15"/>
  <c r="L3000" i="15"/>
  <c r="M3000" i="15"/>
  <c r="L3001" i="15"/>
  <c r="M3001" i="15"/>
  <c r="L3002" i="15"/>
  <c r="M3002" i="15"/>
  <c r="L3003" i="15"/>
  <c r="M3003" i="15"/>
  <c r="L3004" i="15"/>
  <c r="M3004" i="15"/>
  <c r="L3005" i="15"/>
  <c r="M3005" i="15"/>
  <c r="L3006" i="15"/>
  <c r="M3006" i="15"/>
  <c r="L3007" i="15"/>
  <c r="M3007" i="15"/>
  <c r="L3008" i="15"/>
  <c r="M3008" i="15"/>
  <c r="L3009" i="15"/>
  <c r="M3009" i="15"/>
  <c r="L3010" i="15"/>
  <c r="M3010" i="15"/>
  <c r="L3011" i="15"/>
  <c r="M3011" i="15"/>
  <c r="L3012" i="15"/>
  <c r="M3012" i="15"/>
  <c r="L3013" i="15"/>
  <c r="M3013" i="15"/>
  <c r="L3014" i="15"/>
  <c r="M3014" i="15"/>
  <c r="L3015" i="15"/>
  <c r="M3015" i="15"/>
  <c r="L3016" i="15"/>
  <c r="M3016" i="15"/>
  <c r="L3017" i="15"/>
  <c r="M3017" i="15"/>
  <c r="L3018" i="15"/>
  <c r="M3018" i="15"/>
  <c r="L3019" i="15"/>
  <c r="M3019" i="15"/>
  <c r="L3020" i="15"/>
  <c r="M3020" i="15"/>
  <c r="L3021" i="15"/>
  <c r="M3021" i="15"/>
  <c r="L3022" i="15"/>
  <c r="M3022" i="15"/>
  <c r="L3023" i="15"/>
  <c r="M3023" i="15"/>
  <c r="L3024" i="15"/>
  <c r="M3024" i="15"/>
  <c r="L3025" i="15"/>
  <c r="M3025" i="15"/>
  <c r="L3026" i="15"/>
  <c r="M3026" i="15"/>
  <c r="L3027" i="15"/>
  <c r="M3027" i="15"/>
  <c r="L3028" i="15"/>
  <c r="M3028" i="15"/>
  <c r="L3029" i="15"/>
  <c r="M3029" i="15"/>
  <c r="L3030" i="15"/>
  <c r="M3030" i="15"/>
  <c r="L3031" i="15"/>
  <c r="M3031" i="15"/>
  <c r="L3032" i="15"/>
  <c r="M3032" i="15"/>
  <c r="L3033" i="15"/>
  <c r="M3033" i="15"/>
  <c r="L3034" i="15"/>
  <c r="M3034" i="15"/>
  <c r="L3035" i="15"/>
  <c r="M3035" i="15"/>
  <c r="L3036" i="15"/>
  <c r="M3036" i="15"/>
  <c r="L3037" i="15"/>
  <c r="M3037" i="15"/>
  <c r="L3038" i="15"/>
  <c r="M3038" i="15"/>
  <c r="L3039" i="15"/>
  <c r="M3039" i="15"/>
  <c r="L3040" i="15"/>
  <c r="M3040" i="15"/>
  <c r="L3041" i="15"/>
  <c r="M3041" i="15"/>
  <c r="L3042" i="15"/>
  <c r="M3042" i="15"/>
  <c r="L3043" i="15"/>
  <c r="M3043" i="15"/>
  <c r="L3044" i="15"/>
  <c r="M3044" i="15"/>
  <c r="L3045" i="15"/>
  <c r="M3045" i="15"/>
  <c r="L3046" i="15"/>
  <c r="M3046" i="15"/>
  <c r="L3047" i="15"/>
  <c r="M3047" i="15"/>
  <c r="L3048" i="15"/>
  <c r="M3048" i="15"/>
  <c r="L3049" i="15"/>
  <c r="M3049" i="15"/>
  <c r="L3050" i="15"/>
  <c r="M3050" i="15"/>
  <c r="L3051" i="15"/>
  <c r="M3051" i="15"/>
  <c r="L3052" i="15"/>
  <c r="M3052" i="15"/>
  <c r="L3053" i="15"/>
  <c r="M3053" i="15"/>
  <c r="L3054" i="15"/>
  <c r="M3054" i="15"/>
  <c r="L3055" i="15"/>
  <c r="M3055" i="15"/>
  <c r="L3056" i="15"/>
  <c r="M3056" i="15"/>
  <c r="L3057" i="15"/>
  <c r="M3057" i="15"/>
  <c r="L3058" i="15"/>
  <c r="M3058" i="15"/>
  <c r="L3059" i="15"/>
  <c r="M3059" i="15"/>
  <c r="L3060" i="15"/>
  <c r="M3060" i="15"/>
  <c r="L3061" i="15"/>
  <c r="M3061" i="15"/>
  <c r="L3062" i="15"/>
  <c r="M3062" i="15"/>
  <c r="L3063" i="15"/>
  <c r="M3063" i="15"/>
  <c r="L3064" i="15"/>
  <c r="M3064" i="15"/>
  <c r="L3065" i="15"/>
  <c r="M3065" i="15"/>
  <c r="L3066" i="15"/>
  <c r="M3066" i="15"/>
  <c r="L3067" i="15"/>
  <c r="M3067" i="15"/>
  <c r="L3068" i="15"/>
  <c r="M3068" i="15"/>
  <c r="L3069" i="15"/>
  <c r="M3069" i="15"/>
  <c r="L3070" i="15"/>
  <c r="M3070" i="15"/>
  <c r="L3071" i="15"/>
  <c r="M3071" i="15"/>
  <c r="L3072" i="15"/>
  <c r="M3072" i="15"/>
  <c r="L3073" i="15"/>
  <c r="M3073" i="15"/>
  <c r="L3074" i="15"/>
  <c r="M3074" i="15"/>
  <c r="L3075" i="15"/>
  <c r="M3075" i="15"/>
  <c r="L3076" i="15"/>
  <c r="M3076" i="15"/>
  <c r="L3077" i="15"/>
  <c r="M3077" i="15"/>
  <c r="L3078" i="15"/>
  <c r="M3078" i="15"/>
  <c r="L3079" i="15"/>
  <c r="M3079" i="15"/>
  <c r="L3080" i="15"/>
  <c r="M3080" i="15"/>
  <c r="L3081" i="15"/>
  <c r="M3081" i="15"/>
  <c r="L3082" i="15"/>
  <c r="M3082" i="15"/>
  <c r="L3083" i="15"/>
  <c r="M3083" i="15"/>
  <c r="L3084" i="15"/>
  <c r="M3084" i="15"/>
  <c r="L3085" i="15"/>
  <c r="M3085" i="15"/>
  <c r="L3086" i="15"/>
  <c r="M3086" i="15"/>
  <c r="L3087" i="15"/>
  <c r="M3087" i="15"/>
  <c r="L3088" i="15"/>
  <c r="M3088" i="15"/>
  <c r="L3089" i="15"/>
  <c r="M3089" i="15"/>
  <c r="L3090" i="15"/>
  <c r="M3090" i="15"/>
  <c r="L3091" i="15"/>
  <c r="M3091" i="15"/>
  <c r="L3092" i="15"/>
  <c r="M3092" i="15"/>
  <c r="L3093" i="15"/>
  <c r="M3093" i="15"/>
  <c r="L3094" i="15"/>
  <c r="M3094" i="15"/>
  <c r="L3095" i="15"/>
  <c r="M3095" i="15"/>
  <c r="L3096" i="15"/>
  <c r="M3096" i="15"/>
  <c r="L3097" i="15"/>
  <c r="M3097" i="15"/>
  <c r="L3098" i="15"/>
  <c r="M3098" i="15"/>
  <c r="L3099" i="15"/>
  <c r="M3099" i="15"/>
  <c r="L3100" i="15"/>
  <c r="M3100" i="15"/>
  <c r="L3101" i="15"/>
  <c r="M3101" i="15"/>
  <c r="L3102" i="15"/>
  <c r="M3102" i="15"/>
  <c r="L3103" i="15"/>
  <c r="M3103" i="15"/>
  <c r="L3104" i="15"/>
  <c r="M3104" i="15"/>
  <c r="L3105" i="15"/>
  <c r="M3105" i="15"/>
  <c r="L3106" i="15"/>
  <c r="M3106" i="15"/>
  <c r="L3107" i="15"/>
  <c r="M3107" i="15"/>
  <c r="L3108" i="15"/>
  <c r="M3108" i="15"/>
  <c r="L3109" i="15"/>
  <c r="M3109" i="15"/>
  <c r="L3110" i="15"/>
  <c r="M3110" i="15"/>
  <c r="L3111" i="15"/>
  <c r="M3111" i="15"/>
  <c r="L3112" i="15"/>
  <c r="M3112" i="15"/>
  <c r="L3113" i="15"/>
  <c r="M3113" i="15"/>
  <c r="L3114" i="15"/>
  <c r="M3114" i="15"/>
  <c r="L3115" i="15"/>
  <c r="M3115" i="15"/>
  <c r="L3116" i="15"/>
  <c r="M3116" i="15"/>
  <c r="L3117" i="15"/>
  <c r="M3117" i="15"/>
  <c r="L3118" i="15"/>
  <c r="M3118" i="15"/>
  <c r="L3119" i="15"/>
  <c r="M3119" i="15"/>
  <c r="L3120" i="15"/>
  <c r="M3120" i="15"/>
  <c r="L3121" i="15"/>
  <c r="M3121" i="15"/>
  <c r="L3122" i="15"/>
  <c r="M3122" i="15"/>
  <c r="L3123" i="15"/>
  <c r="M3123" i="15"/>
  <c r="L3124" i="15"/>
  <c r="M3124" i="15"/>
  <c r="L3125" i="15"/>
  <c r="M3125" i="15"/>
  <c r="L3126" i="15"/>
  <c r="M3126" i="15"/>
  <c r="L3127" i="15"/>
  <c r="M3127" i="15"/>
  <c r="L3128" i="15"/>
  <c r="M3128" i="15"/>
  <c r="L3129" i="15"/>
  <c r="M3129" i="15"/>
  <c r="L3130" i="15"/>
  <c r="M3130" i="15"/>
  <c r="L3131" i="15"/>
  <c r="M3131" i="15"/>
  <c r="L3132" i="15"/>
  <c r="M3132" i="15"/>
  <c r="L3133" i="15"/>
  <c r="M3133" i="15"/>
  <c r="L3134" i="15"/>
  <c r="M3134" i="15"/>
  <c r="L3135" i="15"/>
  <c r="M3135" i="15"/>
  <c r="L3136" i="15"/>
  <c r="M3136" i="15"/>
  <c r="L3137" i="15"/>
  <c r="M3137" i="15"/>
  <c r="L3138" i="15"/>
  <c r="M3138" i="15"/>
  <c r="L3139" i="15"/>
  <c r="M3139" i="15"/>
  <c r="L3140" i="15"/>
  <c r="M3140" i="15"/>
  <c r="L3141" i="15"/>
  <c r="M3141" i="15"/>
  <c r="L3142" i="15"/>
  <c r="M3142" i="15"/>
  <c r="L3143" i="15"/>
  <c r="M3143" i="15"/>
  <c r="L3144" i="15"/>
  <c r="M3144" i="15"/>
  <c r="L3145" i="15"/>
  <c r="M3145" i="15"/>
  <c r="L3146" i="15"/>
  <c r="M3146" i="15"/>
  <c r="L3147" i="15"/>
  <c r="M3147" i="15"/>
  <c r="L3148" i="15"/>
  <c r="M3148" i="15"/>
  <c r="L3149" i="15"/>
  <c r="M3149" i="15"/>
  <c r="L3150" i="15"/>
  <c r="M3150" i="15"/>
  <c r="L3151" i="15"/>
  <c r="M3151" i="15"/>
  <c r="L3152" i="15"/>
  <c r="M3152" i="15"/>
  <c r="L3153" i="15"/>
  <c r="M3153" i="15"/>
  <c r="L3154" i="15"/>
  <c r="M3154" i="15"/>
  <c r="L3155" i="15"/>
  <c r="M3155" i="15"/>
  <c r="L3156" i="15"/>
  <c r="M3156" i="15"/>
  <c r="L3157" i="15"/>
  <c r="M3157" i="15"/>
  <c r="L3158" i="15"/>
  <c r="M3158" i="15"/>
  <c r="L3159" i="15"/>
  <c r="M3159" i="15"/>
  <c r="L3160" i="15"/>
  <c r="M3160" i="15"/>
  <c r="L3161" i="15"/>
  <c r="M3161" i="15"/>
  <c r="L3162" i="15"/>
  <c r="M3162" i="15"/>
  <c r="L3163" i="15"/>
  <c r="M3163" i="15"/>
  <c r="L3164" i="15"/>
  <c r="M3164" i="15"/>
  <c r="L3165" i="15"/>
  <c r="M3165" i="15"/>
  <c r="L3166" i="15"/>
  <c r="M3166" i="15"/>
  <c r="L3167" i="15"/>
  <c r="M3167" i="15"/>
  <c r="L3168" i="15"/>
  <c r="M3168" i="15"/>
  <c r="L3169" i="15"/>
  <c r="M3169" i="15"/>
  <c r="L3170" i="15"/>
  <c r="M3170" i="15"/>
  <c r="L3171" i="15"/>
  <c r="M3171" i="15"/>
  <c r="L3172" i="15"/>
  <c r="M3172" i="15"/>
  <c r="L3173" i="15"/>
  <c r="M3173" i="15"/>
  <c r="L3174" i="15"/>
  <c r="M3174" i="15"/>
  <c r="L3175" i="15"/>
  <c r="M3175" i="15"/>
  <c r="L3176" i="15"/>
  <c r="M3176" i="15"/>
  <c r="L3177" i="15"/>
  <c r="M3177" i="15"/>
  <c r="L3178" i="15"/>
  <c r="M3178" i="15"/>
  <c r="L3179" i="15"/>
  <c r="M3179" i="15"/>
  <c r="L3180" i="15"/>
  <c r="M3180" i="15"/>
  <c r="L3181" i="15"/>
  <c r="M3181" i="15"/>
  <c r="L3182" i="15"/>
  <c r="M3182" i="15"/>
  <c r="L3183" i="15"/>
  <c r="M3183" i="15"/>
  <c r="L3184" i="15"/>
  <c r="M3184" i="15"/>
  <c r="L3185" i="15"/>
  <c r="M3185" i="15"/>
  <c r="L3186" i="15"/>
  <c r="M3186" i="15"/>
  <c r="L3187" i="15"/>
  <c r="M3187" i="15"/>
  <c r="L3188" i="15"/>
  <c r="M3188" i="15"/>
  <c r="L3189" i="15"/>
  <c r="M3189" i="15"/>
  <c r="L3190" i="15"/>
  <c r="M3190" i="15"/>
  <c r="L3191" i="15"/>
  <c r="M3191" i="15"/>
  <c r="L3192" i="15"/>
  <c r="M3192" i="15"/>
  <c r="L3193" i="15"/>
  <c r="M3193" i="15"/>
  <c r="L3194" i="15"/>
  <c r="M3194" i="15"/>
  <c r="L3195" i="15"/>
  <c r="M3195" i="15"/>
  <c r="L3196" i="15"/>
  <c r="M3196" i="15"/>
  <c r="L3197" i="15"/>
  <c r="M3197" i="15"/>
  <c r="L3198" i="15"/>
  <c r="M3198" i="15"/>
  <c r="L3199" i="15"/>
  <c r="M3199" i="15"/>
  <c r="L3200" i="15"/>
  <c r="M3200" i="15"/>
  <c r="L3201" i="15"/>
  <c r="M3201" i="15"/>
  <c r="L3202" i="15"/>
  <c r="M3202" i="15"/>
  <c r="L3203" i="15"/>
  <c r="M3203" i="15"/>
  <c r="L3204" i="15"/>
  <c r="M3204" i="15"/>
  <c r="L3205" i="15"/>
  <c r="M3205" i="15"/>
  <c r="L3206" i="15"/>
  <c r="M3206" i="15"/>
  <c r="L3207" i="15"/>
  <c r="M3207" i="15"/>
  <c r="L3208" i="15"/>
  <c r="M3208" i="15"/>
  <c r="L3209" i="15"/>
  <c r="M3209" i="15"/>
  <c r="L3210" i="15"/>
  <c r="M3210" i="15"/>
  <c r="L3211" i="15"/>
  <c r="M3211" i="15"/>
  <c r="L3212" i="15"/>
  <c r="M3212" i="15"/>
  <c r="L3213" i="15"/>
  <c r="M3213" i="15"/>
  <c r="L3214" i="15"/>
  <c r="M3214" i="15"/>
  <c r="L3215" i="15"/>
  <c r="M3215" i="15"/>
  <c r="L3216" i="15"/>
  <c r="M3216" i="15"/>
  <c r="L3217" i="15"/>
  <c r="M3217" i="15"/>
  <c r="L3218" i="15"/>
  <c r="M3218" i="15"/>
  <c r="L3219" i="15"/>
  <c r="M3219" i="15"/>
  <c r="L3220" i="15"/>
  <c r="M3220" i="15"/>
  <c r="L3221" i="15"/>
  <c r="M3221" i="15"/>
  <c r="L3222" i="15"/>
  <c r="M3222" i="15"/>
  <c r="L3223" i="15"/>
  <c r="M3223" i="15"/>
  <c r="L3224" i="15"/>
  <c r="M3224" i="15"/>
  <c r="L3225" i="15"/>
  <c r="M3225" i="15"/>
  <c r="L3226" i="15"/>
  <c r="M3226" i="15"/>
  <c r="L3227" i="15"/>
  <c r="M3227" i="15"/>
  <c r="L3228" i="15"/>
  <c r="M3228" i="15"/>
  <c r="L3229" i="15"/>
  <c r="M3229" i="15"/>
  <c r="L3230" i="15"/>
  <c r="M3230" i="15"/>
  <c r="L3231" i="15"/>
  <c r="M3231" i="15"/>
  <c r="L3232" i="15"/>
  <c r="M3232" i="15"/>
  <c r="L3233" i="15"/>
  <c r="M3233" i="15"/>
  <c r="L3234" i="15"/>
  <c r="M3234" i="15"/>
  <c r="L3235" i="15"/>
  <c r="M3235" i="15"/>
  <c r="L3236" i="15"/>
  <c r="M3236" i="15"/>
  <c r="L3237" i="15"/>
  <c r="M3237" i="15"/>
  <c r="L3238" i="15"/>
  <c r="M3238" i="15"/>
  <c r="L3239" i="15"/>
  <c r="M3239" i="15"/>
  <c r="L3240" i="15"/>
  <c r="M3240" i="15"/>
  <c r="L3241" i="15"/>
  <c r="M3241" i="15"/>
  <c r="L3242" i="15"/>
  <c r="M3242" i="15"/>
  <c r="L3243" i="15"/>
  <c r="M3243" i="15"/>
  <c r="L3244" i="15"/>
  <c r="M3244" i="15"/>
  <c r="L3245" i="15"/>
  <c r="M3245" i="15"/>
  <c r="L3246" i="15"/>
  <c r="M3246" i="15"/>
  <c r="L3247" i="15"/>
  <c r="M3247" i="15"/>
  <c r="L3248" i="15"/>
  <c r="M3248" i="15"/>
  <c r="L3249" i="15"/>
  <c r="M3249" i="15"/>
  <c r="L3250" i="15"/>
  <c r="M3250" i="15"/>
  <c r="L3251" i="15"/>
  <c r="M3251" i="15"/>
  <c r="L3252" i="15"/>
  <c r="M3252" i="15"/>
  <c r="L3253" i="15"/>
  <c r="M3253" i="15"/>
  <c r="L3254" i="15"/>
  <c r="M3254" i="15"/>
  <c r="L3255" i="15"/>
  <c r="M3255" i="15"/>
  <c r="L3256" i="15"/>
  <c r="M3256" i="15"/>
  <c r="L3257" i="15"/>
  <c r="M3257" i="15"/>
  <c r="L3258" i="15"/>
  <c r="M3258" i="15"/>
  <c r="L3259" i="15"/>
  <c r="M3259" i="15"/>
  <c r="L3260" i="15"/>
  <c r="M3260" i="15"/>
  <c r="L3261" i="15"/>
  <c r="M3261" i="15"/>
  <c r="L3262" i="15"/>
  <c r="M3262" i="15"/>
  <c r="L3263" i="15"/>
  <c r="M3263" i="15"/>
  <c r="L3264" i="15"/>
  <c r="M3264" i="15"/>
  <c r="L3265" i="15"/>
  <c r="M3265" i="15"/>
  <c r="L3266" i="15"/>
  <c r="M3266" i="15"/>
  <c r="L3267" i="15"/>
  <c r="M3267" i="15"/>
  <c r="L3268" i="15"/>
  <c r="M3268" i="15"/>
  <c r="L3269" i="15"/>
  <c r="M3269" i="15"/>
  <c r="L3270" i="15"/>
  <c r="M3270" i="15"/>
  <c r="L3271" i="15"/>
  <c r="M3271" i="15"/>
  <c r="L3272" i="15"/>
  <c r="M3272" i="15"/>
  <c r="L3273" i="15"/>
  <c r="M3273" i="15"/>
  <c r="L3274" i="15"/>
  <c r="M3274" i="15"/>
  <c r="L3275" i="15"/>
  <c r="M3275" i="15"/>
  <c r="L3276" i="15"/>
  <c r="M3276" i="15"/>
  <c r="L3277" i="15"/>
  <c r="M3277" i="15"/>
  <c r="L3278" i="15"/>
  <c r="M3278" i="15"/>
  <c r="L3279" i="15"/>
  <c r="M3279" i="15"/>
  <c r="L3280" i="15"/>
  <c r="M3280" i="15"/>
  <c r="L3281" i="15"/>
  <c r="M3281" i="15"/>
  <c r="L3282" i="15"/>
  <c r="M3282" i="15"/>
  <c r="L3283" i="15"/>
  <c r="M3283" i="15"/>
  <c r="L3284" i="15"/>
  <c r="M3284" i="15"/>
  <c r="L3285" i="15"/>
  <c r="M3285" i="15"/>
  <c r="L3286" i="15"/>
  <c r="M3286" i="15"/>
  <c r="L3287" i="15"/>
  <c r="M3287" i="15"/>
  <c r="L3288" i="15"/>
  <c r="M3288" i="15"/>
  <c r="L3289" i="15"/>
  <c r="M3289" i="15"/>
  <c r="L3290" i="15"/>
  <c r="M3290" i="15"/>
  <c r="L3291" i="15"/>
  <c r="M3291" i="15"/>
  <c r="L3292" i="15"/>
  <c r="M3292" i="15"/>
  <c r="L3293" i="15"/>
  <c r="M3293" i="15"/>
  <c r="L3294" i="15"/>
  <c r="M3294" i="15"/>
  <c r="L3295" i="15"/>
  <c r="M3295" i="15"/>
  <c r="L3296" i="15"/>
  <c r="M3296" i="15"/>
  <c r="L3297" i="15"/>
  <c r="M3297" i="15"/>
  <c r="L3298" i="15"/>
  <c r="M3298" i="15"/>
  <c r="L3299" i="15"/>
  <c r="M3299" i="15"/>
  <c r="L3300" i="15"/>
  <c r="M3300" i="15"/>
  <c r="L3301" i="15"/>
  <c r="M3301" i="15"/>
  <c r="L3302" i="15"/>
  <c r="M3302" i="15"/>
  <c r="L3303" i="15"/>
  <c r="M3303" i="15"/>
  <c r="L3304" i="15"/>
  <c r="M3304" i="15"/>
  <c r="L3305" i="15"/>
  <c r="M3305" i="15"/>
  <c r="L3306" i="15"/>
  <c r="M3306" i="15"/>
  <c r="L3307" i="15"/>
  <c r="M3307" i="15"/>
  <c r="L3308" i="15"/>
  <c r="M3308" i="15"/>
  <c r="L3309" i="15"/>
  <c r="M3309" i="15"/>
  <c r="L3310" i="15"/>
  <c r="M3310" i="15"/>
  <c r="L3311" i="15"/>
  <c r="M3311" i="15"/>
  <c r="L3312" i="15"/>
  <c r="M3312" i="15"/>
  <c r="L3313" i="15"/>
  <c r="M3313" i="15"/>
  <c r="L3314" i="15"/>
  <c r="M3314" i="15"/>
  <c r="L3315" i="15"/>
  <c r="M3315" i="15"/>
  <c r="L3316" i="15"/>
  <c r="M3316" i="15"/>
  <c r="L3317" i="15"/>
  <c r="M3317" i="15"/>
  <c r="L3318" i="15"/>
  <c r="M3318" i="15"/>
  <c r="L3319" i="15"/>
  <c r="M3319" i="15"/>
  <c r="L3320" i="15"/>
  <c r="M3320" i="15"/>
  <c r="L3321" i="15"/>
  <c r="M3321" i="15"/>
  <c r="L3322" i="15"/>
  <c r="M3322" i="15"/>
  <c r="L3323" i="15"/>
  <c r="M3323" i="15"/>
  <c r="L3324" i="15"/>
  <c r="M3324" i="15"/>
  <c r="L3325" i="15"/>
  <c r="M3325" i="15"/>
  <c r="L3326" i="15"/>
  <c r="M3326" i="15"/>
  <c r="L3327" i="15"/>
  <c r="M3327" i="15"/>
  <c r="L3328" i="15"/>
  <c r="M3328" i="15"/>
  <c r="L3329" i="15"/>
  <c r="M3329" i="15"/>
  <c r="L3330" i="15"/>
  <c r="M3330" i="15"/>
  <c r="L3331" i="15"/>
  <c r="M3331" i="15"/>
  <c r="L3332" i="15"/>
  <c r="M3332" i="15"/>
  <c r="L3333" i="15"/>
  <c r="M3333" i="15"/>
  <c r="L3334" i="15"/>
  <c r="M3334" i="15"/>
  <c r="L3335" i="15"/>
  <c r="M3335" i="15"/>
  <c r="L3336" i="15"/>
  <c r="M3336" i="15"/>
  <c r="L3337" i="15"/>
  <c r="M3337" i="15"/>
  <c r="L3338" i="15"/>
  <c r="M3338" i="15"/>
  <c r="L3339" i="15"/>
  <c r="M3339" i="15"/>
  <c r="L3340" i="15"/>
  <c r="M3340" i="15"/>
  <c r="L3341" i="15"/>
  <c r="M3341" i="15"/>
  <c r="L3342" i="15"/>
  <c r="M3342" i="15"/>
  <c r="L3343" i="15"/>
  <c r="M3343" i="15"/>
  <c r="L3344" i="15"/>
  <c r="M3344" i="15"/>
  <c r="L3345" i="15"/>
  <c r="M3345" i="15"/>
  <c r="L3346" i="15"/>
  <c r="M3346" i="15"/>
  <c r="L3347" i="15"/>
  <c r="M3347" i="15"/>
  <c r="L3348" i="15"/>
  <c r="M3348" i="15"/>
  <c r="L3349" i="15"/>
  <c r="M3349" i="15"/>
  <c r="L3350" i="15"/>
  <c r="M3350" i="15"/>
  <c r="L3351" i="15"/>
  <c r="M3351" i="15"/>
  <c r="L3352" i="15"/>
  <c r="M3352" i="15"/>
  <c r="L3353" i="15"/>
  <c r="M3353" i="15"/>
  <c r="L3354" i="15"/>
  <c r="M3354" i="15"/>
  <c r="L3355" i="15"/>
  <c r="M3355" i="15"/>
  <c r="L3356" i="15"/>
  <c r="M3356" i="15"/>
  <c r="L3357" i="15"/>
  <c r="M3357" i="15"/>
  <c r="L3358" i="15"/>
  <c r="M3358" i="15"/>
  <c r="L3359" i="15"/>
  <c r="M3359" i="15"/>
  <c r="L3360" i="15"/>
  <c r="M3360" i="15"/>
  <c r="L3361" i="15"/>
  <c r="M3361" i="15"/>
  <c r="L3362" i="15"/>
  <c r="M3362" i="15"/>
  <c r="L3363" i="15"/>
  <c r="M3363" i="15"/>
  <c r="L3364" i="15"/>
  <c r="M3364" i="15"/>
  <c r="L3365" i="15"/>
  <c r="M3365" i="15"/>
  <c r="L3366" i="15"/>
  <c r="M3366" i="15"/>
  <c r="L3367" i="15"/>
  <c r="M3367" i="15"/>
  <c r="L3368" i="15"/>
  <c r="M3368" i="15"/>
  <c r="L3369" i="15"/>
  <c r="M3369" i="15"/>
  <c r="L3370" i="15"/>
  <c r="M3370" i="15"/>
  <c r="L3371" i="15"/>
  <c r="M3371" i="15"/>
  <c r="L3372" i="15"/>
  <c r="M3372" i="15"/>
  <c r="L3373" i="15"/>
  <c r="M3373" i="15"/>
  <c r="L3374" i="15"/>
  <c r="M3374" i="15"/>
  <c r="L3375" i="15"/>
  <c r="M3375" i="15"/>
  <c r="L3376" i="15"/>
  <c r="M3376" i="15"/>
  <c r="L3377" i="15"/>
  <c r="M3377" i="15"/>
  <c r="L3378" i="15"/>
  <c r="M3378" i="15"/>
  <c r="L3379" i="15"/>
  <c r="M3379" i="15"/>
  <c r="L3380" i="15"/>
  <c r="M3380" i="15"/>
  <c r="L3381" i="15"/>
  <c r="M3381" i="15"/>
  <c r="L3382" i="15"/>
  <c r="M3382" i="15"/>
  <c r="L3383" i="15"/>
  <c r="M3383" i="15"/>
  <c r="L3384" i="15"/>
  <c r="M3384" i="15"/>
  <c r="L3385" i="15"/>
  <c r="M3385" i="15"/>
  <c r="L3386" i="15"/>
  <c r="M3386" i="15"/>
  <c r="L3387" i="15"/>
  <c r="M3387" i="15"/>
  <c r="L3388" i="15"/>
  <c r="M3388" i="15"/>
  <c r="L3389" i="15"/>
  <c r="M3389" i="15"/>
  <c r="L3390" i="15"/>
  <c r="M3390" i="15"/>
  <c r="L3391" i="15"/>
  <c r="M3391" i="15"/>
  <c r="L3392" i="15"/>
  <c r="M3392" i="15"/>
  <c r="L3393" i="15"/>
  <c r="M3393" i="15"/>
  <c r="L3394" i="15"/>
  <c r="M3394" i="15"/>
  <c r="L3395" i="15"/>
  <c r="M3395" i="15"/>
  <c r="L3396" i="15"/>
  <c r="M3396" i="15"/>
  <c r="L3397" i="15"/>
  <c r="M3397" i="15"/>
  <c r="L3398" i="15"/>
  <c r="M3398" i="15"/>
  <c r="L3399" i="15"/>
  <c r="M3399" i="15"/>
  <c r="L3400" i="15"/>
  <c r="M3400" i="15"/>
  <c r="L3401" i="15"/>
  <c r="M3401" i="15"/>
  <c r="L3402" i="15"/>
  <c r="M3402" i="15"/>
  <c r="L3403" i="15"/>
  <c r="M3403" i="15"/>
  <c r="L3404" i="15"/>
  <c r="M3404" i="15"/>
  <c r="L3405" i="15"/>
  <c r="M3405" i="15"/>
  <c r="L3406" i="15"/>
  <c r="M3406" i="15"/>
  <c r="L3407" i="15"/>
  <c r="M3407" i="15"/>
  <c r="L3408" i="15"/>
  <c r="M3408" i="15"/>
  <c r="L3409" i="15"/>
  <c r="M3409" i="15"/>
  <c r="L3410" i="15"/>
  <c r="M3410" i="15"/>
  <c r="L3411" i="15"/>
  <c r="M3411" i="15"/>
  <c r="L3412" i="15"/>
  <c r="M3412" i="15"/>
  <c r="L3413" i="15"/>
  <c r="M3413" i="15"/>
  <c r="L3414" i="15"/>
  <c r="M3414" i="15"/>
  <c r="L3415" i="15"/>
  <c r="M3415" i="15"/>
  <c r="L3416" i="15"/>
  <c r="M3416" i="15"/>
  <c r="L3417" i="15"/>
  <c r="M3417" i="15"/>
  <c r="L3418" i="15"/>
  <c r="M3418" i="15"/>
  <c r="L3419" i="15"/>
  <c r="M3419" i="15"/>
  <c r="L3420" i="15"/>
  <c r="M3420" i="15"/>
  <c r="L3421" i="15"/>
  <c r="M3421" i="15"/>
  <c r="L3422" i="15"/>
  <c r="M3422" i="15"/>
  <c r="L3423" i="15"/>
  <c r="M3423" i="15"/>
  <c r="L3424" i="15"/>
  <c r="M3424" i="15"/>
  <c r="L3425" i="15"/>
  <c r="M3425" i="15"/>
  <c r="L3426" i="15"/>
  <c r="M3426" i="15"/>
  <c r="L3427" i="15"/>
  <c r="M3427" i="15"/>
  <c r="L3428" i="15"/>
  <c r="M3428" i="15"/>
  <c r="L3429" i="15"/>
  <c r="M3429" i="15"/>
  <c r="L3430" i="15"/>
  <c r="M3430" i="15"/>
  <c r="L3431" i="15"/>
  <c r="M3431" i="15"/>
  <c r="L3432" i="15"/>
  <c r="M3432" i="15"/>
  <c r="L3433" i="15"/>
  <c r="M3433" i="15"/>
  <c r="L3434" i="15"/>
  <c r="M3434" i="15"/>
  <c r="L3435" i="15"/>
  <c r="M3435" i="15"/>
  <c r="L3436" i="15"/>
  <c r="M3436" i="15"/>
  <c r="L3437" i="15"/>
  <c r="M3437" i="15"/>
  <c r="L3438" i="15"/>
  <c r="M3438" i="15"/>
  <c r="L3439" i="15"/>
  <c r="M3439" i="15"/>
  <c r="L3440" i="15"/>
  <c r="M3440" i="15"/>
  <c r="L3441" i="15"/>
  <c r="M3441" i="15"/>
  <c r="L3442" i="15"/>
  <c r="M3442" i="15"/>
  <c r="L3443" i="15"/>
  <c r="M3443" i="15"/>
  <c r="L3444" i="15"/>
  <c r="M3444" i="15"/>
  <c r="L3445" i="15"/>
  <c r="M3445" i="15"/>
  <c r="L3446" i="15"/>
  <c r="M3446" i="15"/>
  <c r="L3447" i="15"/>
  <c r="M3447" i="15"/>
  <c r="L3448" i="15"/>
  <c r="M3448" i="15"/>
  <c r="L3449" i="15"/>
  <c r="M3449" i="15"/>
  <c r="L3450" i="15"/>
  <c r="M3450" i="15"/>
  <c r="L3451" i="15"/>
  <c r="M3451" i="15"/>
  <c r="L3452" i="15"/>
  <c r="M3452" i="15"/>
  <c r="L3453" i="15"/>
  <c r="M3453" i="15"/>
  <c r="L3454" i="15"/>
  <c r="M3454" i="15"/>
  <c r="L3455" i="15"/>
  <c r="M3455" i="15"/>
  <c r="L3456" i="15"/>
  <c r="M3456" i="15"/>
  <c r="L3457" i="15"/>
  <c r="M3457" i="15"/>
  <c r="L3458" i="15"/>
  <c r="M3458" i="15"/>
  <c r="L3459" i="15"/>
  <c r="M3459" i="15"/>
  <c r="L3460" i="15"/>
  <c r="M3460" i="15"/>
  <c r="L3461" i="15"/>
  <c r="M3461" i="15"/>
  <c r="L3462" i="15"/>
  <c r="M3462" i="15"/>
  <c r="L3463" i="15"/>
  <c r="M3463" i="15"/>
  <c r="L3464" i="15"/>
  <c r="M3464" i="15"/>
  <c r="L3465" i="15"/>
  <c r="M3465" i="15"/>
  <c r="L3466" i="15"/>
  <c r="M3466" i="15"/>
  <c r="L3467" i="15"/>
  <c r="M3467" i="15"/>
  <c r="L3468" i="15"/>
  <c r="M3468" i="15"/>
  <c r="L3469" i="15"/>
  <c r="M3469" i="15"/>
  <c r="L3470" i="15"/>
  <c r="M3470" i="15"/>
  <c r="L3471" i="15"/>
  <c r="M3471" i="15"/>
  <c r="L3472" i="15"/>
  <c r="M3472" i="15"/>
  <c r="L3473" i="15"/>
  <c r="M3473" i="15"/>
  <c r="L3474" i="15"/>
  <c r="M3474" i="15"/>
  <c r="L3475" i="15"/>
  <c r="M3475" i="15"/>
  <c r="L3476" i="15"/>
  <c r="M3476" i="15"/>
  <c r="L3477" i="15"/>
  <c r="M3477" i="15"/>
  <c r="L3478" i="15"/>
  <c r="M3478" i="15"/>
  <c r="L3479" i="15"/>
  <c r="M3479" i="15"/>
  <c r="L3480" i="15"/>
  <c r="M3480" i="15"/>
  <c r="L3481" i="15"/>
  <c r="M3481" i="15"/>
  <c r="L3482" i="15"/>
  <c r="M3482" i="15"/>
  <c r="L3483" i="15"/>
  <c r="M3483" i="15"/>
  <c r="L3484" i="15"/>
  <c r="M3484" i="15"/>
  <c r="L3485" i="15"/>
  <c r="M3485" i="15"/>
  <c r="L3486" i="15"/>
  <c r="M3486" i="15"/>
  <c r="L3487" i="15"/>
  <c r="M3487" i="15"/>
  <c r="L3488" i="15"/>
  <c r="M3488" i="15"/>
  <c r="L3489" i="15"/>
  <c r="M3489" i="15"/>
  <c r="L3490" i="15"/>
  <c r="M3490" i="15"/>
  <c r="L3491" i="15"/>
  <c r="M3491" i="15"/>
  <c r="L3492" i="15"/>
  <c r="M3492" i="15"/>
  <c r="L3493" i="15"/>
  <c r="M3493" i="15"/>
  <c r="L3494" i="15"/>
  <c r="M3494" i="15"/>
  <c r="L3495" i="15"/>
  <c r="M3495" i="15"/>
  <c r="L3496" i="15"/>
  <c r="M3496" i="15"/>
  <c r="L3497" i="15"/>
  <c r="M3497" i="15"/>
  <c r="L3498" i="15"/>
  <c r="M3498" i="15"/>
  <c r="L3499" i="15"/>
  <c r="M3499" i="15"/>
  <c r="L3500" i="15"/>
  <c r="M3500" i="15"/>
  <c r="L3501" i="15"/>
  <c r="M3501" i="15"/>
  <c r="L3502" i="15"/>
  <c r="M3502" i="15"/>
  <c r="L3503" i="15"/>
  <c r="M3503" i="15"/>
  <c r="L3504" i="15"/>
  <c r="M3504" i="15"/>
  <c r="L3505" i="15"/>
  <c r="M3505" i="15"/>
  <c r="L3506" i="15"/>
  <c r="M3506" i="15"/>
  <c r="L3507" i="15"/>
  <c r="M3507" i="15"/>
  <c r="L3508" i="15"/>
  <c r="M3508" i="15"/>
  <c r="L3509" i="15"/>
  <c r="M3509" i="15"/>
  <c r="L3510" i="15"/>
  <c r="M3510" i="15"/>
  <c r="L3511" i="15"/>
  <c r="M3511" i="15"/>
  <c r="L3512" i="15"/>
  <c r="M3512" i="15"/>
  <c r="L3513" i="15"/>
  <c r="M3513" i="15"/>
  <c r="L3514" i="15"/>
  <c r="M3514" i="15"/>
  <c r="L3515" i="15"/>
  <c r="M3515" i="15"/>
  <c r="L3516" i="15"/>
  <c r="M3516" i="15"/>
  <c r="L3517" i="15"/>
  <c r="M3517" i="15"/>
  <c r="L3518" i="15"/>
  <c r="M3518" i="15"/>
  <c r="L3519" i="15"/>
  <c r="M3519" i="15"/>
  <c r="L3520" i="15"/>
  <c r="M3520" i="15"/>
  <c r="L3521" i="15"/>
  <c r="M3521" i="15"/>
  <c r="L3522" i="15"/>
  <c r="M3522" i="15"/>
  <c r="L3523" i="15"/>
  <c r="M3523" i="15"/>
  <c r="L3524" i="15"/>
  <c r="M3524" i="15"/>
  <c r="L3525" i="15"/>
  <c r="M3525" i="15"/>
  <c r="L3526" i="15"/>
  <c r="M3526" i="15"/>
  <c r="L3527" i="15"/>
  <c r="M3527" i="15"/>
  <c r="L3528" i="15"/>
  <c r="M3528" i="15"/>
  <c r="L3529" i="15"/>
  <c r="M3529" i="15"/>
  <c r="L3530" i="15"/>
  <c r="M3530" i="15"/>
  <c r="L3531" i="15"/>
  <c r="M3531" i="15"/>
  <c r="L3532" i="15"/>
  <c r="M3532" i="15"/>
  <c r="L3533" i="15"/>
  <c r="M3533" i="15"/>
  <c r="L3534" i="15"/>
  <c r="M3534" i="15"/>
  <c r="L3535" i="15"/>
  <c r="M3535" i="15"/>
  <c r="L3536" i="15"/>
  <c r="M3536" i="15"/>
  <c r="L3537" i="15"/>
  <c r="M3537" i="15"/>
  <c r="L3538" i="15"/>
  <c r="M3538" i="15"/>
  <c r="L3539" i="15"/>
  <c r="M3539" i="15"/>
  <c r="L3540" i="15"/>
  <c r="M3540" i="15"/>
  <c r="L3541" i="15"/>
  <c r="M3541" i="15"/>
  <c r="L3542" i="15"/>
  <c r="M3542" i="15"/>
  <c r="L3543" i="15"/>
  <c r="M3543" i="15"/>
  <c r="L3544" i="15"/>
  <c r="M3544" i="15"/>
  <c r="L3545" i="15"/>
  <c r="M3545" i="15"/>
  <c r="L3546" i="15"/>
  <c r="M3546" i="15"/>
  <c r="L3547" i="15"/>
  <c r="M3547" i="15"/>
  <c r="L3548" i="15"/>
  <c r="M3548" i="15"/>
  <c r="L3549" i="15"/>
  <c r="M3549" i="15"/>
  <c r="L3550" i="15"/>
  <c r="M3550" i="15"/>
  <c r="L3551" i="15"/>
  <c r="M3551" i="15"/>
  <c r="L3552" i="15"/>
  <c r="M3552" i="15"/>
  <c r="L3553" i="15"/>
  <c r="M3553" i="15"/>
  <c r="L3554" i="15"/>
  <c r="M3554" i="15"/>
  <c r="L3555" i="15"/>
  <c r="M3555" i="15"/>
  <c r="L3556" i="15"/>
  <c r="M3556" i="15"/>
  <c r="L3557" i="15"/>
  <c r="M3557" i="15"/>
  <c r="L3558" i="15"/>
  <c r="M3558" i="15"/>
  <c r="L3559" i="15"/>
  <c r="M3559" i="15"/>
  <c r="L3560" i="15"/>
  <c r="M3560" i="15"/>
  <c r="L3561" i="15"/>
  <c r="M3561" i="15"/>
  <c r="L3562" i="15"/>
  <c r="M3562" i="15"/>
  <c r="L3563" i="15"/>
  <c r="M3563" i="15"/>
  <c r="L3564" i="15"/>
  <c r="M3564" i="15"/>
  <c r="L3565" i="15"/>
  <c r="M3565" i="15"/>
  <c r="L3566" i="15"/>
  <c r="M3566" i="15"/>
  <c r="L3567" i="15"/>
  <c r="M3567" i="15"/>
  <c r="L3568" i="15"/>
  <c r="M3568" i="15"/>
  <c r="L3569" i="15"/>
  <c r="M3569" i="15"/>
  <c r="L3570" i="15"/>
  <c r="M3570" i="15"/>
  <c r="L3571" i="15"/>
  <c r="M3571" i="15"/>
  <c r="L3572" i="15"/>
  <c r="M3572" i="15"/>
  <c r="L3573" i="15"/>
  <c r="M3573" i="15"/>
  <c r="L3574" i="15"/>
  <c r="M3574" i="15"/>
  <c r="L3575" i="15"/>
  <c r="M3575" i="15"/>
  <c r="L3576" i="15"/>
  <c r="M3576" i="15"/>
  <c r="L3577" i="15"/>
  <c r="M3577" i="15"/>
  <c r="L3578" i="15"/>
  <c r="M3578" i="15"/>
  <c r="L3579" i="15"/>
  <c r="M3579" i="15"/>
  <c r="L3580" i="15"/>
  <c r="M3580" i="15"/>
  <c r="L3581" i="15"/>
  <c r="M3581" i="15"/>
  <c r="L3582" i="15"/>
  <c r="M3582" i="15"/>
  <c r="L3583" i="15"/>
  <c r="M3583" i="15"/>
  <c r="L3584" i="15"/>
  <c r="M3584" i="15"/>
  <c r="L3585" i="15"/>
  <c r="M3585" i="15"/>
  <c r="L3586" i="15"/>
  <c r="M3586" i="15"/>
  <c r="L3587" i="15"/>
  <c r="M3587" i="15"/>
  <c r="L3588" i="15"/>
  <c r="M3588" i="15"/>
  <c r="L3589" i="15"/>
  <c r="M3589" i="15"/>
  <c r="L3590" i="15"/>
  <c r="M3590" i="15"/>
  <c r="L3591" i="15"/>
  <c r="M3591" i="15"/>
  <c r="L3592" i="15"/>
  <c r="M3592" i="15"/>
  <c r="L3593" i="15"/>
  <c r="M3593" i="15"/>
  <c r="L3594" i="15"/>
  <c r="M3594" i="15"/>
  <c r="L3595" i="15"/>
  <c r="M3595" i="15"/>
  <c r="L3596" i="15"/>
  <c r="M3596" i="15"/>
  <c r="L3597" i="15"/>
  <c r="M3597" i="15"/>
  <c r="L3598" i="15"/>
  <c r="M3598" i="15"/>
  <c r="L3599" i="15"/>
  <c r="M3599" i="15"/>
  <c r="L3600" i="15"/>
  <c r="M3600" i="15"/>
  <c r="L3601" i="15"/>
  <c r="M3601" i="15"/>
  <c r="L3602" i="15"/>
  <c r="M3602" i="15"/>
  <c r="L3603" i="15"/>
  <c r="M3603" i="15"/>
  <c r="L3604" i="15"/>
  <c r="M3604" i="15"/>
  <c r="L3605" i="15"/>
  <c r="M3605" i="15"/>
  <c r="L3606" i="15"/>
  <c r="M3606" i="15"/>
  <c r="L3607" i="15"/>
  <c r="M3607" i="15"/>
  <c r="L3608" i="15"/>
  <c r="M3608" i="15"/>
  <c r="L3609" i="15"/>
  <c r="M3609" i="15"/>
  <c r="L3610" i="15"/>
  <c r="M3610" i="15"/>
  <c r="L3611" i="15"/>
  <c r="M3611" i="15"/>
  <c r="L3612" i="15"/>
  <c r="M3612" i="15"/>
  <c r="L3613" i="15"/>
  <c r="M3613" i="15"/>
  <c r="L3614" i="15"/>
  <c r="M3614" i="15"/>
  <c r="L3615" i="15"/>
  <c r="M3615" i="15"/>
  <c r="L3616" i="15"/>
  <c r="M3616" i="15"/>
  <c r="L3617" i="15"/>
  <c r="M3617" i="15"/>
  <c r="L3618" i="15"/>
  <c r="M3618" i="15"/>
  <c r="L3619" i="15"/>
  <c r="M3619" i="15"/>
  <c r="L3620" i="15"/>
  <c r="M3620" i="15"/>
  <c r="L3621" i="15"/>
  <c r="M3621" i="15"/>
  <c r="L3622" i="15"/>
  <c r="M3622" i="15"/>
  <c r="L3623" i="15"/>
  <c r="M3623" i="15"/>
  <c r="L3624" i="15"/>
  <c r="M3624" i="15"/>
  <c r="L3625" i="15"/>
  <c r="M3625" i="15"/>
  <c r="L3626" i="15"/>
  <c r="M3626" i="15"/>
  <c r="L3627" i="15"/>
  <c r="M3627" i="15"/>
  <c r="L3628" i="15"/>
  <c r="M3628" i="15"/>
  <c r="L3629" i="15"/>
  <c r="M3629" i="15"/>
  <c r="L3630" i="15"/>
  <c r="M3630" i="15"/>
  <c r="L3631" i="15"/>
  <c r="M3631" i="15"/>
  <c r="L3632" i="15"/>
  <c r="M3632" i="15"/>
  <c r="L3633" i="15"/>
  <c r="M3633" i="15"/>
  <c r="L3634" i="15"/>
  <c r="M3634" i="15"/>
  <c r="L3635" i="15"/>
  <c r="M3635" i="15"/>
  <c r="L3636" i="15"/>
  <c r="M3636" i="15"/>
  <c r="L3637" i="15"/>
  <c r="M3637" i="15"/>
  <c r="L3638" i="15"/>
  <c r="M3638" i="15"/>
  <c r="L3639" i="15"/>
  <c r="M3639" i="15"/>
  <c r="L3640" i="15"/>
  <c r="M3640" i="15"/>
  <c r="L3641" i="15"/>
  <c r="M3641" i="15"/>
  <c r="L3642" i="15"/>
  <c r="M3642" i="15"/>
  <c r="L3643" i="15"/>
  <c r="M3643" i="15"/>
  <c r="L3644" i="15"/>
  <c r="M3644" i="15"/>
  <c r="L3645" i="15"/>
  <c r="M3645" i="15"/>
  <c r="L3646" i="15"/>
  <c r="M3646" i="15"/>
  <c r="L3647" i="15"/>
  <c r="M3647" i="15"/>
  <c r="L3648" i="15"/>
  <c r="M3648" i="15"/>
  <c r="L3649" i="15"/>
  <c r="M3649" i="15"/>
  <c r="L3650" i="15"/>
  <c r="M3650" i="15"/>
  <c r="L3651" i="15"/>
  <c r="M3651" i="15"/>
  <c r="L3652" i="15"/>
  <c r="M3652" i="15"/>
  <c r="L3653" i="15"/>
  <c r="M3653" i="15"/>
  <c r="L3654" i="15"/>
  <c r="M3654" i="15"/>
  <c r="L3655" i="15"/>
  <c r="M3655" i="15"/>
  <c r="L3656" i="15"/>
  <c r="M3656" i="15"/>
  <c r="L3657" i="15"/>
  <c r="M3657" i="15"/>
  <c r="L3658" i="15"/>
  <c r="M3658" i="15"/>
  <c r="L3659" i="15"/>
  <c r="M3659" i="15"/>
  <c r="L3660" i="15"/>
  <c r="M3660" i="15"/>
  <c r="L3661" i="15"/>
  <c r="M3661" i="15"/>
  <c r="L3662" i="15"/>
  <c r="M3662" i="15"/>
  <c r="L3663" i="15"/>
  <c r="M3663" i="15"/>
  <c r="L3664" i="15"/>
  <c r="M3664" i="15"/>
  <c r="L3665" i="15"/>
  <c r="M3665" i="15"/>
  <c r="L3666" i="15"/>
  <c r="M3666" i="15"/>
  <c r="L3667" i="15"/>
  <c r="M3667" i="15"/>
  <c r="L3668" i="15"/>
  <c r="M3668" i="15"/>
  <c r="L3669" i="15"/>
  <c r="M3669" i="15"/>
  <c r="L3670" i="15"/>
  <c r="M3670" i="15"/>
  <c r="L3671" i="15"/>
  <c r="M3671" i="15"/>
  <c r="L3672" i="15"/>
  <c r="M3672" i="15"/>
  <c r="L3673" i="15"/>
  <c r="M3673" i="15"/>
  <c r="L3674" i="15"/>
  <c r="M3674" i="15"/>
  <c r="L3675" i="15"/>
  <c r="M3675" i="15"/>
  <c r="L3676" i="15"/>
  <c r="M3676" i="15"/>
  <c r="L3677" i="15"/>
  <c r="M3677" i="15"/>
  <c r="L3678" i="15"/>
  <c r="M3678" i="15"/>
  <c r="L3679" i="15"/>
  <c r="M3679" i="15"/>
  <c r="L3680" i="15"/>
  <c r="M3680" i="15"/>
  <c r="L3681" i="15"/>
  <c r="M3681" i="15"/>
  <c r="L3682" i="15"/>
  <c r="M3682" i="15"/>
  <c r="L3683" i="15"/>
  <c r="M3683" i="15"/>
  <c r="L3684" i="15"/>
  <c r="M3684" i="15"/>
  <c r="L3685" i="15"/>
  <c r="M3685" i="15"/>
  <c r="L3686" i="15"/>
  <c r="M3686" i="15"/>
  <c r="L3687" i="15"/>
  <c r="M3687" i="15"/>
  <c r="L3688" i="15"/>
  <c r="M3688" i="15"/>
  <c r="L3689" i="15"/>
  <c r="M3689" i="15"/>
  <c r="L3690" i="15"/>
  <c r="M3690" i="15"/>
  <c r="L3691" i="15"/>
  <c r="M3691" i="15"/>
  <c r="L3692" i="15"/>
  <c r="M3692" i="15"/>
  <c r="L3693" i="15"/>
  <c r="M3693" i="15"/>
  <c r="L3694" i="15"/>
  <c r="M3694" i="15"/>
  <c r="L3695" i="15"/>
  <c r="M3695" i="15"/>
  <c r="L3696" i="15"/>
  <c r="M3696" i="15"/>
  <c r="L3697" i="15"/>
  <c r="M3697" i="15"/>
  <c r="L3698" i="15"/>
  <c r="M3698" i="15"/>
  <c r="L3699" i="15"/>
  <c r="M3699" i="15"/>
  <c r="L3700" i="15"/>
  <c r="M3700" i="15"/>
  <c r="L3701" i="15"/>
  <c r="M3701" i="15"/>
  <c r="L3702" i="15"/>
  <c r="M3702" i="15"/>
  <c r="L3703" i="15"/>
  <c r="M3703" i="15"/>
  <c r="L3704" i="15"/>
  <c r="M3704" i="15"/>
  <c r="L3705" i="15"/>
  <c r="M3705" i="15"/>
  <c r="L3706" i="15"/>
  <c r="M3706" i="15"/>
  <c r="L3707" i="15"/>
  <c r="M3707" i="15"/>
  <c r="L3708" i="15"/>
  <c r="M3708" i="15"/>
  <c r="L3709" i="15"/>
  <c r="M3709" i="15"/>
  <c r="L3710" i="15"/>
  <c r="M3710" i="15"/>
  <c r="L3711" i="15"/>
  <c r="M3711" i="15"/>
  <c r="L3712" i="15"/>
  <c r="M3712" i="15"/>
  <c r="L3713" i="15"/>
  <c r="M3713" i="15"/>
  <c r="L3714" i="15"/>
  <c r="M3714" i="15"/>
  <c r="L3715" i="15"/>
  <c r="M3715" i="15"/>
  <c r="L3716" i="15"/>
  <c r="M3716" i="15"/>
  <c r="L3717" i="15"/>
  <c r="M3717" i="15"/>
  <c r="L3718" i="15"/>
  <c r="M3718" i="15"/>
  <c r="L3719" i="15"/>
  <c r="M3719" i="15"/>
  <c r="L3720" i="15"/>
  <c r="M3720" i="15"/>
  <c r="L3721" i="15"/>
  <c r="M3721" i="15"/>
  <c r="L3722" i="15"/>
  <c r="M3722" i="15"/>
  <c r="L3723" i="15"/>
  <c r="M3723" i="15"/>
  <c r="L3724" i="15"/>
  <c r="M3724" i="15"/>
  <c r="L3725" i="15"/>
  <c r="M3725" i="15"/>
  <c r="L3726" i="15"/>
  <c r="M3726" i="15"/>
  <c r="L3727" i="15"/>
  <c r="M3727" i="15"/>
  <c r="L3728" i="15"/>
  <c r="M3728" i="15"/>
  <c r="L3729" i="15"/>
  <c r="M3729" i="15"/>
  <c r="L3730" i="15"/>
  <c r="M3730" i="15"/>
  <c r="L3731" i="15"/>
  <c r="M3731" i="15"/>
  <c r="L3732" i="15"/>
  <c r="M3732" i="15"/>
  <c r="L3733" i="15"/>
  <c r="M3733" i="15"/>
  <c r="L3734" i="15"/>
  <c r="M3734" i="15"/>
  <c r="L3735" i="15"/>
  <c r="M3735" i="15"/>
  <c r="L3736" i="15"/>
  <c r="M3736" i="15"/>
  <c r="L3737" i="15"/>
  <c r="M3737" i="15"/>
  <c r="L3738" i="15"/>
  <c r="M3738" i="15"/>
  <c r="L3739" i="15"/>
  <c r="M3739" i="15"/>
  <c r="L3740" i="15"/>
  <c r="M3740" i="15"/>
  <c r="L3741" i="15"/>
  <c r="M3741" i="15"/>
  <c r="L3742" i="15"/>
  <c r="M3742" i="15"/>
  <c r="L3743" i="15"/>
  <c r="M3743" i="15"/>
  <c r="L3744" i="15"/>
  <c r="M3744" i="15"/>
  <c r="L3745" i="15"/>
  <c r="M3745" i="15"/>
  <c r="L3746" i="15"/>
  <c r="M3746" i="15"/>
  <c r="L3747" i="15"/>
  <c r="M3747" i="15"/>
  <c r="L3748" i="15"/>
  <c r="M3748" i="15"/>
  <c r="L3749" i="15"/>
  <c r="M3749" i="15"/>
  <c r="L3750" i="15"/>
  <c r="M3750" i="15"/>
  <c r="L3751" i="15"/>
  <c r="M3751" i="15"/>
  <c r="L3752" i="15"/>
  <c r="M3752" i="15"/>
  <c r="L3753" i="15"/>
  <c r="M3753" i="15"/>
  <c r="L3754" i="15"/>
  <c r="M3754" i="15"/>
  <c r="L3755" i="15"/>
  <c r="M3755" i="15"/>
  <c r="L3756" i="15"/>
  <c r="M3756" i="15"/>
  <c r="L3757" i="15"/>
  <c r="M3757" i="15"/>
  <c r="L3758" i="15"/>
  <c r="M3758" i="15"/>
  <c r="L3759" i="15"/>
  <c r="M3759" i="15"/>
  <c r="L3760" i="15"/>
  <c r="M3760" i="15"/>
  <c r="L3761" i="15"/>
  <c r="M3761" i="15"/>
  <c r="L3762" i="15"/>
  <c r="M3762" i="15"/>
  <c r="L3763" i="15"/>
  <c r="M3763" i="15"/>
  <c r="L3764" i="15"/>
  <c r="M3764" i="15"/>
  <c r="L3765" i="15"/>
  <c r="M3765" i="15"/>
  <c r="L3766" i="15"/>
  <c r="M3766" i="15"/>
  <c r="L3767" i="15"/>
  <c r="M3767" i="15"/>
  <c r="L3768" i="15"/>
  <c r="M3768" i="15"/>
  <c r="L3769" i="15"/>
  <c r="M3769" i="15"/>
  <c r="L3770" i="15"/>
  <c r="M3770" i="15"/>
  <c r="L3771" i="15"/>
  <c r="M3771" i="15"/>
  <c r="L3772" i="15"/>
  <c r="M3772" i="15"/>
  <c r="L3773" i="15"/>
  <c r="M3773" i="15"/>
  <c r="L3774" i="15"/>
  <c r="M3774" i="15"/>
  <c r="L3775" i="15"/>
  <c r="M3775" i="15"/>
  <c r="L3776" i="15"/>
  <c r="M3776" i="15"/>
  <c r="L3777" i="15"/>
  <c r="M3777" i="15"/>
  <c r="L3778" i="15"/>
  <c r="M3778" i="15"/>
  <c r="L3779" i="15"/>
  <c r="M3779" i="15"/>
  <c r="L3780" i="15"/>
  <c r="M3780" i="15"/>
  <c r="L3781" i="15"/>
  <c r="M3781" i="15"/>
  <c r="L3782" i="15"/>
  <c r="M3782" i="15"/>
  <c r="L3783" i="15"/>
  <c r="M3783" i="15"/>
  <c r="L3784" i="15"/>
  <c r="M3784" i="15"/>
  <c r="L3785" i="15"/>
  <c r="M3785" i="15"/>
  <c r="L3786" i="15"/>
  <c r="M3786" i="15"/>
  <c r="L3787" i="15"/>
  <c r="M3787" i="15"/>
  <c r="L3788" i="15"/>
  <c r="M3788" i="15"/>
  <c r="L3789" i="15"/>
  <c r="M3789" i="15"/>
  <c r="L3790" i="15"/>
  <c r="M3790" i="15"/>
  <c r="L3791" i="15"/>
  <c r="M3791" i="15"/>
  <c r="L3792" i="15"/>
  <c r="M3792" i="15"/>
  <c r="L3793" i="15"/>
  <c r="M3793" i="15"/>
  <c r="L3794" i="15"/>
  <c r="M3794" i="15"/>
  <c r="L3795" i="15"/>
  <c r="M3795" i="15"/>
  <c r="L3796" i="15"/>
  <c r="M3796" i="15"/>
  <c r="L3797" i="15"/>
  <c r="M3797" i="15"/>
  <c r="L3798" i="15"/>
  <c r="M3798" i="15"/>
  <c r="L3799" i="15"/>
  <c r="M3799" i="15"/>
  <c r="L3800" i="15"/>
  <c r="M3800" i="15"/>
  <c r="L3801" i="15"/>
  <c r="M3801" i="15"/>
  <c r="L3802" i="15"/>
  <c r="M3802" i="15"/>
  <c r="L3803" i="15"/>
  <c r="M3803" i="15"/>
  <c r="L3804" i="15"/>
  <c r="M3804" i="15"/>
  <c r="L3805" i="15"/>
  <c r="M3805" i="15"/>
  <c r="L3806" i="15"/>
  <c r="M3806" i="15"/>
  <c r="L3807" i="15"/>
  <c r="M3807" i="15"/>
  <c r="L3808" i="15"/>
  <c r="M3808" i="15"/>
  <c r="L3809" i="15"/>
  <c r="M3809" i="15"/>
  <c r="L3810" i="15"/>
  <c r="M3810" i="15"/>
  <c r="L3811" i="15"/>
  <c r="M3811" i="15"/>
  <c r="L3812" i="15"/>
  <c r="M3812" i="15"/>
  <c r="L3813" i="15"/>
  <c r="M3813" i="15"/>
  <c r="L3814" i="15"/>
  <c r="M3814" i="15"/>
  <c r="L3815" i="15"/>
  <c r="M3815" i="15"/>
  <c r="L3816" i="15"/>
  <c r="M3816" i="15"/>
  <c r="L3817" i="15"/>
  <c r="M3817" i="15"/>
  <c r="L3818" i="15"/>
  <c r="M3818" i="15"/>
  <c r="L3819" i="15"/>
  <c r="M3819" i="15"/>
  <c r="L3820" i="15"/>
  <c r="M3820" i="15"/>
  <c r="L3821" i="15"/>
  <c r="M3821" i="15"/>
  <c r="L3822" i="15"/>
  <c r="M3822" i="15"/>
  <c r="L3823" i="15"/>
  <c r="M3823" i="15"/>
  <c r="L3824" i="15"/>
  <c r="M3824" i="15"/>
  <c r="L3825" i="15"/>
  <c r="M3825" i="15"/>
  <c r="L3826" i="15"/>
  <c r="M3826" i="15"/>
  <c r="L3827" i="15"/>
  <c r="M3827" i="15"/>
  <c r="L3828" i="15"/>
  <c r="M3828" i="15"/>
  <c r="L3829" i="15"/>
  <c r="M3829" i="15"/>
  <c r="L3830" i="15"/>
  <c r="M3830" i="15"/>
  <c r="L3831" i="15"/>
  <c r="M3831" i="15"/>
  <c r="L3832" i="15"/>
  <c r="M3832" i="15"/>
  <c r="L3833" i="15"/>
  <c r="M3833" i="15"/>
  <c r="L3834" i="15"/>
  <c r="M3834" i="15"/>
  <c r="L3835" i="15"/>
  <c r="M3835" i="15"/>
  <c r="L3836" i="15"/>
  <c r="M3836" i="15"/>
  <c r="L3837" i="15"/>
  <c r="M3837" i="15"/>
  <c r="L3838" i="15"/>
  <c r="M3838" i="15"/>
  <c r="L3839" i="15"/>
  <c r="M3839" i="15"/>
  <c r="L3840" i="15"/>
  <c r="M3840" i="15"/>
  <c r="L3841" i="15"/>
  <c r="M3841" i="15"/>
  <c r="L3842" i="15"/>
  <c r="M3842" i="15"/>
  <c r="L3843" i="15"/>
  <c r="M3843" i="15"/>
  <c r="L3844" i="15"/>
  <c r="M3844" i="15"/>
  <c r="L3845" i="15"/>
  <c r="M3845" i="15"/>
  <c r="L3846" i="15"/>
  <c r="M3846" i="15"/>
  <c r="L3847" i="15"/>
  <c r="M3847" i="15"/>
  <c r="L3848" i="15"/>
  <c r="M3848" i="15"/>
  <c r="L3849" i="15"/>
  <c r="M3849" i="15"/>
  <c r="L3850" i="15"/>
  <c r="M3850" i="15"/>
  <c r="L3851" i="15"/>
  <c r="M3851" i="15"/>
  <c r="L3852" i="15"/>
  <c r="M3852" i="15"/>
  <c r="L3853" i="15"/>
  <c r="M3853" i="15"/>
  <c r="L3854" i="15"/>
  <c r="M3854" i="15"/>
  <c r="L3855" i="15"/>
  <c r="M3855" i="15"/>
  <c r="L3856" i="15"/>
  <c r="M3856" i="15"/>
  <c r="L3857" i="15"/>
  <c r="M3857" i="15"/>
  <c r="L3858" i="15"/>
  <c r="M3858" i="15"/>
  <c r="L3859" i="15"/>
  <c r="M3859" i="15"/>
  <c r="L3860" i="15"/>
  <c r="M3860" i="15"/>
  <c r="L3861" i="15"/>
  <c r="M3861" i="15"/>
  <c r="L3862" i="15"/>
  <c r="M3862" i="15"/>
  <c r="L3863" i="15"/>
  <c r="M3863" i="15"/>
  <c r="L3864" i="15"/>
  <c r="M3864" i="15"/>
  <c r="L3865" i="15"/>
  <c r="M3865" i="15"/>
  <c r="L3866" i="15"/>
  <c r="M3866" i="15"/>
  <c r="L3867" i="15"/>
  <c r="M3867" i="15"/>
  <c r="L3868" i="15"/>
  <c r="M3868" i="15"/>
  <c r="L3869" i="15"/>
  <c r="M3869" i="15"/>
  <c r="L3870" i="15"/>
  <c r="M3870" i="15"/>
  <c r="L3871" i="15"/>
  <c r="M3871" i="15"/>
  <c r="L3872" i="15"/>
  <c r="M3872" i="15"/>
  <c r="L3873" i="15"/>
  <c r="M3873" i="15"/>
  <c r="L3874" i="15"/>
  <c r="M3874" i="15"/>
  <c r="L3875" i="15"/>
  <c r="M3875" i="15"/>
  <c r="L3876" i="15"/>
  <c r="M3876" i="15"/>
  <c r="L3877" i="15"/>
  <c r="M3877" i="15"/>
  <c r="L3878" i="15"/>
  <c r="M3878" i="15"/>
  <c r="L3879" i="15"/>
  <c r="M3879" i="15"/>
  <c r="L3880" i="15"/>
  <c r="M3880" i="15"/>
  <c r="L3881" i="15"/>
  <c r="M3881" i="15"/>
  <c r="L3882" i="15"/>
  <c r="M3882" i="15"/>
  <c r="L3883" i="15"/>
  <c r="M3883" i="15"/>
  <c r="L3884" i="15"/>
  <c r="M3884" i="15"/>
  <c r="L3885" i="15"/>
  <c r="M3885" i="15"/>
  <c r="L3886" i="15"/>
  <c r="M3886" i="15"/>
  <c r="L3887" i="15"/>
  <c r="M3887" i="15"/>
  <c r="L3888" i="15"/>
  <c r="M3888" i="15"/>
  <c r="L3889" i="15"/>
  <c r="M3889" i="15"/>
  <c r="L3890" i="15"/>
  <c r="M3890" i="15"/>
  <c r="L3891" i="15"/>
  <c r="M3891" i="15"/>
  <c r="L3892" i="15"/>
  <c r="M3892" i="15"/>
  <c r="L3893" i="15"/>
  <c r="M3893" i="15"/>
  <c r="L3894" i="15"/>
  <c r="M3894" i="15"/>
  <c r="L3895" i="15"/>
  <c r="M3895" i="15"/>
  <c r="L3896" i="15"/>
  <c r="M3896" i="15"/>
  <c r="L3897" i="15"/>
  <c r="M3897" i="15"/>
  <c r="L3898" i="15"/>
  <c r="M3898" i="15"/>
  <c r="L3899" i="15"/>
  <c r="M3899" i="15"/>
  <c r="L3900" i="15"/>
  <c r="M3900" i="15"/>
  <c r="L3901" i="15"/>
  <c r="M3901" i="15"/>
  <c r="L3902" i="15"/>
  <c r="M3902" i="15"/>
  <c r="L3903" i="15"/>
  <c r="M3903" i="15"/>
  <c r="L3904" i="15"/>
  <c r="M3904" i="15"/>
  <c r="L3905" i="15"/>
  <c r="M3905" i="15"/>
  <c r="L3906" i="15"/>
  <c r="M3906" i="15"/>
  <c r="L3907" i="15"/>
  <c r="M3907" i="15"/>
  <c r="L3908" i="15"/>
  <c r="M3908" i="15"/>
  <c r="L3909" i="15"/>
  <c r="M3909" i="15"/>
  <c r="L3910" i="15"/>
  <c r="M3910" i="15"/>
  <c r="L3911" i="15"/>
  <c r="M3911" i="15"/>
  <c r="L3912" i="15"/>
  <c r="M3912" i="15"/>
  <c r="L3913" i="15"/>
  <c r="M3913" i="15"/>
  <c r="L3914" i="15"/>
  <c r="M3914" i="15"/>
  <c r="L3915" i="15"/>
  <c r="M3915" i="15"/>
  <c r="L3916" i="15"/>
  <c r="M3916" i="15"/>
  <c r="L3917" i="15"/>
  <c r="M3917" i="15"/>
  <c r="L3918" i="15"/>
  <c r="M3918" i="15"/>
  <c r="L3919" i="15"/>
  <c r="M3919" i="15"/>
  <c r="L3920" i="15"/>
  <c r="M3920" i="15"/>
  <c r="L3921" i="15"/>
  <c r="M3921" i="15"/>
  <c r="L3922" i="15"/>
  <c r="M3922" i="15"/>
  <c r="L3923" i="15"/>
  <c r="M3923" i="15"/>
  <c r="L3924" i="15"/>
  <c r="M3924" i="15"/>
  <c r="L3925" i="15"/>
  <c r="M3925" i="15"/>
  <c r="L3926" i="15"/>
  <c r="M3926" i="15"/>
  <c r="L3927" i="15"/>
  <c r="M3927" i="15"/>
  <c r="L3928" i="15"/>
  <c r="M3928" i="15"/>
  <c r="L3929" i="15"/>
  <c r="M3929" i="15"/>
  <c r="L3930" i="15"/>
  <c r="M3930" i="15"/>
  <c r="L3931" i="15"/>
  <c r="M3931" i="15"/>
  <c r="L3932" i="15"/>
  <c r="M3932" i="15"/>
  <c r="L3933" i="15"/>
  <c r="M3933" i="15"/>
  <c r="L3934" i="15"/>
  <c r="M3934" i="15"/>
  <c r="L3935" i="15"/>
  <c r="M3935" i="15"/>
  <c r="L3936" i="15"/>
  <c r="M3936" i="15"/>
  <c r="L3937" i="15"/>
  <c r="M3937" i="15"/>
  <c r="L3938" i="15"/>
  <c r="M3938" i="15"/>
  <c r="L3939" i="15"/>
  <c r="M3939" i="15"/>
  <c r="L3940" i="15"/>
  <c r="M3940" i="15"/>
  <c r="L3941" i="15"/>
  <c r="M3941" i="15"/>
  <c r="L3942" i="15"/>
  <c r="M3942" i="15"/>
  <c r="L3943" i="15"/>
  <c r="M3943" i="15"/>
  <c r="L3944" i="15"/>
  <c r="M3944" i="15"/>
  <c r="L3945" i="15"/>
  <c r="M3945" i="15"/>
  <c r="L3946" i="15"/>
  <c r="M3946" i="15"/>
  <c r="L3947" i="15"/>
  <c r="M3947" i="15"/>
  <c r="L3948" i="15"/>
  <c r="M3948" i="15"/>
  <c r="L3949" i="15"/>
  <c r="M3949" i="15"/>
  <c r="L3950" i="15"/>
  <c r="M3950" i="15"/>
  <c r="L3951" i="15"/>
  <c r="M3951" i="15"/>
  <c r="L3952" i="15"/>
  <c r="M3952" i="15"/>
  <c r="L3953" i="15"/>
  <c r="M3953" i="15"/>
  <c r="L3954" i="15"/>
  <c r="M3954" i="15"/>
  <c r="L3955" i="15"/>
  <c r="M3955" i="15"/>
  <c r="L3956" i="15"/>
  <c r="M3956" i="15"/>
  <c r="L3957" i="15"/>
  <c r="M3957" i="15"/>
  <c r="L3958" i="15"/>
  <c r="M3958" i="15"/>
  <c r="L3959" i="15"/>
  <c r="M3959" i="15"/>
  <c r="L3960" i="15"/>
  <c r="M3960" i="15"/>
  <c r="L3961" i="15"/>
  <c r="M3961" i="15"/>
  <c r="L3962" i="15"/>
  <c r="M3962" i="15"/>
  <c r="L3963" i="15"/>
  <c r="M3963" i="15"/>
  <c r="L3964" i="15"/>
  <c r="M3964" i="15"/>
  <c r="L3965" i="15"/>
  <c r="M3965" i="15"/>
  <c r="L3966" i="15"/>
  <c r="M3966" i="15"/>
  <c r="L3967" i="15"/>
  <c r="M3967" i="15"/>
  <c r="L3968" i="15"/>
  <c r="M3968" i="15"/>
  <c r="L3969" i="15"/>
  <c r="M3969" i="15"/>
  <c r="L3970" i="15"/>
  <c r="M3970" i="15"/>
  <c r="L3971" i="15"/>
  <c r="M3971" i="15"/>
  <c r="L3972" i="15"/>
  <c r="M3972" i="15"/>
  <c r="L3973" i="15"/>
  <c r="M3973" i="15"/>
  <c r="L3974" i="15"/>
  <c r="M3974" i="15"/>
  <c r="L3975" i="15"/>
  <c r="M3975" i="15"/>
  <c r="L3976" i="15"/>
  <c r="M3976" i="15"/>
  <c r="L3977" i="15"/>
  <c r="M3977" i="15"/>
  <c r="L3978" i="15"/>
  <c r="M3978" i="15"/>
  <c r="L3979" i="15"/>
  <c r="M3979" i="15"/>
  <c r="L3980" i="15"/>
  <c r="M3980" i="15"/>
  <c r="L3981" i="15"/>
  <c r="M3981" i="15"/>
  <c r="L3982" i="15"/>
  <c r="M3982" i="15"/>
  <c r="L3983" i="15"/>
  <c r="M3983" i="15"/>
  <c r="L3984" i="15"/>
  <c r="M3984" i="15"/>
  <c r="L3985" i="15"/>
  <c r="M3985" i="15"/>
  <c r="L3986" i="15"/>
  <c r="M3986" i="15"/>
  <c r="L3987" i="15"/>
  <c r="M3987" i="15"/>
  <c r="L3988" i="15"/>
  <c r="M3988" i="15"/>
  <c r="L3989" i="15"/>
  <c r="M3989" i="15"/>
  <c r="L3990" i="15"/>
  <c r="M3990" i="15"/>
  <c r="L3991" i="15"/>
  <c r="M3991" i="15"/>
  <c r="L3992" i="15"/>
  <c r="M3992" i="15"/>
  <c r="L3993" i="15"/>
  <c r="M3993" i="15"/>
  <c r="L3994" i="15"/>
  <c r="M3994" i="15"/>
  <c r="L3995" i="15"/>
  <c r="M3995" i="15"/>
  <c r="L3996" i="15"/>
  <c r="M3996" i="15"/>
  <c r="L3997" i="15"/>
  <c r="M3997" i="15"/>
  <c r="L3998" i="15"/>
  <c r="M3998" i="15"/>
  <c r="L3999" i="15"/>
  <c r="M3999" i="15"/>
  <c r="L4000" i="15"/>
  <c r="M4000" i="15"/>
  <c r="L4001" i="15"/>
  <c r="M4001" i="15"/>
  <c r="L4002" i="15"/>
  <c r="M4002" i="15"/>
  <c r="L4003" i="15"/>
  <c r="M4003" i="15"/>
  <c r="L4004" i="15"/>
  <c r="M4004" i="15"/>
  <c r="L4005" i="15"/>
  <c r="M4005" i="15"/>
  <c r="L4006" i="15"/>
  <c r="M4006" i="15"/>
  <c r="L4007" i="15"/>
  <c r="M4007" i="15"/>
  <c r="L4008" i="15"/>
  <c r="M4008" i="15"/>
  <c r="L4009" i="15"/>
  <c r="M4009" i="15"/>
  <c r="L4010" i="15"/>
  <c r="M4010" i="15"/>
  <c r="L4011" i="15"/>
  <c r="M4011" i="15"/>
  <c r="L4012" i="15"/>
  <c r="M4012" i="15"/>
  <c r="L4013" i="15"/>
  <c r="M4013" i="15"/>
  <c r="L4014" i="15"/>
  <c r="M4014" i="15"/>
  <c r="L4015" i="15"/>
  <c r="M4015" i="15"/>
  <c r="L4016" i="15"/>
  <c r="M4016" i="15"/>
  <c r="L4017" i="15"/>
  <c r="M4017" i="15"/>
  <c r="L4018" i="15"/>
  <c r="M4018" i="15"/>
  <c r="L4019" i="15"/>
  <c r="M4019" i="15"/>
  <c r="L4020" i="15"/>
  <c r="M4020" i="15"/>
  <c r="L4021" i="15"/>
  <c r="M4021" i="15"/>
  <c r="L4022" i="15"/>
  <c r="M4022" i="15"/>
  <c r="L4023" i="15"/>
  <c r="M4023" i="15"/>
  <c r="L4024" i="15"/>
  <c r="M4024" i="15"/>
  <c r="L4025" i="15"/>
  <c r="M4025" i="15"/>
  <c r="L4026" i="15"/>
  <c r="M4026" i="15"/>
  <c r="L4027" i="15"/>
  <c r="M4027" i="15"/>
  <c r="L4028" i="15"/>
  <c r="M4028" i="15"/>
  <c r="L4029" i="15"/>
  <c r="M4029" i="15"/>
  <c r="L4030" i="15"/>
  <c r="M4030" i="15"/>
  <c r="L4031" i="15"/>
  <c r="M4031" i="15"/>
  <c r="L4032" i="15"/>
  <c r="M4032" i="15"/>
  <c r="L4033" i="15"/>
  <c r="M4033" i="15"/>
  <c r="L4034" i="15"/>
  <c r="M4034" i="15"/>
  <c r="L4035" i="15"/>
  <c r="M4035" i="15"/>
  <c r="L4036" i="15"/>
  <c r="M4036" i="15"/>
  <c r="L4037" i="15"/>
  <c r="M4037" i="15"/>
  <c r="L4038" i="15"/>
  <c r="M4038" i="15"/>
  <c r="L4039" i="15"/>
  <c r="M4039" i="15"/>
  <c r="L4040" i="15"/>
  <c r="M4040" i="15"/>
  <c r="L4041" i="15"/>
  <c r="M4041" i="15"/>
  <c r="L4042" i="15"/>
  <c r="M4042" i="15"/>
  <c r="L4043" i="15"/>
  <c r="M4043" i="15"/>
  <c r="L4044" i="15"/>
  <c r="M4044" i="15"/>
  <c r="L4045" i="15"/>
  <c r="M4045" i="15"/>
  <c r="L4046" i="15"/>
  <c r="M4046" i="15"/>
  <c r="L4047" i="15"/>
  <c r="M4047" i="15"/>
  <c r="L4048" i="15"/>
  <c r="M4048" i="15"/>
  <c r="L4049" i="15"/>
  <c r="M4049" i="15"/>
  <c r="L4050" i="15"/>
  <c r="M4050" i="15"/>
  <c r="L4051" i="15"/>
  <c r="M4051" i="15"/>
  <c r="L4052" i="15"/>
  <c r="M4052" i="15"/>
  <c r="L4053" i="15"/>
  <c r="M4053" i="15"/>
  <c r="L4054" i="15"/>
  <c r="M4054" i="15"/>
  <c r="L4055" i="15"/>
  <c r="M4055" i="15"/>
  <c r="L4056" i="15"/>
  <c r="M4056" i="15"/>
  <c r="L4057" i="15"/>
  <c r="M4057" i="15"/>
  <c r="L4058" i="15"/>
  <c r="M4058" i="15"/>
  <c r="L4059" i="15"/>
  <c r="M4059" i="15"/>
  <c r="L4060" i="15"/>
  <c r="M4060" i="15"/>
  <c r="L4061" i="15"/>
  <c r="M4061" i="15"/>
  <c r="L4062" i="15"/>
  <c r="M4062" i="15"/>
  <c r="L4063" i="15"/>
  <c r="M4063" i="15"/>
  <c r="L4064" i="15"/>
  <c r="M4064" i="15"/>
  <c r="L4065" i="15"/>
  <c r="M4065" i="15"/>
  <c r="L4066" i="15"/>
  <c r="M4066" i="15"/>
  <c r="L4067" i="15"/>
  <c r="M4067" i="15"/>
  <c r="L4068" i="15"/>
  <c r="M4068" i="15"/>
  <c r="L4069" i="15"/>
  <c r="M4069" i="15"/>
  <c r="L4070" i="15"/>
  <c r="M4070" i="15"/>
  <c r="L4071" i="15"/>
  <c r="M4071" i="15"/>
  <c r="L4072" i="15"/>
  <c r="M4072" i="15"/>
  <c r="L4073" i="15"/>
  <c r="M4073" i="15"/>
  <c r="L4074" i="15"/>
  <c r="M4074" i="15"/>
  <c r="L4075" i="15"/>
  <c r="M4075" i="15"/>
  <c r="L4076" i="15"/>
  <c r="M4076" i="15"/>
  <c r="L4077" i="15"/>
  <c r="M4077" i="15"/>
  <c r="L4078" i="15"/>
  <c r="M4078" i="15"/>
  <c r="L4079" i="15"/>
  <c r="M4079" i="15"/>
  <c r="L4080" i="15"/>
  <c r="M4080" i="15"/>
  <c r="L4081" i="15"/>
  <c r="M4081" i="15"/>
  <c r="L4082" i="15"/>
  <c r="M4082" i="15"/>
  <c r="L4083" i="15"/>
  <c r="M4083" i="15"/>
  <c r="L4084" i="15"/>
  <c r="M4084" i="15"/>
  <c r="L4085" i="15"/>
  <c r="M4085" i="15"/>
  <c r="L4086" i="15"/>
  <c r="M4086" i="15"/>
  <c r="L4087" i="15"/>
  <c r="M4087" i="15"/>
  <c r="L4088" i="15"/>
  <c r="M4088" i="15"/>
  <c r="L4089" i="15"/>
  <c r="M4089" i="15"/>
  <c r="L4090" i="15"/>
  <c r="M4090" i="15"/>
  <c r="L4091" i="15"/>
  <c r="M4091" i="15"/>
  <c r="L4092" i="15"/>
  <c r="M4092" i="15"/>
  <c r="L4093" i="15"/>
  <c r="M4093" i="15"/>
  <c r="L4094" i="15"/>
  <c r="M4094" i="15"/>
  <c r="L4095" i="15"/>
  <c r="M4095" i="15"/>
  <c r="L4096" i="15"/>
  <c r="M4096" i="15"/>
  <c r="L4097" i="15"/>
  <c r="M4097" i="15"/>
  <c r="L4098" i="15"/>
  <c r="M4098" i="15"/>
  <c r="L4099" i="15"/>
  <c r="M4099" i="15"/>
  <c r="L4100" i="15"/>
  <c r="M4100" i="15"/>
  <c r="L4101" i="15"/>
  <c r="M4101" i="15"/>
  <c r="L4102" i="15"/>
  <c r="M4102" i="15"/>
  <c r="L4103" i="15"/>
  <c r="M4103" i="15"/>
  <c r="L4104" i="15"/>
  <c r="M4104" i="15"/>
  <c r="L4105" i="15"/>
  <c r="M4105" i="15"/>
  <c r="L4106" i="15"/>
  <c r="M4106" i="15"/>
  <c r="L4107" i="15"/>
  <c r="M4107" i="15"/>
  <c r="L4108" i="15"/>
  <c r="M4108" i="15"/>
  <c r="L4109" i="15"/>
  <c r="M4109" i="15"/>
  <c r="L4110" i="15"/>
  <c r="M4110" i="15"/>
  <c r="L4111" i="15"/>
  <c r="M4111" i="15"/>
  <c r="L4112" i="15"/>
  <c r="M4112" i="15"/>
  <c r="L4113" i="15"/>
  <c r="M4113" i="15"/>
  <c r="L4114" i="15"/>
  <c r="M4114" i="15"/>
  <c r="L4115" i="15"/>
  <c r="M4115" i="15"/>
  <c r="L4116" i="15"/>
  <c r="M4116" i="15"/>
  <c r="L4117" i="15"/>
  <c r="M4117" i="15"/>
  <c r="L4118" i="15"/>
  <c r="M4118" i="15"/>
  <c r="L4119" i="15"/>
  <c r="M4119" i="15"/>
  <c r="L4120" i="15"/>
  <c r="M4120" i="15"/>
  <c r="L4121" i="15"/>
  <c r="M4121" i="15"/>
  <c r="L4122" i="15"/>
  <c r="M4122" i="15"/>
  <c r="L4123" i="15"/>
  <c r="M4123" i="15"/>
  <c r="L4124" i="15"/>
  <c r="M4124" i="15"/>
  <c r="L4125" i="15"/>
  <c r="M4125" i="15"/>
  <c r="L4126" i="15"/>
  <c r="M4126" i="15"/>
  <c r="L4127" i="15"/>
  <c r="M4127" i="15"/>
  <c r="L4128" i="15"/>
  <c r="M4128" i="15"/>
  <c r="L4129" i="15"/>
  <c r="M4129" i="15"/>
  <c r="L4130" i="15"/>
  <c r="M4130" i="15"/>
  <c r="L4131" i="15"/>
  <c r="M4131" i="15"/>
  <c r="L4132" i="15"/>
  <c r="M4132" i="15"/>
  <c r="L4133" i="15"/>
  <c r="M4133" i="15"/>
  <c r="L4134" i="15"/>
  <c r="M4134" i="15"/>
  <c r="L4135" i="15"/>
  <c r="M4135" i="15"/>
  <c r="L4136" i="15"/>
  <c r="M4136" i="15"/>
  <c r="L4137" i="15"/>
  <c r="M4137" i="15"/>
  <c r="L4138" i="15"/>
  <c r="M4138" i="15"/>
  <c r="L4139" i="15"/>
  <c r="M4139" i="15"/>
  <c r="L4140" i="15"/>
  <c r="M4140" i="15"/>
  <c r="L4141" i="15"/>
  <c r="M4141" i="15"/>
  <c r="L4142" i="15"/>
  <c r="M4142" i="15"/>
  <c r="L4143" i="15"/>
  <c r="M4143" i="15"/>
  <c r="L4144" i="15"/>
  <c r="M4144" i="15"/>
  <c r="L4145" i="15"/>
  <c r="M4145" i="15"/>
  <c r="L4146" i="15"/>
  <c r="M4146" i="15"/>
  <c r="L4147" i="15"/>
  <c r="M4147" i="15"/>
  <c r="L4148" i="15"/>
  <c r="M4148" i="15"/>
  <c r="L4149" i="15"/>
  <c r="M4149" i="15"/>
  <c r="L4150" i="15"/>
  <c r="M4150" i="15"/>
  <c r="L4151" i="15"/>
  <c r="M4151" i="15"/>
  <c r="L4152" i="15"/>
  <c r="M4152" i="15"/>
  <c r="L4153" i="15"/>
  <c r="M4153" i="15"/>
  <c r="L4154" i="15"/>
  <c r="M4154" i="15"/>
  <c r="L4155" i="15"/>
  <c r="M4155" i="15"/>
  <c r="L4156" i="15"/>
  <c r="M4156" i="15"/>
  <c r="L4157" i="15"/>
  <c r="M4157" i="15"/>
  <c r="L4158" i="15"/>
  <c r="M4158" i="15"/>
  <c r="L4159" i="15"/>
  <c r="M4159" i="15"/>
  <c r="L4160" i="15"/>
  <c r="M4160" i="15"/>
  <c r="L4161" i="15"/>
  <c r="M4161" i="15"/>
  <c r="L4162" i="15"/>
  <c r="M4162" i="15"/>
  <c r="L4163" i="15"/>
  <c r="M4163" i="15"/>
  <c r="L4164" i="15"/>
  <c r="M4164" i="15"/>
  <c r="L4165" i="15"/>
  <c r="M4165" i="15"/>
  <c r="L4166" i="15"/>
  <c r="M4166" i="15"/>
  <c r="L4167" i="15"/>
  <c r="M4167" i="15"/>
  <c r="L4168" i="15"/>
  <c r="M4168" i="15"/>
  <c r="L4169" i="15"/>
  <c r="M4169" i="15"/>
  <c r="L4170" i="15"/>
  <c r="M4170" i="15"/>
  <c r="L4171" i="15"/>
  <c r="M4171" i="15"/>
  <c r="L4172" i="15"/>
  <c r="M4172" i="15"/>
  <c r="L4173" i="15"/>
  <c r="M4173" i="15"/>
  <c r="L4174" i="15"/>
  <c r="M4174" i="15"/>
  <c r="L4175" i="15"/>
  <c r="M4175" i="15"/>
  <c r="L4176" i="15"/>
  <c r="M4176" i="15"/>
  <c r="L4177" i="15"/>
  <c r="M4177" i="15"/>
  <c r="L4178" i="15"/>
  <c r="M4178" i="15"/>
  <c r="L4179" i="15"/>
  <c r="M4179" i="15"/>
  <c r="L4180" i="15"/>
  <c r="M4180" i="15"/>
  <c r="L4181" i="15"/>
  <c r="M4181" i="15"/>
  <c r="L4182" i="15"/>
  <c r="M4182" i="15"/>
  <c r="L4183" i="15"/>
  <c r="M4183" i="15"/>
  <c r="L4184" i="15"/>
  <c r="M4184" i="15"/>
  <c r="L4185" i="15"/>
  <c r="M4185" i="15"/>
  <c r="L4186" i="15"/>
  <c r="M4186" i="15"/>
  <c r="L4187" i="15"/>
  <c r="M4187" i="15"/>
  <c r="L4188" i="15"/>
  <c r="M4188" i="15"/>
  <c r="L4189" i="15"/>
  <c r="M4189" i="15"/>
  <c r="L4190" i="15"/>
  <c r="M4190" i="15"/>
  <c r="L4191" i="15"/>
  <c r="M4191" i="15"/>
  <c r="L4192" i="15"/>
  <c r="M4192" i="15"/>
  <c r="L4193" i="15"/>
  <c r="M4193" i="15"/>
  <c r="L4194" i="15"/>
  <c r="M4194" i="15"/>
  <c r="L4195" i="15"/>
  <c r="M4195" i="15"/>
  <c r="L4196" i="15"/>
  <c r="M4196" i="15"/>
  <c r="L4197" i="15"/>
  <c r="M4197" i="15"/>
  <c r="L4198" i="15"/>
  <c r="M4198" i="15"/>
  <c r="L4199" i="15"/>
  <c r="M4199" i="15"/>
  <c r="L4200" i="15"/>
  <c r="M4200" i="15"/>
  <c r="L4201" i="15"/>
  <c r="M4201" i="15"/>
  <c r="L4202" i="15"/>
  <c r="M4202" i="15"/>
  <c r="L4203" i="15"/>
  <c r="M4203" i="15"/>
  <c r="L4204" i="15"/>
  <c r="M4204" i="15"/>
  <c r="L4205" i="15"/>
  <c r="M4205" i="15"/>
  <c r="L4206" i="15"/>
  <c r="M4206" i="15"/>
  <c r="L4207" i="15"/>
  <c r="M4207" i="15"/>
  <c r="L4208" i="15"/>
  <c r="M4208" i="15"/>
  <c r="L4209" i="15"/>
  <c r="M4209" i="15"/>
  <c r="L4210" i="15"/>
  <c r="M4210" i="15"/>
  <c r="L4211" i="15"/>
  <c r="M4211" i="15"/>
  <c r="L4212" i="15"/>
  <c r="M4212" i="15"/>
  <c r="L4213" i="15"/>
  <c r="M4213" i="15"/>
  <c r="L4214" i="15"/>
  <c r="M4214" i="15"/>
  <c r="L4215" i="15"/>
  <c r="M4215" i="15"/>
  <c r="L4216" i="15"/>
  <c r="M4216" i="15"/>
  <c r="L4217" i="15"/>
  <c r="M4217" i="15"/>
  <c r="L4218" i="15"/>
  <c r="M4218" i="15"/>
  <c r="L4219" i="15"/>
  <c r="M4219" i="15"/>
  <c r="L4220" i="15"/>
  <c r="M4220" i="15"/>
  <c r="L4221" i="15"/>
  <c r="M4221" i="15"/>
  <c r="L4222" i="15"/>
  <c r="M4222" i="15"/>
  <c r="L4223" i="15"/>
  <c r="M4223" i="15"/>
  <c r="L4224" i="15"/>
  <c r="M4224" i="15"/>
  <c r="L4225" i="15"/>
  <c r="M4225" i="15"/>
  <c r="L4226" i="15"/>
  <c r="M4226" i="15"/>
  <c r="L4227" i="15"/>
  <c r="M4227" i="15"/>
  <c r="L4228" i="15"/>
  <c r="M4228" i="15"/>
  <c r="L4229" i="15"/>
  <c r="M4229" i="15"/>
  <c r="L4230" i="15"/>
  <c r="M4230" i="15"/>
  <c r="L4231" i="15"/>
  <c r="M4231" i="15"/>
  <c r="L4232" i="15"/>
  <c r="M4232" i="15"/>
  <c r="L4233" i="15"/>
  <c r="M4233" i="15"/>
  <c r="L4234" i="15"/>
  <c r="M4234" i="15"/>
  <c r="L4235" i="15"/>
  <c r="M4235" i="15"/>
  <c r="L4236" i="15"/>
  <c r="M4236" i="15"/>
  <c r="L4237" i="15"/>
  <c r="M4237" i="15"/>
  <c r="L4238" i="15"/>
  <c r="M4238" i="15"/>
  <c r="L4239" i="15"/>
  <c r="M4239" i="15"/>
  <c r="L4240" i="15"/>
  <c r="M4240" i="15"/>
  <c r="L4241" i="15"/>
  <c r="M4241" i="15"/>
  <c r="L4242" i="15"/>
  <c r="M4242" i="15"/>
  <c r="L4243" i="15"/>
  <c r="M4243" i="15"/>
  <c r="L4244" i="15"/>
  <c r="M4244" i="15"/>
  <c r="L4245" i="15"/>
  <c r="M4245" i="15"/>
  <c r="L4246" i="15"/>
  <c r="M4246" i="15"/>
  <c r="L4247" i="15"/>
  <c r="M4247" i="15"/>
  <c r="L4248" i="15"/>
  <c r="M4248" i="15"/>
  <c r="L4249" i="15"/>
  <c r="M4249" i="15"/>
  <c r="L4250" i="15"/>
  <c r="M4250" i="15"/>
  <c r="L4251" i="15"/>
  <c r="M4251" i="15"/>
  <c r="L4252" i="15"/>
  <c r="M4252" i="15"/>
  <c r="L4253" i="15"/>
  <c r="M4253" i="15"/>
  <c r="L4254" i="15"/>
  <c r="M4254" i="15"/>
  <c r="L4255" i="15"/>
  <c r="M4255" i="15"/>
  <c r="L4256" i="15"/>
  <c r="M4256" i="15"/>
  <c r="L4257" i="15"/>
  <c r="M4257" i="15"/>
  <c r="L4258" i="15"/>
  <c r="M4258" i="15"/>
  <c r="L4259" i="15"/>
  <c r="M4259" i="15"/>
  <c r="L4260" i="15"/>
  <c r="M4260" i="15"/>
  <c r="L4261" i="15"/>
  <c r="M4261" i="15"/>
  <c r="L4262" i="15"/>
  <c r="M4262" i="15"/>
  <c r="L4263" i="15"/>
  <c r="M4263" i="15"/>
  <c r="L4264" i="15"/>
  <c r="M4264" i="15"/>
  <c r="L4265" i="15"/>
  <c r="M4265" i="15"/>
  <c r="L4266" i="15"/>
  <c r="M4266" i="15"/>
  <c r="L4267" i="15"/>
  <c r="M4267" i="15"/>
  <c r="L4268" i="15"/>
  <c r="M4268" i="15"/>
  <c r="L4269" i="15"/>
  <c r="M4269" i="15"/>
  <c r="L4270" i="15"/>
  <c r="M4270" i="15"/>
  <c r="L4271" i="15"/>
  <c r="M4271" i="15"/>
  <c r="L4272" i="15"/>
  <c r="M4272" i="15"/>
  <c r="L4273" i="15"/>
  <c r="M4273" i="15"/>
  <c r="L4274" i="15"/>
  <c r="M4274" i="15"/>
  <c r="L4275" i="15"/>
  <c r="M4275" i="15"/>
  <c r="L4276" i="15"/>
  <c r="M4276" i="15"/>
  <c r="L4277" i="15"/>
  <c r="M4277" i="15"/>
  <c r="L4278" i="15"/>
  <c r="M4278" i="15"/>
  <c r="L4279" i="15"/>
  <c r="M4279" i="15"/>
  <c r="L4280" i="15"/>
  <c r="M4280" i="15"/>
  <c r="L4281" i="15"/>
  <c r="M4281" i="15"/>
  <c r="L4282" i="15"/>
  <c r="M4282" i="15"/>
  <c r="L4283" i="15"/>
  <c r="M4283" i="15"/>
  <c r="L4284" i="15"/>
  <c r="M4284" i="15"/>
  <c r="L4285" i="15"/>
  <c r="M4285" i="15"/>
  <c r="L4286" i="15"/>
  <c r="M4286" i="15"/>
  <c r="L4287" i="15"/>
  <c r="M4287" i="15"/>
  <c r="L4288" i="15"/>
  <c r="M4288" i="15"/>
  <c r="L4289" i="15"/>
  <c r="M4289" i="15"/>
  <c r="L4290" i="15"/>
  <c r="M4290" i="15"/>
  <c r="L4291" i="15"/>
  <c r="M4291" i="15"/>
  <c r="L4292" i="15"/>
  <c r="M4292" i="15"/>
  <c r="L4293" i="15"/>
  <c r="M4293" i="15"/>
  <c r="L4294" i="15"/>
  <c r="M4294" i="15"/>
  <c r="L4295" i="15"/>
  <c r="M4295" i="15"/>
  <c r="L4296" i="15"/>
  <c r="M4296" i="15"/>
  <c r="L4297" i="15"/>
  <c r="M4297" i="15"/>
  <c r="L4298" i="15"/>
  <c r="M4298" i="15"/>
  <c r="L4299" i="15"/>
  <c r="M4299" i="15"/>
  <c r="L4300" i="15"/>
  <c r="M4300" i="15"/>
  <c r="L4301" i="15"/>
  <c r="M4301" i="15"/>
  <c r="L4302" i="15"/>
  <c r="M4302" i="15"/>
  <c r="L4303" i="15"/>
  <c r="M4303" i="15"/>
  <c r="L4304" i="15"/>
  <c r="M4304" i="15"/>
  <c r="L4305" i="15"/>
  <c r="M4305" i="15"/>
  <c r="L4306" i="15"/>
  <c r="M4306" i="15"/>
  <c r="L4307" i="15"/>
  <c r="M4307" i="15"/>
  <c r="L4308" i="15"/>
  <c r="M4308" i="15"/>
  <c r="L4309" i="15"/>
  <c r="M4309" i="15"/>
  <c r="L4310" i="15"/>
  <c r="M4310" i="15"/>
  <c r="L4311" i="15"/>
  <c r="M4311" i="15"/>
  <c r="L4312" i="15"/>
  <c r="M4312" i="15"/>
  <c r="L4313" i="15"/>
  <c r="M4313" i="15"/>
  <c r="L4314" i="15"/>
  <c r="M4314" i="15"/>
  <c r="L4315" i="15"/>
  <c r="M4315" i="15"/>
  <c r="L4316" i="15"/>
  <c r="M4316" i="15"/>
  <c r="L4317" i="15"/>
  <c r="M4317" i="15"/>
  <c r="L4318" i="15"/>
  <c r="M4318" i="15"/>
  <c r="L4319" i="15"/>
  <c r="M4319" i="15"/>
  <c r="L4320" i="15"/>
  <c r="M4320" i="15"/>
  <c r="L4321" i="15"/>
  <c r="M4321" i="15"/>
  <c r="L4322" i="15"/>
  <c r="M4322" i="15"/>
  <c r="L4323" i="15"/>
  <c r="M4323" i="15"/>
  <c r="L4324" i="15"/>
  <c r="M4324" i="15"/>
  <c r="L4325" i="15"/>
  <c r="M4325" i="15"/>
  <c r="L4326" i="15"/>
  <c r="M4326" i="15"/>
  <c r="L4327" i="15"/>
  <c r="M4327" i="15"/>
  <c r="L4328" i="15"/>
  <c r="M4328" i="15"/>
  <c r="L4329" i="15"/>
  <c r="M4329" i="15"/>
  <c r="L4330" i="15"/>
  <c r="M4330" i="15"/>
  <c r="L4331" i="15"/>
  <c r="M4331" i="15"/>
  <c r="L4332" i="15"/>
  <c r="M4332" i="15"/>
  <c r="L4333" i="15"/>
  <c r="M4333" i="15"/>
  <c r="L4334" i="15"/>
  <c r="M4334" i="15"/>
  <c r="L4335" i="15"/>
  <c r="M4335" i="15"/>
  <c r="L4336" i="15"/>
  <c r="M4336" i="15"/>
  <c r="L4337" i="15"/>
  <c r="M4337" i="15"/>
  <c r="L4338" i="15"/>
  <c r="M4338" i="15"/>
  <c r="L4339" i="15"/>
  <c r="M4339" i="15"/>
  <c r="L4340" i="15"/>
  <c r="M4340" i="15"/>
  <c r="L4341" i="15"/>
  <c r="M4341" i="15"/>
  <c r="L4342" i="15"/>
  <c r="M4342" i="15"/>
  <c r="L4343" i="15"/>
  <c r="M4343" i="15"/>
  <c r="L4344" i="15"/>
  <c r="M4344" i="15"/>
  <c r="L4345" i="15"/>
  <c r="M4345" i="15"/>
  <c r="L4346" i="15"/>
  <c r="M4346" i="15"/>
  <c r="L4347" i="15"/>
  <c r="M4347" i="15"/>
  <c r="L4348" i="15"/>
  <c r="M4348" i="15"/>
  <c r="L4349" i="15"/>
  <c r="M4349" i="15"/>
  <c r="L4350" i="15"/>
  <c r="M4350" i="15"/>
  <c r="L4351" i="15"/>
  <c r="M4351" i="15"/>
  <c r="L4352" i="15"/>
  <c r="M4352" i="15"/>
  <c r="L4353" i="15"/>
  <c r="M4353" i="15"/>
  <c r="L4354" i="15"/>
  <c r="M4354" i="15"/>
  <c r="L4355" i="15"/>
  <c r="M4355" i="15"/>
  <c r="L4356" i="15"/>
  <c r="M4356" i="15"/>
  <c r="L4357" i="15"/>
  <c r="M4357" i="15"/>
  <c r="L4358" i="15"/>
  <c r="M4358" i="15"/>
  <c r="L4359" i="15"/>
  <c r="M4359" i="15"/>
  <c r="L4360" i="15"/>
  <c r="M4360" i="15"/>
  <c r="L4361" i="15"/>
  <c r="M4361" i="15"/>
  <c r="L4362" i="15"/>
  <c r="M4362" i="15"/>
  <c r="L4363" i="15"/>
  <c r="M4363" i="15"/>
  <c r="L4364" i="15"/>
  <c r="M4364" i="15"/>
  <c r="L4365" i="15"/>
  <c r="M4365" i="15"/>
  <c r="L4366" i="15"/>
  <c r="M4366" i="15"/>
  <c r="L4367" i="15"/>
  <c r="M4367" i="15"/>
  <c r="L4368" i="15"/>
  <c r="M4368" i="15"/>
  <c r="L4369" i="15"/>
  <c r="M4369" i="15"/>
  <c r="L4370" i="15"/>
  <c r="M4370" i="15"/>
  <c r="L4371" i="15"/>
  <c r="M4371" i="15"/>
  <c r="L4372" i="15"/>
  <c r="M4372" i="15"/>
  <c r="L4373" i="15"/>
  <c r="M4373" i="15"/>
  <c r="L4374" i="15"/>
  <c r="M4374" i="15"/>
  <c r="L4375" i="15"/>
  <c r="M4375" i="15"/>
  <c r="L4376" i="15"/>
  <c r="M4376" i="15"/>
  <c r="L4377" i="15"/>
  <c r="M4377" i="15"/>
  <c r="L4378" i="15"/>
  <c r="M4378" i="15"/>
  <c r="L4379" i="15"/>
  <c r="M4379" i="15"/>
  <c r="L4380" i="15"/>
  <c r="M4380" i="15"/>
  <c r="L4381" i="15"/>
  <c r="M4381" i="15"/>
  <c r="L4382" i="15"/>
  <c r="M4382" i="15"/>
  <c r="L4383" i="15"/>
  <c r="M4383" i="15"/>
  <c r="L4384" i="15"/>
  <c r="M4384" i="15"/>
  <c r="L4385" i="15"/>
  <c r="M4385" i="15"/>
  <c r="L4386" i="15"/>
  <c r="M4386" i="15"/>
  <c r="L4387" i="15"/>
  <c r="M4387" i="15"/>
  <c r="L4388" i="15"/>
  <c r="M4388" i="15"/>
  <c r="L4389" i="15"/>
  <c r="M4389" i="15"/>
  <c r="L4390" i="15"/>
  <c r="M4390" i="15"/>
  <c r="L4391" i="15"/>
  <c r="M4391" i="15"/>
  <c r="L4392" i="15"/>
  <c r="M4392" i="15"/>
  <c r="L4393" i="15"/>
  <c r="M4393" i="15"/>
  <c r="L4394" i="15"/>
  <c r="M4394" i="15"/>
  <c r="L4395" i="15"/>
  <c r="M4395" i="15"/>
  <c r="L4396" i="15"/>
  <c r="M4396" i="15"/>
  <c r="L4397" i="15"/>
  <c r="M4397" i="15"/>
  <c r="L4398" i="15"/>
  <c r="M4398" i="15"/>
  <c r="L4399" i="15"/>
  <c r="M4399" i="15"/>
  <c r="L4400" i="15"/>
  <c r="M4400" i="15"/>
  <c r="L4401" i="15"/>
  <c r="M4401" i="15"/>
  <c r="L4402" i="15"/>
  <c r="M4402" i="15"/>
  <c r="L4403" i="15"/>
  <c r="M4403" i="15"/>
  <c r="L4404" i="15"/>
  <c r="M4404" i="15"/>
  <c r="L4405" i="15"/>
  <c r="M4405" i="15"/>
  <c r="L4406" i="15"/>
  <c r="M4406" i="15"/>
  <c r="L4407" i="15"/>
  <c r="M4407" i="15"/>
  <c r="L4408" i="15"/>
  <c r="M4408" i="15"/>
  <c r="L4409" i="15"/>
  <c r="M4409" i="15"/>
  <c r="L4410" i="15"/>
  <c r="M4410" i="15"/>
  <c r="L4411" i="15"/>
  <c r="M4411" i="15"/>
  <c r="L4412" i="15"/>
  <c r="M4412" i="15"/>
  <c r="L4413" i="15"/>
  <c r="M4413" i="15"/>
  <c r="L4414" i="15"/>
  <c r="M4414" i="15"/>
  <c r="L4415" i="15"/>
  <c r="M4415" i="15"/>
  <c r="L4416" i="15"/>
  <c r="M4416" i="15"/>
  <c r="L4417" i="15"/>
  <c r="M4417" i="15"/>
  <c r="L4418" i="15"/>
  <c r="M4418" i="15"/>
  <c r="L4419" i="15"/>
  <c r="M4419" i="15"/>
  <c r="L4420" i="15"/>
  <c r="M4420" i="15"/>
  <c r="L4421" i="15"/>
  <c r="M4421" i="15"/>
  <c r="L4422" i="15"/>
  <c r="M4422" i="15"/>
  <c r="L4423" i="15"/>
  <c r="M4423" i="15"/>
  <c r="L4424" i="15"/>
  <c r="M4424" i="15"/>
  <c r="L4425" i="15"/>
  <c r="M4425" i="15"/>
  <c r="L4426" i="15"/>
  <c r="M4426" i="15"/>
  <c r="L4427" i="15"/>
  <c r="M4427" i="15"/>
  <c r="L4428" i="15"/>
  <c r="M4428" i="15"/>
  <c r="L4429" i="15"/>
  <c r="M4429" i="15"/>
  <c r="L4430" i="15"/>
  <c r="M4430" i="15"/>
  <c r="L4431" i="15"/>
  <c r="M4431" i="15"/>
  <c r="L4432" i="15"/>
  <c r="M4432" i="15"/>
  <c r="L4433" i="15"/>
  <c r="M4433" i="15"/>
  <c r="L4434" i="15"/>
  <c r="M4434" i="15"/>
  <c r="L4435" i="15"/>
  <c r="M4435" i="15"/>
  <c r="L4436" i="15"/>
  <c r="M4436" i="15"/>
  <c r="L4437" i="15"/>
  <c r="M4437" i="15"/>
  <c r="L4438" i="15"/>
  <c r="M4438" i="15"/>
  <c r="L4439" i="15"/>
  <c r="M4439" i="15"/>
  <c r="L4440" i="15"/>
  <c r="M4440" i="15"/>
  <c r="L4441" i="15"/>
  <c r="M4441" i="15"/>
  <c r="L4442" i="15"/>
  <c r="M4442" i="15"/>
  <c r="L4443" i="15"/>
  <c r="M4443" i="15"/>
  <c r="L4444" i="15"/>
  <c r="M4444" i="15"/>
  <c r="L4445" i="15"/>
  <c r="M4445" i="15"/>
  <c r="L4446" i="15"/>
  <c r="M4446" i="15"/>
  <c r="L4447" i="15"/>
  <c r="M4447" i="15"/>
  <c r="L4448" i="15"/>
  <c r="M4448" i="15"/>
  <c r="L4449" i="15"/>
  <c r="M4449" i="15"/>
  <c r="L4450" i="15"/>
  <c r="M4450" i="15"/>
  <c r="L4451" i="15"/>
  <c r="M4451" i="15"/>
  <c r="L4452" i="15"/>
  <c r="M4452" i="15"/>
  <c r="L4453" i="15"/>
  <c r="M4453" i="15"/>
  <c r="L4454" i="15"/>
  <c r="M4454" i="15"/>
  <c r="L4455" i="15"/>
  <c r="M4455" i="15"/>
  <c r="L4456" i="15"/>
  <c r="M4456" i="15"/>
  <c r="L4457" i="15"/>
  <c r="M4457" i="15"/>
  <c r="L4458" i="15"/>
  <c r="M4458" i="15"/>
  <c r="L4459" i="15"/>
  <c r="M4459" i="15"/>
  <c r="L4460" i="15"/>
  <c r="M4460" i="15"/>
  <c r="L4461" i="15"/>
  <c r="M4461" i="15"/>
  <c r="L4462" i="15"/>
  <c r="M4462" i="15"/>
  <c r="L4463" i="15"/>
  <c r="M4463" i="15"/>
  <c r="L4464" i="15"/>
  <c r="M4464" i="15"/>
  <c r="L4465" i="15"/>
  <c r="M4465" i="15"/>
  <c r="L4466" i="15"/>
  <c r="M4466" i="15"/>
  <c r="L4467" i="15"/>
  <c r="M4467" i="15"/>
  <c r="L4468" i="15"/>
  <c r="M4468" i="15"/>
  <c r="L4469" i="15"/>
  <c r="M4469" i="15"/>
  <c r="L4470" i="15"/>
  <c r="M4470" i="15"/>
  <c r="L4471" i="15"/>
  <c r="M4471" i="15"/>
  <c r="L4472" i="15"/>
  <c r="M4472" i="15"/>
  <c r="L4473" i="15"/>
  <c r="M4473" i="15"/>
  <c r="L4474" i="15"/>
  <c r="M4474" i="15"/>
  <c r="L4475" i="15"/>
  <c r="M4475" i="15"/>
  <c r="L4476" i="15"/>
  <c r="M4476" i="15"/>
  <c r="L4477" i="15"/>
  <c r="M4477" i="15"/>
  <c r="L4478" i="15"/>
  <c r="M4478" i="15"/>
  <c r="L4479" i="15"/>
  <c r="M4479" i="15"/>
  <c r="L4480" i="15"/>
  <c r="M4480" i="15"/>
  <c r="L4481" i="15"/>
  <c r="M4481" i="15"/>
  <c r="L4482" i="15"/>
  <c r="M4482" i="15"/>
  <c r="L4483" i="15"/>
  <c r="M4483" i="15"/>
  <c r="L4484" i="15"/>
  <c r="M4484" i="15"/>
  <c r="L4485" i="15"/>
  <c r="M4485" i="15"/>
  <c r="L4486" i="15"/>
  <c r="M4486" i="15"/>
  <c r="L4487" i="15"/>
  <c r="M4487" i="15"/>
  <c r="L4488" i="15"/>
  <c r="M4488" i="15"/>
  <c r="L4489" i="15"/>
  <c r="M4489" i="15"/>
  <c r="L4490" i="15"/>
  <c r="M4490" i="15"/>
  <c r="L4491" i="15"/>
  <c r="M4491" i="15"/>
  <c r="L4492" i="15"/>
  <c r="M4492" i="15"/>
  <c r="L4493" i="15"/>
  <c r="M4493" i="15"/>
  <c r="L4494" i="15"/>
  <c r="M4494" i="15"/>
  <c r="L4495" i="15"/>
  <c r="M4495" i="15"/>
  <c r="L4496" i="15"/>
  <c r="M4496" i="15"/>
  <c r="L4497" i="15"/>
  <c r="M4497" i="15"/>
  <c r="L4498" i="15"/>
  <c r="M4498" i="15"/>
  <c r="L4499" i="15"/>
  <c r="M4499" i="15"/>
  <c r="L4500" i="15"/>
  <c r="M4500" i="15"/>
  <c r="L4501" i="15"/>
  <c r="M4501" i="15"/>
  <c r="L4502" i="15"/>
  <c r="M4502" i="15"/>
  <c r="L4503" i="15"/>
  <c r="M4503" i="15"/>
  <c r="L4504" i="15"/>
  <c r="M4504" i="15"/>
  <c r="L4505" i="15"/>
  <c r="M4505" i="15"/>
  <c r="L4506" i="15"/>
  <c r="M4506" i="15"/>
  <c r="L4507" i="15"/>
  <c r="M4507" i="15"/>
  <c r="L4508" i="15"/>
  <c r="M4508" i="15"/>
  <c r="L4509" i="15"/>
  <c r="M4509" i="15"/>
  <c r="L4510" i="15"/>
  <c r="M4510" i="15"/>
  <c r="L4511" i="15"/>
  <c r="M4511" i="15"/>
  <c r="L4512" i="15"/>
  <c r="M4512" i="15"/>
  <c r="L4513" i="15"/>
  <c r="M4513" i="15"/>
  <c r="L4514" i="15"/>
  <c r="M4514" i="15"/>
  <c r="L4515" i="15"/>
  <c r="M4515" i="15"/>
  <c r="L4516" i="15"/>
  <c r="M4516" i="15"/>
  <c r="L4517" i="15"/>
  <c r="M4517" i="15"/>
  <c r="L4518" i="15"/>
  <c r="M4518" i="15"/>
  <c r="L4519" i="15"/>
  <c r="M4519" i="15"/>
  <c r="L4520" i="15"/>
  <c r="M4520" i="15"/>
  <c r="L4521" i="15"/>
  <c r="M4521" i="15"/>
  <c r="L4522" i="15"/>
  <c r="M4522" i="15"/>
  <c r="L4523" i="15"/>
  <c r="M4523" i="15"/>
  <c r="L4524" i="15"/>
  <c r="M4524" i="15"/>
  <c r="L4525" i="15"/>
  <c r="M4525" i="15"/>
  <c r="L4526" i="15"/>
  <c r="M4526" i="15"/>
  <c r="L4527" i="15"/>
  <c r="M4527" i="15"/>
  <c r="L4528" i="15"/>
  <c r="M4528" i="15"/>
  <c r="L4529" i="15"/>
  <c r="M4529" i="15"/>
  <c r="L4530" i="15"/>
  <c r="M4530" i="15"/>
  <c r="L4531" i="15"/>
  <c r="M4531" i="15"/>
  <c r="L4532" i="15"/>
  <c r="M4532" i="15"/>
  <c r="L4533" i="15"/>
  <c r="M4533" i="15"/>
  <c r="L4534" i="15"/>
  <c r="M4534" i="15"/>
  <c r="L4535" i="15"/>
  <c r="M4535" i="15"/>
  <c r="L4536" i="15"/>
  <c r="M4536" i="15"/>
  <c r="L4537" i="15"/>
  <c r="M4537" i="15"/>
  <c r="L4538" i="15"/>
  <c r="M4538" i="15"/>
  <c r="L4539" i="15"/>
  <c r="M4539" i="15"/>
  <c r="L4540" i="15"/>
  <c r="M4540" i="15"/>
  <c r="L4541" i="15"/>
  <c r="M4541" i="15"/>
  <c r="L4542" i="15"/>
  <c r="M4542" i="15"/>
  <c r="L4543" i="15"/>
  <c r="M4543" i="15"/>
  <c r="L4544" i="15"/>
  <c r="M4544" i="15"/>
  <c r="L4545" i="15"/>
  <c r="M4545" i="15"/>
  <c r="L4546" i="15"/>
  <c r="M4546" i="15"/>
  <c r="L4547" i="15"/>
  <c r="M4547" i="15"/>
  <c r="L4548" i="15"/>
  <c r="M4548" i="15"/>
  <c r="L4549" i="15"/>
  <c r="M4549" i="15"/>
  <c r="L4550" i="15"/>
  <c r="M4550" i="15"/>
  <c r="L4551" i="15"/>
  <c r="M4551" i="15"/>
  <c r="L4552" i="15"/>
  <c r="M4552" i="15"/>
  <c r="L4553" i="15"/>
  <c r="M4553" i="15"/>
  <c r="L4554" i="15"/>
  <c r="M4554" i="15"/>
  <c r="L4555" i="15"/>
  <c r="M4555" i="15"/>
  <c r="L4556" i="15"/>
  <c r="M4556" i="15"/>
  <c r="L4557" i="15"/>
  <c r="M4557" i="15"/>
  <c r="L4558" i="15"/>
  <c r="M4558" i="15"/>
  <c r="L4559" i="15"/>
  <c r="M4559" i="15"/>
  <c r="L4560" i="15"/>
  <c r="M4560" i="15"/>
  <c r="L4561" i="15"/>
  <c r="M4561" i="15"/>
  <c r="L4562" i="15"/>
  <c r="M4562" i="15"/>
  <c r="L4563" i="15"/>
  <c r="M4563" i="15"/>
  <c r="L4564" i="15"/>
  <c r="M4564" i="15"/>
  <c r="L4565" i="15"/>
  <c r="M4565" i="15"/>
  <c r="L4566" i="15"/>
  <c r="M4566" i="15"/>
  <c r="L4567" i="15"/>
  <c r="M4567" i="15"/>
  <c r="L4568" i="15"/>
  <c r="M4568" i="15"/>
  <c r="L4569" i="15"/>
  <c r="M4569" i="15"/>
  <c r="L4570" i="15"/>
  <c r="M4570" i="15"/>
  <c r="L4571" i="15"/>
  <c r="M4571" i="15"/>
  <c r="L4572" i="15"/>
  <c r="M4572" i="15"/>
  <c r="L4573" i="15"/>
  <c r="M4573" i="15"/>
  <c r="L4574" i="15"/>
  <c r="M4574" i="15"/>
  <c r="L4575" i="15"/>
  <c r="M4575" i="15"/>
  <c r="L4576" i="15"/>
  <c r="M4576" i="15"/>
  <c r="L4577" i="15"/>
  <c r="M4577" i="15"/>
  <c r="L4578" i="15"/>
  <c r="M4578" i="15"/>
  <c r="L4579" i="15"/>
  <c r="M4579" i="15"/>
  <c r="L4580" i="15"/>
  <c r="M4580" i="15"/>
  <c r="L4581" i="15"/>
  <c r="M4581" i="15"/>
  <c r="L4582" i="15"/>
  <c r="M4582" i="15"/>
  <c r="L4583" i="15"/>
  <c r="M4583" i="15"/>
  <c r="L4584" i="15"/>
  <c r="M4584" i="15"/>
  <c r="L4585" i="15"/>
  <c r="M4585" i="15"/>
  <c r="L4586" i="15"/>
  <c r="M4586" i="15"/>
  <c r="L4587" i="15"/>
  <c r="M4587" i="15"/>
  <c r="L4588" i="15"/>
  <c r="M4588" i="15"/>
  <c r="L4589" i="15"/>
  <c r="M4589" i="15"/>
  <c r="L4590" i="15"/>
  <c r="M4590" i="15"/>
  <c r="L4591" i="15"/>
  <c r="M4591" i="15"/>
  <c r="L4592" i="15"/>
  <c r="M4592" i="15"/>
  <c r="L4593" i="15"/>
  <c r="M4593" i="15"/>
  <c r="L4594" i="15"/>
  <c r="M4594" i="15"/>
  <c r="L4595" i="15"/>
  <c r="M4595" i="15"/>
  <c r="L4596" i="15"/>
  <c r="M4596" i="15"/>
  <c r="L4597" i="15"/>
  <c r="M4597" i="15"/>
  <c r="L4598" i="15"/>
  <c r="M4598" i="15"/>
  <c r="L4599" i="15"/>
  <c r="M4599" i="15"/>
  <c r="L4600" i="15"/>
  <c r="M4600" i="15"/>
  <c r="L4601" i="15"/>
  <c r="M4601" i="15"/>
  <c r="L4602" i="15"/>
  <c r="M4602" i="15"/>
  <c r="L4603" i="15"/>
  <c r="M4603" i="15"/>
  <c r="L4604" i="15"/>
  <c r="M4604" i="15"/>
  <c r="L4605" i="15"/>
  <c r="M4605" i="15"/>
  <c r="L4606" i="15"/>
  <c r="M4606" i="15"/>
  <c r="L4607" i="15"/>
  <c r="M4607" i="15"/>
  <c r="L4608" i="15"/>
  <c r="M4608" i="15"/>
  <c r="L4609" i="15"/>
  <c r="M4609" i="15"/>
  <c r="L4610" i="15"/>
  <c r="M4610" i="15"/>
  <c r="L4611" i="15"/>
  <c r="M4611" i="15"/>
  <c r="L4612" i="15"/>
  <c r="M4612" i="15"/>
  <c r="L4613" i="15"/>
  <c r="M4613" i="15"/>
  <c r="L4614" i="15"/>
  <c r="M4614" i="15"/>
  <c r="L4615" i="15"/>
  <c r="M4615" i="15"/>
  <c r="L4616" i="15"/>
  <c r="M4616" i="15"/>
  <c r="L4617" i="15"/>
  <c r="M4617" i="15"/>
  <c r="L4618" i="15"/>
  <c r="M4618" i="15"/>
  <c r="L4619" i="15"/>
  <c r="M4619" i="15"/>
  <c r="L4620" i="15"/>
  <c r="M4620" i="15"/>
  <c r="L4621" i="15"/>
  <c r="M4621" i="15"/>
  <c r="L4622" i="15"/>
  <c r="M4622" i="15"/>
  <c r="L4623" i="15"/>
  <c r="M4623" i="15"/>
  <c r="L4624" i="15"/>
  <c r="M4624" i="15"/>
  <c r="L4625" i="15"/>
  <c r="M4625" i="15"/>
  <c r="L4626" i="15"/>
  <c r="M4626" i="15"/>
  <c r="L4627" i="15"/>
  <c r="M4627" i="15"/>
  <c r="L4628" i="15"/>
  <c r="M4628" i="15"/>
  <c r="L4629" i="15"/>
  <c r="M4629" i="15"/>
  <c r="L4630" i="15"/>
  <c r="M4630" i="15"/>
  <c r="L4631" i="15"/>
  <c r="M4631" i="15"/>
  <c r="L4632" i="15"/>
  <c r="M4632" i="15"/>
  <c r="L4633" i="15"/>
  <c r="M4633" i="15"/>
  <c r="L4634" i="15"/>
  <c r="M4634" i="15"/>
  <c r="L4635" i="15"/>
  <c r="M4635" i="15"/>
  <c r="L4636" i="15"/>
  <c r="M4636" i="15"/>
  <c r="L4637" i="15"/>
  <c r="M4637" i="15"/>
  <c r="L4638" i="15"/>
  <c r="M4638" i="15"/>
  <c r="L4639" i="15"/>
  <c r="M4639" i="15"/>
  <c r="L4640" i="15"/>
  <c r="M4640" i="15"/>
  <c r="L4641" i="15"/>
  <c r="M4641" i="15"/>
  <c r="L4642" i="15"/>
  <c r="M4642" i="15"/>
  <c r="L4643" i="15"/>
  <c r="M4643" i="15"/>
  <c r="L4644" i="15"/>
  <c r="M4644" i="15"/>
  <c r="L4645" i="15"/>
  <c r="M4645" i="15"/>
  <c r="L4646" i="15"/>
  <c r="M4646" i="15"/>
  <c r="L4647" i="15"/>
  <c r="M4647" i="15"/>
  <c r="L4648" i="15"/>
  <c r="M4648" i="15"/>
  <c r="L4649" i="15"/>
  <c r="M4649" i="15"/>
  <c r="L4650" i="15"/>
  <c r="M4650" i="15"/>
  <c r="L4651" i="15"/>
  <c r="M4651" i="15"/>
  <c r="L4652" i="15"/>
  <c r="M4652" i="15"/>
  <c r="L4653" i="15"/>
  <c r="M4653" i="15"/>
  <c r="L4654" i="15"/>
  <c r="M4654" i="15"/>
  <c r="L4655" i="15"/>
  <c r="M4655" i="15"/>
  <c r="L4656" i="15"/>
  <c r="M4656" i="15"/>
  <c r="L4657" i="15"/>
  <c r="M4657" i="15"/>
  <c r="L4658" i="15"/>
  <c r="M4658" i="15"/>
  <c r="L4659" i="15"/>
  <c r="M4659" i="15"/>
  <c r="L4660" i="15"/>
  <c r="M4660" i="15"/>
  <c r="L4661" i="15"/>
  <c r="M4661" i="15"/>
  <c r="L4662" i="15"/>
  <c r="M4662" i="15"/>
  <c r="L4663" i="15"/>
  <c r="M4663" i="15"/>
  <c r="L4664" i="15"/>
  <c r="M4664" i="15"/>
  <c r="L4665" i="15"/>
  <c r="M4665" i="15"/>
  <c r="L4666" i="15"/>
  <c r="M4666" i="15"/>
  <c r="L4667" i="15"/>
  <c r="M4667" i="15"/>
  <c r="L4668" i="15"/>
  <c r="M4668" i="15"/>
  <c r="L4669" i="15"/>
  <c r="M4669" i="15"/>
  <c r="L4670" i="15"/>
  <c r="M4670" i="15"/>
  <c r="L4671" i="15"/>
  <c r="M4671" i="15"/>
  <c r="L4672" i="15"/>
  <c r="M4672" i="15"/>
  <c r="L4673" i="15"/>
  <c r="M4673" i="15"/>
  <c r="L4674" i="15"/>
  <c r="M4674" i="15"/>
  <c r="L4675" i="15"/>
  <c r="M4675" i="15"/>
  <c r="L4676" i="15"/>
  <c r="M4676" i="15"/>
  <c r="L4677" i="15"/>
  <c r="M4677" i="15"/>
  <c r="L4678" i="15"/>
  <c r="M4678" i="15"/>
  <c r="L4679" i="15"/>
  <c r="M4679" i="15"/>
  <c r="L4680" i="15"/>
  <c r="M4680" i="15"/>
  <c r="L4681" i="15"/>
  <c r="M4681" i="15"/>
  <c r="L4682" i="15"/>
  <c r="M4682" i="15"/>
  <c r="L4683" i="15"/>
  <c r="M4683" i="15"/>
  <c r="L4684" i="15"/>
  <c r="M4684" i="15"/>
  <c r="L4685" i="15"/>
  <c r="M4685" i="15"/>
  <c r="L4686" i="15"/>
  <c r="M4686" i="15"/>
  <c r="L4687" i="15"/>
  <c r="M4687" i="15"/>
  <c r="L4688" i="15"/>
  <c r="M4688" i="15"/>
  <c r="L4689" i="15"/>
  <c r="M4689" i="15"/>
  <c r="L4690" i="15"/>
  <c r="M4690" i="15"/>
  <c r="L4691" i="15"/>
  <c r="M4691" i="15"/>
  <c r="L4692" i="15"/>
  <c r="M4692" i="15"/>
  <c r="L4693" i="15"/>
  <c r="M4693" i="15"/>
  <c r="L4694" i="15"/>
  <c r="M4694" i="15"/>
  <c r="L4695" i="15"/>
  <c r="M4695" i="15"/>
  <c r="L4696" i="15"/>
  <c r="M4696" i="15"/>
  <c r="L4697" i="15"/>
  <c r="M4697" i="15"/>
  <c r="L4698" i="15"/>
  <c r="M4698" i="15"/>
  <c r="L4699" i="15"/>
  <c r="M4699" i="15"/>
  <c r="L4700" i="15"/>
  <c r="M4700" i="15"/>
  <c r="L4701" i="15"/>
  <c r="M4701" i="15"/>
  <c r="L4702" i="15"/>
  <c r="M4702" i="15"/>
  <c r="L4703" i="15"/>
  <c r="M4703" i="15"/>
  <c r="L4704" i="15"/>
  <c r="M4704" i="15"/>
  <c r="L4705" i="15"/>
  <c r="M4705" i="15"/>
  <c r="L4706" i="15"/>
  <c r="M4706" i="15"/>
  <c r="L4707" i="15"/>
  <c r="M4707" i="15"/>
  <c r="L4708" i="15"/>
  <c r="M4708" i="15"/>
  <c r="L4709" i="15"/>
  <c r="M4709" i="15"/>
  <c r="L4710" i="15"/>
  <c r="M4710" i="15"/>
  <c r="L4711" i="15"/>
  <c r="M4711" i="15"/>
  <c r="L4712" i="15"/>
  <c r="M4712" i="15"/>
  <c r="L4713" i="15"/>
  <c r="M4713" i="15"/>
  <c r="L4714" i="15"/>
  <c r="M4714" i="15"/>
  <c r="L4715" i="15"/>
  <c r="M4715" i="15"/>
  <c r="L4716" i="15"/>
  <c r="M4716" i="15"/>
  <c r="L4717" i="15"/>
  <c r="M4717" i="15"/>
  <c r="L4718" i="15"/>
  <c r="M4718" i="15"/>
  <c r="L4719" i="15"/>
  <c r="M4719" i="15"/>
  <c r="L4720" i="15"/>
  <c r="M4720" i="15"/>
  <c r="L4721" i="15"/>
  <c r="M4721" i="15"/>
  <c r="L4722" i="15"/>
  <c r="M4722" i="15"/>
  <c r="L4723" i="15"/>
  <c r="M4723" i="15"/>
  <c r="L4724" i="15"/>
  <c r="M4724" i="15"/>
  <c r="L4725" i="15"/>
  <c r="M4725" i="15"/>
  <c r="L4726" i="15"/>
  <c r="M4726" i="15"/>
  <c r="L4727" i="15"/>
  <c r="M4727" i="15"/>
  <c r="L4728" i="15"/>
  <c r="M4728" i="15"/>
  <c r="L4729" i="15"/>
  <c r="M4729" i="15"/>
  <c r="L4730" i="15"/>
  <c r="M4730" i="15"/>
  <c r="L4731" i="15"/>
  <c r="M4731" i="15"/>
  <c r="L4732" i="15"/>
  <c r="M4732" i="15"/>
  <c r="L4733" i="15"/>
  <c r="M4733" i="15"/>
  <c r="L4734" i="15"/>
  <c r="M4734" i="15"/>
  <c r="L4735" i="15"/>
  <c r="M4735" i="15"/>
  <c r="L4736" i="15"/>
  <c r="M4736" i="15"/>
  <c r="L4737" i="15"/>
  <c r="M4737" i="15"/>
  <c r="L4738" i="15"/>
  <c r="M4738" i="15"/>
  <c r="L4739" i="15"/>
  <c r="M4739" i="15"/>
  <c r="L4740" i="15"/>
  <c r="M4740" i="15"/>
  <c r="L4741" i="15"/>
  <c r="M4741" i="15"/>
  <c r="L4742" i="15"/>
  <c r="M4742" i="15"/>
  <c r="L4743" i="15"/>
  <c r="M4743" i="15"/>
  <c r="L4744" i="15"/>
  <c r="M4744" i="15"/>
  <c r="L4745" i="15"/>
  <c r="M4745" i="15"/>
  <c r="L4746" i="15"/>
  <c r="M4746" i="15"/>
  <c r="L4747" i="15"/>
  <c r="M4747" i="15"/>
  <c r="L4748" i="15"/>
  <c r="M4748" i="15"/>
  <c r="L4749" i="15"/>
  <c r="M4749" i="15"/>
  <c r="L4750" i="15"/>
  <c r="M4750" i="15"/>
  <c r="L4751" i="15"/>
  <c r="M4751" i="15"/>
  <c r="L4752" i="15"/>
  <c r="M4752" i="15"/>
  <c r="L4753" i="15"/>
  <c r="M4753" i="15"/>
  <c r="L4754" i="15"/>
  <c r="M4754" i="15"/>
  <c r="L4755" i="15"/>
  <c r="M4755" i="15"/>
  <c r="L4756" i="15"/>
  <c r="M4756" i="15"/>
  <c r="L4757" i="15"/>
  <c r="M4757" i="15"/>
  <c r="L4758" i="15"/>
  <c r="M4758" i="15"/>
  <c r="L4759" i="15"/>
  <c r="M4759" i="15"/>
  <c r="L4760" i="15"/>
  <c r="M4760" i="15"/>
  <c r="L4761" i="15"/>
  <c r="M4761" i="15"/>
  <c r="L4762" i="15"/>
  <c r="M4762" i="15"/>
  <c r="L4763" i="15"/>
  <c r="M4763" i="15"/>
  <c r="L4764" i="15"/>
  <c r="M4764" i="15"/>
  <c r="L4765" i="15"/>
  <c r="M4765" i="15"/>
  <c r="L4766" i="15"/>
  <c r="M4766" i="15"/>
  <c r="L4767" i="15"/>
  <c r="M4767" i="15"/>
  <c r="L4768" i="15"/>
  <c r="M4768" i="15"/>
  <c r="L4769" i="15"/>
  <c r="M4769" i="15"/>
  <c r="L4770" i="15"/>
  <c r="M4770" i="15"/>
  <c r="L4771" i="15"/>
  <c r="M4771" i="15"/>
  <c r="L4772" i="15"/>
  <c r="M4772" i="15"/>
  <c r="L4773" i="15"/>
  <c r="M4773" i="15"/>
  <c r="L4774" i="15"/>
  <c r="M4774" i="15"/>
  <c r="L4775" i="15"/>
  <c r="M4775" i="15"/>
  <c r="L4776" i="15"/>
  <c r="M4776" i="15"/>
  <c r="L4777" i="15"/>
  <c r="M4777" i="15"/>
  <c r="L4778" i="15"/>
  <c r="M4778" i="15"/>
  <c r="L4779" i="15"/>
  <c r="M4779" i="15"/>
  <c r="L4780" i="15"/>
  <c r="M4780" i="15"/>
  <c r="L4781" i="15"/>
  <c r="M4781" i="15"/>
  <c r="L4782" i="15"/>
  <c r="M4782" i="15"/>
  <c r="L4783" i="15"/>
  <c r="M4783" i="15"/>
  <c r="L4784" i="15"/>
  <c r="M4784" i="15"/>
  <c r="L4785" i="15"/>
  <c r="M4785" i="15"/>
  <c r="L4786" i="15"/>
  <c r="M4786" i="15"/>
  <c r="L4787" i="15"/>
  <c r="M4787" i="15"/>
  <c r="L4788" i="15"/>
  <c r="M4788" i="15"/>
  <c r="L4789" i="15"/>
  <c r="M4789" i="15"/>
  <c r="L4790" i="15"/>
  <c r="M4790" i="15"/>
  <c r="L4791" i="15"/>
  <c r="M4791" i="15"/>
  <c r="L4792" i="15"/>
  <c r="M4792" i="15"/>
  <c r="L4793" i="15"/>
  <c r="M4793" i="15"/>
  <c r="L4794" i="15"/>
  <c r="M4794" i="15"/>
  <c r="L4795" i="15"/>
  <c r="M4795" i="15"/>
  <c r="L4796" i="15"/>
  <c r="M4796" i="15"/>
  <c r="L4797" i="15"/>
  <c r="M4797" i="15"/>
  <c r="L4798" i="15"/>
  <c r="M4798" i="15"/>
  <c r="L4799" i="15"/>
  <c r="M4799" i="15"/>
  <c r="L4800" i="15"/>
  <c r="M4800" i="15"/>
  <c r="L4801" i="15"/>
  <c r="M4801" i="15"/>
  <c r="L4802" i="15"/>
  <c r="M4802" i="15"/>
  <c r="L4803" i="15"/>
  <c r="M4803" i="15"/>
  <c r="L4804" i="15"/>
  <c r="M4804" i="15"/>
  <c r="L4805" i="15"/>
  <c r="M4805" i="15"/>
  <c r="L4806" i="15"/>
  <c r="M4806" i="15"/>
  <c r="L4807" i="15"/>
  <c r="M4807" i="15"/>
  <c r="L4808" i="15"/>
  <c r="M4808" i="15"/>
  <c r="L4809" i="15"/>
  <c r="M4809" i="15"/>
  <c r="L4810" i="15"/>
  <c r="M4810" i="15"/>
  <c r="L4811" i="15"/>
  <c r="M4811" i="15"/>
  <c r="L4812" i="15"/>
  <c r="M4812" i="15"/>
  <c r="L4813" i="15"/>
  <c r="M4813" i="15"/>
  <c r="L4814" i="15"/>
  <c r="M4814" i="15"/>
  <c r="L4815" i="15"/>
  <c r="M4815" i="15"/>
  <c r="L4816" i="15"/>
  <c r="M4816" i="15"/>
  <c r="L4817" i="15"/>
  <c r="M4817" i="15"/>
  <c r="L4818" i="15"/>
  <c r="M4818" i="15"/>
  <c r="L4819" i="15"/>
  <c r="M4819" i="15"/>
  <c r="L4820" i="15"/>
  <c r="M4820" i="15"/>
  <c r="L4821" i="15"/>
  <c r="M4821" i="15"/>
  <c r="L4822" i="15"/>
  <c r="M4822" i="15"/>
  <c r="L4823" i="15"/>
  <c r="M4823" i="15"/>
  <c r="L4824" i="15"/>
  <c r="M4824" i="15"/>
  <c r="L4825" i="15"/>
  <c r="M4825" i="15"/>
  <c r="L4826" i="15"/>
  <c r="M4826" i="15"/>
  <c r="L4827" i="15"/>
  <c r="M4827" i="15"/>
  <c r="L4828" i="15"/>
  <c r="M4828" i="15"/>
  <c r="L4829" i="15"/>
  <c r="M4829" i="15"/>
  <c r="L4830" i="15"/>
  <c r="M4830" i="15"/>
  <c r="L4831" i="15"/>
  <c r="M4831" i="15"/>
  <c r="L4832" i="15"/>
  <c r="M4832" i="15"/>
  <c r="L4833" i="15"/>
  <c r="M4833" i="15"/>
  <c r="L4834" i="15"/>
  <c r="M4834" i="15"/>
  <c r="L4835" i="15"/>
  <c r="M4835" i="15"/>
  <c r="L4836" i="15"/>
  <c r="M4836" i="15"/>
  <c r="L4837" i="15"/>
  <c r="M4837" i="15"/>
  <c r="L4838" i="15"/>
  <c r="M4838" i="15"/>
  <c r="L4839" i="15"/>
  <c r="M4839" i="15"/>
  <c r="L4840" i="15"/>
  <c r="M4840" i="15"/>
  <c r="L4841" i="15"/>
  <c r="M4841" i="15"/>
  <c r="L4842" i="15"/>
  <c r="M4842" i="15"/>
  <c r="L4843" i="15"/>
  <c r="M4843" i="15"/>
  <c r="L4844" i="15"/>
  <c r="M4844" i="15"/>
  <c r="L4845" i="15"/>
  <c r="M4845" i="15"/>
  <c r="L4846" i="15"/>
  <c r="M4846" i="15"/>
  <c r="L4847" i="15"/>
  <c r="M4847" i="15"/>
  <c r="L4848" i="15"/>
  <c r="M4848" i="15"/>
  <c r="L4849" i="15"/>
  <c r="M4849" i="15"/>
  <c r="L4850" i="15"/>
  <c r="M4850" i="15"/>
  <c r="L4851" i="15"/>
  <c r="M4851" i="15"/>
  <c r="L4852" i="15"/>
  <c r="M4852" i="15"/>
  <c r="L4853" i="15"/>
  <c r="M4853" i="15"/>
  <c r="L4854" i="15"/>
  <c r="M4854" i="15"/>
  <c r="L4855" i="15"/>
  <c r="M4855" i="15"/>
  <c r="L4856" i="15"/>
  <c r="M4856" i="15"/>
  <c r="L4857" i="15"/>
  <c r="M4857" i="15"/>
  <c r="L4858" i="15"/>
  <c r="M4858" i="15"/>
  <c r="L4859" i="15"/>
  <c r="M4859" i="15"/>
  <c r="L4860" i="15"/>
  <c r="M4860" i="15"/>
  <c r="L4861" i="15"/>
  <c r="M4861" i="15"/>
  <c r="L4862" i="15"/>
  <c r="M4862" i="15"/>
  <c r="L4863" i="15"/>
  <c r="M4863" i="15"/>
  <c r="L4864" i="15"/>
  <c r="M4864" i="15"/>
  <c r="L4865" i="15"/>
  <c r="M4865" i="15"/>
  <c r="L4866" i="15"/>
  <c r="M4866" i="15"/>
  <c r="L4867" i="15"/>
  <c r="M4867" i="15"/>
  <c r="L4868" i="15"/>
  <c r="M4868" i="15"/>
  <c r="L4869" i="15"/>
  <c r="M4869" i="15"/>
  <c r="L4870" i="15"/>
  <c r="M4870" i="15"/>
  <c r="L4871" i="15"/>
  <c r="M4871" i="15"/>
  <c r="L4872" i="15"/>
  <c r="M4872" i="15"/>
  <c r="L4873" i="15"/>
  <c r="M4873" i="15"/>
  <c r="L4874" i="15"/>
  <c r="M4874" i="15"/>
  <c r="L4875" i="15"/>
  <c r="M4875" i="15"/>
  <c r="L4876" i="15"/>
  <c r="M4876" i="15"/>
  <c r="L4877" i="15"/>
  <c r="M4877" i="15"/>
  <c r="L4878" i="15"/>
  <c r="M4878" i="15"/>
  <c r="L4879" i="15"/>
  <c r="M4879" i="15"/>
  <c r="L4880" i="15"/>
  <c r="M4880" i="15"/>
  <c r="L4881" i="15"/>
  <c r="M4881" i="15"/>
  <c r="L4882" i="15"/>
  <c r="M4882" i="15"/>
  <c r="L4883" i="15"/>
  <c r="M4883" i="15"/>
  <c r="L4884" i="15"/>
  <c r="M4884" i="15"/>
  <c r="L4885" i="15"/>
  <c r="M4885" i="15"/>
  <c r="L4886" i="15"/>
  <c r="M4886" i="15"/>
  <c r="L4887" i="15"/>
  <c r="M4887" i="15"/>
  <c r="L4888" i="15"/>
  <c r="M4888" i="15"/>
  <c r="L4889" i="15"/>
  <c r="M4889" i="15"/>
  <c r="L4890" i="15"/>
  <c r="M4890" i="15"/>
  <c r="L4891" i="15"/>
  <c r="M4891" i="15"/>
  <c r="L4892" i="15"/>
  <c r="M4892" i="15"/>
  <c r="L4893" i="15"/>
  <c r="M4893" i="15"/>
  <c r="L4894" i="15"/>
  <c r="M4894" i="15"/>
  <c r="L4895" i="15"/>
  <c r="M4895" i="15"/>
  <c r="L4896" i="15"/>
  <c r="M4896" i="15"/>
  <c r="L4897" i="15"/>
  <c r="M4897" i="15"/>
  <c r="L4898" i="15"/>
  <c r="M4898" i="15"/>
  <c r="L4899" i="15"/>
  <c r="M4899" i="15"/>
  <c r="L4900" i="15"/>
  <c r="M4900" i="15"/>
  <c r="L4901" i="15"/>
  <c r="M4901" i="15"/>
  <c r="L4902" i="15"/>
  <c r="M4902" i="15"/>
  <c r="L4903" i="15"/>
  <c r="M4903" i="15"/>
  <c r="L4904" i="15"/>
  <c r="M4904" i="15"/>
  <c r="L4905" i="15"/>
  <c r="M4905" i="15"/>
  <c r="L4906" i="15"/>
  <c r="M4906" i="15"/>
  <c r="L4907" i="15"/>
  <c r="M4907" i="15"/>
  <c r="L4908" i="15"/>
  <c r="M4908" i="15"/>
  <c r="L4909" i="15"/>
  <c r="M4909" i="15"/>
  <c r="L4910" i="15"/>
  <c r="M4910" i="15"/>
  <c r="L4911" i="15"/>
  <c r="M4911" i="15"/>
  <c r="L4912" i="15"/>
  <c r="M4912" i="15"/>
  <c r="L4913" i="15"/>
  <c r="M4913" i="15"/>
  <c r="L4914" i="15"/>
  <c r="M4914" i="15"/>
  <c r="L4915" i="15"/>
  <c r="M4915" i="15"/>
  <c r="L4916" i="15"/>
  <c r="M4916" i="15"/>
  <c r="L4917" i="15"/>
  <c r="M4917" i="15"/>
  <c r="L4918" i="15"/>
  <c r="M4918" i="15"/>
  <c r="L4919" i="15"/>
  <c r="M4919" i="15"/>
  <c r="L4920" i="15"/>
  <c r="M4920" i="15"/>
  <c r="L4921" i="15"/>
  <c r="M4921" i="15"/>
  <c r="L4922" i="15"/>
  <c r="M4922" i="15"/>
  <c r="L4923" i="15"/>
  <c r="M4923" i="15"/>
  <c r="L4924" i="15"/>
  <c r="M4924" i="15"/>
  <c r="L4925" i="15"/>
  <c r="M4925" i="15"/>
  <c r="L4926" i="15"/>
  <c r="M4926" i="15"/>
  <c r="L4927" i="15"/>
  <c r="M4927" i="15"/>
  <c r="L4928" i="15"/>
  <c r="M4928" i="15"/>
  <c r="L4929" i="15"/>
  <c r="M4929" i="15"/>
  <c r="L4930" i="15"/>
  <c r="M4930" i="15"/>
  <c r="L4931" i="15"/>
  <c r="M4931" i="15"/>
  <c r="L4932" i="15"/>
  <c r="M4932" i="15"/>
  <c r="L4933" i="15"/>
  <c r="M4933" i="15"/>
  <c r="L4934" i="15"/>
  <c r="M4934" i="15"/>
  <c r="L4935" i="15"/>
  <c r="M4935" i="15"/>
  <c r="L4936" i="15"/>
  <c r="M4936" i="15"/>
  <c r="L4937" i="15"/>
  <c r="M4937" i="15"/>
  <c r="L4938" i="15"/>
  <c r="M4938" i="15"/>
  <c r="L4939" i="15"/>
  <c r="M4939" i="15"/>
  <c r="L4940" i="15"/>
  <c r="M4940" i="15"/>
  <c r="L4941" i="15"/>
  <c r="M4941" i="15"/>
  <c r="L4942" i="15"/>
  <c r="M4942" i="15"/>
  <c r="L4943" i="15"/>
  <c r="M4943" i="15"/>
  <c r="L4944" i="15"/>
  <c r="M4944" i="15"/>
  <c r="L4945" i="15"/>
  <c r="M4945" i="15"/>
  <c r="L4946" i="15"/>
  <c r="M4946" i="15"/>
  <c r="L4947" i="15"/>
  <c r="M4947" i="15"/>
  <c r="L4948" i="15"/>
  <c r="M4948" i="15"/>
  <c r="L4949" i="15"/>
  <c r="M4949" i="15"/>
  <c r="L4950" i="15"/>
  <c r="M4950" i="15"/>
  <c r="L4951" i="15"/>
  <c r="M4951" i="15"/>
  <c r="L4952" i="15"/>
  <c r="M4952" i="15"/>
  <c r="L4953" i="15"/>
  <c r="M4953" i="15"/>
  <c r="L4954" i="15"/>
  <c r="M4954" i="15"/>
  <c r="L4955" i="15"/>
  <c r="M4955" i="15"/>
  <c r="L4956" i="15"/>
  <c r="M4956" i="15"/>
  <c r="L4957" i="15"/>
  <c r="M4957" i="15"/>
  <c r="L4958" i="15"/>
  <c r="M4958" i="15"/>
  <c r="L4959" i="15"/>
  <c r="M4959" i="15"/>
  <c r="L4960" i="15"/>
  <c r="M4960" i="15"/>
  <c r="L4961" i="15"/>
  <c r="M4961" i="15"/>
  <c r="L4962" i="15"/>
  <c r="M4962" i="15"/>
  <c r="L4963" i="15"/>
  <c r="M4963" i="15"/>
  <c r="L4964" i="15"/>
  <c r="M4964" i="15"/>
  <c r="L4965" i="15"/>
  <c r="M4965" i="15"/>
  <c r="L4966" i="15"/>
  <c r="M4966" i="15"/>
  <c r="L4967" i="15"/>
  <c r="M4967" i="15"/>
  <c r="L4968" i="15"/>
  <c r="M4968" i="15"/>
  <c r="L4969" i="15"/>
  <c r="M4969" i="15"/>
  <c r="L4970" i="15"/>
  <c r="M4970" i="15"/>
  <c r="L4971" i="15"/>
  <c r="M4971" i="15"/>
  <c r="L4972" i="15"/>
  <c r="M4972" i="15"/>
  <c r="L4973" i="15"/>
  <c r="M4973" i="15"/>
  <c r="L4974" i="15"/>
  <c r="M4974" i="15"/>
  <c r="L4975" i="15"/>
  <c r="M4975" i="15"/>
  <c r="L4976" i="15"/>
  <c r="M4976" i="15"/>
  <c r="L4977" i="15"/>
  <c r="M4977" i="15"/>
  <c r="L4978" i="15"/>
  <c r="M4978" i="15"/>
  <c r="L4979" i="15"/>
  <c r="M4979" i="15"/>
  <c r="L4980" i="15"/>
  <c r="M4980" i="15"/>
  <c r="L4981" i="15"/>
  <c r="M4981" i="15"/>
  <c r="L4982" i="15"/>
  <c r="M4982" i="15"/>
  <c r="L4983" i="15"/>
  <c r="M4983" i="15"/>
  <c r="L4984" i="15"/>
  <c r="M4984" i="15"/>
  <c r="L4985" i="15"/>
  <c r="M4985" i="15"/>
  <c r="L4986" i="15"/>
  <c r="M4986" i="15"/>
  <c r="L4987" i="15"/>
  <c r="M4987" i="15"/>
  <c r="L4988" i="15"/>
  <c r="M4988" i="15"/>
  <c r="L4989" i="15"/>
  <c r="M4989" i="15"/>
  <c r="L4990" i="15"/>
  <c r="M4990" i="15"/>
  <c r="L4991" i="15"/>
  <c r="M4991" i="15"/>
  <c r="L4992" i="15"/>
  <c r="M4992" i="15"/>
  <c r="L4993" i="15"/>
  <c r="M4993" i="15"/>
  <c r="L4994" i="15"/>
  <c r="M4994" i="15"/>
  <c r="L4995" i="15"/>
  <c r="M4995" i="15"/>
  <c r="L4996" i="15"/>
  <c r="M4996" i="15"/>
  <c r="L4997" i="15"/>
  <c r="M4997" i="15"/>
  <c r="L4998" i="15"/>
  <c r="M4998" i="15"/>
  <c r="L4999" i="15"/>
  <c r="M4999" i="15"/>
  <c r="L5000" i="15"/>
  <c r="M5000" i="15"/>
  <c r="L5001" i="15"/>
  <c r="M5001" i="15"/>
  <c r="L5002" i="15"/>
  <c r="M5002" i="15"/>
  <c r="L5003" i="15"/>
  <c r="M5003" i="15"/>
  <c r="L5004" i="15"/>
  <c r="M5004" i="15"/>
  <c r="L5005" i="15"/>
  <c r="M5005" i="15"/>
  <c r="L5006" i="15"/>
  <c r="M5006" i="15"/>
  <c r="L5007" i="15"/>
  <c r="M5007" i="15"/>
  <c r="L5008" i="15"/>
  <c r="M5008" i="15"/>
  <c r="L5009" i="15"/>
  <c r="M5009" i="15"/>
  <c r="L5010" i="15"/>
  <c r="M5010" i="15"/>
  <c r="L5011" i="15"/>
  <c r="M5011" i="15"/>
  <c r="L5012" i="15"/>
  <c r="M5012" i="15"/>
  <c r="L5013" i="15"/>
  <c r="M5013" i="15"/>
  <c r="L5014" i="15"/>
  <c r="M5014" i="15"/>
  <c r="L5015" i="15"/>
  <c r="M5015" i="15"/>
  <c r="L5016" i="15"/>
  <c r="M5016" i="15"/>
  <c r="L5017" i="15"/>
  <c r="M5017" i="15"/>
  <c r="L5018" i="15"/>
  <c r="M5018" i="15"/>
  <c r="L5019" i="15"/>
  <c r="M5019" i="15"/>
  <c r="L5020" i="15"/>
  <c r="M5020" i="15"/>
  <c r="L5021" i="15"/>
  <c r="M5021" i="15"/>
  <c r="L5022" i="15"/>
  <c r="M5022" i="15"/>
  <c r="L5023" i="15"/>
  <c r="M5023" i="15"/>
  <c r="L5024" i="15"/>
  <c r="M5024" i="15"/>
  <c r="L5025" i="15"/>
  <c r="M5025" i="15"/>
  <c r="L5026" i="15"/>
  <c r="M5026" i="15"/>
  <c r="L5027" i="15"/>
  <c r="M5027" i="15"/>
  <c r="L5028" i="15"/>
  <c r="M5028" i="15"/>
  <c r="L5029" i="15"/>
  <c r="M5029" i="15"/>
  <c r="L5030" i="15"/>
  <c r="M5030" i="15"/>
  <c r="L5031" i="15"/>
  <c r="M5031" i="15"/>
  <c r="L5032" i="15"/>
  <c r="M5032" i="15"/>
  <c r="L5033" i="15"/>
  <c r="M5033" i="15"/>
  <c r="L5034" i="15"/>
  <c r="M5034" i="15"/>
  <c r="L5035" i="15"/>
  <c r="M5035" i="15"/>
  <c r="L5036" i="15"/>
  <c r="M5036" i="15"/>
  <c r="L5037" i="15"/>
  <c r="M5037" i="15"/>
  <c r="L5038" i="15"/>
  <c r="M5038" i="15"/>
  <c r="L5039" i="15"/>
  <c r="M5039" i="15"/>
  <c r="L5040" i="15"/>
  <c r="M5040" i="15"/>
  <c r="L5041" i="15"/>
  <c r="M5041" i="15"/>
  <c r="L5042" i="15"/>
  <c r="M5042" i="15"/>
  <c r="L5043" i="15"/>
  <c r="M5043" i="15"/>
  <c r="L5044" i="15"/>
  <c r="M5044" i="15"/>
  <c r="L5045" i="15"/>
  <c r="M5045" i="15"/>
  <c r="L5046" i="15"/>
  <c r="M5046" i="15"/>
  <c r="L5047" i="15"/>
  <c r="M5047" i="15"/>
  <c r="L5048" i="15"/>
  <c r="M5048" i="15"/>
  <c r="L5049" i="15"/>
  <c r="M5049" i="15"/>
  <c r="L5050" i="15"/>
  <c r="M5050" i="15"/>
  <c r="L5051" i="15"/>
  <c r="M5051" i="15"/>
  <c r="L5052" i="15"/>
  <c r="M5052" i="15"/>
  <c r="L5053" i="15"/>
  <c r="M5053" i="15"/>
  <c r="L5054" i="15"/>
  <c r="M5054" i="15"/>
  <c r="L5055" i="15"/>
  <c r="M5055" i="15"/>
  <c r="L5056" i="15"/>
  <c r="M5056" i="15"/>
  <c r="L5057" i="15"/>
  <c r="M5057" i="15"/>
  <c r="L5058" i="15"/>
  <c r="M5058" i="15"/>
  <c r="L5059" i="15"/>
  <c r="M5059" i="15"/>
  <c r="L5060" i="15"/>
  <c r="M5060" i="15"/>
  <c r="L5061" i="15"/>
  <c r="M5061" i="15"/>
  <c r="L5062" i="15"/>
  <c r="M5062" i="15"/>
  <c r="L5063" i="15"/>
  <c r="M5063" i="15"/>
  <c r="L5064" i="15"/>
  <c r="M5064" i="15"/>
  <c r="L5065" i="15"/>
  <c r="M5065" i="15"/>
  <c r="L5066" i="15"/>
  <c r="M5066" i="15"/>
  <c r="L5067" i="15"/>
  <c r="M5067" i="15"/>
  <c r="L5068" i="15"/>
  <c r="M5068" i="15"/>
  <c r="L5069" i="15"/>
  <c r="M5069" i="15"/>
  <c r="L5070" i="15"/>
  <c r="M5070" i="15"/>
  <c r="L5071" i="15"/>
  <c r="M5071" i="15"/>
  <c r="L5072" i="15"/>
  <c r="M5072" i="15"/>
  <c r="L5073" i="15"/>
  <c r="M5073" i="15"/>
  <c r="L5074" i="15"/>
  <c r="M5074" i="15"/>
  <c r="L5075" i="15"/>
  <c r="M5075" i="15"/>
  <c r="L5076" i="15"/>
  <c r="M5076" i="15"/>
  <c r="L5077" i="15"/>
  <c r="M5077" i="15"/>
  <c r="L5078" i="15"/>
  <c r="M5078" i="15"/>
  <c r="L5079" i="15"/>
  <c r="M5079" i="15"/>
  <c r="L5080" i="15"/>
  <c r="M5080" i="15"/>
  <c r="L5081" i="15"/>
  <c r="M5081" i="15"/>
  <c r="L5082" i="15"/>
  <c r="M5082" i="15"/>
  <c r="L5083" i="15"/>
  <c r="M5083" i="15"/>
  <c r="L5084" i="15"/>
  <c r="M5084" i="15"/>
  <c r="L5085" i="15"/>
  <c r="M5085" i="15"/>
  <c r="L5086" i="15"/>
  <c r="M5086" i="15"/>
  <c r="L5087" i="15"/>
  <c r="M5087" i="15"/>
  <c r="L5088" i="15"/>
  <c r="M5088" i="15"/>
  <c r="L5089" i="15"/>
  <c r="M5089" i="15"/>
  <c r="L5090" i="15"/>
  <c r="M5090" i="15"/>
  <c r="L5091" i="15"/>
  <c r="M5091" i="15"/>
  <c r="L5092" i="15"/>
  <c r="M5092" i="15"/>
  <c r="L5093" i="15"/>
  <c r="M5093" i="15"/>
  <c r="L5094" i="15"/>
  <c r="M5094" i="15"/>
  <c r="L5095" i="15"/>
  <c r="M5095" i="15"/>
  <c r="L5096" i="15"/>
  <c r="M5096" i="15"/>
  <c r="L5097" i="15"/>
  <c r="M5097" i="15"/>
  <c r="L5098" i="15"/>
  <c r="M5098" i="15"/>
  <c r="L5099" i="15"/>
  <c r="M5099" i="15"/>
  <c r="L5100" i="15"/>
  <c r="M5100" i="15"/>
  <c r="L5101" i="15"/>
  <c r="M5101" i="15"/>
  <c r="L5102" i="15"/>
  <c r="M5102" i="15"/>
  <c r="L5103" i="15"/>
  <c r="M5103" i="15"/>
  <c r="L5104" i="15"/>
  <c r="M5104" i="15"/>
  <c r="L5105" i="15"/>
  <c r="M5105" i="15"/>
  <c r="L5106" i="15"/>
  <c r="M5106" i="15"/>
  <c r="L5107" i="15"/>
  <c r="M5107" i="15"/>
  <c r="L5108" i="15"/>
  <c r="M5108" i="15"/>
  <c r="L5109" i="15"/>
  <c r="M5109" i="15"/>
  <c r="L5110" i="15"/>
  <c r="M5110" i="15"/>
  <c r="L5111" i="15"/>
  <c r="M5111" i="15"/>
  <c r="L5112" i="15"/>
  <c r="M5112" i="15"/>
  <c r="L5113" i="15"/>
  <c r="M5113" i="15"/>
  <c r="L5114" i="15"/>
  <c r="M5114" i="15"/>
  <c r="L5115" i="15"/>
  <c r="M5115" i="15"/>
  <c r="L5116" i="15"/>
  <c r="M5116" i="15"/>
  <c r="L5117" i="15"/>
  <c r="M5117" i="15"/>
  <c r="L5118" i="15"/>
  <c r="M5118" i="15"/>
  <c r="L5119" i="15"/>
  <c r="M5119" i="15"/>
  <c r="L5120" i="15"/>
  <c r="M5120" i="15"/>
  <c r="L5121" i="15"/>
  <c r="M5121" i="15"/>
  <c r="L5122" i="15"/>
  <c r="M5122" i="15"/>
  <c r="L5123" i="15"/>
  <c r="M5123" i="15"/>
  <c r="L5124" i="15"/>
  <c r="M5124" i="15"/>
  <c r="L5125" i="15"/>
  <c r="M5125" i="15"/>
  <c r="L5126" i="15"/>
  <c r="M5126" i="15"/>
  <c r="L5127" i="15"/>
  <c r="M5127" i="15"/>
  <c r="L5128" i="15"/>
  <c r="M5128" i="15"/>
  <c r="L5129" i="15"/>
  <c r="M5129" i="15"/>
  <c r="L5130" i="15"/>
  <c r="M5130" i="15"/>
  <c r="L5131" i="15"/>
  <c r="M5131" i="15"/>
  <c r="L5132" i="15"/>
  <c r="M5132" i="15"/>
  <c r="L5133" i="15"/>
  <c r="M5133" i="15"/>
  <c r="L5134" i="15"/>
  <c r="M5134" i="15"/>
  <c r="L5135" i="15"/>
  <c r="M5135" i="15"/>
  <c r="L5136" i="15"/>
  <c r="M5136" i="15"/>
  <c r="L5137" i="15"/>
  <c r="M5137" i="15"/>
  <c r="L5138" i="15"/>
  <c r="M5138" i="15"/>
  <c r="L5139" i="15"/>
  <c r="M5139" i="15"/>
  <c r="L5140" i="15"/>
  <c r="M5140" i="15"/>
  <c r="L5141" i="15"/>
  <c r="M5141" i="15"/>
  <c r="L5142" i="15"/>
  <c r="M5142" i="15"/>
  <c r="L5143" i="15"/>
  <c r="M5143" i="15"/>
  <c r="L5144" i="15"/>
  <c r="M5144" i="15"/>
  <c r="L5145" i="15"/>
  <c r="M5145" i="15"/>
  <c r="L5146" i="15"/>
  <c r="M5146" i="15"/>
  <c r="L5147" i="15"/>
  <c r="M5147" i="15"/>
  <c r="L5148" i="15"/>
  <c r="M5148" i="15"/>
  <c r="L5149" i="15"/>
  <c r="M5149" i="15"/>
  <c r="L5150" i="15"/>
  <c r="M5150" i="15"/>
  <c r="L5151" i="15"/>
  <c r="M5151" i="15"/>
  <c r="L5152" i="15"/>
  <c r="M5152" i="15"/>
  <c r="L5153" i="15"/>
  <c r="M5153" i="15"/>
  <c r="L5154" i="15"/>
  <c r="M5154" i="15"/>
  <c r="L5155" i="15"/>
  <c r="M5155" i="15"/>
  <c r="L5156" i="15"/>
  <c r="M5156" i="15"/>
  <c r="L5157" i="15"/>
  <c r="M5157" i="15"/>
  <c r="L5158" i="15"/>
  <c r="M5158" i="15"/>
  <c r="L5159" i="15"/>
  <c r="M5159" i="15"/>
  <c r="L5160" i="15"/>
  <c r="M5160" i="15"/>
  <c r="L5161" i="15"/>
  <c r="M5161" i="15"/>
  <c r="L5162" i="15"/>
  <c r="M5162" i="15"/>
  <c r="L5163" i="15"/>
  <c r="M5163" i="15"/>
  <c r="L5164" i="15"/>
  <c r="M5164" i="15"/>
  <c r="L5165" i="15"/>
  <c r="M5165" i="15"/>
  <c r="L5166" i="15"/>
  <c r="M5166" i="15"/>
  <c r="L5167" i="15"/>
  <c r="M5167" i="15"/>
  <c r="L5168" i="15"/>
  <c r="M5168" i="15"/>
  <c r="L5169" i="15"/>
  <c r="M5169" i="15"/>
  <c r="L5170" i="15"/>
  <c r="M5170" i="15"/>
  <c r="L5171" i="15"/>
  <c r="M5171" i="15"/>
  <c r="L5172" i="15"/>
  <c r="M5172" i="15"/>
  <c r="L5173" i="15"/>
  <c r="M5173" i="15"/>
  <c r="L5174" i="15"/>
  <c r="M5174" i="15"/>
  <c r="L5175" i="15"/>
  <c r="M5175" i="15"/>
  <c r="L5176" i="15"/>
  <c r="M5176" i="15"/>
  <c r="L5177" i="15"/>
  <c r="M5177" i="15"/>
  <c r="L5178" i="15"/>
  <c r="M5178" i="15"/>
  <c r="L5179" i="15"/>
  <c r="M5179" i="15"/>
  <c r="L5180" i="15"/>
  <c r="M5180" i="15"/>
  <c r="L5181" i="15"/>
  <c r="M5181" i="15"/>
  <c r="L5182" i="15"/>
  <c r="M5182" i="15"/>
  <c r="L5183" i="15"/>
  <c r="M5183" i="15"/>
  <c r="L5184" i="15"/>
  <c r="M5184" i="15"/>
  <c r="L5185" i="15"/>
  <c r="M5185" i="15"/>
  <c r="L5186" i="15"/>
  <c r="M5186" i="15"/>
  <c r="L5187" i="15"/>
  <c r="M5187" i="15"/>
  <c r="L5188" i="15"/>
  <c r="M5188" i="15"/>
  <c r="L5189" i="15"/>
  <c r="M5189" i="15"/>
  <c r="L5190" i="15"/>
  <c r="M5190" i="15"/>
  <c r="L5191" i="15"/>
  <c r="M5191" i="15"/>
  <c r="L5192" i="15"/>
  <c r="M5192" i="15"/>
  <c r="L5193" i="15"/>
  <c r="M5193" i="15"/>
  <c r="L5194" i="15"/>
  <c r="M5194" i="15"/>
  <c r="L5195" i="15"/>
  <c r="M5195" i="15"/>
  <c r="L5196" i="15"/>
  <c r="M5196" i="15"/>
  <c r="L5197" i="15"/>
  <c r="M5197" i="15"/>
  <c r="L5198" i="15"/>
  <c r="M5198" i="15"/>
  <c r="L5199" i="15"/>
  <c r="M5199" i="15"/>
  <c r="L5200" i="15"/>
  <c r="M5200" i="15"/>
  <c r="L5201" i="15"/>
  <c r="M5201" i="15"/>
  <c r="L5202" i="15"/>
  <c r="M5202" i="15"/>
  <c r="L5203" i="15"/>
  <c r="M5203" i="15"/>
  <c r="L5204" i="15"/>
  <c r="M5204" i="15"/>
  <c r="L5205" i="15"/>
  <c r="M5205" i="15"/>
  <c r="L5206" i="15"/>
  <c r="M5206" i="15"/>
  <c r="L5207" i="15"/>
  <c r="M5207" i="15"/>
  <c r="L5208" i="15"/>
  <c r="M5208" i="15"/>
  <c r="L5209" i="15"/>
  <c r="M5209" i="15"/>
  <c r="L5210" i="15"/>
  <c r="M5210" i="15"/>
  <c r="L5211" i="15"/>
  <c r="M5211" i="15"/>
  <c r="L5212" i="15"/>
  <c r="M5212" i="15"/>
  <c r="L5213" i="15"/>
  <c r="M5213" i="15"/>
  <c r="L5214" i="15"/>
  <c r="M5214" i="15"/>
  <c r="L5215" i="15"/>
  <c r="M5215" i="15"/>
  <c r="L5216" i="15"/>
  <c r="M5216" i="15"/>
  <c r="L5217" i="15"/>
  <c r="M5217" i="15"/>
  <c r="L5218" i="15"/>
  <c r="M5218" i="15"/>
  <c r="L5219" i="15"/>
  <c r="M5219" i="15"/>
  <c r="L5220" i="15"/>
  <c r="M5220" i="15"/>
  <c r="L5221" i="15"/>
  <c r="M5221" i="15"/>
  <c r="L5222" i="15"/>
  <c r="M5222" i="15"/>
  <c r="L5223" i="15"/>
  <c r="M5223" i="15"/>
  <c r="L5224" i="15"/>
  <c r="M5224" i="15"/>
  <c r="L5225" i="15"/>
  <c r="M5225" i="15"/>
  <c r="L5226" i="15"/>
  <c r="M5226" i="15"/>
  <c r="L5227" i="15"/>
  <c r="M5227" i="15"/>
  <c r="L5228" i="15"/>
  <c r="M5228" i="15"/>
  <c r="L5229" i="15"/>
  <c r="M5229" i="15"/>
  <c r="L5230" i="15"/>
  <c r="M5230" i="15"/>
  <c r="L5231" i="15"/>
  <c r="M5231" i="15"/>
  <c r="L5232" i="15"/>
  <c r="M5232" i="15"/>
  <c r="L5233" i="15"/>
  <c r="M5233" i="15"/>
  <c r="L5234" i="15"/>
  <c r="M5234" i="15"/>
  <c r="L5235" i="15"/>
  <c r="M5235" i="15"/>
  <c r="L5236" i="15"/>
  <c r="M5236" i="15"/>
  <c r="L5237" i="15"/>
  <c r="M5237" i="15"/>
  <c r="L5238" i="15"/>
  <c r="M5238" i="15"/>
  <c r="L5239" i="15"/>
  <c r="M5239" i="15"/>
  <c r="L5240" i="15"/>
  <c r="M5240" i="15"/>
  <c r="L5241" i="15"/>
  <c r="M5241" i="15"/>
  <c r="L5242" i="15"/>
  <c r="M5242" i="15"/>
  <c r="L5243" i="15"/>
  <c r="M5243" i="15"/>
  <c r="L5244" i="15"/>
  <c r="M5244" i="15"/>
  <c r="L5245" i="15"/>
  <c r="M5245" i="15"/>
  <c r="L5246" i="15"/>
  <c r="M5246" i="15"/>
  <c r="L5247" i="15"/>
  <c r="M5247" i="15"/>
  <c r="L5248" i="15"/>
  <c r="M5248" i="15"/>
  <c r="L5249" i="15"/>
  <c r="M5249" i="15"/>
  <c r="L5250" i="15"/>
  <c r="M5250" i="15"/>
  <c r="L5251" i="15"/>
  <c r="M5251" i="15"/>
  <c r="L5252" i="15"/>
  <c r="M5252" i="15"/>
  <c r="L5253" i="15"/>
  <c r="M5253" i="15"/>
  <c r="L5254" i="15"/>
  <c r="M5254" i="15"/>
  <c r="L5255" i="15"/>
  <c r="M5255" i="15"/>
  <c r="L5256" i="15"/>
  <c r="M5256" i="15"/>
  <c r="L5257" i="15"/>
  <c r="M5257" i="15"/>
  <c r="L5258" i="15"/>
  <c r="M5258" i="15"/>
  <c r="L5259" i="15"/>
  <c r="M5259" i="15"/>
  <c r="L5260" i="15"/>
  <c r="M5260" i="15"/>
  <c r="L5261" i="15"/>
  <c r="M5261" i="15"/>
  <c r="L5262" i="15"/>
  <c r="M5262" i="15"/>
  <c r="L5263" i="15"/>
  <c r="M5263" i="15"/>
  <c r="L5264" i="15"/>
  <c r="M5264" i="15"/>
  <c r="L5265" i="15"/>
  <c r="M5265" i="15"/>
  <c r="L5266" i="15"/>
  <c r="M5266" i="15"/>
  <c r="L5267" i="15"/>
  <c r="M5267" i="15"/>
  <c r="L5268" i="15"/>
  <c r="M5268" i="15"/>
  <c r="L5269" i="15"/>
  <c r="M5269" i="15"/>
  <c r="L5270" i="15"/>
  <c r="M5270" i="15"/>
  <c r="L5271" i="15"/>
  <c r="M5271" i="15"/>
  <c r="L5272" i="15"/>
  <c r="M5272" i="15"/>
  <c r="L5273" i="15"/>
  <c r="M5273" i="15"/>
  <c r="L5274" i="15"/>
  <c r="M5274" i="15"/>
  <c r="L5275" i="15"/>
  <c r="M5275" i="15"/>
  <c r="L5276" i="15"/>
  <c r="M5276" i="15"/>
  <c r="L5277" i="15"/>
  <c r="M5277" i="15"/>
  <c r="L5278" i="15"/>
  <c r="M5278" i="15"/>
  <c r="L5279" i="15"/>
  <c r="M5279" i="15"/>
  <c r="L5280" i="15"/>
  <c r="M5280" i="15"/>
  <c r="L5281" i="15"/>
  <c r="M5281" i="15"/>
  <c r="L5282" i="15"/>
  <c r="M5282" i="15"/>
  <c r="L5283" i="15"/>
  <c r="M5283" i="15"/>
  <c r="L5284" i="15"/>
  <c r="M5284" i="15"/>
  <c r="L5285" i="15"/>
  <c r="M5285" i="15"/>
  <c r="L5286" i="15"/>
  <c r="M5286" i="15"/>
  <c r="L5287" i="15"/>
  <c r="M5287" i="15"/>
  <c r="L5288" i="15"/>
  <c r="M5288" i="15"/>
  <c r="L5289" i="15"/>
  <c r="M5289" i="15"/>
  <c r="L5290" i="15"/>
  <c r="M5290" i="15"/>
  <c r="L5291" i="15"/>
  <c r="M5291" i="15"/>
  <c r="L5292" i="15"/>
  <c r="M5292" i="15"/>
  <c r="L5293" i="15"/>
  <c r="M5293" i="15"/>
  <c r="L5294" i="15"/>
  <c r="M5294" i="15"/>
  <c r="L5295" i="15"/>
  <c r="M5295" i="15"/>
  <c r="L5296" i="15"/>
  <c r="M5296" i="15"/>
  <c r="L5297" i="15"/>
  <c r="M5297" i="15"/>
  <c r="L5298" i="15"/>
  <c r="M5298" i="15"/>
  <c r="L5299" i="15"/>
  <c r="M5299" i="15"/>
  <c r="L5300" i="15"/>
  <c r="M5300" i="15"/>
  <c r="L5301" i="15"/>
  <c r="M5301" i="15"/>
  <c r="L5302" i="15"/>
  <c r="M5302" i="15"/>
  <c r="L5303" i="15"/>
  <c r="M5303" i="15"/>
  <c r="L5304" i="15"/>
  <c r="M5304" i="15"/>
  <c r="L5305" i="15"/>
  <c r="M5305" i="15"/>
  <c r="L5306" i="15"/>
  <c r="M5306" i="15"/>
  <c r="L5307" i="15"/>
  <c r="M5307" i="15"/>
  <c r="L5308" i="15"/>
  <c r="M5308" i="15"/>
  <c r="L5309" i="15"/>
  <c r="M5309" i="15"/>
  <c r="L5310" i="15"/>
  <c r="M5310" i="15"/>
  <c r="L5311" i="15"/>
  <c r="M5311" i="15"/>
  <c r="L5312" i="15"/>
  <c r="M5312" i="15"/>
  <c r="L5313" i="15"/>
  <c r="M5313" i="15"/>
  <c r="L5314" i="15"/>
  <c r="M5314" i="15"/>
  <c r="L5315" i="15"/>
  <c r="M5315" i="15"/>
  <c r="L5316" i="15"/>
  <c r="M5316" i="15"/>
  <c r="L5317" i="15"/>
  <c r="M5317" i="15"/>
  <c r="L5318" i="15"/>
  <c r="M5318" i="15"/>
  <c r="L5319" i="15"/>
  <c r="M5319" i="15"/>
  <c r="L5320" i="15"/>
  <c r="M5320" i="15"/>
  <c r="L5321" i="15"/>
  <c r="M5321" i="15"/>
  <c r="L5322" i="15"/>
  <c r="M5322" i="15"/>
  <c r="L5323" i="15"/>
  <c r="M5323" i="15"/>
  <c r="L5324" i="15"/>
  <c r="M5324" i="15"/>
  <c r="L5325" i="15"/>
  <c r="M5325" i="15"/>
  <c r="L5326" i="15"/>
  <c r="M5326" i="15"/>
  <c r="L5327" i="15"/>
  <c r="M5327" i="15"/>
  <c r="L5328" i="15"/>
  <c r="M5328" i="15"/>
  <c r="L5329" i="15"/>
  <c r="M5329" i="15"/>
  <c r="L5330" i="15"/>
  <c r="M5330" i="15"/>
  <c r="L5331" i="15"/>
  <c r="M5331" i="15"/>
  <c r="L5332" i="15"/>
  <c r="M5332" i="15"/>
  <c r="L5333" i="15"/>
  <c r="M5333" i="15"/>
  <c r="L5334" i="15"/>
  <c r="M5334" i="15"/>
  <c r="L5335" i="15"/>
  <c r="M5335" i="15"/>
  <c r="L5336" i="15"/>
  <c r="M5336" i="15"/>
  <c r="L5337" i="15"/>
  <c r="M5337" i="15"/>
  <c r="L5338" i="15"/>
  <c r="M5338" i="15"/>
  <c r="L5339" i="15"/>
  <c r="M5339" i="15"/>
  <c r="L5340" i="15"/>
  <c r="M5340" i="15"/>
  <c r="L5341" i="15"/>
  <c r="M5341" i="15"/>
  <c r="L5342" i="15"/>
  <c r="M5342" i="15"/>
  <c r="L5343" i="15"/>
  <c r="M5343" i="15"/>
  <c r="L5344" i="15"/>
  <c r="M5344" i="15"/>
  <c r="L5345" i="15"/>
  <c r="M5345" i="15"/>
  <c r="L5346" i="15"/>
  <c r="M5346" i="15"/>
  <c r="L5347" i="15"/>
  <c r="M5347" i="15"/>
  <c r="L5348" i="15"/>
  <c r="M5348" i="15"/>
  <c r="L5349" i="15"/>
  <c r="M5349" i="15"/>
  <c r="L5350" i="15"/>
  <c r="M5350" i="15"/>
  <c r="L5351" i="15"/>
  <c r="M5351" i="15"/>
  <c r="L5352" i="15"/>
  <c r="M5352" i="15"/>
  <c r="L5353" i="15"/>
  <c r="M5353" i="15"/>
  <c r="L5354" i="15"/>
  <c r="M5354" i="15"/>
  <c r="L5355" i="15"/>
  <c r="M5355" i="15"/>
  <c r="L5356" i="15"/>
  <c r="M5356" i="15"/>
  <c r="L5357" i="15"/>
  <c r="M5357" i="15"/>
  <c r="L5358" i="15"/>
  <c r="M5358" i="15"/>
  <c r="L5359" i="15"/>
  <c r="M5359" i="15"/>
  <c r="L5360" i="15"/>
  <c r="M5360" i="15"/>
  <c r="L5361" i="15"/>
  <c r="M5361" i="15"/>
  <c r="L5362" i="15"/>
  <c r="M5362" i="15"/>
  <c r="L5363" i="15"/>
  <c r="M5363" i="15"/>
  <c r="L5364" i="15"/>
  <c r="M5364" i="15"/>
  <c r="L5365" i="15"/>
  <c r="M5365" i="15"/>
  <c r="L5366" i="15"/>
  <c r="M5366" i="15"/>
  <c r="L5367" i="15"/>
  <c r="M5367" i="15"/>
  <c r="L5368" i="15"/>
  <c r="M5368" i="15"/>
  <c r="L5369" i="15"/>
  <c r="M5369" i="15"/>
  <c r="L5370" i="15"/>
  <c r="M5370" i="15"/>
  <c r="L5371" i="15"/>
  <c r="M5371" i="15"/>
  <c r="L5372" i="15"/>
  <c r="M5372" i="15"/>
  <c r="L5373" i="15"/>
  <c r="M5373" i="15"/>
  <c r="L5374" i="15"/>
  <c r="M5374" i="15"/>
  <c r="L5375" i="15"/>
  <c r="M5375" i="15"/>
  <c r="L5376" i="15"/>
  <c r="M5376" i="15"/>
  <c r="L5377" i="15"/>
  <c r="M5377" i="15"/>
  <c r="L5378" i="15"/>
  <c r="M5378" i="15"/>
  <c r="L5379" i="15"/>
  <c r="M5379" i="15"/>
  <c r="L5380" i="15"/>
  <c r="M5380" i="15"/>
  <c r="L5381" i="15"/>
  <c r="M5381" i="15"/>
  <c r="L5382" i="15"/>
  <c r="M5382" i="15"/>
  <c r="L5383" i="15"/>
  <c r="M5383" i="15"/>
  <c r="L5384" i="15"/>
  <c r="M5384" i="15"/>
  <c r="L5385" i="15"/>
  <c r="M5385" i="15"/>
  <c r="L5386" i="15"/>
  <c r="M5386" i="15"/>
  <c r="L5387" i="15"/>
  <c r="M5387" i="15"/>
  <c r="L5388" i="15"/>
  <c r="M5388" i="15"/>
  <c r="L5389" i="15"/>
  <c r="M5389" i="15"/>
  <c r="L5390" i="15"/>
  <c r="M5390" i="15"/>
  <c r="L5391" i="15"/>
  <c r="M5391" i="15"/>
  <c r="L5392" i="15"/>
  <c r="M5392" i="15"/>
  <c r="L5393" i="15"/>
  <c r="M5393" i="15"/>
  <c r="L5394" i="15"/>
  <c r="M5394" i="15"/>
  <c r="L5395" i="15"/>
  <c r="M5395" i="15"/>
  <c r="L5396" i="15"/>
  <c r="M5396" i="15"/>
  <c r="L5397" i="15"/>
  <c r="M5397" i="15"/>
  <c r="L5398" i="15"/>
  <c r="M5398" i="15"/>
  <c r="L5399" i="15"/>
  <c r="M5399" i="15"/>
  <c r="L5400" i="15"/>
  <c r="M5400" i="15"/>
  <c r="L5401" i="15"/>
  <c r="M5401" i="15"/>
  <c r="L5402" i="15"/>
  <c r="M5402" i="15"/>
  <c r="L5403" i="15"/>
  <c r="M5403" i="15"/>
  <c r="L5404" i="15"/>
  <c r="M5404" i="15"/>
  <c r="L5405" i="15"/>
  <c r="M5405" i="15"/>
  <c r="L5406" i="15"/>
  <c r="M5406" i="15"/>
  <c r="L5407" i="15"/>
  <c r="M5407" i="15"/>
  <c r="L5408" i="15"/>
  <c r="M5408" i="15"/>
  <c r="L5409" i="15"/>
  <c r="M5409" i="15"/>
  <c r="L5410" i="15"/>
  <c r="M5410" i="15"/>
  <c r="L5411" i="15"/>
  <c r="M5411" i="15"/>
  <c r="L5412" i="15"/>
  <c r="M5412" i="15"/>
  <c r="L5413" i="15"/>
  <c r="M5413" i="15"/>
  <c r="L5414" i="15"/>
  <c r="M5414" i="15"/>
  <c r="L5415" i="15"/>
  <c r="M5415" i="15"/>
  <c r="L5416" i="15"/>
  <c r="M5416" i="15"/>
  <c r="L5417" i="15"/>
  <c r="M5417" i="15"/>
  <c r="L5418" i="15"/>
  <c r="M5418" i="15"/>
  <c r="L5419" i="15"/>
  <c r="M5419" i="15"/>
  <c r="L5420" i="15"/>
  <c r="M5420" i="15"/>
  <c r="L5421" i="15"/>
  <c r="M5421" i="15"/>
  <c r="L5422" i="15"/>
  <c r="M5422" i="15"/>
  <c r="L5423" i="15"/>
  <c r="M5423" i="15"/>
  <c r="L5424" i="15"/>
  <c r="M5424" i="15"/>
  <c r="L5425" i="15"/>
  <c r="M5425" i="15"/>
  <c r="L5426" i="15"/>
  <c r="M5426" i="15"/>
  <c r="L5427" i="15"/>
  <c r="M5427" i="15"/>
  <c r="L5428" i="15"/>
  <c r="M5428" i="15"/>
  <c r="L5429" i="15"/>
  <c r="M5429" i="15"/>
  <c r="L5430" i="15"/>
  <c r="M5430" i="15"/>
  <c r="L5431" i="15"/>
  <c r="M5431" i="15"/>
  <c r="L5432" i="15"/>
  <c r="M5432" i="15"/>
  <c r="L5433" i="15"/>
  <c r="M5433" i="15"/>
  <c r="L5434" i="15"/>
  <c r="M5434" i="15"/>
  <c r="L5435" i="15"/>
  <c r="M5435" i="15"/>
  <c r="L5436" i="15"/>
  <c r="M5436" i="15"/>
  <c r="L5437" i="15"/>
  <c r="M5437" i="15"/>
  <c r="L5438" i="15"/>
  <c r="M5438" i="15"/>
  <c r="L5439" i="15"/>
  <c r="M5439" i="15"/>
  <c r="L5440" i="15"/>
  <c r="M5440" i="15"/>
  <c r="L5441" i="15"/>
  <c r="M5441" i="15"/>
  <c r="L5442" i="15"/>
  <c r="M5442" i="15"/>
  <c r="L5443" i="15"/>
  <c r="M5443" i="15"/>
  <c r="L5444" i="15"/>
  <c r="M5444" i="15"/>
  <c r="L5445" i="15"/>
  <c r="M5445" i="15"/>
  <c r="L5446" i="15"/>
  <c r="M5446" i="15"/>
  <c r="L5447" i="15"/>
  <c r="M5447" i="15"/>
  <c r="L5448" i="15"/>
  <c r="M5448" i="15"/>
  <c r="L5449" i="15"/>
  <c r="M5449" i="15"/>
  <c r="L5450" i="15"/>
  <c r="M5450" i="15"/>
  <c r="L5451" i="15"/>
  <c r="M5451" i="15"/>
  <c r="L5452" i="15"/>
  <c r="M5452" i="15"/>
  <c r="L5453" i="15"/>
  <c r="M5453" i="15"/>
  <c r="L5454" i="15"/>
  <c r="M5454" i="15"/>
  <c r="L5455" i="15"/>
  <c r="M5455" i="15"/>
  <c r="L5456" i="15"/>
  <c r="M5456" i="15"/>
  <c r="L5457" i="15"/>
  <c r="M5457" i="15"/>
  <c r="L5458" i="15"/>
  <c r="M5458" i="15"/>
  <c r="L5459" i="15"/>
  <c r="M5459" i="15"/>
  <c r="L5460" i="15"/>
  <c r="M5460" i="15"/>
  <c r="L5461" i="15"/>
  <c r="M5461" i="15"/>
  <c r="L5462" i="15"/>
  <c r="M5462" i="15"/>
  <c r="L5463" i="15"/>
  <c r="M5463" i="15"/>
  <c r="L5464" i="15"/>
  <c r="M5464" i="15"/>
  <c r="L5465" i="15"/>
  <c r="M5465" i="15"/>
  <c r="L5466" i="15"/>
  <c r="M5466" i="15"/>
  <c r="L5467" i="15"/>
  <c r="M5467" i="15"/>
  <c r="L5468" i="15"/>
  <c r="M5468" i="15"/>
  <c r="L5469" i="15"/>
  <c r="M5469" i="15"/>
  <c r="L5470" i="15"/>
  <c r="M5470" i="15"/>
  <c r="L5471" i="15"/>
  <c r="M5471" i="15"/>
  <c r="L5472" i="15"/>
  <c r="M5472" i="15"/>
  <c r="L5473" i="15"/>
  <c r="M5473" i="15"/>
  <c r="L5474" i="15"/>
  <c r="M5474" i="15"/>
  <c r="L5475" i="15"/>
  <c r="M5475" i="15"/>
  <c r="L5476" i="15"/>
  <c r="M5476" i="15"/>
  <c r="L5477" i="15"/>
  <c r="M5477" i="15"/>
  <c r="L5478" i="15"/>
  <c r="M5478" i="15"/>
  <c r="L5479" i="15"/>
  <c r="M5479" i="15"/>
  <c r="L5480" i="15"/>
  <c r="M5480" i="15"/>
  <c r="L5481" i="15"/>
  <c r="M5481" i="15"/>
  <c r="L5482" i="15"/>
  <c r="M5482" i="15"/>
  <c r="L5483" i="15"/>
  <c r="M5483" i="15"/>
  <c r="L5484" i="15"/>
  <c r="M5484" i="15"/>
  <c r="L5485" i="15"/>
  <c r="M5485" i="15"/>
  <c r="L5486" i="15"/>
  <c r="M5486" i="15"/>
  <c r="L5487" i="15"/>
  <c r="M5487" i="15"/>
  <c r="L5488" i="15"/>
  <c r="M5488" i="15"/>
  <c r="L5489" i="15"/>
  <c r="M5489" i="15"/>
  <c r="L5490" i="15"/>
  <c r="M5490" i="15"/>
  <c r="L5491" i="15"/>
  <c r="M5491" i="15"/>
  <c r="L5492" i="15"/>
  <c r="M5492" i="15"/>
  <c r="L5493" i="15"/>
  <c r="M5493" i="15"/>
  <c r="L5494" i="15"/>
  <c r="M5494" i="15"/>
  <c r="L5495" i="15"/>
  <c r="M5495" i="15"/>
  <c r="L5496" i="15"/>
  <c r="M5496" i="15"/>
  <c r="L5497" i="15"/>
  <c r="M5497" i="15"/>
  <c r="L5498" i="15"/>
  <c r="M5498" i="15"/>
  <c r="L5499" i="15"/>
  <c r="M5499" i="15"/>
  <c r="L5500" i="15"/>
  <c r="M5500" i="15"/>
  <c r="L5501" i="15"/>
  <c r="M5501" i="15"/>
  <c r="L5502" i="15"/>
  <c r="M5502" i="15"/>
  <c r="L5503" i="15"/>
  <c r="M5503" i="15"/>
  <c r="L5504" i="15"/>
  <c r="M5504" i="15"/>
  <c r="L5505" i="15"/>
  <c r="M5505" i="15"/>
  <c r="L5506" i="15"/>
  <c r="M5506" i="15"/>
  <c r="L5507" i="15"/>
  <c r="M5507" i="15"/>
  <c r="L5508" i="15"/>
  <c r="M5508" i="15"/>
  <c r="L5509" i="15"/>
  <c r="M5509" i="15"/>
  <c r="L5510" i="15"/>
  <c r="M5510" i="15"/>
  <c r="L5511" i="15"/>
  <c r="M5511" i="15"/>
  <c r="L5512" i="15"/>
  <c r="M5512" i="15"/>
  <c r="L5513" i="15"/>
  <c r="M5513" i="15"/>
  <c r="L5514" i="15"/>
  <c r="M5514" i="15"/>
  <c r="L5515" i="15"/>
  <c r="M5515" i="15"/>
  <c r="L5516" i="15"/>
  <c r="M5516" i="15"/>
  <c r="L5517" i="15"/>
  <c r="M5517" i="15"/>
  <c r="L5518" i="15"/>
  <c r="M5518" i="15"/>
  <c r="L5519" i="15"/>
  <c r="M5519" i="15"/>
  <c r="L5520" i="15"/>
  <c r="M5520" i="15"/>
  <c r="L5521" i="15"/>
  <c r="M5521" i="15"/>
  <c r="L5522" i="15"/>
  <c r="M5522" i="15"/>
  <c r="L5523" i="15"/>
  <c r="M5523" i="15"/>
  <c r="L5524" i="15"/>
  <c r="M5524" i="15"/>
  <c r="L5525" i="15"/>
  <c r="M5525" i="15"/>
  <c r="L5526" i="15"/>
  <c r="M5526" i="15"/>
  <c r="L5527" i="15"/>
  <c r="M5527" i="15"/>
  <c r="L5528" i="15"/>
  <c r="M5528" i="15"/>
  <c r="L5529" i="15"/>
  <c r="M5529" i="15"/>
  <c r="L5530" i="15"/>
  <c r="M5530" i="15"/>
  <c r="L5531" i="15"/>
  <c r="M5531" i="15"/>
  <c r="L5532" i="15"/>
  <c r="M5532" i="15"/>
  <c r="L5533" i="15"/>
  <c r="M5533" i="15"/>
  <c r="L5534" i="15"/>
  <c r="M5534" i="15"/>
  <c r="L5535" i="15"/>
  <c r="M5535" i="15"/>
  <c r="L5536" i="15"/>
  <c r="M5536" i="15"/>
  <c r="L5537" i="15"/>
  <c r="M5537" i="15"/>
  <c r="L5538" i="15"/>
  <c r="M5538" i="15"/>
  <c r="L5539" i="15"/>
  <c r="M5539" i="15"/>
  <c r="L5540" i="15"/>
  <c r="M5540" i="15"/>
  <c r="L5541" i="15"/>
  <c r="M5541" i="15"/>
  <c r="L5542" i="15"/>
  <c r="M5542" i="15"/>
  <c r="L5543" i="15"/>
  <c r="M5543" i="15"/>
  <c r="L5544" i="15"/>
  <c r="M5544" i="15"/>
  <c r="L5545" i="15"/>
  <c r="M5545" i="15"/>
  <c r="L5546" i="15"/>
  <c r="M5546" i="15"/>
  <c r="L5547" i="15"/>
  <c r="M5547" i="15"/>
  <c r="L5548" i="15"/>
  <c r="M5548" i="15"/>
  <c r="L5549" i="15"/>
  <c r="M5549" i="15"/>
  <c r="L5550" i="15"/>
  <c r="M5550" i="15"/>
  <c r="L5551" i="15"/>
  <c r="M5551" i="15"/>
  <c r="L5552" i="15"/>
  <c r="M5552" i="15"/>
  <c r="L5553" i="15"/>
  <c r="M5553" i="15"/>
  <c r="L5554" i="15"/>
  <c r="M5554" i="15"/>
  <c r="L5555" i="15"/>
  <c r="M5555" i="15"/>
  <c r="L5556" i="15"/>
  <c r="M5556" i="15"/>
  <c r="L5557" i="15"/>
  <c r="M5557" i="15"/>
  <c r="L5558" i="15"/>
  <c r="M5558" i="15"/>
  <c r="L5559" i="15"/>
  <c r="M5559" i="15"/>
  <c r="L5560" i="15"/>
  <c r="M5560" i="15"/>
  <c r="L5561" i="15"/>
  <c r="M5561" i="15"/>
  <c r="L5562" i="15"/>
  <c r="M5562" i="15"/>
  <c r="L5563" i="15"/>
  <c r="M5563" i="15"/>
  <c r="L5564" i="15"/>
  <c r="M5564" i="15"/>
  <c r="L5565" i="15"/>
  <c r="M5565" i="15"/>
  <c r="L5566" i="15"/>
  <c r="M5566" i="15"/>
  <c r="L5567" i="15"/>
  <c r="M5567" i="15"/>
  <c r="L5568" i="15"/>
  <c r="M5568" i="15"/>
  <c r="L5569" i="15"/>
  <c r="M5569" i="15"/>
  <c r="L5570" i="15"/>
  <c r="M5570" i="15"/>
  <c r="L5571" i="15"/>
  <c r="M5571" i="15"/>
  <c r="L5572" i="15"/>
  <c r="M5572" i="15"/>
  <c r="L5573" i="15"/>
  <c r="M5573" i="15"/>
  <c r="L5574" i="15"/>
  <c r="M5574" i="15"/>
  <c r="L5575" i="15"/>
  <c r="M5575" i="15"/>
  <c r="L5576" i="15"/>
  <c r="M5576" i="15"/>
  <c r="L5577" i="15"/>
  <c r="M5577" i="15"/>
  <c r="L5578" i="15"/>
  <c r="M5578" i="15"/>
  <c r="L5579" i="15"/>
  <c r="M5579" i="15"/>
  <c r="L5580" i="15"/>
  <c r="M5580" i="15"/>
  <c r="L5581" i="15"/>
  <c r="M5581" i="15"/>
  <c r="L5582" i="15"/>
  <c r="M5582" i="15"/>
  <c r="L5583" i="15"/>
  <c r="M5583" i="15"/>
  <c r="L5584" i="15"/>
  <c r="M5584" i="15"/>
  <c r="L5585" i="15"/>
  <c r="M5585" i="15"/>
  <c r="L5586" i="15"/>
  <c r="M5586" i="15"/>
  <c r="L5587" i="15"/>
  <c r="M5587" i="15"/>
  <c r="L5588" i="15"/>
  <c r="M5588" i="15"/>
  <c r="L5589" i="15"/>
  <c r="M5589" i="15"/>
  <c r="L5590" i="15"/>
  <c r="M5590" i="15"/>
  <c r="L5591" i="15"/>
  <c r="M5591" i="15"/>
  <c r="L5592" i="15"/>
  <c r="M5592" i="15"/>
  <c r="L5593" i="15"/>
  <c r="M5593" i="15"/>
  <c r="L5594" i="15"/>
  <c r="M5594" i="15"/>
  <c r="L5595" i="15"/>
  <c r="M5595" i="15"/>
  <c r="L5596" i="15"/>
  <c r="M5596" i="15"/>
  <c r="L5597" i="15"/>
  <c r="M5597" i="15"/>
  <c r="L5598" i="15"/>
  <c r="M5598" i="15"/>
  <c r="L5599" i="15"/>
  <c r="M5599" i="15"/>
  <c r="L5600" i="15"/>
  <c r="M5600" i="15"/>
  <c r="L5601" i="15"/>
  <c r="M5601" i="15"/>
  <c r="L5602" i="15"/>
  <c r="M5602" i="15"/>
  <c r="L5603" i="15"/>
  <c r="M5603" i="15"/>
  <c r="L5604" i="15"/>
  <c r="M5604" i="15"/>
  <c r="L5605" i="15"/>
  <c r="M5605" i="15"/>
  <c r="L5606" i="15"/>
  <c r="M5606" i="15"/>
  <c r="L5607" i="15"/>
  <c r="M5607" i="15"/>
  <c r="L5608" i="15"/>
  <c r="M5608" i="15"/>
  <c r="L5609" i="15"/>
  <c r="M5609" i="15"/>
  <c r="L5610" i="15"/>
  <c r="M5610" i="15"/>
  <c r="L5611" i="15"/>
  <c r="M5611" i="15"/>
  <c r="L5612" i="15"/>
  <c r="M5612" i="15"/>
  <c r="L5613" i="15"/>
  <c r="M5613" i="15"/>
  <c r="L5614" i="15"/>
  <c r="M5614" i="15"/>
  <c r="L5615" i="15"/>
  <c r="M5615" i="15"/>
  <c r="L5616" i="15"/>
  <c r="M5616" i="15"/>
  <c r="L5617" i="15"/>
  <c r="M5617" i="15"/>
  <c r="L5618" i="15"/>
  <c r="M5618" i="15"/>
  <c r="L5619" i="15"/>
  <c r="M5619" i="15"/>
  <c r="L5620" i="15"/>
  <c r="M5620" i="15"/>
  <c r="L5621" i="15"/>
  <c r="M5621" i="15"/>
  <c r="L5622" i="15"/>
  <c r="M5622" i="15"/>
  <c r="L5623" i="15"/>
  <c r="M5623" i="15"/>
  <c r="L5624" i="15"/>
  <c r="M5624" i="15"/>
  <c r="L5625" i="15"/>
  <c r="M5625" i="15"/>
  <c r="L5626" i="15"/>
  <c r="M5626" i="15"/>
  <c r="L5627" i="15"/>
  <c r="M5627" i="15"/>
  <c r="L5628" i="15"/>
  <c r="M5628" i="15"/>
  <c r="L5629" i="15"/>
  <c r="M5629" i="15"/>
  <c r="L5630" i="15"/>
  <c r="M5630" i="15"/>
  <c r="L5631" i="15"/>
  <c r="M5631" i="15"/>
  <c r="L5632" i="15"/>
  <c r="M5632" i="15"/>
  <c r="L5633" i="15"/>
  <c r="M5633" i="15"/>
  <c r="L5634" i="15"/>
  <c r="M5634" i="15"/>
  <c r="L5635" i="15"/>
  <c r="M5635" i="15"/>
  <c r="L5636" i="15"/>
  <c r="M5636" i="15"/>
  <c r="L5637" i="15"/>
  <c r="M5637" i="15"/>
  <c r="L5638" i="15"/>
  <c r="M5638" i="15"/>
  <c r="L5639" i="15"/>
  <c r="M5639" i="15"/>
  <c r="L5640" i="15"/>
  <c r="M5640" i="15"/>
  <c r="L5641" i="15"/>
  <c r="M5641" i="15"/>
  <c r="L5642" i="15"/>
  <c r="M5642" i="15"/>
  <c r="L5643" i="15"/>
  <c r="M5643" i="15"/>
  <c r="L5644" i="15"/>
  <c r="M5644" i="15"/>
  <c r="L5645" i="15"/>
  <c r="M5645" i="15"/>
  <c r="L5646" i="15"/>
  <c r="M5646" i="15"/>
  <c r="L5647" i="15"/>
  <c r="M5647" i="15"/>
  <c r="L5648" i="15"/>
  <c r="M5648" i="15"/>
  <c r="L5649" i="15"/>
  <c r="M5649" i="15"/>
  <c r="L5650" i="15"/>
  <c r="M5650" i="15"/>
  <c r="L5651" i="15"/>
  <c r="M5651" i="15"/>
  <c r="L5652" i="15"/>
  <c r="M5652" i="15"/>
  <c r="L5653" i="15"/>
  <c r="M5653" i="15"/>
  <c r="L5654" i="15"/>
  <c r="M5654" i="15"/>
  <c r="L5655" i="15"/>
  <c r="M5655" i="15"/>
  <c r="L5656" i="15"/>
  <c r="M5656" i="15"/>
  <c r="L5657" i="15"/>
  <c r="M5657" i="15"/>
  <c r="L5658" i="15"/>
  <c r="M5658" i="15"/>
  <c r="L5659" i="15"/>
  <c r="M5659" i="15"/>
  <c r="L5660" i="15"/>
  <c r="M5660" i="15"/>
  <c r="L5661" i="15"/>
  <c r="M5661" i="15"/>
  <c r="L5662" i="15"/>
  <c r="M5662" i="15"/>
  <c r="L5663" i="15"/>
  <c r="M5663" i="15"/>
  <c r="L5664" i="15"/>
  <c r="M5664" i="15"/>
  <c r="L5665" i="15"/>
  <c r="M5665" i="15"/>
  <c r="L5666" i="15"/>
  <c r="M5666" i="15"/>
  <c r="L5667" i="15"/>
  <c r="M5667" i="15"/>
  <c r="L5668" i="15"/>
  <c r="M5668" i="15"/>
  <c r="L5669" i="15"/>
  <c r="M5669" i="15"/>
  <c r="L5670" i="15"/>
  <c r="M5670" i="15"/>
  <c r="L5671" i="15"/>
  <c r="M5671" i="15"/>
  <c r="L5672" i="15"/>
  <c r="M5672" i="15"/>
  <c r="L5673" i="15"/>
  <c r="M5673" i="15"/>
  <c r="L5674" i="15"/>
  <c r="M5674" i="15"/>
  <c r="L5675" i="15"/>
  <c r="M5675" i="15"/>
  <c r="L5676" i="15"/>
  <c r="M5676" i="15"/>
  <c r="L5677" i="15"/>
  <c r="M5677" i="15"/>
  <c r="L5678" i="15"/>
  <c r="M5678" i="15"/>
  <c r="L5679" i="15"/>
  <c r="M5679" i="15"/>
  <c r="L5680" i="15"/>
  <c r="M5680" i="15"/>
  <c r="L5681" i="15"/>
  <c r="M5681" i="15"/>
  <c r="L5682" i="15"/>
  <c r="M5682" i="15"/>
  <c r="L5683" i="15"/>
  <c r="M5683" i="15"/>
  <c r="L5684" i="15"/>
  <c r="M5684" i="15"/>
  <c r="L5685" i="15"/>
  <c r="M5685" i="15"/>
  <c r="L5686" i="15"/>
  <c r="M5686" i="15"/>
  <c r="L5687" i="15"/>
  <c r="M5687" i="15"/>
  <c r="L5688" i="15"/>
  <c r="M5688" i="15"/>
  <c r="L5689" i="15"/>
  <c r="M5689" i="15"/>
  <c r="L5690" i="15"/>
  <c r="M5690" i="15"/>
  <c r="L5691" i="15"/>
  <c r="M5691" i="15"/>
  <c r="L5692" i="15"/>
  <c r="M5692" i="15"/>
  <c r="L5693" i="15"/>
  <c r="M5693" i="15"/>
  <c r="L5694" i="15"/>
  <c r="M5694" i="15"/>
  <c r="L5695" i="15"/>
  <c r="M5695" i="15"/>
  <c r="L5696" i="15"/>
  <c r="M5696" i="15"/>
  <c r="L5697" i="15"/>
  <c r="M5697" i="15"/>
  <c r="L5698" i="15"/>
  <c r="M5698" i="15"/>
  <c r="L5699" i="15"/>
  <c r="M5699" i="15"/>
  <c r="L5700" i="15"/>
  <c r="M5700" i="15"/>
  <c r="L5701" i="15"/>
  <c r="M5701" i="15"/>
  <c r="L5702" i="15"/>
  <c r="M5702" i="15"/>
  <c r="L5703" i="15"/>
  <c r="M5703" i="15"/>
  <c r="L5704" i="15"/>
  <c r="M5704" i="15"/>
  <c r="L5705" i="15"/>
  <c r="M5705" i="15"/>
  <c r="L5706" i="15"/>
  <c r="M5706" i="15"/>
  <c r="L5707" i="15"/>
  <c r="M5707" i="15"/>
  <c r="L5708" i="15"/>
  <c r="M5708" i="15"/>
  <c r="L5709" i="15"/>
  <c r="M5709" i="15"/>
  <c r="L5710" i="15"/>
  <c r="M5710" i="15"/>
  <c r="L5711" i="15"/>
  <c r="M5711" i="15"/>
  <c r="L5712" i="15"/>
  <c r="M5712" i="15"/>
  <c r="L5713" i="15"/>
  <c r="M5713" i="15"/>
  <c r="L5714" i="15"/>
  <c r="M5714" i="15"/>
  <c r="L5715" i="15"/>
  <c r="M5715" i="15"/>
  <c r="L5716" i="15"/>
  <c r="M5716" i="15"/>
  <c r="L5717" i="15"/>
  <c r="M5717" i="15"/>
  <c r="L5718" i="15"/>
  <c r="M5718" i="15"/>
  <c r="L5719" i="15"/>
  <c r="M5719" i="15"/>
  <c r="L5720" i="15"/>
  <c r="M5720" i="15"/>
  <c r="L5721" i="15"/>
  <c r="M5721" i="15"/>
  <c r="L5722" i="15"/>
  <c r="M5722" i="15"/>
  <c r="L5723" i="15"/>
  <c r="M5723" i="15"/>
  <c r="L5724" i="15"/>
  <c r="M5724" i="15"/>
  <c r="L5725" i="15"/>
  <c r="M5725" i="15"/>
  <c r="L5726" i="15"/>
  <c r="M5726" i="15"/>
  <c r="L5727" i="15"/>
  <c r="M5727" i="15"/>
  <c r="M6" i="15"/>
  <c r="O5" i="15" s="1"/>
  <c r="P5" i="15" s="1"/>
  <c r="L6" i="15"/>
  <c r="N5" i="15" s="1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484" i="15"/>
  <c r="D485" i="15"/>
  <c r="D486" i="15"/>
  <c r="D487" i="15"/>
  <c r="D488" i="15"/>
  <c r="D489" i="15"/>
  <c r="D490" i="15"/>
  <c r="D491" i="15"/>
  <c r="D492" i="15"/>
  <c r="D493" i="15"/>
  <c r="D494" i="15"/>
  <c r="D495" i="15"/>
  <c r="D5" i="15"/>
  <c r="E495" i="15" s="1"/>
  <c r="F495" i="15" s="1"/>
  <c r="G62" i="16" l="1"/>
  <c r="G70" i="16" s="1"/>
  <c r="E6" i="9"/>
  <c r="E8" i="9" s="1"/>
  <c r="E10" i="9" s="1"/>
  <c r="G7" i="10" s="1"/>
  <c r="E6" i="8"/>
  <c r="E8" i="8" s="1"/>
  <c r="F67" i="16"/>
  <c r="F66" i="16"/>
  <c r="E67" i="16"/>
  <c r="H62" i="16"/>
  <c r="I61" i="16"/>
  <c r="F54" i="7"/>
  <c r="F106" i="13"/>
  <c r="H106" i="13" s="1"/>
  <c r="F105" i="13"/>
  <c r="H105" i="13" s="1"/>
  <c r="F104" i="13"/>
  <c r="H104" i="13" s="1"/>
  <c r="F103" i="13"/>
  <c r="H103" i="13" s="1"/>
  <c r="F102" i="13"/>
  <c r="H102" i="13" s="1"/>
  <c r="F101" i="13"/>
  <c r="H101" i="13" s="1"/>
  <c r="F100" i="13"/>
  <c r="H100" i="13" s="1"/>
  <c r="F99" i="13"/>
  <c r="H99" i="13" s="1"/>
  <c r="F98" i="13"/>
  <c r="H98" i="13" s="1"/>
  <c r="F97" i="13"/>
  <c r="H97" i="13" s="1"/>
  <c r="F96" i="13"/>
  <c r="H96" i="13" s="1"/>
  <c r="F95" i="13"/>
  <c r="H95" i="13" s="1"/>
  <c r="F94" i="13"/>
  <c r="H94" i="13" s="1"/>
  <c r="F93" i="13"/>
  <c r="H93" i="13" s="1"/>
  <c r="F92" i="13"/>
  <c r="H92" i="13" s="1"/>
  <c r="F91" i="13"/>
  <c r="H91" i="13" s="1"/>
  <c r="F90" i="13"/>
  <c r="H90" i="13" s="1"/>
  <c r="F89" i="13"/>
  <c r="H89" i="13" s="1"/>
  <c r="F88" i="13"/>
  <c r="H88" i="13" s="1"/>
  <c r="F87" i="13"/>
  <c r="H87" i="13" s="1"/>
  <c r="F86" i="13"/>
  <c r="H86" i="13" s="1"/>
  <c r="F85" i="13"/>
  <c r="H85" i="13" s="1"/>
  <c r="F84" i="13"/>
  <c r="H84" i="13" s="1"/>
  <c r="F83" i="13"/>
  <c r="H83" i="13" s="1"/>
  <c r="F82" i="13"/>
  <c r="H82" i="13" s="1"/>
  <c r="F81" i="13"/>
  <c r="H81" i="13" s="1"/>
  <c r="F80" i="13"/>
  <c r="H80" i="13" s="1"/>
  <c r="F79" i="13"/>
  <c r="H79" i="13" s="1"/>
  <c r="F78" i="13"/>
  <c r="H78" i="13" s="1"/>
  <c r="F77" i="13"/>
  <c r="H77" i="13" s="1"/>
  <c r="F76" i="13"/>
  <c r="H76" i="13" s="1"/>
  <c r="F75" i="13"/>
  <c r="H75" i="13" s="1"/>
  <c r="F74" i="13"/>
  <c r="H74" i="13" s="1"/>
  <c r="F73" i="13"/>
  <c r="H73" i="13" s="1"/>
  <c r="F72" i="13"/>
  <c r="H72" i="13" s="1"/>
  <c r="F71" i="13"/>
  <c r="H71" i="13" s="1"/>
  <c r="F70" i="13"/>
  <c r="H70" i="13" s="1"/>
  <c r="F69" i="13"/>
  <c r="H69" i="13" s="1"/>
  <c r="F68" i="13"/>
  <c r="H68" i="13" s="1"/>
  <c r="F67" i="13"/>
  <c r="H67" i="13" s="1"/>
  <c r="F66" i="13"/>
  <c r="H66" i="13" s="1"/>
  <c r="F65" i="13"/>
  <c r="H65" i="13" s="1"/>
  <c r="F64" i="13"/>
  <c r="H64" i="13" s="1"/>
  <c r="F63" i="13"/>
  <c r="H63" i="13" s="1"/>
  <c r="F62" i="13"/>
  <c r="H62" i="13" s="1"/>
  <c r="F61" i="13"/>
  <c r="H61" i="13" s="1"/>
  <c r="F60" i="13"/>
  <c r="H60" i="13" s="1"/>
  <c r="F59" i="13"/>
  <c r="H59" i="13" s="1"/>
  <c r="F58" i="13"/>
  <c r="H58" i="13" s="1"/>
  <c r="F57" i="13"/>
  <c r="H57" i="13" s="1"/>
  <c r="F56" i="13"/>
  <c r="H56" i="13" s="1"/>
  <c r="F55" i="13"/>
  <c r="H55" i="13" s="1"/>
  <c r="F54" i="13"/>
  <c r="H54" i="13" s="1"/>
  <c r="F53" i="13"/>
  <c r="H53" i="13" s="1"/>
  <c r="F52" i="13"/>
  <c r="H52" i="13" s="1"/>
  <c r="F51" i="13"/>
  <c r="H51" i="13" s="1"/>
  <c r="F50" i="13"/>
  <c r="H50" i="13" s="1"/>
  <c r="F49" i="13"/>
  <c r="H49" i="13" s="1"/>
  <c r="F48" i="13"/>
  <c r="H48" i="13" s="1"/>
  <c r="F47" i="13"/>
  <c r="H47" i="13" s="1"/>
  <c r="F46" i="13"/>
  <c r="H46" i="13" s="1"/>
  <c r="F45" i="13"/>
  <c r="H45" i="13" s="1"/>
  <c r="F44" i="13"/>
  <c r="H44" i="13" s="1"/>
  <c r="F43" i="13"/>
  <c r="H43" i="13" s="1"/>
  <c r="F42" i="13"/>
  <c r="H42" i="13" s="1"/>
  <c r="F41" i="13"/>
  <c r="H41" i="13" s="1"/>
  <c r="F40" i="13"/>
  <c r="H40" i="13" s="1"/>
  <c r="F39" i="13"/>
  <c r="H39" i="13" s="1"/>
  <c r="F38" i="13"/>
  <c r="H38" i="13" s="1"/>
  <c r="F37" i="13"/>
  <c r="H37" i="13" s="1"/>
  <c r="F36" i="13"/>
  <c r="H36" i="13" s="1"/>
  <c r="F35" i="13"/>
  <c r="H35" i="13" s="1"/>
  <c r="F34" i="13"/>
  <c r="H34" i="13" s="1"/>
  <c r="F33" i="13"/>
  <c r="H33" i="13" s="1"/>
  <c r="F32" i="13"/>
  <c r="H32" i="13" s="1"/>
  <c r="F31" i="13"/>
  <c r="H31" i="13" s="1"/>
  <c r="F30" i="13"/>
  <c r="H30" i="13" s="1"/>
  <c r="F29" i="13"/>
  <c r="H29" i="13" s="1"/>
  <c r="F28" i="13"/>
  <c r="H28" i="13" s="1"/>
  <c r="F27" i="13"/>
  <c r="H27" i="13" s="1"/>
  <c r="F26" i="13"/>
  <c r="H26" i="13" s="1"/>
  <c r="F25" i="13"/>
  <c r="H25" i="13" s="1"/>
  <c r="F24" i="13"/>
  <c r="H24" i="13" s="1"/>
  <c r="F23" i="13"/>
  <c r="H23" i="13" s="1"/>
  <c r="F22" i="13"/>
  <c r="H22" i="13" s="1"/>
  <c r="F21" i="13"/>
  <c r="H21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F13" i="13"/>
  <c r="H13" i="13" s="1"/>
  <c r="F12" i="13"/>
  <c r="H12" i="13" s="1"/>
  <c r="F11" i="13"/>
  <c r="H11" i="13" s="1"/>
  <c r="G63" i="16" l="1"/>
  <c r="H70" i="16"/>
  <c r="F58" i="7"/>
  <c r="G6" i="10" s="1"/>
  <c r="H63" i="16"/>
  <c r="H66" i="16" s="1"/>
  <c r="I62" i="16"/>
  <c r="J50" i="7" l="1"/>
  <c r="G67" i="16"/>
  <c r="G66" i="16"/>
  <c r="H67" i="16"/>
  <c r="I63" i="16"/>
  <c r="I66" i="16" s="1"/>
  <c r="I70" i="16"/>
  <c r="C51" i="7"/>
  <c r="E19" i="3"/>
  <c r="E20" i="3" s="1"/>
  <c r="G48" i="11"/>
  <c r="G46" i="11"/>
  <c r="G47" i="11" s="1"/>
  <c r="I29" i="11"/>
  <c r="F35" i="11" s="1"/>
  <c r="G66" i="11" s="1"/>
  <c r="F29" i="11"/>
  <c r="E35" i="11" s="1"/>
  <c r="I28" i="11"/>
  <c r="F34" i="11" s="1"/>
  <c r="G65" i="11" s="1"/>
  <c r="F28" i="11"/>
  <c r="E34" i="11" s="1"/>
  <c r="H13" i="11"/>
  <c r="D20" i="3"/>
  <c r="D21" i="3" s="1"/>
  <c r="F66" i="11" l="1"/>
  <c r="G57" i="11"/>
  <c r="I67" i="16"/>
  <c r="F65" i="11"/>
  <c r="F36" i="11"/>
  <c r="E21" i="3"/>
  <c r="F19" i="3"/>
  <c r="C52" i="7"/>
  <c r="G50" i="11"/>
  <c r="E36" i="11"/>
  <c r="I34" i="11"/>
  <c r="I35" i="11"/>
  <c r="I30" i="11"/>
  <c r="F67" i="11" l="1"/>
  <c r="I65" i="11" s="1"/>
  <c r="I36" i="11"/>
  <c r="H36" i="11" s="1"/>
  <c r="G67" i="11"/>
  <c r="G19" i="3"/>
  <c r="F20" i="3"/>
  <c r="F21" i="3" s="1"/>
  <c r="G51" i="11"/>
  <c r="G52" i="11" s="1"/>
  <c r="I66" i="11" l="1"/>
  <c r="I67" i="11" s="1"/>
  <c r="H19" i="3"/>
  <c r="G21" i="3"/>
  <c r="G20" i="3"/>
  <c r="G53" i="11"/>
  <c r="G54" i="11" s="1"/>
  <c r="G58" i="11" s="1"/>
  <c r="F80" i="11" l="1"/>
  <c r="C98" i="11" s="1"/>
  <c r="F71" i="11"/>
  <c r="G59" i="11"/>
  <c r="G60" i="11" s="1"/>
  <c r="H21" i="3"/>
  <c r="H20" i="3"/>
  <c r="D27" i="2"/>
  <c r="G13" i="10"/>
  <c r="G17" i="10" s="1"/>
  <c r="E68" i="16" l="1"/>
  <c r="F68" i="16"/>
  <c r="G68" i="16"/>
  <c r="H68" i="16"/>
  <c r="I68" i="16"/>
</calcChain>
</file>

<file path=xl/sharedStrings.xml><?xml version="1.0" encoding="utf-8"?>
<sst xmlns="http://schemas.openxmlformats.org/spreadsheetml/2006/main" count="1479" uniqueCount="908">
  <si>
    <t>WACC</t>
  </si>
  <si>
    <t xml:space="preserve">valoración de empresas, valoración de activos o proyectos. </t>
  </si>
  <si>
    <t>activo a valorar si no se tuviera en cuenta ninguna entrada o salida de caja relacionada con la financiación.</t>
  </si>
  <si>
    <t>El costo promedio ponderado del capital (CMPC) (en inglés Weighted Average Cost of Capital, abreviadamente WACC) es</t>
  </si>
  <si>
    <t>la  tasa  de  descuento que debe utilizarse para determinar el valor presente de  un flujo de caja futuro, en un proceso de</t>
  </si>
  <si>
    <t xml:space="preserve">El  flujo  de  caja  utilizado en un proceso de valoración es el flujo de caja libre,  es decir, el flujo de caja que  generaría el </t>
  </si>
  <si>
    <t>textos de Finanzas Corporativas.</t>
  </si>
  <si>
    <t xml:space="preserve">El CMPC  es  un  concepto  básico  de las finanzas, y su teoría y aplicaciones se encuentran en la mayoría de los libros de </t>
  </si>
  <si>
    <t>Uso en las NIIF</t>
  </si>
  <si>
    <t>Para calcular el VALOR EN USO de las Unidades Generadoras de Efectivo.</t>
  </si>
  <si>
    <t>WACC es la tasa de interés recomendada por la norma NIC 36.</t>
  </si>
  <si>
    <t>NIC 40</t>
  </si>
  <si>
    <t>NIC 36</t>
  </si>
  <si>
    <t>Para calcular el VALOR RAZONABLE de los activos biológicos mediante el ENFOQUE DE LOS INGRESOS.</t>
  </si>
  <si>
    <t>WACC es la tasa de interés más utilizada por las compañías que reportan a las Bolsas.</t>
  </si>
  <si>
    <t>NIC 41</t>
  </si>
  <si>
    <t xml:space="preserve">Para calcular el VALOR RAZONABLE de las INVERSIONES INMOBILIARIAS mediante el ENFOQUE DE LOS </t>
  </si>
  <si>
    <t>INGRESOS.. WACC es la tasa de interés más utilizada por las compañías que reportan a las Bolsas.</t>
  </si>
  <si>
    <t>WACC (Weighted Average Cost of Capital)</t>
  </si>
  <si>
    <t>Costo Promedio Ponderado del Capital</t>
  </si>
  <si>
    <t>Costo Promedio Ponderado</t>
  </si>
  <si>
    <t>Capital</t>
  </si>
  <si>
    <t>Costo Promedio Ponderado del Capital (versión simple)</t>
  </si>
  <si>
    <t>Costo Promedio Ponderado del Capital (versión "complicada")</t>
  </si>
  <si>
    <t>Modelo CAPM: La Tasa del Accionista</t>
  </si>
  <si>
    <t>Tasa libre de riesgo</t>
  </si>
  <si>
    <t>rf</t>
  </si>
  <si>
    <t>B</t>
  </si>
  <si>
    <t>Beta apalancado</t>
  </si>
  <si>
    <t>Prima de riesgo ajustada</t>
  </si>
  <si>
    <t>(rm-rf)*</t>
  </si>
  <si>
    <t>Tasa del accionista</t>
  </si>
  <si>
    <t>Patrimonio</t>
  </si>
  <si>
    <t>Deudas financieras</t>
  </si>
  <si>
    <t>Costo del Patrimonio</t>
  </si>
  <si>
    <t>Costo de la Deuda Financiera</t>
  </si>
  <si>
    <t>Tasa de impuestos</t>
  </si>
  <si>
    <t>Existe el promedio matemático</t>
  </si>
  <si>
    <t>Exámen 1</t>
  </si>
  <si>
    <t>Exámen 2</t>
  </si>
  <si>
    <t>Promedio de notas</t>
  </si>
  <si>
    <t>Nota</t>
  </si>
  <si>
    <t>Existe el promedio ponderado</t>
  </si>
  <si>
    <t>Peso</t>
  </si>
  <si>
    <t>Promedio ponderado de notas</t>
  </si>
  <si>
    <t>Existe el promedio ponderado de tasas</t>
  </si>
  <si>
    <t>Préstamo</t>
  </si>
  <si>
    <t>Banco AAA</t>
  </si>
  <si>
    <t>Banco BBB</t>
  </si>
  <si>
    <t>Tasa</t>
  </si>
  <si>
    <t>¿Cuál es el costo financiero de la empresa?</t>
  </si>
  <si>
    <t>Costo promedio</t>
  </si>
  <si>
    <t>En un año</t>
  </si>
  <si>
    <t>Costo financiero 1</t>
  </si>
  <si>
    <t>Costo financiero 2</t>
  </si>
  <si>
    <t>Banco CCC</t>
  </si>
  <si>
    <t>Costo financiero 3</t>
  </si>
  <si>
    <t>Formulación del Costo Financiero Promedio Ponderado con 2 Préstamos</t>
  </si>
  <si>
    <t>Sean:</t>
  </si>
  <si>
    <t>Prestamo 1</t>
  </si>
  <si>
    <t>Tasa 1</t>
  </si>
  <si>
    <t>Prestamo 2</t>
  </si>
  <si>
    <t>Tasa 2</t>
  </si>
  <si>
    <t>Costo Financiero Promedio Ponderado  =</t>
  </si>
  <si>
    <t>Préstamo 1 x Tasa 1  + Préstamo 2 x Tasa 2</t>
  </si>
  <si>
    <t>Préstamo 1 + Préstamo 2</t>
  </si>
  <si>
    <t>Vinculación con NIC 23</t>
  </si>
  <si>
    <t>El párrafo 14 de la NIC 23 señala:</t>
  </si>
  <si>
    <t xml:space="preserve">En la medida en que los fondos de una entidad procedan de préstamos genéricos y los </t>
  </si>
  <si>
    <t>por la entidad, que están vigentes en el periodo.</t>
  </si>
  <si>
    <t xml:space="preserve">utilice  para  obtener  un  activo  apto,  ésta  determinará  el  importe de los costos por </t>
  </si>
  <si>
    <t xml:space="preserve">préstamos  susceptibles  de  capitalización  aplicando  una tasa de capitalización a los </t>
  </si>
  <si>
    <t>Capital es la PALABRA CLAVE</t>
  </si>
  <si>
    <t>Miremos el Estado de Situación Financiera a la luz de las FINANZAS CORPORATIVAS</t>
  </si>
  <si>
    <t>Pasivo Financiero</t>
  </si>
  <si>
    <t>Activos de larga duración</t>
  </si>
  <si>
    <t>(Capital Financiero)</t>
  </si>
  <si>
    <t>(Capital Expenditure)</t>
  </si>
  <si>
    <t>(Capital de Trabajo Neto)</t>
  </si>
  <si>
    <t>Activos - Pasivos Operativos</t>
  </si>
  <si>
    <t>El pasivo financiero tiene costo financiero</t>
  </si>
  <si>
    <t>Si existe mas de 1 pasivo financiero, debemos calcular el costo financiero promedio</t>
  </si>
  <si>
    <t>Costo del Pasivo financiero</t>
  </si>
  <si>
    <t>Los accionistas requieren una rentabilidad</t>
  </si>
  <si>
    <t>Los accionistas tienen una expectativa de rentabilidad</t>
  </si>
  <si>
    <t>La rentabilidad se manifiesta en forma de DIVIDENDOS</t>
  </si>
  <si>
    <t>¿Cuánto es la rentabilidad del acconista?</t>
  </si>
  <si>
    <t>Supongamos 6%</t>
  </si>
  <si>
    <t>Lo aprenderemos a calcular, por ahora supongamos 10%</t>
  </si>
  <si>
    <t>tiene un costo de</t>
  </si>
  <si>
    <t>El patrimonio de….....................................&gt;</t>
  </si>
  <si>
    <t>El pasivo financiero de….......................&gt;</t>
  </si>
  <si>
    <t>Los 2 tienen un costo promedio ponderado de …..................................................&gt;</t>
  </si>
  <si>
    <t>Meditemos sobre la importancia del Costo Promedio Ponderado del Capital</t>
  </si>
  <si>
    <t>Si CAPITAL = Pasivo Financiero + Patrimonio</t>
  </si>
  <si>
    <t>Entonces …</t>
  </si>
  <si>
    <t xml:space="preserve">Costo financiero </t>
  </si>
  <si>
    <t>Dividendos</t>
  </si>
  <si>
    <t>Estado de Resultados</t>
  </si>
  <si>
    <t>USD</t>
  </si>
  <si>
    <t>Ventas</t>
  </si>
  <si>
    <t>Costo de ventas</t>
  </si>
  <si>
    <t>Utilidad bruta</t>
  </si>
  <si>
    <t>Gasto de ventas</t>
  </si>
  <si>
    <t>Gasto de administración</t>
  </si>
  <si>
    <t>Utilidad operativa</t>
  </si>
  <si>
    <t>Gasto financiero</t>
  </si>
  <si>
    <t>Utilidad antes de impuestos</t>
  </si>
  <si>
    <t>Impuesto a la renta</t>
  </si>
  <si>
    <t>Utilidad neta</t>
  </si>
  <si>
    <t>WACC =</t>
  </si>
  <si>
    <t>Esc 1</t>
  </si>
  <si>
    <t>Esc 2</t>
  </si>
  <si>
    <t>Esc 3</t>
  </si>
  <si>
    <t>Esc 4</t>
  </si>
  <si>
    <t>Esc 5</t>
  </si>
  <si>
    <t>Pasivo Financiero x Tasa D + Patrimonio x Tasa Q</t>
  </si>
  <si>
    <t>Pasivo Financiero + Patrimonio</t>
  </si>
  <si>
    <t>WACC             =</t>
  </si>
  <si>
    <t>Wd</t>
  </si>
  <si>
    <t>Wq</t>
  </si>
  <si>
    <t>WACC   =</t>
  </si>
  <si>
    <t xml:space="preserve">   Wd *  Tasa d + Wq * Tasa q</t>
  </si>
  <si>
    <t>Expresión Usando Pesos</t>
  </si>
  <si>
    <t>Efectos Impositivos:</t>
  </si>
  <si>
    <t>Los costos financieros generan ahorros tributarios</t>
  </si>
  <si>
    <t xml:space="preserve">   Wd *  Tasa d * (1 - t) + Wq * Tasa q</t>
  </si>
  <si>
    <t>Siendo : t = tasa impositiva del impuesto a la renta</t>
  </si>
  <si>
    <t xml:space="preserve">Supongamos </t>
  </si>
  <si>
    <t>t =</t>
  </si>
  <si>
    <t>Modelo CAPM: ¿DE DONDE SALE LA TASA DEL PATRIMONIO?</t>
  </si>
  <si>
    <t>CAPM</t>
  </si>
  <si>
    <t xml:space="preserve">El modelo de valoración de activos financieros, denominado en inglés Capital asset pricing model (CAPM) es un modelo </t>
  </si>
  <si>
    <t xml:space="preserve">utilizado para calcular la rentabilidad que un inversor debe exigir al realizar un inversión en un activo financiero, en </t>
  </si>
  <si>
    <t>función del riesgo que está asumiendo.</t>
  </si>
  <si>
    <t xml:space="preserve"> Fue introducido por Jack L. Treynor, William Sharpe, John Lintner y Jan Mossin de forma independiente, basado en</t>
  </si>
  <si>
    <t xml:space="preserve"> trabajos anteriores de Harry Markowitz sobre la diversificación y la Teoría Moderna de Portafolio. Sharpe, profesor </t>
  </si>
  <si>
    <t xml:space="preserve">de la Universidad de Stanford recibió el Premio en Ciencias Económicas en memoria de Alfred Nobel (en conjunto con </t>
  </si>
  <si>
    <t>Harry Markowitz y Merton Miller, profesor de University of Chicago Booth School of Business) por su contribución al</t>
  </si>
  <si>
    <t xml:space="preserve"> campo de la economía financiera.</t>
  </si>
  <si>
    <t>Premisas del Modelo</t>
  </si>
  <si>
    <t xml:space="preserve">1.  Los individuos son adversos al riesgo, y maximizan la utilidad de su riqueza en el próximo período. </t>
  </si>
  <si>
    <t>2. Los individuos no pueden afectar los precios, y tienen expectativas homogéneas respecto a las varianzas-covarianzas</t>
  </si>
  <si>
    <t xml:space="preserve">    y acerca de los retornos esperados de los activos.</t>
  </si>
  <si>
    <t xml:space="preserve">3. El retorno de los activos, se distribuye de manera normal. Explicando el retorno con la esperanza matemática y el </t>
  </si>
  <si>
    <t xml:space="preserve">    riesgo con la desviación estándar.</t>
  </si>
  <si>
    <t xml:space="preserve">4. Existe un activo libre de riesgo, al cual los individuos pueden prestar y/o endeudarse en cantidades ilimitadas. </t>
  </si>
  <si>
    <t xml:space="preserve">5. El mercado de activos es perfecto. </t>
  </si>
  <si>
    <t>6. La información es gratis y está disponible en forma instantánea para todos los individuos.</t>
  </si>
  <si>
    <t>CAPM: Los Ingredientes</t>
  </si>
  <si>
    <t>1.- La Tasa Libre de Riesgo</t>
  </si>
  <si>
    <t>En el mundo financiero, el concepto de tasa libre de riesgo se utiliza para referirnos</t>
  </si>
  <si>
    <t xml:space="preserve">a la rentabilidad que se obtiene al invertir en un activo que se considera que es cien </t>
  </si>
  <si>
    <t xml:space="preserve">por cien seguro, y, por tanto, está libre de riesgo. </t>
  </si>
  <si>
    <t>Pero, ¿No todas las inversiones implican asumir riesgos?</t>
  </si>
  <si>
    <t xml:space="preserve">presentan una fluctuación mínima en su cotización histórica. </t>
  </si>
  <si>
    <t xml:space="preserve">Sí,  pero  existen  una  serie  de  activos  financieros  (muy  pocos  en  realidad) que </t>
  </si>
  <si>
    <t>Para que un activo se comporte de esta forma, es necesario que la entidad emisora</t>
  </si>
  <si>
    <t xml:space="preserve">haya  tenido  una  reconocida  solvencia  durante  toda  su  trayectoria.  Solo así, los </t>
  </si>
  <si>
    <t>inversión libre de riesgo.</t>
  </si>
  <si>
    <t>inversores  percibirán  la  inversión  como  cien por cien segura; es decir, como una</t>
  </si>
  <si>
    <t xml:space="preserve">En  la  actualidad  solo  los  valores  de  renta  fija (Bonos) que son emitidos por los </t>
  </si>
  <si>
    <t xml:space="preserve">gobiernos  (y  no  de cualquier país) cumplen estos requisitos. En la práctica es casi </t>
  </si>
  <si>
    <t xml:space="preserve">imposible  que  un  país  desarrollado  quiebre.  Por muy mal que le vayan las cosas, </t>
  </si>
  <si>
    <t xml:space="preserve">tiene el poder de adoptar medidas económicas de gran calado que le permitan hacer </t>
  </si>
  <si>
    <t>frente a sus pagos. Por tanto, el riesgo de impago queda muy lejos.</t>
  </si>
  <si>
    <t xml:space="preserve">En  Europa,  los Bonos del Estado alemán se consideran activos libres de riesgo, ya </t>
  </si>
  <si>
    <t xml:space="preserve">que  la  economía  alemana,  motor  de  la  Eurozona,  es  muy segura y solvente. La </t>
  </si>
  <si>
    <t xml:space="preserve">probabilidad  de  que  un  país  como  Alemania  deje  de pagar a sus acreedores es </t>
  </si>
  <si>
    <t xml:space="preserve">prácticamente inexistente. Tal es la seguridad que los inversores tienen depositada </t>
  </si>
  <si>
    <t>en los bonos alemanes que, en ciertos años han tenido intereses negativos. En otras</t>
  </si>
  <si>
    <t xml:space="preserve">palabras  los  ahorradores  pagan  al  estado  alemán  para  que  les  guarde  a buen </t>
  </si>
  <si>
    <t>gubernamentales de otros países europeos, como Suiza.</t>
  </si>
  <si>
    <t xml:space="preserve">recaudo  su  dinero.  Estos  tipos  negativos  se  han  dado  lugar  también  en bonos </t>
  </si>
  <si>
    <t xml:space="preserve">Los  bonos  emitidos por Estados Unidos son otro claro ejemplo de activos de renta </t>
  </si>
  <si>
    <t>una tasa libre de riesgo.</t>
  </si>
  <si>
    <t xml:space="preserve">fija  muy  seguros.  Por  tanto, su rentabilidad también se puede considerar también </t>
  </si>
  <si>
    <t xml:space="preserve">Tasa del accionista </t>
  </si>
  <si>
    <t>De un Modelo denominado</t>
  </si>
  <si>
    <t>: CAPM Capital Asset Pricing Model</t>
  </si>
  <si>
    <t>https://www.treasury.gov/resource-center/data-chart-center/interest-rates/Pages/TextView.aspx?data=yield</t>
  </si>
  <si>
    <t>Elijamos una tasa para una proyección a 5 años el 01 Noviembre de 2020</t>
  </si>
  <si>
    <r>
      <rPr>
        <sz val="16"/>
        <color theme="1"/>
        <rFont val="Bahnschrift"/>
        <family val="2"/>
      </rPr>
      <t>: r</t>
    </r>
    <r>
      <rPr>
        <sz val="11"/>
        <color theme="1"/>
        <rFont val="Bahnschrift"/>
        <family val="2"/>
      </rPr>
      <t>q =</t>
    </r>
    <r>
      <rPr>
        <sz val="11"/>
        <color rgb="FFFF0000"/>
        <rFont val="Bahnschrift"/>
        <family val="2"/>
      </rPr>
      <t xml:space="preserve"> </t>
    </r>
    <r>
      <rPr>
        <sz val="16"/>
        <color rgb="FFFF0000"/>
        <rFont val="Bahnschrift"/>
        <family val="2"/>
      </rPr>
      <t>r</t>
    </r>
    <r>
      <rPr>
        <sz val="11"/>
        <color rgb="FFFF0000"/>
        <rFont val="Bahnschrift"/>
        <family val="2"/>
      </rPr>
      <t>f</t>
    </r>
    <r>
      <rPr>
        <sz val="11"/>
        <color theme="1"/>
        <rFont val="Bahnschrift"/>
        <family val="2"/>
      </rPr>
      <t xml:space="preserve"> + Beta x (</t>
    </r>
    <r>
      <rPr>
        <sz val="16"/>
        <color theme="1"/>
        <rFont val="Bahnschrift"/>
        <family val="2"/>
      </rPr>
      <t>r</t>
    </r>
    <r>
      <rPr>
        <sz val="11"/>
        <color theme="1"/>
        <rFont val="Bahnschrift"/>
        <family val="2"/>
      </rPr>
      <t xml:space="preserve">m - </t>
    </r>
    <r>
      <rPr>
        <sz val="16"/>
        <color theme="1"/>
        <rFont val="Bahnschrift"/>
        <family val="2"/>
      </rPr>
      <t>r</t>
    </r>
    <r>
      <rPr>
        <sz val="11"/>
        <color theme="1"/>
        <rFont val="Bahnschrift"/>
        <family val="2"/>
      </rPr>
      <t>f)</t>
    </r>
  </si>
  <si>
    <r>
      <rPr>
        <sz val="16"/>
        <rFont val="Bahnschrift"/>
        <family val="2"/>
      </rPr>
      <t>: r</t>
    </r>
    <r>
      <rPr>
        <sz val="11"/>
        <rFont val="Bahnschrift"/>
        <family val="2"/>
      </rPr>
      <t xml:space="preserve">q = </t>
    </r>
    <r>
      <rPr>
        <sz val="16"/>
        <rFont val="Bahnschrift"/>
        <family val="2"/>
      </rPr>
      <t>r</t>
    </r>
    <r>
      <rPr>
        <sz val="11"/>
        <rFont val="Bahnschrift"/>
        <family val="2"/>
      </rPr>
      <t>f + Beta x (</t>
    </r>
    <r>
      <rPr>
        <sz val="16"/>
        <rFont val="Bahnschrift"/>
        <family val="2"/>
      </rPr>
      <t>r</t>
    </r>
    <r>
      <rPr>
        <sz val="11"/>
        <rFont val="Bahnschrift"/>
        <family val="2"/>
      </rPr>
      <t xml:space="preserve">m - </t>
    </r>
    <r>
      <rPr>
        <sz val="16"/>
        <rFont val="Bahnschrift"/>
        <family val="2"/>
      </rPr>
      <t>r</t>
    </r>
    <r>
      <rPr>
        <sz val="11"/>
        <rFont val="Bahnschrift"/>
        <family val="2"/>
      </rPr>
      <t>f)</t>
    </r>
  </si>
  <si>
    <t>β</t>
  </si>
  <si>
    <t>2.- El Beta:</t>
  </si>
  <si>
    <t xml:space="preserve">La Beta de un activo financiero es una medida de sensibilidad que se utiliza para conocer la variación relativa </t>
  </si>
  <si>
    <t>de rentabilidad que sufre dicho activo en relación a un índice de referencia.</t>
  </si>
  <si>
    <t xml:space="preserve">Es muy habitual el uso de las betas en los mercados financieros, y más concretamente en los mercados de renta </t>
  </si>
  <si>
    <t xml:space="preserve">variable. El índice de referencia normalmente es el índice bursátil en el que cotiza dicho activo financiero, como </t>
  </si>
  <si>
    <t>por ejemplo el Ibex35 para cualquier acción que cotiza en ese mercado, y para acciones cotizadas en la Bolsa de</t>
  </si>
  <si>
    <t xml:space="preserve"> Nueva York se puede utilizar el S&amp;P 500.</t>
  </si>
  <si>
    <t>Consejo: puedes usar la beta como una medida de la variabilidad de una acción que es causa de la variabilidad</t>
  </si>
  <si>
    <t xml:space="preserve"> de los factores del mercado. Puedes calcular la beta en excel, usando la función =pendiente(serie de rentabilidades </t>
  </si>
  <si>
    <t>de la acción;serie de rentabilidades del índice de referencia).</t>
  </si>
  <si>
    <t xml:space="preserve">La beta de una acción es un ratio entre la desviación estándar de una acción y la desviación estándar del índice de </t>
  </si>
  <si>
    <t>referencia multiplicado por la correlación entre la acción y el índice de referencia.</t>
  </si>
  <si>
    <t>Significado del Beta:</t>
  </si>
  <si>
    <t>Beta</t>
  </si>
  <si>
    <t>&lt; 1</t>
  </si>
  <si>
    <t>= 1</t>
  </si>
  <si>
    <t>&gt; 1</t>
  </si>
  <si>
    <t>Ejemplo</t>
  </si>
  <si>
    <t>Significado</t>
  </si>
  <si>
    <t>La acción tiene menos riesgo que el sistema</t>
  </si>
  <si>
    <t>La acción tiene igual riesgo que el sistema</t>
  </si>
  <si>
    <t>La acción tiene mas riesgo que el sistema en 20%</t>
  </si>
  <si>
    <t xml:space="preserve">Si una acción tiene una Beta de 1,1 respecto al índice de referencia, quiere decir que esta acción se moverá un 10% más </t>
  </si>
  <si>
    <t>de lo que lo haga dicho índice.</t>
  </si>
  <si>
    <t>En este caso, si el índice sube un 10%, la acción subirá un 11% (10%*Beta), y si cae un 10% la acción caerá un 11%.</t>
  </si>
  <si>
    <t>Rentabilidad:</t>
  </si>
  <si>
    <t>(Pf - Po)/ Po</t>
  </si>
  <si>
    <t>Emp 1</t>
  </si>
  <si>
    <t>Emp 2</t>
  </si>
  <si>
    <t>Emp 3</t>
  </si>
  <si>
    <t>Emp 4</t>
  </si>
  <si>
    <t>Emp 5</t>
  </si>
  <si>
    <t>Emp 6</t>
  </si>
  <si>
    <t>Emp 7</t>
  </si>
  <si>
    <t>Bolsa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</si>
  <si>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</si>
  <si>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</si>
  <si>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</si>
  <si>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</si>
  <si>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</si>
  <si>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</si>
  <si>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</si>
  <si>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</si>
  <si>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</si>
  <si>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</si>
  <si>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</si>
  <si>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</si>
  <si>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Desviación Est.</t>
  </si>
  <si>
    <t>Cofe de Correl</t>
  </si>
  <si>
    <t>Date updated:</t>
  </si>
  <si>
    <t>YouTube Video explaining estimation choices and process.</t>
  </si>
  <si>
    <t>Created by:</t>
  </si>
  <si>
    <t>Aswath Damodaran, adamodar@stern.nyu.edu</t>
  </si>
  <si>
    <t>What is this data?</t>
  </si>
  <si>
    <t>Beta, Unlevered beta and other risk measures</t>
  </si>
  <si>
    <t>Emerging Markets</t>
  </si>
  <si>
    <t>Home Page:</t>
  </si>
  <si>
    <t>http://www.damodaran.com</t>
  </si>
  <si>
    <t>Data website:</t>
  </si>
  <si>
    <t>http://www.stern.nyu.edu/~adamodar/New_Home_Page/data.html</t>
  </si>
  <si>
    <t>Companies in each industry:</t>
  </si>
  <si>
    <t>http://www.stern.nyu.edu/~adamodar/pc/datasets/indname.xls</t>
  </si>
  <si>
    <t>Variable definitions:</t>
  </si>
  <si>
    <t>http://www.stern.nyu.edu/~adamodar/New_Home_Page/datafile/variable.htm</t>
  </si>
  <si>
    <t>Do you want to use marginal or effective tax rates in unlevering betas?</t>
  </si>
  <si>
    <t>Marginal</t>
  </si>
  <si>
    <t>If marginal tax rate, enter the marginal tax rate to use</t>
  </si>
  <si>
    <t>Industry Name</t>
  </si>
  <si>
    <t>Number of firms</t>
  </si>
  <si>
    <t xml:space="preserve">Beta </t>
  </si>
  <si>
    <t>D/E Ratio</t>
  </si>
  <si>
    <t>Effective Tax rate</t>
  </si>
  <si>
    <t>Unlevered beta</t>
  </si>
  <si>
    <t>Cash/Firm value</t>
  </si>
  <si>
    <t>Unlevered beta corrected for cash</t>
  </si>
  <si>
    <t>HiLo Risk</t>
  </si>
  <si>
    <t>Standard deviation of equity</t>
  </si>
  <si>
    <t>Standard deviation in operating income (last 10 years)</t>
  </si>
  <si>
    <t>Advertising</t>
  </si>
  <si>
    <t>Aerospace/Defense</t>
  </si>
  <si>
    <t>Air Transport</t>
  </si>
  <si>
    <t>Apparel</t>
  </si>
  <si>
    <t>Auto &amp; Truck</t>
  </si>
  <si>
    <t>Auto Parts</t>
  </si>
  <si>
    <t>Bank (Money Center)</t>
  </si>
  <si>
    <t>Banks (Regional)</t>
  </si>
  <si>
    <t>Beverage (Alcoholic)</t>
  </si>
  <si>
    <t>Beverage (Soft)</t>
  </si>
  <si>
    <t>Broadcasting</t>
  </si>
  <si>
    <t>Brokerage &amp; Investment Banking</t>
  </si>
  <si>
    <t>Building Materials</t>
  </si>
  <si>
    <t>Business &amp; Consumer Services</t>
  </si>
  <si>
    <t>Cable TV</t>
  </si>
  <si>
    <t>Chemical (Basic)</t>
  </si>
  <si>
    <t>Chemical (Diversified)</t>
  </si>
  <si>
    <t>Chemical (Specialty)</t>
  </si>
  <si>
    <t>Coal &amp; Related Energy</t>
  </si>
  <si>
    <t>Computer Services</t>
  </si>
  <si>
    <t>Computers/Peripherals</t>
  </si>
  <si>
    <t>Construction Supplies</t>
  </si>
  <si>
    <t>Diversified</t>
  </si>
  <si>
    <t>Drugs (Biotechnology)</t>
  </si>
  <si>
    <t>Drugs (Pharmaceutical)</t>
  </si>
  <si>
    <t>Education</t>
  </si>
  <si>
    <t>Electrical Equipment</t>
  </si>
  <si>
    <t>Electronics (Consumer &amp; Office)</t>
  </si>
  <si>
    <t>Electronics (General)</t>
  </si>
  <si>
    <t>Engineering/Construction</t>
  </si>
  <si>
    <t>Entertainment</t>
  </si>
  <si>
    <t>Environmental &amp; Waste Services</t>
  </si>
  <si>
    <t>Farming/Agriculture</t>
  </si>
  <si>
    <t>Financial Svcs. (Non-bank &amp; Insurance)</t>
  </si>
  <si>
    <t>Food Processing</t>
  </si>
  <si>
    <t>Food Wholesalers</t>
  </si>
  <si>
    <t>Furn/Home Furnishings</t>
  </si>
  <si>
    <t>Green &amp; Renewable Energy</t>
  </si>
  <si>
    <t>Healthcare Products</t>
  </si>
  <si>
    <t>Healthcare Support Services</t>
  </si>
  <si>
    <t>Heathcare Information and Technology</t>
  </si>
  <si>
    <t>Homebuilding</t>
  </si>
  <si>
    <t>Hospitals/Healthcare Facilities</t>
  </si>
  <si>
    <t>Hotel/Gaming</t>
  </si>
  <si>
    <t>Household Products</t>
  </si>
  <si>
    <t>Information Services</t>
  </si>
  <si>
    <t>Insurance (General)</t>
  </si>
  <si>
    <t>Insurance (Life)</t>
  </si>
  <si>
    <t>Insurance (Prop/Cas.)</t>
  </si>
  <si>
    <t>Investments &amp; Asset Management</t>
  </si>
  <si>
    <t>Machinery</t>
  </si>
  <si>
    <t>Metals &amp; Mining</t>
  </si>
  <si>
    <t>Office Equipment &amp; Services</t>
  </si>
  <si>
    <t>Oil/Gas (Integrated)</t>
  </si>
  <si>
    <t>Oil/Gas (Production and Exploration)</t>
  </si>
  <si>
    <t>Oil/Gas Distribution</t>
  </si>
  <si>
    <t>Oilfield Svcs/Equip.</t>
  </si>
  <si>
    <t>Packaging &amp; Container</t>
  </si>
  <si>
    <t>Paper/Forest Products</t>
  </si>
  <si>
    <t>Power</t>
  </si>
  <si>
    <t>Precious Metals</t>
  </si>
  <si>
    <t>Publishing &amp; Newspapers</t>
  </si>
  <si>
    <t>R.E.I.T.</t>
  </si>
  <si>
    <t>Real Estate (Development)</t>
  </si>
  <si>
    <t>Real Estate (General/Diversified)</t>
  </si>
  <si>
    <t>Real Estate (Operations &amp; Services)</t>
  </si>
  <si>
    <t>Recreation</t>
  </si>
  <si>
    <t>Reinsurance</t>
  </si>
  <si>
    <t>Restaurant/Dining</t>
  </si>
  <si>
    <t>Retail (Automotive)</t>
  </si>
  <si>
    <t>Retail (Building Supply)</t>
  </si>
  <si>
    <t>Retail (Distributors)</t>
  </si>
  <si>
    <t>Retail (General)</t>
  </si>
  <si>
    <t>Retail (Grocery and Food)</t>
  </si>
  <si>
    <t>Retail (Online)</t>
  </si>
  <si>
    <t>Retail (Special Lines)</t>
  </si>
  <si>
    <t>Rubber&amp; Tires</t>
  </si>
  <si>
    <t>Semiconductor</t>
  </si>
  <si>
    <t>Semiconductor Equip</t>
  </si>
  <si>
    <t>Shipbuilding &amp; Marine</t>
  </si>
  <si>
    <t>Shoe</t>
  </si>
  <si>
    <t>Software (Entertainment)</t>
  </si>
  <si>
    <t>Software (Internet)</t>
  </si>
  <si>
    <t>Software (System &amp; Application)</t>
  </si>
  <si>
    <t>Steel</t>
  </si>
  <si>
    <t>Telecom (Wireless)</t>
  </si>
  <si>
    <t>Telecom. Equipment</t>
  </si>
  <si>
    <t>Telecom. Services</t>
  </si>
  <si>
    <t>Tobacco</t>
  </si>
  <si>
    <t>Transportation</t>
  </si>
  <si>
    <t>Transportation (Railroads)</t>
  </si>
  <si>
    <t>Trucking</t>
  </si>
  <si>
    <t>Utility (General)</t>
  </si>
  <si>
    <t>Utility (Water)</t>
  </si>
  <si>
    <t>Total Market</t>
  </si>
  <si>
    <t>Total Market (without financials)</t>
  </si>
  <si>
    <t>En la práctica:</t>
  </si>
  <si>
    <t>Damodarán</t>
  </si>
  <si>
    <t>3.- La rentabilidad del mercado</t>
  </si>
  <si>
    <t>https://www.macrotrends.net/2526/sp-500-historical-annual-returns</t>
  </si>
  <si>
    <t>Macrotrends Data Download</t>
  </si>
  <si>
    <t>S&amp;amp;P 500 Historical Annual Returns</t>
  </si>
  <si>
    <t>DISCLAIMER AND TERMS OF USE: HISTORICAL DATA IS PROVIDED "AS IS" AND SOLELY</t>
  </si>
  <si>
    <t>FOR INFORMATIONAL PURPOSES - NOT FOR TRADING PURPOSES OR ADVICE.</t>
  </si>
  <si>
    <t>NEITHER MACROTRENDS LLC NOR ANY OF OUR INFORMATION PROVIDERS WILL BE LIABLE</t>
  </si>
  <si>
    <t>FOR ANY DAMAGES RELATING TO YOUR USE OF THE DATA PROVIDED.</t>
  </si>
  <si>
    <t>ATTRIBUTION: Proper attribution requires clear indication of the data source as "www.macrotrends.net".</t>
  </si>
  <si>
    <t>A "dofollow" backlink to the originating page is also required if the data is displayed on a web page.</t>
  </si>
  <si>
    <t>date</t>
  </si>
  <si>
    <t xml:space="preserve"> value</t>
  </si>
  <si>
    <t>S&amp;P500</t>
  </si>
  <si>
    <t>Promedio</t>
  </si>
  <si>
    <t>El índice Standard &amp; Poor's 500 (Standard &amp; Poor's 500 Index), también conocido como S&amp;P 500, es uno de los</t>
  </si>
  <si>
    <t xml:space="preserve"> índices bursátiles más importantes de Estados Unidos. Al S&amp;P 500 se lo considera el índice más representativo</t>
  </si>
  <si>
    <t xml:space="preserve"> de la situación real del mercado.</t>
  </si>
  <si>
    <t xml:space="preserve">El índice se basa en la capitalización bursátil de 500 grandes empresas que poseen acciones que cotizan en las </t>
  </si>
  <si>
    <t>bolsas NYSE o NASDAQ, y captura aproximadamente el 80% de toda la capitalización de mercado en Estados Unidos.</t>
  </si>
  <si>
    <t xml:space="preserve"> Los componentes del índice S&amp;P 500 y su ponderación son determinados por S&amp;P Dow Jones Indices. </t>
  </si>
  <si>
    <t xml:space="preserve">Es uno de los índices de valores más seguidos, y muchas personas lo consideran el más representativo del mercado </t>
  </si>
  <si>
    <t>de acciones de Estados Unidos, y el marcador de tendencias de la economía norteamericana</t>
  </si>
  <si>
    <t>Este índice bursátil se compone de las 500 empresas más grandes de Estados Unidos y se pondera de acuerdo a</t>
  </si>
  <si>
    <t xml:space="preserve"> la capitalización de mercado de cada una de las empresas</t>
  </si>
  <si>
    <t xml:space="preserve">El índice S&amp;P/BVL Peru General ha sido diseñado para ser el referente amplio de la BVL. Es un índice ponderado </t>
  </si>
  <si>
    <t xml:space="preserve">por capitalización ajustada por free-float (mínima de S/ 33 millones), que incluye requisitos adicionales de liquidez </t>
  </si>
  <si>
    <t>y frecuencia de negociación para sus constituyentes. Desde la alianza S&amp;P/BVL, la cartera del índice ha estado</t>
  </si>
  <si>
    <t xml:space="preserve"> compuesta por no menos de 33 y no más de 41 acciones. Además, este índice incluye acciones de cada uno de los</t>
  </si>
  <si>
    <t xml:space="preserve"> 5 sectores de la familia de índices S&amp;P/BVL, destacando el minero y el financiero como los de mayor ponderación. </t>
  </si>
  <si>
    <t>El índice se rebalancea en setiembre de cada año y se repondera (límite de 25% por constituyente y 10% para las</t>
  </si>
  <si>
    <t xml:space="preserve"> compañías que obtienen menos del 50% de sus ingresos de fuentes peruanas) en los meses de marzo, junio y </t>
  </si>
  <si>
    <t xml:space="preserve">diciembre. La BVL difunde diariamente en sus publicaciones el S&amp;P/BVL Peru General de retorno total, es decir, que </t>
  </si>
  <si>
    <t>incluye la reinversión de los beneficios distribuidos.</t>
  </si>
  <si>
    <t>S&amp;P BVL</t>
  </si>
  <si>
    <t>-0,40%</t>
  </si>
  <si>
    <t>-0,32%</t>
  </si>
  <si>
    <t>0,28%</t>
  </si>
  <si>
    <t>-0,20%</t>
  </si>
  <si>
    <t>-1,75%</t>
  </si>
  <si>
    <t>-1,10%</t>
  </si>
  <si>
    <t>-0,65%</t>
  </si>
  <si>
    <t>0,33%</t>
  </si>
  <si>
    <t>-0,59%</t>
  </si>
  <si>
    <t>0,04%</t>
  </si>
  <si>
    <t>0,57%</t>
  </si>
  <si>
    <t>0,26%</t>
  </si>
  <si>
    <t>0,07%</t>
  </si>
  <si>
    <t>0,14%</t>
  </si>
  <si>
    <t>0,13%</t>
  </si>
  <si>
    <t>0,19%</t>
  </si>
  <si>
    <t>-0,46%</t>
  </si>
  <si>
    <t>-0,45%</t>
  </si>
  <si>
    <t>0,11%</t>
  </si>
  <si>
    <t>-0,43%</t>
  </si>
  <si>
    <t>0,53%</t>
  </si>
  <si>
    <t>https://datosmacro.expansion.com/bolsa/peru?dr=2020-01</t>
  </si>
  <si>
    <t>-1,85%</t>
  </si>
  <si>
    <t>-1,78%</t>
  </si>
  <si>
    <t>0,49%</t>
  </si>
  <si>
    <t>-1,79%</t>
  </si>
  <si>
    <t>-2,06%</t>
  </si>
  <si>
    <t>-0,58%</t>
  </si>
  <si>
    <t>-0,06%</t>
  </si>
  <si>
    <t>0,65%</t>
  </si>
  <si>
    <t>-1,22%</t>
  </si>
  <si>
    <t>-0,07%</t>
  </si>
  <si>
    <t>-0,77%</t>
  </si>
  <si>
    <t>-0,26%</t>
  </si>
  <si>
    <t>0,50%</t>
  </si>
  <si>
    <t>0,09%</t>
  </si>
  <si>
    <t>0,29%</t>
  </si>
  <si>
    <t>-1,08%</t>
  </si>
  <si>
    <t>-1,44%</t>
  </si>
  <si>
    <t>0,70%</t>
  </si>
  <si>
    <t>2,10%</t>
  </si>
  <si>
    <t>0,00%</t>
  </si>
  <si>
    <t>3,97%</t>
  </si>
  <si>
    <t>-4,08%</t>
  </si>
  <si>
    <t>-0,39%</t>
  </si>
  <si>
    <t>2,08%</t>
  </si>
  <si>
    <t>1,37%</t>
  </si>
  <si>
    <t>-2,36%</t>
  </si>
  <si>
    <t>0,87%</t>
  </si>
  <si>
    <t>-5,71%</t>
  </si>
  <si>
    <t>1,23%</t>
  </si>
  <si>
    <t>-4,59%</t>
  </si>
  <si>
    <t>4,15%</t>
  </si>
  <si>
    <t>-10,42%</t>
  </si>
  <si>
    <t>-3,70%</t>
  </si>
  <si>
    <t>2,47%</t>
  </si>
  <si>
    <t>-5,27%</t>
  </si>
  <si>
    <t>-2,31%</t>
  </si>
  <si>
    <t>-0,63%</t>
  </si>
  <si>
    <t>1,85%</t>
  </si>
  <si>
    <t>-0,33%</t>
  </si>
  <si>
    <t>1,60%</t>
  </si>
  <si>
    <t>-1,03%</t>
  </si>
  <si>
    <t>3,32%</t>
  </si>
  <si>
    <t>0,76%</t>
  </si>
  <si>
    <t>0,81%</t>
  </si>
  <si>
    <t>-1,07%</t>
  </si>
  <si>
    <t>-0,14%</t>
  </si>
  <si>
    <t>0,68%</t>
  </si>
  <si>
    <t>-2,18%</t>
  </si>
  <si>
    <t>0,91%</t>
  </si>
  <si>
    <t>-0,05%</t>
  </si>
  <si>
    <t>0,59%</t>
  </si>
  <si>
    <t>3,36%</t>
  </si>
  <si>
    <t>1,00%</t>
  </si>
  <si>
    <t>1,54%</t>
  </si>
  <si>
    <t>0,20%</t>
  </si>
  <si>
    <t>-0,82%</t>
  </si>
  <si>
    <t>-3,90%</t>
  </si>
  <si>
    <t>-1,25%</t>
  </si>
  <si>
    <t>1,55%</t>
  </si>
  <si>
    <t>0,56%</t>
  </si>
  <si>
    <t>-0,48%</t>
  </si>
  <si>
    <t>-0,02%</t>
  </si>
  <si>
    <t>-0,22%</t>
  </si>
  <si>
    <t>-1,39%</t>
  </si>
  <si>
    <t>3,23%</t>
  </si>
  <si>
    <t>0,42%</t>
  </si>
  <si>
    <t>-0,11%</t>
  </si>
  <si>
    <t>-2,21%</t>
  </si>
  <si>
    <t>1,44%</t>
  </si>
  <si>
    <t>-0,93%</t>
  </si>
  <si>
    <t>0,94%</t>
  </si>
  <si>
    <t>0,36%</t>
  </si>
  <si>
    <t>1,21%</t>
  </si>
  <si>
    <t>1,46%</t>
  </si>
  <si>
    <t>0,01%</t>
  </si>
  <si>
    <t>-0,72%</t>
  </si>
  <si>
    <t>-1,17%</t>
  </si>
  <si>
    <t>0,22%</t>
  </si>
  <si>
    <t>-0,34%</t>
  </si>
  <si>
    <t>-0,35%</t>
  </si>
  <si>
    <t>1,33%</t>
  </si>
  <si>
    <t>-4,16%</t>
  </si>
  <si>
    <t>-0,95%</t>
  </si>
  <si>
    <t>3,72%</t>
  </si>
  <si>
    <t>1,69%</t>
  </si>
  <si>
    <t>3,56%</t>
  </si>
  <si>
    <t>0,24%</t>
  </si>
  <si>
    <t>1,04%</t>
  </si>
  <si>
    <t>-0,70%</t>
  </si>
  <si>
    <t>0,21%</t>
  </si>
  <si>
    <t>2,38%</t>
  </si>
  <si>
    <t>0,12%</t>
  </si>
  <si>
    <t>0,15%</t>
  </si>
  <si>
    <t>0,64%</t>
  </si>
  <si>
    <t>1,88%</t>
  </si>
  <si>
    <t>0,39%</t>
  </si>
  <si>
    <t>0,62%</t>
  </si>
  <si>
    <t>-0,55%</t>
  </si>
  <si>
    <t>1,01%</t>
  </si>
  <si>
    <t>-0,15%</t>
  </si>
  <si>
    <t>0,43%</t>
  </si>
  <si>
    <t>-1,40%</t>
  </si>
  <si>
    <t>-0,37%</t>
  </si>
  <si>
    <t>1,66%</t>
  </si>
  <si>
    <t>-0,23%</t>
  </si>
  <si>
    <t>0,08%</t>
  </si>
  <si>
    <t>-0,91%</t>
  </si>
  <si>
    <t>1,24%</t>
  </si>
  <si>
    <t>-0,01%</t>
  </si>
  <si>
    <t>-0,92%</t>
  </si>
  <si>
    <t>0,30%</t>
  </si>
  <si>
    <t>0,63%</t>
  </si>
  <si>
    <t>1,16%</t>
  </si>
  <si>
    <t>0,41%</t>
  </si>
  <si>
    <t>0,05%</t>
  </si>
  <si>
    <t>-0,25%</t>
  </si>
  <si>
    <t>0,46%</t>
  </si>
  <si>
    <t>2,07%</t>
  </si>
  <si>
    <t>0,27%</t>
  </si>
  <si>
    <t>0,38%</t>
  </si>
  <si>
    <t>0,03%</t>
  </si>
  <si>
    <t>0,74%</t>
  </si>
  <si>
    <t>-0,19%</t>
  </si>
  <si>
    <t>-1,57%</t>
  </si>
  <si>
    <t>0,48%</t>
  </si>
  <si>
    <t>-1,20%</t>
  </si>
  <si>
    <t>0,71%</t>
  </si>
  <si>
    <t>-0,42%</t>
  </si>
  <si>
    <t>-0,52%</t>
  </si>
  <si>
    <t>-1,88%</t>
  </si>
  <si>
    <t>-1,01%</t>
  </si>
  <si>
    <t>-1,32%</t>
  </si>
  <si>
    <t>-2,72%</t>
  </si>
  <si>
    <t>1,76%</t>
  </si>
  <si>
    <t>-1,19%</t>
  </si>
  <si>
    <t>-0,04%</t>
  </si>
  <si>
    <t>-0,54%</t>
  </si>
  <si>
    <t>1,98%</t>
  </si>
  <si>
    <t>1,11%</t>
  </si>
  <si>
    <t>-0,28%</t>
  </si>
  <si>
    <t>-0,13%</t>
  </si>
  <si>
    <t>-0,81%</t>
  </si>
  <si>
    <t>0,45%</t>
  </si>
  <si>
    <t>-0,94%</t>
  </si>
  <si>
    <t>0,98%</t>
  </si>
  <si>
    <t>0,23%</t>
  </si>
  <si>
    <t>0,83%</t>
  </si>
  <si>
    <t>2,94%</t>
  </si>
  <si>
    <t>0,61%</t>
  </si>
  <si>
    <t>1,39%</t>
  </si>
  <si>
    <t>-0,41%</t>
  </si>
  <si>
    <t>0,60%</t>
  </si>
  <si>
    <t>1,34%</t>
  </si>
  <si>
    <t>-0,18%</t>
  </si>
  <si>
    <t>0,97%</t>
  </si>
  <si>
    <t>-6,51%</t>
  </si>
  <si>
    <t>5,01%</t>
  </si>
  <si>
    <t>1,72%</t>
  </si>
  <si>
    <t>S&amp;PBVL</t>
  </si>
  <si>
    <t>Dic 2014</t>
  </si>
  <si>
    <t>-0,30%</t>
  </si>
  <si>
    <t>0,88%</t>
  </si>
  <si>
    <t>0,35%</t>
  </si>
  <si>
    <t>-0,62%</t>
  </si>
  <si>
    <t>-1,42%</t>
  </si>
  <si>
    <t>-0,17%</t>
  </si>
  <si>
    <t>-0,12%</t>
  </si>
  <si>
    <t>-0,03%</t>
  </si>
  <si>
    <t>0,67%</t>
  </si>
  <si>
    <t>-0,21%</t>
  </si>
  <si>
    <t>-0,69%</t>
  </si>
  <si>
    <t>0,02%</t>
  </si>
  <si>
    <t>-0,44%</t>
  </si>
  <si>
    <t>-1,43%</t>
  </si>
  <si>
    <t>1,09%</t>
  </si>
  <si>
    <t>0,52%</t>
  </si>
  <si>
    <t>-0,29%</t>
  </si>
  <si>
    <t>1,31%</t>
  </si>
  <si>
    <t>-0,90%</t>
  </si>
  <si>
    <t>1,47%</t>
  </si>
  <si>
    <t>-0,09%</t>
  </si>
  <si>
    <t>-1,26%</t>
  </si>
  <si>
    <t>-1,80%</t>
  </si>
  <si>
    <t>-0,75%</t>
  </si>
  <si>
    <t>-0,08%</t>
  </si>
  <si>
    <t>-0,85%</t>
  </si>
  <si>
    <t>-0,66%</t>
  </si>
  <si>
    <t>1,27%</t>
  </si>
  <si>
    <t>0,90%</t>
  </si>
  <si>
    <t>-0,64%</t>
  </si>
  <si>
    <t>-0,49%</t>
  </si>
  <si>
    <t>-1,41%</t>
  </si>
  <si>
    <t>0,25%</t>
  </si>
  <si>
    <t>-1,52%</t>
  </si>
  <si>
    <t>-0,84%</t>
  </si>
  <si>
    <t>-0,47%</t>
  </si>
  <si>
    <t>-2,38%</t>
  </si>
  <si>
    <t>-0,60%</t>
  </si>
  <si>
    <t>0,16%</t>
  </si>
  <si>
    <t>-0,36%</t>
  </si>
  <si>
    <t>-0,50%</t>
  </si>
  <si>
    <t>0,17%</t>
  </si>
  <si>
    <t>0,51%</t>
  </si>
  <si>
    <t>1,26%</t>
  </si>
  <si>
    <t>1,42%</t>
  </si>
  <si>
    <t>0,78%</t>
  </si>
  <si>
    <t>0,92%</t>
  </si>
  <si>
    <t>0,06%</t>
  </si>
  <si>
    <t>0,10%</t>
  </si>
  <si>
    <t>-0,16%</t>
  </si>
  <si>
    <t>0,32%</t>
  </si>
  <si>
    <t>-1,00%</t>
  </si>
  <si>
    <t>-0,27%</t>
  </si>
  <si>
    <t>-1,06%</t>
  </si>
  <si>
    <t>-0,24%</t>
  </si>
  <si>
    <t>-0,31%</t>
  </si>
  <si>
    <t>0,47%</t>
  </si>
  <si>
    <t>-1,31%</t>
  </si>
  <si>
    <t>-0,76%</t>
  </si>
  <si>
    <t>-0,10%</t>
  </si>
  <si>
    <t>0,58%</t>
  </si>
  <si>
    <t>https://datosmacro.expansion.com/bolsa/peru?dr=2019-04</t>
  </si>
  <si>
    <t>0,72%</t>
  </si>
  <si>
    <t>0,80%</t>
  </si>
  <si>
    <t>-0,99%</t>
  </si>
  <si>
    <t>1,03%</t>
  </si>
  <si>
    <t>0,82%</t>
  </si>
  <si>
    <t>-0,87%</t>
  </si>
  <si>
    <t>0,77%</t>
  </si>
  <si>
    <t>0,84%</t>
  </si>
  <si>
    <t>1,18%</t>
  </si>
  <si>
    <t>Fecha</t>
  </si>
  <si>
    <t>S&amp;P</t>
  </si>
  <si>
    <t>IGBVL</t>
  </si>
  <si>
    <t>DELTA S&amp;P</t>
  </si>
  <si>
    <t>DELTA IGBVL</t>
  </si>
  <si>
    <t>DESVESTA</t>
  </si>
  <si>
    <t>S&amp;P/IGBVL</t>
  </si>
  <si>
    <t>4.- La prima de riesgo</t>
  </si>
  <si>
    <t>No apalancado</t>
  </si>
  <si>
    <t>Deuda</t>
  </si>
  <si>
    <t>Beta Apalancado</t>
  </si>
  <si>
    <t>ESTRUCTURA DE CAPITAL DE LA EMPRESA</t>
  </si>
  <si>
    <t>NIC 1</t>
  </si>
  <si>
    <t>ESF</t>
  </si>
  <si>
    <t>NWC:</t>
  </si>
  <si>
    <t>CAPEX</t>
  </si>
  <si>
    <t>CAPITAL</t>
  </si>
  <si>
    <t>Deudas Financieras</t>
  </si>
  <si>
    <t>Deuda  financiera</t>
  </si>
  <si>
    <t>Compañía de Minas Buenaventura</t>
  </si>
  <si>
    <t>EF 2019, fuente SMV.GOB.PE</t>
  </si>
  <si>
    <t>ALICORP</t>
  </si>
  <si>
    <t>=β x [1+(1-r) x Wd]</t>
  </si>
  <si>
    <t>Rf</t>
  </si>
  <si>
    <t>Rm - Rf</t>
  </si>
  <si>
    <t>(δ IGVBL / δ S&amp;P500) x (rm-rf)</t>
  </si>
  <si>
    <t>Prima de mercado Perú :</t>
  </si>
  <si>
    <t>CAPITAL DE TRABAJO NETO</t>
  </si>
  <si>
    <t>NET WORKING CAPITAL</t>
  </si>
  <si>
    <t>INVERSIONES EN</t>
  </si>
  <si>
    <t>ACTIVOS DE L.D.</t>
  </si>
  <si>
    <t>CAPITAL (financiero)</t>
  </si>
  <si>
    <t>Costos</t>
  </si>
  <si>
    <t>Intereses</t>
  </si>
  <si>
    <t>Interes o Dividendos</t>
  </si>
  <si>
    <t>Interes &lt; Dividendos</t>
  </si>
  <si>
    <t>Riesgos y Rentabilidad</t>
  </si>
  <si>
    <t>+ Riesgo---&gt; + Rentabilidad</t>
  </si>
  <si>
    <t>Utilidad</t>
  </si>
  <si>
    <r>
      <t xml:space="preserve">desembolsos  efectuados  en  dicho activo.  </t>
    </r>
    <r>
      <rPr>
        <b/>
        <u/>
        <sz val="11"/>
        <color theme="1"/>
        <rFont val="Bahnschrift"/>
        <family val="2"/>
      </rPr>
      <t xml:space="preserve">La tasa de capitalización será el promedio </t>
    </r>
  </si>
  <si>
    <r>
      <rPr>
        <b/>
        <u/>
        <sz val="11"/>
        <color theme="1"/>
        <rFont val="Bahnschrift"/>
        <family val="2"/>
      </rPr>
      <t xml:space="preserve">ponderado  de  los  costos  por  préstamos </t>
    </r>
    <r>
      <rPr>
        <sz val="11"/>
        <color theme="1"/>
        <rFont val="Bahnschrift"/>
        <family val="2"/>
      </rPr>
      <t xml:space="preserve">aplicables a todos los préstamos recibidos </t>
    </r>
  </si>
  <si>
    <t>BANCO</t>
  </si>
  <si>
    <t>ACCIONISTA</t>
  </si>
  <si>
    <t>QUÉ SIGNIFICA</t>
  </si>
  <si>
    <t>QUE UNA ENTIDAD</t>
  </si>
  <si>
    <t>RENTABILICE SU</t>
  </si>
  <si>
    <t>WACC???</t>
  </si>
  <si>
    <t>POR ENCIMA DEL WACC</t>
  </si>
  <si>
    <t>CREA VALOR</t>
  </si>
  <si>
    <t>WACC: PUNTO DE</t>
  </si>
  <si>
    <t xml:space="preserve">EQUILIBRIO </t>
  </si>
  <si>
    <t>FINANCIERO</t>
  </si>
  <si>
    <t>Rm = indice general de la Bolsa de Valores</t>
  </si>
  <si>
    <t>Rq  = rentabilidad de las empresas mineras peruanas</t>
  </si>
  <si>
    <t>Correlación</t>
  </si>
  <si>
    <t>PRIMA</t>
  </si>
  <si>
    <t>S&amp;P 500</t>
  </si>
  <si>
    <t>CONTRATO DE DEUDA/MERCADO</t>
  </si>
  <si>
    <t>Para países emergentes</t>
  </si>
  <si>
    <r>
      <rPr>
        <sz val="16"/>
        <rFont val="Bahnschrift"/>
        <family val="2"/>
      </rPr>
      <t xml:space="preserve">  r</t>
    </r>
    <r>
      <rPr>
        <sz val="11"/>
        <rFont val="Bahnschrift"/>
        <family val="2"/>
      </rPr>
      <t xml:space="preserve">q = </t>
    </r>
    <r>
      <rPr>
        <sz val="16"/>
        <rFont val="Bahnschrift"/>
        <family val="2"/>
      </rPr>
      <t>r</t>
    </r>
    <r>
      <rPr>
        <sz val="11"/>
        <rFont val="Bahnschrift"/>
        <family val="2"/>
      </rPr>
      <t>f + Beta x (</t>
    </r>
    <r>
      <rPr>
        <sz val="16"/>
        <rFont val="Bahnschrift"/>
        <family val="2"/>
      </rPr>
      <t>r</t>
    </r>
    <r>
      <rPr>
        <sz val="11"/>
        <rFont val="Bahnschrift"/>
        <family val="2"/>
      </rPr>
      <t xml:space="preserve">m - </t>
    </r>
    <r>
      <rPr>
        <sz val="16"/>
        <rFont val="Bahnschrift"/>
        <family val="2"/>
      </rPr>
      <t>r</t>
    </r>
    <r>
      <rPr>
        <sz val="11"/>
        <rFont val="Bahnschrift"/>
        <family val="2"/>
      </rPr>
      <t>f) + Riesgo país</t>
    </r>
  </si>
  <si>
    <r>
      <rPr>
        <sz val="16"/>
        <rFont val="Bahnschrift"/>
        <family val="2"/>
      </rPr>
      <t xml:space="preserve">  r</t>
    </r>
    <r>
      <rPr>
        <sz val="11"/>
        <rFont val="Bahnschrift"/>
        <family val="2"/>
      </rPr>
      <t xml:space="preserve">q = </t>
    </r>
    <r>
      <rPr>
        <sz val="16"/>
        <rFont val="Bahnschrift"/>
        <family val="2"/>
      </rPr>
      <t>r</t>
    </r>
    <r>
      <rPr>
        <sz val="11"/>
        <rFont val="Bahnschrift"/>
        <family val="2"/>
      </rPr>
      <t>f + Beta x (</t>
    </r>
    <r>
      <rPr>
        <sz val="16"/>
        <rFont val="Bahnschrift"/>
        <family val="2"/>
      </rPr>
      <t>r</t>
    </r>
    <r>
      <rPr>
        <sz val="11"/>
        <rFont val="Bahnschrift"/>
        <family val="2"/>
      </rPr>
      <t xml:space="preserve">m - </t>
    </r>
    <r>
      <rPr>
        <sz val="16"/>
        <rFont val="Bahnschrift"/>
        <family val="2"/>
      </rPr>
      <t>r</t>
    </r>
    <r>
      <rPr>
        <sz val="11"/>
        <rFont val="Bahnschrift"/>
        <family val="2"/>
      </rPr>
      <t xml:space="preserve">f) + </t>
    </r>
    <r>
      <rPr>
        <b/>
        <sz val="11"/>
        <rFont val="Bahnschrift"/>
        <family val="2"/>
      </rPr>
      <t>Riesgo país</t>
    </r>
  </si>
  <si>
    <t>Riesgo país</t>
  </si>
  <si>
    <t>JP Morgan</t>
  </si>
  <si>
    <t>FLUJO DE CAJA LIBRE (para el accionista)</t>
  </si>
  <si>
    <t>(+) Depreciación</t>
  </si>
  <si>
    <t>(+) Amortización</t>
  </si>
  <si>
    <t>(+) Gastos financieros</t>
  </si>
  <si>
    <t>Flujo operativo =</t>
  </si>
  <si>
    <t>xxxxxx</t>
  </si>
  <si>
    <t>(-) Capex</t>
  </si>
  <si>
    <t>Variaciones NWC</t>
  </si>
  <si>
    <t>Año 1</t>
  </si>
  <si>
    <t>Año 2</t>
  </si>
  <si>
    <t>Año 3</t>
  </si>
  <si>
    <t>Año 4</t>
  </si>
  <si>
    <t>Año 5</t>
  </si>
  <si>
    <t>Free cash flow</t>
  </si>
  <si>
    <t>A</t>
  </si>
  <si>
    <t>C</t>
  </si>
  <si>
    <t>A+B+C</t>
  </si>
  <si>
    <t>PASO 1: PREPARAR EL FREE CASH FLOW</t>
  </si>
  <si>
    <t>PASO 2: CALCULAR LA TASA DE DESCUENTO</t>
  </si>
  <si>
    <t>WACC = COSTO PROMEDIO PONDERADO DE CAPITAL</t>
  </si>
  <si>
    <t>PASO 3: CALCULAR LA PERPETUIDAD</t>
  </si>
  <si>
    <t>Perpetuidad</t>
  </si>
  <si>
    <t>Tasa de descuento</t>
  </si>
  <si>
    <t>Ultimo flujo</t>
  </si>
  <si>
    <t>INVERSION</t>
  </si>
  <si>
    <t>PAGO</t>
  </si>
  <si>
    <t>TASA</t>
  </si>
  <si>
    <t>MONTO</t>
  </si>
  <si>
    <t>PASO 4: DESCONTAR LOS FLUJOS</t>
  </si>
  <si>
    <t>Año 6</t>
  </si>
  <si>
    <t>VP =</t>
  </si>
  <si>
    <t>(calculamos el valor del negocio)</t>
  </si>
  <si>
    <t>PASO 5: CALCULAR EL VALOR DEL PATRIMONIO</t>
  </si>
  <si>
    <t>ACTIVO = PASIVO + PATRIMONIO</t>
  </si>
  <si>
    <t>ACTIVO = PASIVO OPERATIVO + PASIVO FINANCIERO + PATRIMONIO</t>
  </si>
  <si>
    <t>ACTIVO -PASIVO OPERATIVO =  PASIVO FINANCIERO + PATRIMONIO</t>
  </si>
  <si>
    <t>VALOR EN LIBROS</t>
  </si>
  <si>
    <t>VALOR RAZONABLE</t>
  </si>
  <si>
    <t>VR(ACTIVO -PASIVO OPERATIVO) =  VR(PASIVO FINANCIERO) + VR(PATRIMONIO)</t>
  </si>
  <si>
    <t>DEL PATRIMONIO</t>
  </si>
  <si>
    <t>VR(ACTIVO -PASIVO OPERATIVO) -VR(PASIVO FINANCIERO)   =  VR(PATRIMONIO)</t>
  </si>
  <si>
    <t xml:space="preserve">VR(ACTIVO -PASIVO OPERATIVO) </t>
  </si>
  <si>
    <t>Valor del negocio</t>
  </si>
  <si>
    <t>(-) Deudas financieras</t>
  </si>
  <si>
    <t>Valor del Equity</t>
  </si>
  <si>
    <t>n° de acciones</t>
  </si>
  <si>
    <t>Valor de la acción</t>
  </si>
  <si>
    <t>CAPITAL = PASIVO FINANCIERO + PATRIMONIO</t>
  </si>
  <si>
    <t>PF</t>
  </si>
  <si>
    <t>PAT</t>
  </si>
  <si>
    <t>En finanzas se evaluan los porcentajes,</t>
  </si>
  <si>
    <t>not cents, but percents</t>
  </si>
  <si>
    <t>Saldo inicial</t>
  </si>
  <si>
    <t>(+) Utilidad</t>
  </si>
  <si>
    <t>(-) Dividendos</t>
  </si>
  <si>
    <t>Saldo final</t>
  </si>
  <si>
    <t>TASA PUNTO DE EQUILIBRIO</t>
  </si>
  <si>
    <t>SI RENTABILIZO MENOS QUE EL WACC = SE AFECTA LA EMPRESA EN MARCHA</t>
  </si>
  <si>
    <t>gasto financ</t>
  </si>
  <si>
    <t>UO</t>
  </si>
  <si>
    <t>UAI</t>
  </si>
  <si>
    <t>IRTA</t>
  </si>
  <si>
    <t>U NETA</t>
  </si>
  <si>
    <t>PRE -TAX</t>
  </si>
  <si>
    <t>POST TAX</t>
  </si>
  <si>
    <t>TASA DEUDA &lt; TASA DEL ACCIONISTA</t>
  </si>
  <si>
    <t>PROYECTO 1:</t>
  </si>
  <si>
    <t>Año 0</t>
  </si>
  <si>
    <t>Inversión</t>
  </si>
  <si>
    <t>TIR</t>
  </si>
  <si>
    <t>PROYECTO 2:</t>
  </si>
  <si>
    <t>PROYECTO 3:</t>
  </si>
  <si>
    <t>Las empresas fija un margen por encima del WACC para aceptar un proyecto</t>
  </si>
  <si>
    <t>PROYECTO 4:</t>
  </si>
  <si>
    <r>
      <rPr>
        <sz val="16"/>
        <color theme="0"/>
        <rFont val="Bahnschrift"/>
        <family val="2"/>
      </rPr>
      <t>: r</t>
    </r>
    <r>
      <rPr>
        <sz val="11"/>
        <color theme="0"/>
        <rFont val="Bahnschrift"/>
        <family val="2"/>
      </rPr>
      <t xml:space="preserve">q = </t>
    </r>
    <r>
      <rPr>
        <sz val="16"/>
        <color theme="0"/>
        <rFont val="Bahnschrift"/>
        <family val="2"/>
      </rPr>
      <t>r</t>
    </r>
    <r>
      <rPr>
        <sz val="11"/>
        <color theme="0"/>
        <rFont val="Bahnschrift"/>
        <family val="2"/>
      </rPr>
      <t>f + Beta x (</t>
    </r>
    <r>
      <rPr>
        <sz val="16"/>
        <color theme="0"/>
        <rFont val="Bahnschrift"/>
        <family val="2"/>
      </rPr>
      <t>r</t>
    </r>
    <r>
      <rPr>
        <sz val="11"/>
        <color theme="0"/>
        <rFont val="Bahnschrift"/>
        <family val="2"/>
      </rPr>
      <t xml:space="preserve">m - </t>
    </r>
    <r>
      <rPr>
        <sz val="16"/>
        <color theme="0"/>
        <rFont val="Bahnschrift"/>
        <family val="2"/>
      </rPr>
      <t>r</t>
    </r>
    <r>
      <rPr>
        <sz val="11"/>
        <color theme="0"/>
        <rFont val="Bahnschrift"/>
        <family val="2"/>
      </rPr>
      <t>f)</t>
    </r>
  </si>
  <si>
    <t>T-BILLS</t>
  </si>
  <si>
    <t>T-BONDS</t>
  </si>
  <si>
    <t>R accionista   =</t>
  </si>
  <si>
    <t>R bolsa</t>
  </si>
  <si>
    <t>R f</t>
  </si>
  <si>
    <t>que me puedo ganar</t>
  </si>
  <si>
    <t>Prima de riesgo</t>
  </si>
  <si>
    <t>Promedio de rentabilidades del mercado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</si>
  <si>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</si>
  <si>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</si>
  <si>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</si>
  <si>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</si>
  <si>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</si>
  <si>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</si>
  <si>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</si>
  <si>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</si>
  <si>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</si>
  <si>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</si>
  <si>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Rf +    Prima de riesgo * Beta</t>
  </si>
  <si>
    <t>CALCULO DE BETA</t>
  </si>
  <si>
    <t>TASA DEL ACCIONISTA = q</t>
  </si>
  <si>
    <t>RENTABILIDAD DE 1 ACCIONES</t>
  </si>
  <si>
    <t>RIESGO SISTEMICO</t>
  </si>
  <si>
    <t>q =</t>
  </si>
  <si>
    <t xml:space="preserve">Rf + Beta x (Rm - Rf) </t>
  </si>
  <si>
    <t>RIESGO DIVERSIFICABLE</t>
  </si>
  <si>
    <t>Rf =</t>
  </si>
  <si>
    <t>Rm =</t>
  </si>
  <si>
    <t>Tasa de mercado</t>
  </si>
  <si>
    <t>Beta =</t>
  </si>
  <si>
    <t>Medición del riesgo sistemico (no diversificable)</t>
  </si>
  <si>
    <t xml:space="preserve">El coeficiente Beta (β) es un concepto del mundo de las finanzas que mide el riesgo de un título o valor.
</t>
  </si>
  <si>
    <t xml:space="preserve">El coeficiente Beta (β) es una medida de la volatilidad de un activo (una acción o un valor) relativa a la variabilidad del mercado, de modo que valores </t>
  </si>
  <si>
    <t>altos de Beta denotan más volatilidad y Beta 1,0 es equivalencia con el mercado.</t>
  </si>
  <si>
    <r>
      <t>La diferencia entre la Beta (β) de una acción o un valor y 1,0 se expresan en porcentaje de volatilidad. Un valor con </t>
    </r>
    <r>
      <rPr>
        <b/>
        <sz val="12"/>
        <rFont val="Arial"/>
        <family val="2"/>
      </rPr>
      <t>Beta</t>
    </r>
    <r>
      <rPr>
        <sz val="12"/>
        <rFont val="Arial"/>
        <family val="2"/>
      </rPr>
      <t xml:space="preserve"> 1,75 es 75% más volátil que el </t>
    </r>
  </si>
  <si>
    <t>mercado. Igualmente, un valor con Beta 0,7 sería 30 % menos volátil que el mercado.</t>
  </si>
  <si>
    <t xml:space="preserve">Para valores o acciones en concreto, su Coeficiente Beta (β) se calcula usando análisis de regresión contra un índice representativo del valor del mercado, </t>
  </si>
  <si>
    <t xml:space="preserve">por ejemplo Ibex 35, en la Bolsa española. Siendo Beta una manera de estimar el riesgo del activo sobre la media de activos; los coeficientes Beta se </t>
  </si>
  <si>
    <t>utilizan para diversificar la composición de una cartera de activos, mezclando convenientemente activos con β distintos.</t>
  </si>
  <si>
    <t xml:space="preserve">Beta mide únicamente el riesgo sistemático, es decir aquel riesgo que no es posible eliminar diversificando la cartera en distintos tipos de activos. </t>
  </si>
  <si>
    <t xml:space="preserve">De tal forma que un inversor que tiene su dinero concentrado en pocos negocios (por ejemplo el socio fundador de una empresa, que ha invertido allí </t>
  </si>
  <si>
    <t xml:space="preserve">la mayor parte de su riqueza personal) no encontrará al beta como una medida representativa de su riesgo; puesto que el mismo subestimará el riesgo </t>
  </si>
  <si>
    <t>específico.</t>
  </si>
  <si>
    <t>NYSE : 1888 empresas listadas</t>
  </si>
  <si>
    <t>YAHOO FINANCE</t>
  </si>
  <si>
    <t>RENTABILIDAD DEL MERCADO</t>
  </si>
  <si>
    <t>Rentabilidades</t>
  </si>
  <si>
    <t>P Aj</t>
  </si>
  <si>
    <t>WMT</t>
  </si>
  <si>
    <t>Jan 01, 2013</t>
  </si>
  <si>
    <t>SP500</t>
  </si>
  <si>
    <t>Feb 01, 2013</t>
  </si>
  <si>
    <t>Esperada</t>
  </si>
  <si>
    <t>Mar 01, 2013</t>
  </si>
  <si>
    <t>Apr 01, 2013</t>
  </si>
  <si>
    <t>May 01, 2013</t>
  </si>
  <si>
    <t>Jun 01, 2013</t>
  </si>
  <si>
    <t>Jul 01, 2013</t>
  </si>
  <si>
    <t>Varianza</t>
  </si>
  <si>
    <t>Aug 01, 2013</t>
  </si>
  <si>
    <t>Poblacional</t>
  </si>
  <si>
    <t>Sep 01, 2013</t>
  </si>
  <si>
    <t>Oct 01, 2013</t>
  </si>
  <si>
    <t>Nov 01, 2013</t>
  </si>
  <si>
    <t>Dec 01, 2013</t>
  </si>
  <si>
    <t>Jan 01, 2014</t>
  </si>
  <si>
    <t>Desviación</t>
  </si>
  <si>
    <t>Feb 01, 2014</t>
  </si>
  <si>
    <t>Estándar (Volatilidad)</t>
  </si>
  <si>
    <t>Mar 01, 2014</t>
  </si>
  <si>
    <t>Apr 01, 2014</t>
  </si>
  <si>
    <t>May 01, 2014</t>
  </si>
  <si>
    <t>Jun 01, 2014</t>
  </si>
  <si>
    <t>Menor es mejor</t>
  </si>
  <si>
    <t>Jul 01, 2014</t>
  </si>
  <si>
    <t>Menos riesgo</t>
  </si>
  <si>
    <t>Aug 01, 2014</t>
  </si>
  <si>
    <t>Sep 01, 2014</t>
  </si>
  <si>
    <t>Coeficiente</t>
  </si>
  <si>
    <t>Oct 01, 2014</t>
  </si>
  <si>
    <t>de Variación</t>
  </si>
  <si>
    <t>Nov 01, 2014</t>
  </si>
  <si>
    <t>Dec 01, 2014</t>
  </si>
  <si>
    <t>Jan 01, 2015</t>
  </si>
  <si>
    <t>Mayor es mejor</t>
  </si>
  <si>
    <t>Feb 01, 2015</t>
  </si>
  <si>
    <t>Es un premio</t>
  </si>
  <si>
    <t>Mar 01, 2015</t>
  </si>
  <si>
    <t>Apr 01, 2015</t>
  </si>
  <si>
    <t>May 01, 2015</t>
  </si>
  <si>
    <t>Jun 01, 2015</t>
  </si>
  <si>
    <t>Jul 01, 2015</t>
  </si>
  <si>
    <t>Co Varianza</t>
  </si>
  <si>
    <t>Aug 01, 2015</t>
  </si>
  <si>
    <t>Sep 01, 2015</t>
  </si>
  <si>
    <t>Oct 01, 2015</t>
  </si>
  <si>
    <t>Nov 01, 2015</t>
  </si>
  <si>
    <t>Dec 01, 2015</t>
  </si>
  <si>
    <t>Jan 01, 2016</t>
  </si>
  <si>
    <t>Feb 01, 2016</t>
  </si>
  <si>
    <t>Mar 01, 2016</t>
  </si>
  <si>
    <t>https://finance.yahoo.com/quote/%5EGSPC/history?period1=1356998400&amp;period2=1458691200&amp;interval=1mo&amp;filter=history&amp;frequency=1mo&amp;includeAdjustedClose=true</t>
  </si>
  <si>
    <t>Y = a + b * X</t>
  </si>
  <si>
    <t>b = pendiente</t>
  </si>
  <si>
    <t>b = tangente</t>
  </si>
  <si>
    <t>Y</t>
  </si>
  <si>
    <t>X</t>
  </si>
  <si>
    <t>BETA</t>
  </si>
  <si>
    <t>Precio</t>
  </si>
  <si>
    <t>Año 2024</t>
  </si>
  <si>
    <t>Año 2023</t>
  </si>
  <si>
    <t>USA</t>
  </si>
  <si>
    <t>Gestión</t>
  </si>
  <si>
    <t xml:space="preserve">VALOR DEL </t>
  </si>
  <si>
    <t>NEGOCIO</t>
  </si>
  <si>
    <t>Pago por el negocio</t>
  </si>
  <si>
    <t>VR de los activos netos</t>
  </si>
  <si>
    <t>Valor de liquidación del negocio</t>
  </si>
  <si>
    <t>Valor de empresa en marcha</t>
  </si>
  <si>
    <t>Goodwill</t>
  </si>
  <si>
    <t>perpetuidad</t>
  </si>
  <si>
    <t>(no se amortiza)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</si>
</sst>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000"/>
    <numFmt numFmtId="165" formatCode="0.000"/>
    <numFmt numFmtId="166" formatCode="0.000%"/>
    <numFmt numFmtId="167" formatCode="0.0000%"/>
    <numFmt numFmtId="168" formatCode="_-* #,##0.000000_-;\-* #,##0.000000_-;_-* &quot;-&quot;??_-;_-@_-"/>
    <numFmt numFmtId="169" formatCode="0.0000000000000000%"/>
    <numFmt numFmtId="170" formatCode="_-* #,##0_-;\-* #,##0_-;_-* &quot;-&quot;??_-;_-@_-"/>
    <numFmt numFmtId="171" formatCode="#,##0.000"/>
    <numFmt numFmtId="172" formatCode="_-* #,##0.0000000_-;\-* #,##0.0000000_-;_-* &quot;-&quot;??_-;_-@_-"/>
    <numFmt numFmtId="173" formatCode="0.00000%"/>
    <numFmt numFmtId="174" formatCode="_-* #,##0.0000_-;\-* #,##0.0000_-;_-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Bahnschrift"/>
      <family val="2"/>
    </font>
    <font>
      <sz val="11"/>
      <color theme="1"/>
      <name val="Bahnschrift"/>
      <family val="2"/>
    </font>
    <font>
      <sz val="16"/>
      <color theme="0"/>
      <name val="Bahnschrift"/>
      <family val="2"/>
    </font>
    <font>
      <b/>
      <sz val="11"/>
      <color theme="1"/>
      <name val="Bahnschrift"/>
      <family val="2"/>
    </font>
    <font>
      <sz val="11"/>
      <color theme="0"/>
      <name val="Bahnschrift"/>
      <family val="2"/>
    </font>
    <font>
      <i/>
      <sz val="11"/>
      <color theme="0"/>
      <name val="Bahnschrift"/>
      <family val="2"/>
    </font>
    <font>
      <b/>
      <sz val="11"/>
      <color theme="0"/>
      <name val="Bahnschrift"/>
      <family val="2"/>
    </font>
    <font>
      <sz val="8"/>
      <name val="Calibri"/>
      <family val="2"/>
      <scheme val="minor"/>
    </font>
    <font>
      <sz val="16"/>
      <color theme="1"/>
      <name val="Bahnschrift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Bahnschrift"/>
      <family val="2"/>
    </font>
    <font>
      <sz val="16"/>
      <name val="Bahnschrift"/>
      <family val="2"/>
    </font>
    <font>
      <sz val="11"/>
      <color rgb="FFFF0000"/>
      <name val="Bahnschrift"/>
      <family val="2"/>
    </font>
    <font>
      <sz val="16"/>
      <color rgb="FFFF0000"/>
      <name val="Bahnschrift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color theme="0"/>
      <name val="Calibri"/>
      <family val="2"/>
      <scheme val="minor"/>
    </font>
    <font>
      <sz val="8"/>
      <color rgb="FF333333"/>
      <name val="Arial"/>
      <family val="2"/>
    </font>
    <font>
      <sz val="8"/>
      <color rgb="FFB53F1B"/>
      <name val="Arial"/>
      <family val="2"/>
    </font>
    <font>
      <sz val="8"/>
      <color rgb="FF6A9C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u/>
      <sz val="11"/>
      <color theme="1"/>
      <name val="Bahnschrift"/>
      <family val="2"/>
    </font>
    <font>
      <b/>
      <sz val="11"/>
      <color rgb="FFFF0000"/>
      <name val="Bahnschrift"/>
      <family val="2"/>
    </font>
    <font>
      <b/>
      <sz val="11"/>
      <name val="Bahnschrift"/>
      <family val="2"/>
    </font>
    <font>
      <sz val="18"/>
      <color theme="1"/>
      <name val="Bahnschrift"/>
      <family val="2"/>
    </font>
    <font>
      <b/>
      <sz val="18"/>
      <color theme="0"/>
      <name val="Bahnschrift"/>
      <family val="2"/>
    </font>
    <font>
      <sz val="18"/>
      <color theme="0"/>
      <name val="Bahnschrift"/>
      <family val="2"/>
    </font>
    <font>
      <b/>
      <sz val="22"/>
      <color theme="0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1E0"/>
        <bgColor indexed="64"/>
      </patternFill>
    </fill>
    <fill>
      <patternFill patternType="solid">
        <fgColor rgb="FFF0E4D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1E82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B8B2AD"/>
      </top>
      <bottom/>
      <diagonal/>
    </border>
    <border>
      <left style="medium">
        <color rgb="FFB8B2AD"/>
      </left>
      <right/>
      <top style="medium">
        <color rgb="FFB8B2AD"/>
      </top>
      <bottom/>
      <diagonal/>
    </border>
    <border>
      <left/>
      <right style="medium">
        <color rgb="FFB8B2AD"/>
      </right>
      <top style="medium">
        <color rgb="FFB8B2AD"/>
      </top>
      <bottom/>
      <diagonal/>
    </border>
    <border>
      <left style="medium">
        <color rgb="FFB8B2AD"/>
      </left>
      <right/>
      <top style="medium">
        <color rgb="FFB8B2AD"/>
      </top>
      <bottom style="medium">
        <color rgb="FFB8B2AD"/>
      </bottom>
      <diagonal/>
    </border>
    <border>
      <left/>
      <right/>
      <top style="medium">
        <color rgb="FFB8B2AD"/>
      </top>
      <bottom style="medium">
        <color rgb="FFB8B2AD"/>
      </bottom>
      <diagonal/>
    </border>
    <border>
      <left/>
      <right style="medium">
        <color rgb="FFB8B2AD"/>
      </right>
      <top style="medium">
        <color rgb="FFB8B2AD"/>
      </top>
      <bottom style="medium">
        <color rgb="FFB8B2A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E0E4E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</cellStyleXfs>
  <cellXfs count="4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3" borderId="0" xfId="0" applyFont="1" applyFill="1"/>
    <xf numFmtId="0" fontId="3" fillId="4" borderId="0" xfId="0" applyFont="1" applyFill="1"/>
    <xf numFmtId="0" fontId="2" fillId="2" borderId="0" xfId="0" applyFont="1" applyFill="1" applyAlignment="1">
      <alignment horizontal="right"/>
    </xf>
    <xf numFmtId="0" fontId="6" fillId="5" borderId="0" xfId="0" applyFont="1" applyFill="1"/>
    <xf numFmtId="10" fontId="3" fillId="4" borderId="0" xfId="0" applyNumberFormat="1" applyFont="1" applyFill="1"/>
    <xf numFmtId="0" fontId="6" fillId="6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quotePrefix="1" applyFont="1" applyFill="1"/>
    <xf numFmtId="9" fontId="3" fillId="4" borderId="0" xfId="0" applyNumberFormat="1" applyFont="1" applyFill="1"/>
    <xf numFmtId="9" fontId="3" fillId="4" borderId="0" xfId="0" applyNumberFormat="1" applyFont="1" applyFill="1" applyAlignment="1">
      <alignment horizontal="center"/>
    </xf>
    <xf numFmtId="0" fontId="6" fillId="7" borderId="0" xfId="0" applyFont="1" applyFill="1"/>
    <xf numFmtId="3" fontId="3" fillId="4" borderId="0" xfId="0" applyNumberFormat="1" applyFont="1" applyFill="1"/>
    <xf numFmtId="10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right"/>
    </xf>
    <xf numFmtId="3" fontId="6" fillId="7" borderId="0" xfId="0" applyNumberFormat="1" applyFont="1" applyFill="1"/>
    <xf numFmtId="0" fontId="3" fillId="4" borderId="1" xfId="0" applyFont="1" applyFill="1" applyBorder="1"/>
    <xf numFmtId="0" fontId="6" fillId="8" borderId="0" xfId="0" applyFont="1" applyFill="1"/>
    <xf numFmtId="0" fontId="6" fillId="9" borderId="0" xfId="0" applyFont="1" applyFill="1"/>
    <xf numFmtId="0" fontId="6" fillId="9" borderId="0" xfId="0" applyFont="1" applyFill="1" applyAlignment="1">
      <alignment horizontal="left" indent="2"/>
    </xf>
    <xf numFmtId="0" fontId="7" fillId="9" borderId="0" xfId="0" applyFont="1" applyFill="1" applyAlignment="1">
      <alignment horizontal="left" indent="2"/>
    </xf>
    <xf numFmtId="0" fontId="7" fillId="9" borderId="0" xfId="0" applyFont="1" applyFill="1"/>
    <xf numFmtId="0" fontId="6" fillId="10" borderId="0" xfId="0" applyFont="1" applyFill="1"/>
    <xf numFmtId="0" fontId="6" fillId="10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3" fontId="6" fillId="9" borderId="0" xfId="0" applyNumberFormat="1" applyFont="1" applyFill="1"/>
    <xf numFmtId="3" fontId="6" fillId="9" borderId="1" xfId="0" applyNumberFormat="1" applyFont="1" applyFill="1" applyBorder="1"/>
    <xf numFmtId="0" fontId="6" fillId="8" borderId="0" xfId="0" applyFont="1" applyFill="1" applyAlignment="1">
      <alignment horizontal="left" indent="1"/>
    </xf>
    <xf numFmtId="3" fontId="6" fillId="8" borderId="1" xfId="0" applyNumberFormat="1" applyFont="1" applyFill="1" applyBorder="1"/>
    <xf numFmtId="0" fontId="6" fillId="8" borderId="1" xfId="0" applyFont="1" applyFill="1" applyBorder="1"/>
    <xf numFmtId="3" fontId="6" fillId="10" borderId="1" xfId="0" applyNumberFormat="1" applyFont="1" applyFill="1" applyBorder="1"/>
    <xf numFmtId="0" fontId="6" fillId="10" borderId="1" xfId="0" applyFont="1" applyFill="1" applyBorder="1"/>
    <xf numFmtId="0" fontId="5" fillId="4" borderId="0" xfId="0" applyFont="1" applyFill="1"/>
    <xf numFmtId="10" fontId="8" fillId="11" borderId="0" xfId="0" applyNumberFormat="1" applyFont="1" applyFill="1"/>
    <xf numFmtId="0" fontId="6" fillId="11" borderId="0" xfId="0" applyFont="1" applyFill="1"/>
    <xf numFmtId="0" fontId="6" fillId="11" borderId="0" xfId="0" applyFont="1" applyFill="1" applyAlignment="1">
      <alignment horizontal="center"/>
    </xf>
    <xf numFmtId="3" fontId="8" fillId="11" borderId="0" xfId="0" applyNumberFormat="1" applyFont="1" applyFill="1"/>
    <xf numFmtId="10" fontId="8" fillId="11" borderId="0" xfId="0" applyNumberFormat="1" applyFont="1" applyFill="1" applyAlignment="1">
      <alignment horizontal="center"/>
    </xf>
    <xf numFmtId="0" fontId="5" fillId="0" borderId="0" xfId="0" applyFont="1"/>
    <xf numFmtId="0" fontId="7" fillId="8" borderId="1" xfId="0" applyFont="1" applyFill="1" applyBorder="1" applyAlignment="1">
      <alignment horizontal="left" indent="1"/>
    </xf>
    <xf numFmtId="0" fontId="7" fillId="9" borderId="1" xfId="0" applyFont="1" applyFill="1" applyBorder="1" applyAlignment="1">
      <alignment horizontal="left" indent="2"/>
    </xf>
    <xf numFmtId="0" fontId="6" fillId="9" borderId="1" xfId="0" applyFont="1" applyFill="1" applyBorder="1"/>
    <xf numFmtId="0" fontId="6" fillId="12" borderId="0" xfId="0" applyFont="1" applyFill="1" applyAlignment="1">
      <alignment horizontal="center"/>
    </xf>
    <xf numFmtId="3" fontId="6" fillId="13" borderId="0" xfId="0" applyNumberFormat="1" applyFont="1" applyFill="1"/>
    <xf numFmtId="0" fontId="3" fillId="13" borderId="0" xfId="0" applyFont="1" applyFill="1"/>
    <xf numFmtId="0" fontId="3" fillId="14" borderId="0" xfId="0" applyFont="1" applyFill="1"/>
    <xf numFmtId="0" fontId="3" fillId="14" borderId="0" xfId="0" applyFont="1" applyFill="1" applyAlignment="1">
      <alignment horizontal="right"/>
    </xf>
    <xf numFmtId="10" fontId="3" fillId="14" borderId="0" xfId="0" applyNumberFormat="1" applyFont="1" applyFill="1"/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 vertical="center"/>
    </xf>
    <xf numFmtId="0" fontId="8" fillId="15" borderId="0" xfId="0" applyFont="1" applyFill="1"/>
    <xf numFmtId="0" fontId="6" fillId="15" borderId="0" xfId="0" applyFont="1" applyFill="1"/>
    <xf numFmtId="0" fontId="6" fillId="16" borderId="0" xfId="0" applyFont="1" applyFill="1"/>
    <xf numFmtId="0" fontId="12" fillId="4" borderId="0" xfId="3" applyFill="1"/>
    <xf numFmtId="10" fontId="6" fillId="18" borderId="0" xfId="0" applyNumberFormat="1" applyFont="1" applyFill="1" applyAlignment="1">
      <alignment horizontal="center"/>
    </xf>
    <xf numFmtId="49" fontId="3" fillId="4" borderId="0" xfId="0" applyNumberFormat="1" applyFont="1" applyFill="1" applyAlignment="1">
      <alignment horizontal="left"/>
    </xf>
    <xf numFmtId="49" fontId="13" fillId="4" borderId="0" xfId="0" applyNumberFormat="1" applyFont="1" applyFill="1" applyAlignment="1">
      <alignment horizontal="left"/>
    </xf>
    <xf numFmtId="0" fontId="17" fillId="16" borderId="0" xfId="0" applyFont="1" applyFill="1" applyAlignment="1">
      <alignment horizontal="left"/>
    </xf>
    <xf numFmtId="0" fontId="3" fillId="4" borderId="0" xfId="0" quotePrefix="1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10" fontId="3" fillId="4" borderId="0" xfId="2" applyNumberFormat="1" applyFont="1" applyFill="1" applyAlignment="1">
      <alignment horizontal="center"/>
    </xf>
    <xf numFmtId="0" fontId="3" fillId="16" borderId="0" xfId="0" applyFont="1" applyFill="1"/>
    <xf numFmtId="0" fontId="3" fillId="16" borderId="0" xfId="0" applyFont="1" applyFill="1" applyAlignment="1">
      <alignment horizontal="center"/>
    </xf>
    <xf numFmtId="0" fontId="3" fillId="17" borderId="0" xfId="0" applyFont="1" applyFill="1"/>
    <xf numFmtId="10" fontId="3" fillId="19" borderId="0" xfId="2" applyNumberFormat="1" applyFont="1" applyFill="1" applyAlignment="1">
      <alignment horizontal="center"/>
    </xf>
    <xf numFmtId="0" fontId="19" fillId="20" borderId="3" xfId="4" applyFont="1" applyFill="1" applyBorder="1" applyAlignment="1">
      <alignment horizontal="left"/>
    </xf>
    <xf numFmtId="0" fontId="18" fillId="0" borderId="0" xfId="4"/>
    <xf numFmtId="0" fontId="19" fillId="20" borderId="8" xfId="4" applyFont="1" applyFill="1" applyBorder="1" applyAlignment="1">
      <alignment horizontal="left"/>
    </xf>
    <xf numFmtId="0" fontId="23" fillId="0" borderId="0" xfId="4" applyFont="1"/>
    <xf numFmtId="0" fontId="24" fillId="0" borderId="0" xfId="4" applyFont="1"/>
    <xf numFmtId="0" fontId="19" fillId="20" borderId="14" xfId="4" applyFont="1" applyFill="1" applyBorder="1" applyAlignment="1">
      <alignment horizontal="left"/>
    </xf>
    <xf numFmtId="0" fontId="18" fillId="0" borderId="0" xfId="4" applyAlignment="1">
      <alignment horizontal="center"/>
    </xf>
    <xf numFmtId="2" fontId="18" fillId="0" borderId="0" xfId="4" applyNumberFormat="1" applyAlignment="1">
      <alignment horizontal="center"/>
    </xf>
    <xf numFmtId="0" fontId="18" fillId="17" borderId="18" xfId="4" applyFill="1" applyBorder="1" applyAlignment="1">
      <alignment horizontal="center"/>
    </xf>
    <xf numFmtId="10" fontId="18" fillId="0" borderId="0" xfId="6" applyNumberFormat="1" applyFont="1" applyAlignment="1">
      <alignment horizontal="center"/>
    </xf>
    <xf numFmtId="10" fontId="18" fillId="17" borderId="18" xfId="4" applyNumberFormat="1" applyFill="1" applyBorder="1" applyAlignment="1">
      <alignment horizontal="center"/>
    </xf>
    <xf numFmtId="0" fontId="25" fillId="0" borderId="13" xfId="4" applyFont="1" applyBorder="1" applyAlignment="1">
      <alignment wrapText="1"/>
    </xf>
    <xf numFmtId="0" fontId="25" fillId="0" borderId="18" xfId="4" applyFont="1" applyBorder="1" applyAlignment="1">
      <alignment horizontal="center" wrapText="1"/>
    </xf>
    <xf numFmtId="2" fontId="25" fillId="0" borderId="18" xfId="4" applyNumberFormat="1" applyFont="1" applyBorder="1" applyAlignment="1">
      <alignment horizontal="center" wrapText="1"/>
    </xf>
    <xf numFmtId="0" fontId="25" fillId="0" borderId="19" xfId="4" applyFont="1" applyBorder="1" applyAlignment="1">
      <alignment horizontal="center" wrapText="1"/>
    </xf>
    <xf numFmtId="10" fontId="18" fillId="0" borderId="20" xfId="4" applyNumberFormat="1" applyBorder="1" applyAlignment="1">
      <alignment horizontal="center"/>
    </xf>
    <xf numFmtId="0" fontId="18" fillId="0" borderId="13" xfId="4" applyBorder="1"/>
    <xf numFmtId="0" fontId="18" fillId="0" borderId="18" xfId="4" applyBorder="1" applyAlignment="1">
      <alignment horizontal="center"/>
    </xf>
    <xf numFmtId="2" fontId="18" fillId="0" borderId="18" xfId="4" applyNumberFormat="1" applyBorder="1" applyAlignment="1">
      <alignment horizontal="center"/>
    </xf>
    <xf numFmtId="10" fontId="18" fillId="0" borderId="18" xfId="4" applyNumberFormat="1" applyBorder="1" applyAlignment="1">
      <alignment horizontal="center"/>
    </xf>
    <xf numFmtId="164" fontId="26" fillId="0" borderId="18" xfId="4" applyNumberFormat="1" applyFont="1" applyBorder="1" applyAlignment="1">
      <alignment horizontal="center"/>
    </xf>
    <xf numFmtId="10" fontId="26" fillId="0" borderId="18" xfId="4" applyNumberFormat="1" applyFont="1" applyBorder="1" applyAlignment="1">
      <alignment horizontal="center"/>
    </xf>
    <xf numFmtId="10" fontId="18" fillId="0" borderId="9" xfId="4" applyNumberFormat="1" applyBorder="1" applyAlignment="1">
      <alignment horizontal="center"/>
    </xf>
    <xf numFmtId="0" fontId="24" fillId="0" borderId="13" xfId="4" applyFont="1" applyBorder="1"/>
    <xf numFmtId="0" fontId="24" fillId="0" borderId="18" xfId="4" applyFont="1" applyBorder="1" applyAlignment="1">
      <alignment horizontal="center"/>
    </xf>
    <xf numFmtId="2" fontId="24" fillId="0" borderId="18" xfId="4" applyNumberFormat="1" applyFont="1" applyBorder="1" applyAlignment="1">
      <alignment horizontal="center"/>
    </xf>
    <xf numFmtId="10" fontId="24" fillId="0" borderId="18" xfId="4" applyNumberFormat="1" applyFont="1" applyBorder="1" applyAlignment="1">
      <alignment horizontal="center"/>
    </xf>
    <xf numFmtId="164" fontId="27" fillId="0" borderId="18" xfId="4" applyNumberFormat="1" applyFont="1" applyBorder="1" applyAlignment="1">
      <alignment horizontal="center"/>
    </xf>
    <xf numFmtId="10" fontId="27" fillId="0" borderId="18" xfId="4" applyNumberFormat="1" applyFont="1" applyBorder="1" applyAlignment="1">
      <alignment horizontal="center"/>
    </xf>
    <xf numFmtId="10" fontId="24" fillId="0" borderId="9" xfId="4" applyNumberFormat="1" applyFont="1" applyBorder="1" applyAlignment="1">
      <alignment horizontal="center"/>
    </xf>
    <xf numFmtId="164" fontId="27" fillId="0" borderId="21" xfId="4" applyNumberFormat="1" applyFont="1" applyBorder="1" applyAlignment="1">
      <alignment horizontal="center"/>
    </xf>
    <xf numFmtId="10" fontId="27" fillId="0" borderId="21" xfId="4" applyNumberFormat="1" applyFont="1" applyBorder="1" applyAlignment="1">
      <alignment horizontal="center"/>
    </xf>
    <xf numFmtId="10" fontId="24" fillId="0" borderId="15" xfId="4" applyNumberFormat="1" applyFont="1" applyBorder="1" applyAlignment="1">
      <alignment horizontal="center"/>
    </xf>
    <xf numFmtId="0" fontId="18" fillId="0" borderId="0" xfId="4" applyAlignment="1">
      <alignment horizontal="left"/>
    </xf>
    <xf numFmtId="0" fontId="28" fillId="0" borderId="0" xfId="4" applyFont="1"/>
    <xf numFmtId="14" fontId="0" fillId="0" borderId="0" xfId="0" applyNumberFormat="1"/>
    <xf numFmtId="0" fontId="12" fillId="0" borderId="0" xfId="3"/>
    <xf numFmtId="167" fontId="3" fillId="4" borderId="0" xfId="2" applyNumberFormat="1" applyFont="1" applyFill="1"/>
    <xf numFmtId="0" fontId="6" fillId="18" borderId="0" xfId="0" applyFont="1" applyFill="1"/>
    <xf numFmtId="14" fontId="29" fillId="23" borderId="23" xfId="0" applyNumberFormat="1" applyFont="1" applyFill="1" applyBorder="1" applyAlignment="1">
      <alignment horizontal="right" vertical="top"/>
    </xf>
    <xf numFmtId="0" fontId="30" fillId="23" borderId="24" xfId="0" applyFont="1" applyFill="1" applyBorder="1" applyAlignment="1">
      <alignment horizontal="right" vertical="top"/>
    </xf>
    <xf numFmtId="14" fontId="29" fillId="22" borderId="23" xfId="0" applyNumberFormat="1" applyFont="1" applyFill="1" applyBorder="1" applyAlignment="1">
      <alignment horizontal="right" vertical="top"/>
    </xf>
    <xf numFmtId="0" fontId="30" fillId="22" borderId="24" xfId="0" applyFont="1" applyFill="1" applyBorder="1" applyAlignment="1">
      <alignment horizontal="right" vertical="top"/>
    </xf>
    <xf numFmtId="0" fontId="31" fillId="23" borderId="24" xfId="0" applyFont="1" applyFill="1" applyBorder="1" applyAlignment="1">
      <alignment horizontal="right" vertical="top"/>
    </xf>
    <xf numFmtId="0" fontId="31" fillId="22" borderId="24" xfId="0" applyFont="1" applyFill="1" applyBorder="1" applyAlignment="1">
      <alignment horizontal="right" vertical="top"/>
    </xf>
    <xf numFmtId="14" fontId="29" fillId="24" borderId="25" xfId="0" applyNumberFormat="1" applyFont="1" applyFill="1" applyBorder="1" applyAlignment="1">
      <alignment horizontal="right" vertical="top"/>
    </xf>
    <xf numFmtId="0" fontId="31" fillId="24" borderId="27" xfId="0" applyFont="1" applyFill="1" applyBorder="1" applyAlignment="1">
      <alignment horizontal="right" vertical="top"/>
    </xf>
    <xf numFmtId="14" fontId="29" fillId="23" borderId="25" xfId="0" applyNumberFormat="1" applyFont="1" applyFill="1" applyBorder="1" applyAlignment="1">
      <alignment horizontal="right" vertical="top"/>
    </xf>
    <xf numFmtId="0" fontId="30" fillId="23" borderId="27" xfId="0" applyFont="1" applyFill="1" applyBorder="1" applyAlignment="1">
      <alignment horizontal="right" vertical="top"/>
    </xf>
    <xf numFmtId="0" fontId="31" fillId="23" borderId="27" xfId="0" applyFont="1" applyFill="1" applyBorder="1" applyAlignment="1">
      <alignment horizontal="right" vertical="top"/>
    </xf>
    <xf numFmtId="0" fontId="30" fillId="24" borderId="27" xfId="0" applyFont="1" applyFill="1" applyBorder="1" applyAlignment="1">
      <alignment horizontal="right" vertical="top"/>
    </xf>
    <xf numFmtId="14" fontId="32" fillId="23" borderId="23" xfId="0" applyNumberFormat="1" applyFont="1" applyFill="1" applyBorder="1" applyAlignment="1">
      <alignment horizontal="right" vertical="top"/>
    </xf>
    <xf numFmtId="14" fontId="32" fillId="0" borderId="23" xfId="0" applyNumberFormat="1" applyFont="1" applyBorder="1" applyAlignment="1">
      <alignment horizontal="right" vertical="top"/>
    </xf>
    <xf numFmtId="0" fontId="31" fillId="0" borderId="24" xfId="0" applyFont="1" applyBorder="1" applyAlignment="1">
      <alignment horizontal="right" vertical="top"/>
    </xf>
    <xf numFmtId="0" fontId="30" fillId="0" borderId="24" xfId="0" applyFont="1" applyBorder="1" applyAlignment="1">
      <alignment horizontal="right" vertical="top"/>
    </xf>
    <xf numFmtId="14" fontId="29" fillId="24" borderId="23" xfId="0" applyNumberFormat="1" applyFont="1" applyFill="1" applyBorder="1" applyAlignment="1">
      <alignment horizontal="right" vertical="top"/>
    </xf>
    <xf numFmtId="0" fontId="31" fillId="24" borderId="24" xfId="0" applyFont="1" applyFill="1" applyBorder="1" applyAlignment="1">
      <alignment horizontal="right" vertical="top"/>
    </xf>
    <xf numFmtId="0" fontId="11" fillId="0" borderId="0" xfId="0" applyFont="1" applyAlignment="1">
      <alignment horizontal="center"/>
    </xf>
    <xf numFmtId="17" fontId="11" fillId="0" borderId="0" xfId="0" quotePrefix="1" applyNumberFormat="1" applyFont="1"/>
    <xf numFmtId="43" fontId="29" fillId="24" borderId="22" xfId="1" applyFont="1" applyFill="1" applyBorder="1" applyAlignment="1">
      <alignment horizontal="right" vertical="top"/>
    </xf>
    <xf numFmtId="43" fontId="29" fillId="23" borderId="22" xfId="1" applyFont="1" applyFill="1" applyBorder="1" applyAlignment="1">
      <alignment horizontal="right" vertical="top"/>
    </xf>
    <xf numFmtId="43" fontId="29" fillId="22" borderId="22" xfId="1" applyFont="1" applyFill="1" applyBorder="1" applyAlignment="1">
      <alignment horizontal="right" vertical="top"/>
    </xf>
    <xf numFmtId="43" fontId="29" fillId="23" borderId="26" xfId="1" applyFont="1" applyFill="1" applyBorder="1" applyAlignment="1">
      <alignment horizontal="right" vertical="top"/>
    </xf>
    <xf numFmtId="43" fontId="29" fillId="24" borderId="26" xfId="1" applyFont="1" applyFill="1" applyBorder="1" applyAlignment="1">
      <alignment horizontal="right" vertical="top"/>
    </xf>
    <xf numFmtId="43" fontId="32" fillId="0" borderId="22" xfId="1" applyFont="1" applyBorder="1" applyAlignment="1">
      <alignment horizontal="right" vertical="top"/>
    </xf>
    <xf numFmtId="43" fontId="32" fillId="23" borderId="22" xfId="1" applyFont="1" applyFill="1" applyBorder="1" applyAlignment="1">
      <alignment horizontal="right" vertical="top"/>
    </xf>
    <xf numFmtId="166" fontId="30" fillId="23" borderId="24" xfId="2" applyNumberFormat="1" applyFont="1" applyFill="1" applyBorder="1" applyAlignment="1">
      <alignment horizontal="right" vertical="top"/>
    </xf>
    <xf numFmtId="0" fontId="34" fillId="25" borderId="18" xfId="7" applyFont="1" applyFill="1" applyBorder="1" applyAlignment="1">
      <alignment horizontal="center"/>
    </xf>
    <xf numFmtId="14" fontId="35" fillId="26" borderId="18" xfId="7" applyNumberFormat="1" applyFont="1" applyFill="1" applyBorder="1"/>
    <xf numFmtId="2" fontId="35" fillId="0" borderId="18" xfId="7" applyNumberFormat="1" applyFont="1" applyBorder="1"/>
    <xf numFmtId="0" fontId="35" fillId="0" borderId="18" xfId="7" applyFont="1" applyBorder="1"/>
    <xf numFmtId="166" fontId="35" fillId="0" borderId="18" xfId="8" applyNumberFormat="1" applyFont="1" applyBorder="1"/>
    <xf numFmtId="14" fontId="36" fillId="26" borderId="18" xfId="7" applyNumberFormat="1" applyFont="1" applyFill="1" applyBorder="1"/>
    <xf numFmtId="2" fontId="36" fillId="0" borderId="18" xfId="7" applyNumberFormat="1" applyFont="1" applyBorder="1"/>
    <xf numFmtId="168" fontId="0" fillId="0" borderId="0" xfId="1" applyNumberFormat="1" applyFont="1"/>
    <xf numFmtId="169" fontId="3" fillId="4" borderId="0" xfId="0" applyNumberFormat="1" applyFont="1" applyFill="1"/>
    <xf numFmtId="0" fontId="5" fillId="17" borderId="0" xfId="0" applyFont="1" applyFill="1"/>
    <xf numFmtId="0" fontId="3" fillId="27" borderId="0" xfId="0" applyFont="1" applyFill="1"/>
    <xf numFmtId="0" fontId="3" fillId="29" borderId="0" xfId="0" applyFont="1" applyFill="1"/>
    <xf numFmtId="0" fontId="3" fillId="29" borderId="1" xfId="0" applyFont="1" applyFill="1" applyBorder="1"/>
    <xf numFmtId="170" fontId="3" fillId="30" borderId="1" xfId="1" applyNumberFormat="1" applyFont="1" applyFill="1" applyBorder="1"/>
    <xf numFmtId="170" fontId="3" fillId="30" borderId="0" xfId="1" applyNumberFormat="1" applyFont="1" applyFill="1"/>
    <xf numFmtId="0" fontId="3" fillId="0" borderId="0" xfId="0" applyFont="1" applyAlignment="1">
      <alignment horizontal="center"/>
    </xf>
    <xf numFmtId="0" fontId="6" fillId="31" borderId="0" xfId="0" applyFont="1" applyFill="1"/>
    <xf numFmtId="170" fontId="6" fillId="31" borderId="0" xfId="1" applyNumberFormat="1" applyFont="1" applyFill="1"/>
    <xf numFmtId="9" fontId="3" fillId="30" borderId="1" xfId="2" applyFont="1" applyFill="1" applyBorder="1" applyAlignment="1">
      <alignment horizontal="center"/>
    </xf>
    <xf numFmtId="9" fontId="6" fillId="31" borderId="0" xfId="2" applyFont="1" applyFill="1" applyAlignment="1">
      <alignment horizontal="center"/>
    </xf>
    <xf numFmtId="0" fontId="3" fillId="32" borderId="0" xfId="0" applyFont="1" applyFill="1"/>
    <xf numFmtId="167" fontId="3" fillId="32" borderId="0" xfId="2" applyNumberFormat="1" applyFont="1" applyFill="1"/>
    <xf numFmtId="166" fontId="3" fillId="32" borderId="0" xfId="2" applyNumberFormat="1" applyFont="1" applyFill="1"/>
    <xf numFmtId="167" fontId="3" fillId="27" borderId="0" xfId="2" applyNumberFormat="1" applyFont="1" applyFill="1"/>
    <xf numFmtId="166" fontId="3" fillId="27" borderId="0" xfId="2" applyNumberFormat="1" applyFont="1" applyFill="1"/>
    <xf numFmtId="0" fontId="3" fillId="33" borderId="0" xfId="0" applyFont="1" applyFill="1"/>
    <xf numFmtId="167" fontId="3" fillId="33" borderId="0" xfId="2" applyNumberFormat="1" applyFont="1" applyFill="1"/>
    <xf numFmtId="166" fontId="3" fillId="33" borderId="0" xfId="2" applyNumberFormat="1" applyFont="1" applyFill="1"/>
    <xf numFmtId="166" fontId="6" fillId="6" borderId="0" xfId="2" applyNumberFormat="1" applyFont="1" applyFill="1"/>
    <xf numFmtId="10" fontId="6" fillId="5" borderId="0" xfId="0" applyNumberFormat="1" applyFont="1" applyFill="1"/>
    <xf numFmtId="3" fontId="3" fillId="0" borderId="0" xfId="0" applyNumberFormat="1" applyFont="1"/>
    <xf numFmtId="9" fontId="5" fillId="30" borderId="1" xfId="2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0" borderId="28" xfId="0" applyFont="1" applyBorder="1" applyAlignment="1">
      <alignment horizontal="center"/>
    </xf>
    <xf numFmtId="170" fontId="3" fillId="30" borderId="29" xfId="1" applyNumberFormat="1" applyFont="1" applyFill="1" applyBorder="1"/>
    <xf numFmtId="170" fontId="3" fillId="30" borderId="30" xfId="1" applyNumberFormat="1" applyFont="1" applyFill="1" applyBorder="1"/>
    <xf numFmtId="9" fontId="6" fillId="31" borderId="30" xfId="2" applyFont="1" applyFill="1" applyBorder="1" applyAlignment="1">
      <alignment horizontal="center"/>
    </xf>
    <xf numFmtId="0" fontId="5" fillId="29" borderId="0" xfId="0" applyFont="1" applyFill="1"/>
    <xf numFmtId="3" fontId="5" fillId="17" borderId="0" xfId="0" applyNumberFormat="1" applyFont="1" applyFill="1"/>
    <xf numFmtId="10" fontId="5" fillId="0" borderId="0" xfId="2" applyNumberFormat="1" applyFont="1"/>
    <xf numFmtId="3" fontId="5" fillId="4" borderId="0" xfId="0" applyNumberFormat="1" applyFont="1" applyFill="1"/>
    <xf numFmtId="10" fontId="3" fillId="17" borderId="0" xfId="0" applyNumberFormat="1" applyFont="1" applyFill="1" applyAlignment="1">
      <alignment horizontal="center"/>
    </xf>
    <xf numFmtId="0" fontId="3" fillId="35" borderId="0" xfId="0" applyFont="1" applyFill="1"/>
    <xf numFmtId="0" fontId="38" fillId="35" borderId="0" xfId="0" applyFont="1" applyFill="1"/>
    <xf numFmtId="10" fontId="3" fillId="35" borderId="0" xfId="0" applyNumberFormat="1" applyFont="1" applyFill="1"/>
    <xf numFmtId="169" fontId="5" fillId="4" borderId="0" xfId="0" applyNumberFormat="1" applyFont="1" applyFill="1"/>
    <xf numFmtId="0" fontId="40" fillId="0" borderId="0" xfId="0" applyFont="1"/>
    <xf numFmtId="0" fontId="41" fillId="2" borderId="0" xfId="0" applyFont="1" applyFill="1"/>
    <xf numFmtId="0" fontId="42" fillId="2" borderId="0" xfId="0" applyFont="1" applyFill="1"/>
    <xf numFmtId="0" fontId="3" fillId="26" borderId="0" xfId="0" applyFont="1" applyFill="1"/>
    <xf numFmtId="0" fontId="3" fillId="19" borderId="0" xfId="0" applyFont="1" applyFill="1"/>
    <xf numFmtId="9" fontId="3" fillId="26" borderId="0" xfId="0" applyNumberFormat="1" applyFont="1" applyFill="1"/>
    <xf numFmtId="3" fontId="3" fillId="26" borderId="0" xfId="0" applyNumberFormat="1" applyFont="1" applyFill="1"/>
    <xf numFmtId="3" fontId="0" fillId="0" borderId="0" xfId="0" applyNumberFormat="1"/>
    <xf numFmtId="10" fontId="0" fillId="0" borderId="0" xfId="0" applyNumberFormat="1"/>
    <xf numFmtId="3" fontId="11" fillId="0" borderId="0" xfId="0" applyNumberFormat="1" applyFont="1"/>
    <xf numFmtId="3" fontId="3" fillId="19" borderId="0" xfId="0" applyNumberFormat="1" applyFont="1" applyFill="1"/>
    <xf numFmtId="171" fontId="3" fillId="19" borderId="0" xfId="0" applyNumberFormat="1" applyFont="1" applyFill="1"/>
    <xf numFmtId="9" fontId="3" fillId="0" borderId="0" xfId="2" applyFont="1"/>
    <xf numFmtId="0" fontId="6" fillId="10" borderId="32" xfId="0" applyFont="1" applyFill="1" applyBorder="1"/>
    <xf numFmtId="0" fontId="6" fillId="10" borderId="33" xfId="0" applyFont="1" applyFill="1" applyBorder="1"/>
    <xf numFmtId="0" fontId="6" fillId="10" borderId="34" xfId="0" applyFont="1" applyFill="1" applyBorder="1"/>
    <xf numFmtId="0" fontId="8" fillId="10" borderId="0" xfId="0" applyFont="1" applyFill="1"/>
    <xf numFmtId="0" fontId="5" fillId="27" borderId="35" xfId="0" applyFont="1" applyFill="1" applyBorder="1"/>
    <xf numFmtId="0" fontId="3" fillId="27" borderId="36" xfId="0" applyFont="1" applyFill="1" applyBorder="1"/>
    <xf numFmtId="0" fontId="3" fillId="27" borderId="37" xfId="0" applyFont="1" applyFill="1" applyBorder="1"/>
    <xf numFmtId="0" fontId="3" fillId="27" borderId="38" xfId="0" applyFont="1" applyFill="1" applyBorder="1"/>
    <xf numFmtId="0" fontId="3" fillId="27" borderId="39" xfId="0" applyFont="1" applyFill="1" applyBorder="1"/>
    <xf numFmtId="0" fontId="3" fillId="28" borderId="38" xfId="0" applyFont="1" applyFill="1" applyBorder="1"/>
    <xf numFmtId="0" fontId="3" fillId="28" borderId="0" xfId="0" applyFont="1" applyFill="1"/>
    <xf numFmtId="0" fontId="5" fillId="28" borderId="38" xfId="0" applyFont="1" applyFill="1" applyBorder="1"/>
    <xf numFmtId="0" fontId="3" fillId="28" borderId="40" xfId="0" applyFont="1" applyFill="1" applyBorder="1"/>
    <xf numFmtId="0" fontId="3" fillId="28" borderId="41" xfId="0" applyFont="1" applyFill="1" applyBorder="1"/>
    <xf numFmtId="0" fontId="6" fillId="10" borderId="39" xfId="0" applyFont="1" applyFill="1" applyBorder="1"/>
    <xf numFmtId="0" fontId="7" fillId="10" borderId="0" xfId="0" applyFont="1" applyFill="1"/>
    <xf numFmtId="0" fontId="6" fillId="10" borderId="41" xfId="0" applyFont="1" applyFill="1" applyBorder="1"/>
    <xf numFmtId="0" fontId="6" fillId="10" borderId="42" xfId="0" applyFont="1" applyFill="1" applyBorder="1"/>
    <xf numFmtId="170" fontId="6" fillId="31" borderId="30" xfId="1" applyNumberFormat="1" applyFont="1" applyFill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9" fontId="3" fillId="30" borderId="29" xfId="2" applyFont="1" applyFill="1" applyBorder="1" applyAlignment="1">
      <alignment horizontal="center"/>
    </xf>
    <xf numFmtId="9" fontId="5" fillId="30" borderId="29" xfId="2" applyFont="1" applyFill="1" applyBorder="1" applyAlignment="1">
      <alignment horizontal="center"/>
    </xf>
    <xf numFmtId="3" fontId="5" fillId="4" borderId="30" xfId="0" applyNumberFormat="1" applyFont="1" applyFill="1" applyBorder="1"/>
    <xf numFmtId="9" fontId="5" fillId="30" borderId="31" xfId="2" applyFont="1" applyFill="1" applyBorder="1" applyAlignment="1">
      <alignment horizontal="center"/>
    </xf>
    <xf numFmtId="10" fontId="3" fillId="19" borderId="0" xfId="0" applyNumberFormat="1" applyFont="1" applyFill="1" applyAlignment="1">
      <alignment horizontal="center"/>
    </xf>
    <xf numFmtId="0" fontId="6" fillId="10" borderId="35" xfId="0" applyFont="1" applyFill="1" applyBorder="1"/>
    <xf numFmtId="0" fontId="6" fillId="10" borderId="36" xfId="0" applyFont="1" applyFill="1" applyBorder="1"/>
    <xf numFmtId="0" fontId="6" fillId="10" borderId="37" xfId="0" applyFont="1" applyFill="1" applyBorder="1"/>
    <xf numFmtId="0" fontId="6" fillId="10" borderId="38" xfId="0" applyFont="1" applyFill="1" applyBorder="1"/>
    <xf numFmtId="0" fontId="6" fillId="8" borderId="38" xfId="0" applyFont="1" applyFill="1" applyBorder="1"/>
    <xf numFmtId="3" fontId="6" fillId="9" borderId="39" xfId="0" applyNumberFormat="1" applyFont="1" applyFill="1" applyBorder="1"/>
    <xf numFmtId="0" fontId="6" fillId="8" borderId="38" xfId="0" applyFont="1" applyFill="1" applyBorder="1" applyAlignment="1">
      <alignment horizontal="left" indent="1"/>
    </xf>
    <xf numFmtId="3" fontId="6" fillId="9" borderId="43" xfId="0" applyNumberFormat="1" applyFont="1" applyFill="1" applyBorder="1"/>
    <xf numFmtId="0" fontId="7" fillId="8" borderId="40" xfId="0" applyFont="1" applyFill="1" applyBorder="1" applyAlignment="1">
      <alignment horizontal="left" indent="1"/>
    </xf>
    <xf numFmtId="0" fontId="6" fillId="8" borderId="41" xfId="0" applyFont="1" applyFill="1" applyBorder="1"/>
    <xf numFmtId="3" fontId="6" fillId="8" borderId="41" xfId="0" applyNumberFormat="1" applyFont="1" applyFill="1" applyBorder="1"/>
    <xf numFmtId="0" fontId="7" fillId="9" borderId="41" xfId="0" applyFont="1" applyFill="1" applyBorder="1" applyAlignment="1">
      <alignment horizontal="left" indent="2"/>
    </xf>
    <xf numFmtId="0" fontId="6" fillId="9" borderId="41" xfId="0" applyFont="1" applyFill="1" applyBorder="1"/>
    <xf numFmtId="3" fontId="6" fillId="9" borderId="42" xfId="0" applyNumberFormat="1" applyFont="1" applyFill="1" applyBorder="1"/>
    <xf numFmtId="0" fontId="5" fillId="19" borderId="0" xfId="0" applyFont="1" applyFill="1"/>
    <xf numFmtId="0" fontId="5" fillId="4" borderId="35" xfId="0" applyFont="1" applyFill="1" applyBorder="1"/>
    <xf numFmtId="0" fontId="3" fillId="4" borderId="40" xfId="0" applyFont="1" applyFill="1" applyBorder="1"/>
    <xf numFmtId="0" fontId="5" fillId="19" borderId="35" xfId="0" applyFont="1" applyFill="1" applyBorder="1"/>
    <xf numFmtId="0" fontId="3" fillId="19" borderId="40" xfId="0" applyFont="1" applyFill="1" applyBorder="1"/>
    <xf numFmtId="0" fontId="6" fillId="11" borderId="28" xfId="0" applyFont="1" applyFill="1" applyBorder="1" applyAlignment="1">
      <alignment horizontal="center"/>
    </xf>
    <xf numFmtId="10" fontId="3" fillId="4" borderId="30" xfId="0" applyNumberFormat="1" applyFont="1" applyFill="1" applyBorder="1" applyAlignment="1">
      <alignment horizontal="center"/>
    </xf>
    <xf numFmtId="10" fontId="8" fillId="11" borderId="31" xfId="0" applyNumberFormat="1" applyFont="1" applyFill="1" applyBorder="1" applyAlignment="1">
      <alignment horizontal="center"/>
    </xf>
    <xf numFmtId="0" fontId="6" fillId="11" borderId="28" xfId="0" applyFont="1" applyFill="1" applyBorder="1"/>
    <xf numFmtId="3" fontId="3" fillId="4" borderId="30" xfId="0" applyNumberFormat="1" applyFont="1" applyFill="1" applyBorder="1"/>
    <xf numFmtId="3" fontId="6" fillId="11" borderId="31" xfId="0" applyNumberFormat="1" applyFont="1" applyFill="1" applyBorder="1"/>
    <xf numFmtId="0" fontId="3" fillId="19" borderId="32" xfId="0" applyFont="1" applyFill="1" applyBorder="1"/>
    <xf numFmtId="0" fontId="3" fillId="19" borderId="33" xfId="0" applyFont="1" applyFill="1" applyBorder="1"/>
    <xf numFmtId="0" fontId="3" fillId="19" borderId="34" xfId="0" applyFont="1" applyFill="1" applyBorder="1"/>
    <xf numFmtId="0" fontId="5" fillId="4" borderId="36" xfId="0" applyFont="1" applyFill="1" applyBorder="1"/>
    <xf numFmtId="0" fontId="8" fillId="2" borderId="36" xfId="0" applyFont="1" applyFill="1" applyBorder="1"/>
    <xf numFmtId="0" fontId="8" fillId="2" borderId="36" xfId="0" applyFont="1" applyFill="1" applyBorder="1" applyAlignment="1">
      <alignment horizontal="center"/>
    </xf>
    <xf numFmtId="0" fontId="5" fillId="4" borderId="37" xfId="0" applyFont="1" applyFill="1" applyBorder="1"/>
    <xf numFmtId="0" fontId="3" fillId="4" borderId="38" xfId="0" applyFont="1" applyFill="1" applyBorder="1"/>
    <xf numFmtId="0" fontId="3" fillId="4" borderId="39" xfId="0" applyFont="1" applyFill="1" applyBorder="1"/>
    <xf numFmtId="0" fontId="8" fillId="11" borderId="0" xfId="0" applyFont="1" applyFill="1"/>
    <xf numFmtId="3" fontId="3" fillId="17" borderId="0" xfId="0" applyNumberFormat="1" applyFont="1" applyFill="1"/>
    <xf numFmtId="0" fontId="8" fillId="34" borderId="0" xfId="0" applyFont="1" applyFill="1"/>
    <xf numFmtId="3" fontId="8" fillId="34" borderId="0" xfId="0" applyNumberFormat="1" applyFont="1" applyFill="1"/>
    <xf numFmtId="3" fontId="5" fillId="19" borderId="0" xfId="0" applyNumberFormat="1" applyFont="1" applyFill="1"/>
    <xf numFmtId="0" fontId="3" fillId="4" borderId="41" xfId="0" applyFont="1" applyFill="1" applyBorder="1"/>
    <xf numFmtId="0" fontId="5" fillId="19" borderId="41" xfId="0" applyFont="1" applyFill="1" applyBorder="1"/>
    <xf numFmtId="3" fontId="5" fillId="19" borderId="41" xfId="0" applyNumberFormat="1" applyFont="1" applyFill="1" applyBorder="1"/>
    <xf numFmtId="0" fontId="3" fillId="4" borderId="42" xfId="0" applyFont="1" applyFill="1" applyBorder="1"/>
    <xf numFmtId="0" fontId="3" fillId="4" borderId="33" xfId="0" applyFont="1" applyFill="1" applyBorder="1"/>
    <xf numFmtId="0" fontId="3" fillId="4" borderId="34" xfId="0" applyFont="1" applyFill="1" applyBorder="1"/>
    <xf numFmtId="10" fontId="3" fillId="37" borderId="0" xfId="0" applyNumberFormat="1" applyFont="1" applyFill="1"/>
    <xf numFmtId="0" fontId="3" fillId="37" borderId="0" xfId="0" applyFont="1" applyFill="1"/>
    <xf numFmtId="0" fontId="3" fillId="37" borderId="35" xfId="0" applyFont="1" applyFill="1" applyBorder="1"/>
    <xf numFmtId="0" fontId="3" fillId="37" borderId="36" xfId="0" applyFont="1" applyFill="1" applyBorder="1"/>
    <xf numFmtId="0" fontId="3" fillId="4" borderId="36" xfId="0" applyFont="1" applyFill="1" applyBorder="1" applyAlignment="1">
      <alignment horizontal="center"/>
    </xf>
    <xf numFmtId="10" fontId="6" fillId="9" borderId="0" xfId="0" applyNumberFormat="1" applyFont="1" applyFill="1"/>
    <xf numFmtId="0" fontId="3" fillId="4" borderId="37" xfId="0" applyFont="1" applyFill="1" applyBorder="1" applyAlignment="1">
      <alignment horizontal="center"/>
    </xf>
    <xf numFmtId="3" fontId="3" fillId="4" borderId="39" xfId="0" applyNumberFormat="1" applyFont="1" applyFill="1" applyBorder="1"/>
    <xf numFmtId="10" fontId="6" fillId="9" borderId="30" xfId="0" applyNumberFormat="1" applyFont="1" applyFill="1" applyBorder="1" applyAlignment="1">
      <alignment horizontal="center"/>
    </xf>
    <xf numFmtId="0" fontId="3" fillId="9" borderId="0" xfId="0" applyFont="1" applyFill="1"/>
    <xf numFmtId="0" fontId="6" fillId="8" borderId="0" xfId="0" applyFont="1" applyFill="1" applyAlignment="1">
      <alignment horizontal="left"/>
    </xf>
    <xf numFmtId="10" fontId="3" fillId="0" borderId="0" xfId="0" applyNumberFormat="1" applyFont="1"/>
    <xf numFmtId="1" fontId="3" fillId="35" borderId="0" xfId="0" applyNumberFormat="1" applyFont="1" applyFill="1"/>
    <xf numFmtId="0" fontId="3" fillId="38" borderId="32" xfId="0" applyFont="1" applyFill="1" applyBorder="1"/>
    <xf numFmtId="0" fontId="3" fillId="38" borderId="33" xfId="0" applyFont="1" applyFill="1" applyBorder="1"/>
    <xf numFmtId="0" fontId="3" fillId="38" borderId="34" xfId="0" applyFont="1" applyFill="1" applyBorder="1"/>
    <xf numFmtId="0" fontId="0" fillId="4" borderId="0" xfId="0" applyFill="1"/>
    <xf numFmtId="14" fontId="0" fillId="19" borderId="0" xfId="0" applyNumberFormat="1" applyFill="1"/>
    <xf numFmtId="0" fontId="0" fillId="19" borderId="0" xfId="0" applyFill="1"/>
    <xf numFmtId="49" fontId="13" fillId="4" borderId="32" xfId="0" applyNumberFormat="1" applyFont="1" applyFill="1" applyBorder="1" applyAlignment="1">
      <alignment horizontal="left"/>
    </xf>
    <xf numFmtId="0" fontId="43" fillId="10" borderId="0" xfId="0" applyFont="1" applyFill="1"/>
    <xf numFmtId="0" fontId="44" fillId="10" borderId="0" xfId="0" applyFont="1" applyFill="1"/>
    <xf numFmtId="43" fontId="44" fillId="10" borderId="0" xfId="1" applyFont="1" applyFill="1"/>
    <xf numFmtId="0" fontId="45" fillId="0" borderId="0" xfId="0" applyFont="1"/>
    <xf numFmtId="43" fontId="45" fillId="0" borderId="0" xfId="1" applyFont="1"/>
    <xf numFmtId="0" fontId="46" fillId="0" borderId="0" xfId="0" applyFont="1"/>
    <xf numFmtId="0" fontId="45" fillId="39" borderId="0" xfId="0" applyFont="1" applyFill="1"/>
    <xf numFmtId="0" fontId="46" fillId="27" borderId="0" xfId="0" applyFont="1" applyFill="1"/>
    <xf numFmtId="0" fontId="45" fillId="27" borderId="0" xfId="0" applyFont="1" applyFill="1"/>
    <xf numFmtId="43" fontId="45" fillId="27" borderId="0" xfId="1" applyFont="1" applyFill="1"/>
    <xf numFmtId="0" fontId="46" fillId="35" borderId="0" xfId="0" applyFont="1" applyFill="1"/>
    <xf numFmtId="43" fontId="45" fillId="35" borderId="0" xfId="1" applyFont="1" applyFill="1"/>
    <xf numFmtId="0" fontId="46" fillId="39" borderId="0" xfId="0" applyFont="1" applyFill="1"/>
    <xf numFmtId="0" fontId="46" fillId="29" borderId="0" xfId="0" applyFont="1" applyFill="1"/>
    <xf numFmtId="43" fontId="45" fillId="29" borderId="0" xfId="1" applyFont="1" applyFill="1"/>
    <xf numFmtId="0" fontId="47" fillId="39" borderId="0" xfId="0" applyFont="1" applyFill="1"/>
    <xf numFmtId="43" fontId="45" fillId="39" borderId="0" xfId="1" applyFont="1" applyFill="1"/>
    <xf numFmtId="0" fontId="47" fillId="0" borderId="0" xfId="0" applyFont="1"/>
    <xf numFmtId="0" fontId="47" fillId="39" borderId="0" xfId="3" applyFont="1" applyFill="1" applyAlignment="1">
      <alignment vertical="center"/>
    </xf>
    <xf numFmtId="0" fontId="47" fillId="0" borderId="0" xfId="3" applyFont="1" applyAlignment="1">
      <alignment vertical="center"/>
    </xf>
    <xf numFmtId="0" fontId="47" fillId="39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5" fillId="29" borderId="0" xfId="0" applyFont="1" applyFill="1"/>
    <xf numFmtId="4" fontId="49" fillId="40" borderId="47" xfId="0" applyNumberFormat="1" applyFont="1" applyFill="1" applyBorder="1" applyAlignment="1">
      <alignment horizontal="center" vertical="center"/>
    </xf>
    <xf numFmtId="0" fontId="50" fillId="41" borderId="47" xfId="0" applyFont="1" applyFill="1" applyBorder="1" applyAlignment="1">
      <alignment horizontal="left" vertical="center" indent="1"/>
    </xf>
    <xf numFmtId="4" fontId="50" fillId="41" borderId="47" xfId="0" applyNumberFormat="1" applyFont="1" applyFill="1" applyBorder="1" applyAlignment="1">
      <alignment horizontal="right" vertical="center"/>
    </xf>
    <xf numFmtId="4" fontId="50" fillId="40" borderId="47" xfId="0" applyNumberFormat="1" applyFont="1" applyFill="1" applyBorder="1" applyAlignment="1">
      <alignment horizontal="right" vertical="center"/>
    </xf>
    <xf numFmtId="3" fontId="50" fillId="41" borderId="47" xfId="0" applyNumberFormat="1" applyFont="1" applyFill="1" applyBorder="1" applyAlignment="1">
      <alignment horizontal="right" vertical="center"/>
    </xf>
    <xf numFmtId="43" fontId="50" fillId="41" borderId="47" xfId="1" applyFont="1" applyFill="1" applyBorder="1" applyAlignment="1">
      <alignment horizontal="right" vertical="center" indent="1"/>
    </xf>
    <xf numFmtId="43" fontId="50" fillId="40" borderId="47" xfId="1" applyFont="1" applyFill="1" applyBorder="1" applyAlignment="1">
      <alignment vertical="center"/>
    </xf>
    <xf numFmtId="0" fontId="46" fillId="29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6" fillId="40" borderId="15" xfId="0" applyFont="1" applyFill="1" applyBorder="1"/>
    <xf numFmtId="0" fontId="45" fillId="40" borderId="48" xfId="0" applyFont="1" applyFill="1" applyBorder="1"/>
    <xf numFmtId="4" fontId="45" fillId="0" borderId="0" xfId="0" applyNumberFormat="1" applyFont="1"/>
    <xf numFmtId="10" fontId="45" fillId="0" borderId="0" xfId="2" applyNumberFormat="1" applyFont="1"/>
    <xf numFmtId="0" fontId="46" fillId="40" borderId="49" xfId="0" applyFont="1" applyFill="1" applyBorder="1"/>
    <xf numFmtId="0" fontId="45" fillId="40" borderId="50" xfId="0" applyFont="1" applyFill="1" applyBorder="1"/>
    <xf numFmtId="0" fontId="46" fillId="40" borderId="50" xfId="0" applyFont="1" applyFill="1" applyBorder="1"/>
    <xf numFmtId="0" fontId="45" fillId="0" borderId="49" xfId="0" applyFont="1" applyBorder="1"/>
    <xf numFmtId="0" fontId="45" fillId="0" borderId="50" xfId="0" applyFont="1" applyBorder="1"/>
    <xf numFmtId="10" fontId="45" fillId="0" borderId="20" xfId="2" applyNumberFormat="1" applyFont="1" applyBorder="1"/>
    <xf numFmtId="10" fontId="45" fillId="0" borderId="51" xfId="2" applyNumberFormat="1" applyFont="1" applyBorder="1"/>
    <xf numFmtId="172" fontId="45" fillId="0" borderId="20" xfId="1" applyNumberFormat="1" applyFont="1" applyBorder="1"/>
    <xf numFmtId="172" fontId="45" fillId="0" borderId="51" xfId="1" applyNumberFormat="1" applyFont="1" applyBorder="1"/>
    <xf numFmtId="10" fontId="46" fillId="0" borderId="49" xfId="2" applyNumberFormat="1" applyFont="1" applyBorder="1"/>
    <xf numFmtId="10" fontId="46" fillId="0" borderId="50" xfId="2" applyNumberFormat="1" applyFont="1" applyBorder="1"/>
    <xf numFmtId="0" fontId="46" fillId="0" borderId="49" xfId="0" applyFont="1" applyBorder="1"/>
    <xf numFmtId="0" fontId="46" fillId="0" borderId="20" xfId="0" applyFont="1" applyBorder="1"/>
    <xf numFmtId="0" fontId="45" fillId="0" borderId="51" xfId="0" applyFont="1" applyBorder="1"/>
    <xf numFmtId="10" fontId="45" fillId="29" borderId="0" xfId="2" applyNumberFormat="1" applyFont="1" applyFill="1"/>
    <xf numFmtId="10" fontId="45" fillId="0" borderId="49" xfId="2" applyNumberFormat="1" applyFont="1" applyBorder="1"/>
    <xf numFmtId="10" fontId="45" fillId="0" borderId="50" xfId="2" applyNumberFormat="1" applyFont="1" applyBorder="1"/>
    <xf numFmtId="173" fontId="45" fillId="0" borderId="49" xfId="2" applyNumberFormat="1" applyFont="1" applyBorder="1"/>
    <xf numFmtId="173" fontId="45" fillId="0" borderId="52" xfId="2" applyNumberFormat="1" applyFont="1" applyBorder="1"/>
    <xf numFmtId="0" fontId="46" fillId="40" borderId="9" xfId="0" applyFont="1" applyFill="1" applyBorder="1"/>
    <xf numFmtId="0" fontId="45" fillId="40" borderId="18" xfId="0" applyFont="1" applyFill="1" applyBorder="1"/>
    <xf numFmtId="0" fontId="46" fillId="29" borderId="9" xfId="0" applyFont="1" applyFill="1" applyBorder="1"/>
    <xf numFmtId="174" fontId="46" fillId="29" borderId="18" xfId="0" applyNumberFormat="1" applyFont="1" applyFill="1" applyBorder="1"/>
    <xf numFmtId="43" fontId="46" fillId="26" borderId="0" xfId="1" applyFont="1" applyFill="1"/>
    <xf numFmtId="0" fontId="45" fillId="40" borderId="0" xfId="0" applyFont="1" applyFill="1" applyAlignment="1">
      <alignment horizontal="center"/>
    </xf>
    <xf numFmtId="0" fontId="45" fillId="40" borderId="0" xfId="0" applyFont="1" applyFill="1"/>
    <xf numFmtId="0" fontId="46" fillId="40" borderId="0" xfId="0" applyFont="1" applyFill="1" applyAlignment="1">
      <alignment horizontal="center"/>
    </xf>
    <xf numFmtId="0" fontId="46" fillId="40" borderId="0" xfId="0" applyFont="1" applyFill="1"/>
    <xf numFmtId="166" fontId="3" fillId="9" borderId="0" xfId="2" applyNumberFormat="1" applyFont="1" applyFill="1"/>
    <xf numFmtId="0" fontId="6" fillId="9" borderId="0" xfId="0" applyFont="1" applyFill="1" applyAlignment="1">
      <alignment horizontal="center"/>
    </xf>
    <xf numFmtId="0" fontId="3" fillId="17" borderId="32" xfId="0" applyFont="1" applyFill="1" applyBorder="1"/>
    <xf numFmtId="0" fontId="3" fillId="17" borderId="33" xfId="0" applyFont="1" applyFill="1" applyBorder="1"/>
    <xf numFmtId="165" fontId="3" fillId="17" borderId="34" xfId="0" applyNumberFormat="1" applyFont="1" applyFill="1" applyBorder="1" applyAlignment="1">
      <alignment horizontal="center"/>
    </xf>
    <xf numFmtId="0" fontId="51" fillId="9" borderId="0" xfId="0" applyFont="1" applyFill="1"/>
    <xf numFmtId="168" fontId="0" fillId="0" borderId="0" xfId="0" applyNumberFormat="1"/>
    <xf numFmtId="10" fontId="13" fillId="42" borderId="0" xfId="2" applyNumberFormat="1" applyFont="1" applyFill="1" applyAlignment="1">
      <alignment horizontal="center"/>
    </xf>
    <xf numFmtId="10" fontId="3" fillId="19" borderId="0" xfId="1" applyNumberFormat="1" applyFont="1" applyFill="1"/>
    <xf numFmtId="0" fontId="3" fillId="26" borderId="36" xfId="0" applyFont="1" applyFill="1" applyBorder="1"/>
    <xf numFmtId="0" fontId="3" fillId="26" borderId="37" xfId="0" applyFont="1" applyFill="1" applyBorder="1"/>
    <xf numFmtId="0" fontId="3" fillId="26" borderId="40" xfId="0" applyFont="1" applyFill="1" applyBorder="1"/>
    <xf numFmtId="0" fontId="3" fillId="26" borderId="41" xfId="0" applyFont="1" applyFill="1" applyBorder="1"/>
    <xf numFmtId="10" fontId="3" fillId="26" borderId="41" xfId="0" applyNumberFormat="1" applyFont="1" applyFill="1" applyBorder="1"/>
    <xf numFmtId="0" fontId="3" fillId="26" borderId="42" xfId="0" applyFont="1" applyFill="1" applyBorder="1"/>
    <xf numFmtId="0" fontId="3" fillId="26" borderId="38" xfId="0" applyFont="1" applyFill="1" applyBorder="1"/>
    <xf numFmtId="0" fontId="3" fillId="26" borderId="39" xfId="0" applyFont="1" applyFill="1" applyBorder="1"/>
    <xf numFmtId="0" fontId="3" fillId="26" borderId="0" xfId="0" applyFont="1" applyFill="1" applyAlignment="1">
      <alignment horizontal="center"/>
    </xf>
    <xf numFmtId="0" fontId="3" fillId="19" borderId="0" xfId="0" applyFont="1" applyFill="1" applyAlignment="1">
      <alignment horizontal="center"/>
    </xf>
    <xf numFmtId="0" fontId="3" fillId="19" borderId="41" xfId="0" applyFont="1" applyFill="1" applyBorder="1"/>
    <xf numFmtId="3" fontId="3" fillId="19" borderId="41" xfId="0" applyNumberFormat="1" applyFont="1" applyFill="1" applyBorder="1" applyAlignment="1">
      <alignment horizontal="center"/>
    </xf>
    <xf numFmtId="0" fontId="3" fillId="17" borderId="0" xfId="0" applyFont="1" applyFill="1" applyAlignment="1">
      <alignment horizontal="right" vertical="center"/>
    </xf>
    <xf numFmtId="0" fontId="0" fillId="17" borderId="0" xfId="0" applyFill="1" applyAlignment="1">
      <alignment horizontal="right" vertical="center"/>
    </xf>
    <xf numFmtId="0" fontId="3" fillId="17" borderId="1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44" xfId="0" applyFont="1" applyFill="1" applyBorder="1" applyAlignment="1">
      <alignment horizontal="center"/>
    </xf>
    <xf numFmtId="0" fontId="3" fillId="14" borderId="45" xfId="0" applyFont="1" applyFill="1" applyBorder="1" applyAlignment="1">
      <alignment horizontal="center"/>
    </xf>
    <xf numFmtId="0" fontId="3" fillId="14" borderId="46" xfId="0" applyFont="1" applyFill="1" applyBorder="1" applyAlignment="1">
      <alignment horizontal="center"/>
    </xf>
    <xf numFmtId="0" fontId="3" fillId="14" borderId="36" xfId="0" applyFont="1" applyFill="1" applyBorder="1" applyAlignment="1">
      <alignment horizontal="center" vertical="center"/>
    </xf>
    <xf numFmtId="0" fontId="3" fillId="14" borderId="41" xfId="0" applyFont="1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/>
    </xf>
    <xf numFmtId="0" fontId="3" fillId="19" borderId="33" xfId="0" applyFont="1" applyFill="1" applyBorder="1" applyAlignment="1">
      <alignment horizontal="center"/>
    </xf>
    <xf numFmtId="0" fontId="3" fillId="19" borderId="34" xfId="0" applyFont="1" applyFill="1" applyBorder="1" applyAlignment="1">
      <alignment horizontal="center"/>
    </xf>
    <xf numFmtId="15" fontId="20" fillId="20" borderId="4" xfId="4" applyNumberFormat="1" applyFont="1" applyFill="1" applyBorder="1" applyAlignment="1">
      <alignment horizontal="left"/>
    </xf>
    <xf numFmtId="15" fontId="20" fillId="20" borderId="5" xfId="4" applyNumberFormat="1" applyFont="1" applyFill="1" applyBorder="1" applyAlignment="1">
      <alignment horizontal="left"/>
    </xf>
    <xf numFmtId="15" fontId="20" fillId="20" borderId="6" xfId="4" applyNumberFormat="1" applyFont="1" applyFill="1" applyBorder="1" applyAlignment="1">
      <alignment horizontal="left"/>
    </xf>
    <xf numFmtId="0" fontId="21" fillId="21" borderId="7" xfId="5" applyFill="1" applyBorder="1" applyAlignment="1">
      <alignment horizontal="left" vertical="top" wrapText="1"/>
    </xf>
    <xf numFmtId="0" fontId="21" fillId="21" borderId="12" xfId="5" applyFill="1" applyBorder="1" applyAlignment="1">
      <alignment horizontal="left" vertical="top" wrapText="1"/>
    </xf>
    <xf numFmtId="0" fontId="21" fillId="21" borderId="17" xfId="5" applyFill="1" applyBorder="1" applyAlignment="1">
      <alignment horizontal="left" vertical="top" wrapText="1"/>
    </xf>
    <xf numFmtId="0" fontId="21" fillId="20" borderId="9" xfId="5" applyFill="1" applyBorder="1" applyAlignment="1">
      <alignment horizontal="left"/>
    </xf>
    <xf numFmtId="0" fontId="21" fillId="20" borderId="10" xfId="5" applyFill="1" applyBorder="1" applyAlignment="1">
      <alignment horizontal="left"/>
    </xf>
    <xf numFmtId="0" fontId="21" fillId="20" borderId="11" xfId="5" applyFill="1" applyBorder="1" applyAlignment="1">
      <alignment horizontal="left"/>
    </xf>
    <xf numFmtId="0" fontId="22" fillId="20" borderId="9" xfId="4" applyFont="1" applyFill="1" applyBorder="1" applyAlignment="1">
      <alignment horizontal="left"/>
    </xf>
    <xf numFmtId="0" fontId="22" fillId="20" borderId="10" xfId="4" applyFont="1" applyFill="1" applyBorder="1" applyAlignment="1">
      <alignment horizontal="left"/>
    </xf>
    <xf numFmtId="0" fontId="22" fillId="20" borderId="13" xfId="4" applyFont="1" applyFill="1" applyBorder="1" applyAlignment="1">
      <alignment horizontal="left"/>
    </xf>
    <xf numFmtId="0" fontId="22" fillId="36" borderId="9" xfId="4" applyFont="1" applyFill="1" applyBorder="1" applyAlignment="1">
      <alignment horizontal="left"/>
    </xf>
    <xf numFmtId="0" fontId="22" fillId="36" borderId="11" xfId="4" applyFont="1" applyFill="1" applyBorder="1" applyAlignment="1">
      <alignment horizontal="left"/>
    </xf>
    <xf numFmtId="15" fontId="21" fillId="20" borderId="9" xfId="5" applyNumberFormat="1" applyFill="1" applyBorder="1" applyAlignment="1">
      <alignment horizontal="left"/>
    </xf>
    <xf numFmtId="15" fontId="21" fillId="20" borderId="10" xfId="5" applyNumberFormat="1" applyFill="1" applyBorder="1" applyAlignment="1">
      <alignment horizontal="left"/>
    </xf>
    <xf numFmtId="15" fontId="21" fillId="20" borderId="11" xfId="5" applyNumberFormat="1" applyFill="1" applyBorder="1" applyAlignment="1">
      <alignment horizontal="left"/>
    </xf>
    <xf numFmtId="0" fontId="21" fillId="20" borderId="9" xfId="5" applyFill="1" applyBorder="1"/>
    <xf numFmtId="0" fontId="21" fillId="20" borderId="10" xfId="5" applyFill="1" applyBorder="1"/>
    <xf numFmtId="0" fontId="21" fillId="20" borderId="11" xfId="5" applyFill="1" applyBorder="1"/>
    <xf numFmtId="0" fontId="21" fillId="20" borderId="15" xfId="5" applyFill="1" applyBorder="1" applyAlignment="1">
      <alignment horizontal="left"/>
    </xf>
    <xf numFmtId="0" fontId="21" fillId="20" borderId="2" xfId="5" applyFill="1" applyBorder="1" applyAlignment="1">
      <alignment horizontal="left"/>
    </xf>
    <xf numFmtId="0" fontId="21" fillId="20" borderId="16" xfId="5" applyFill="1" applyBorder="1" applyAlignment="1">
      <alignment horizontal="left"/>
    </xf>
    <xf numFmtId="0" fontId="3" fillId="19" borderId="0" xfId="0" applyFont="1" applyFill="1" applyBorder="1"/>
    <xf numFmtId="170" fontId="3" fillId="19" borderId="0" xfId="0" applyNumberFormat="1" applyFont="1" applyFill="1" applyBorder="1"/>
    <xf numFmtId="0" fontId="3" fillId="26" borderId="1" xfId="0" applyFont="1" applyFill="1" applyBorder="1"/>
    <xf numFmtId="3" fontId="3" fillId="26" borderId="1" xfId="0" applyNumberFormat="1" applyFont="1" applyFill="1" applyBorder="1"/>
    <xf numFmtId="0" fontId="3" fillId="26" borderId="10" xfId="0" applyFont="1" applyFill="1" applyBorder="1"/>
    <xf numFmtId="170" fontId="3" fillId="26" borderId="10" xfId="1" applyNumberFormat="1" applyFont="1" applyFill="1" applyBorder="1"/>
    <xf numFmtId="0" fontId="3" fillId="26" borderId="35" xfId="0" applyFont="1" applyFill="1" applyBorder="1"/>
    <xf numFmtId="0" fontId="3" fillId="26" borderId="36" xfId="0" applyFont="1" applyFill="1" applyBorder="1" applyAlignment="1">
      <alignment horizontal="center"/>
    </xf>
    <xf numFmtId="0" fontId="3" fillId="26" borderId="0" xfId="0" applyFont="1" applyFill="1" applyBorder="1"/>
    <xf numFmtId="170" fontId="3" fillId="26" borderId="0" xfId="1" applyNumberFormat="1" applyFont="1" applyFill="1" applyBorder="1"/>
    <xf numFmtId="170" fontId="15" fillId="26" borderId="0" xfId="1" applyNumberFormat="1" applyFont="1" applyFill="1" applyBorder="1"/>
    <xf numFmtId="0" fontId="3" fillId="38" borderId="38" xfId="0" applyFont="1" applyFill="1" applyBorder="1"/>
    <xf numFmtId="170" fontId="3" fillId="38" borderId="0" xfId="1" applyNumberFormat="1" applyFont="1" applyFill="1" applyBorder="1"/>
    <xf numFmtId="0" fontId="3" fillId="38" borderId="0" xfId="0" applyFont="1" applyFill="1" applyBorder="1"/>
    <xf numFmtId="10" fontId="3" fillId="26" borderId="0" xfId="0" applyNumberFormat="1" applyFont="1" applyFill="1" applyBorder="1"/>
  </cellXfs>
  <cellStyles count="9">
    <cellStyle name="Hipervínculo" xfId="3" builtinId="8"/>
    <cellStyle name="Hipervínculo 2" xfId="5" xr:uid="{D8847CA7-53EA-4125-BF02-F692EC850B5F}"/>
    <cellStyle name="Millares" xfId="1" builtinId="3"/>
    <cellStyle name="Normal" xfId="0" builtinId="0"/>
    <cellStyle name="Normal 2" xfId="4" xr:uid="{33566F85-267E-4B2C-A378-9C0EA44F0563}"/>
    <cellStyle name="Normal 2 2 2" xfId="7" xr:uid="{69AFBC98-AFB8-45FF-BABA-B6249DC1E3F1}"/>
    <cellStyle name="Porcentaje" xfId="2" builtinId="5"/>
    <cellStyle name="Porcentaje 2" xfId="6" xr:uid="{1FE7DCEF-1E9F-4038-A6AC-42FEF145767F}"/>
    <cellStyle name="Porcentual 2" xfId="8" xr:uid="{DB17EC8C-430E-45F5-AB9C-8517909180C7}"/>
  </cellStyles>
  <dxfs count="15"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9.2080744304507637E-3"/>
                  <c:y val="-0.1223866822311850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400" baseline="0"/>
                      <a:t>y = 0.1974x + 0.0009</a:t>
                    </a:r>
                    <a:endParaRPr lang="en-US" sz="24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'7.1'!$S$31:$S$68</c:f>
              <c:numCache>
                <c:formatCode>0.00%</c:formatCode>
                <c:ptCount val="38"/>
                <c:pt idx="0">
                  <c:v>1.1060603026480154E-2</c:v>
                </c:pt>
                <c:pt idx="1">
                  <c:v>3.5987799403174314E-2</c:v>
                </c:pt>
                <c:pt idx="2">
                  <c:v>1.8085763992887971E-2</c:v>
                </c:pt>
                <c:pt idx="3">
                  <c:v>2.0762783477406455E-2</c:v>
                </c:pt>
                <c:pt idx="4">
                  <c:v>-1.499932545960736E-2</c:v>
                </c:pt>
                <c:pt idx="5">
                  <c:v>4.9462111213487203E-2</c:v>
                </c:pt>
                <c:pt idx="6">
                  <c:v>-3.1298013323604601E-2</c:v>
                </c:pt>
                <c:pt idx="7">
                  <c:v>2.9749474883188354E-2</c:v>
                </c:pt>
                <c:pt idx="8">
                  <c:v>4.4595759864410889E-2</c:v>
                </c:pt>
                <c:pt idx="9">
                  <c:v>2.804946087194149E-2</c:v>
                </c:pt>
                <c:pt idx="10">
                  <c:v>2.3562833299184183E-2</c:v>
                </c:pt>
                <c:pt idx="11">
                  <c:v>-3.5582895107013734E-2</c:v>
                </c:pt>
                <c:pt idx="12">
                  <c:v>4.3117037568930705E-2</c:v>
                </c:pt>
                <c:pt idx="13">
                  <c:v>6.9321573583585039E-3</c:v>
                </c:pt>
                <c:pt idx="14">
                  <c:v>6.2007968638175814E-3</c:v>
                </c:pt>
                <c:pt idx="15">
                  <c:v>2.1030282120013677E-2</c:v>
                </c:pt>
                <c:pt idx="16">
                  <c:v>1.9058313448431896E-2</c:v>
                </c:pt>
                <c:pt idx="17">
                  <c:v>-1.5079863077291922E-2</c:v>
                </c:pt>
                <c:pt idx="18">
                  <c:v>3.7655321727690261E-2</c:v>
                </c:pt>
                <c:pt idx="19">
                  <c:v>-1.5513859147336717E-2</c:v>
                </c:pt>
                <c:pt idx="20">
                  <c:v>2.3201456175308888E-2</c:v>
                </c:pt>
                <c:pt idx="21">
                  <c:v>2.4533584400783015E-2</c:v>
                </c:pt>
                <c:pt idx="22">
                  <c:v>-4.1885120625277938E-3</c:v>
                </c:pt>
                <c:pt idx="23">
                  <c:v>-3.1040847054252363E-2</c:v>
                </c:pt>
                <c:pt idx="24">
                  <c:v>5.4892505726845675E-2</c:v>
                </c:pt>
                <c:pt idx="25">
                  <c:v>-1.7396056070325572E-2</c:v>
                </c:pt>
                <c:pt idx="26">
                  <c:v>8.5207627098153882E-3</c:v>
                </c:pt>
                <c:pt idx="27">
                  <c:v>1.0491438545008114E-2</c:v>
                </c:pt>
                <c:pt idx="28">
                  <c:v>-2.10117728564716E-2</c:v>
                </c:pt>
                <c:pt idx="29">
                  <c:v>1.9742039930008559E-2</c:v>
                </c:pt>
                <c:pt idx="30">
                  <c:v>-6.258080462392579E-2</c:v>
                </c:pt>
                <c:pt idx="31">
                  <c:v>-2.6442819620927094E-2</c:v>
                </c:pt>
                <c:pt idx="32">
                  <c:v>8.2983078389400333E-2</c:v>
                </c:pt>
                <c:pt idx="33">
                  <c:v>5.0496306555847248E-4</c:v>
                </c:pt>
                <c:pt idx="34">
                  <c:v>-1.7530198374358763E-2</c:v>
                </c:pt>
                <c:pt idx="35">
                  <c:v>-5.0735344481736222E-2</c:v>
                </c:pt>
                <c:pt idx="36">
                  <c:v>-4.1283552550199776E-3</c:v>
                </c:pt>
                <c:pt idx="37">
                  <c:v>6.0815741397245437E-2</c:v>
                </c:pt>
              </c:numCache>
            </c:numRef>
          </c:xVal>
          <c:yVal>
            <c:numRef>
              <c:f>'7.1'!$T$31:$T$68</c:f>
              <c:numCache>
                <c:formatCode>0.00%</c:formatCode>
                <c:ptCount val="38"/>
                <c:pt idx="0">
                  <c:v>1.1902678102573061E-2</c:v>
                </c:pt>
                <c:pt idx="1">
                  <c:v>5.725653001210862E-2</c:v>
                </c:pt>
                <c:pt idx="2">
                  <c:v>4.5320680628272214E-2</c:v>
                </c:pt>
                <c:pt idx="3">
                  <c:v>-3.7095007043355777E-2</c:v>
                </c:pt>
                <c:pt idx="4">
                  <c:v>1.3003901170349774E-3</c:v>
                </c:pt>
                <c:pt idx="5">
                  <c:v>4.6266233766233844E-2</c:v>
                </c:pt>
                <c:pt idx="6">
                  <c:v>-6.3615205585725421E-2</c:v>
                </c:pt>
                <c:pt idx="7">
                  <c:v>1.9552609776304797E-2</c:v>
                </c:pt>
                <c:pt idx="8">
                  <c:v>3.770518446286375E-2</c:v>
                </c:pt>
                <c:pt idx="9">
                  <c:v>5.5599060297572445E-2</c:v>
                </c:pt>
                <c:pt idx="10">
                  <c:v>-2.8635014836795314E-2</c:v>
                </c:pt>
                <c:pt idx="11">
                  <c:v>-4.5517030701084371E-2</c:v>
                </c:pt>
                <c:pt idx="12">
                  <c:v>3.2005120819333932E-4</c:v>
                </c:pt>
                <c:pt idx="13">
                  <c:v>2.3196288593825054E-2</c:v>
                </c:pt>
                <c:pt idx="14">
                  <c:v>4.9562226391494546E-2</c:v>
                </c:pt>
                <c:pt idx="15">
                  <c:v>-3.6794279755697934E-2</c:v>
                </c:pt>
                <c:pt idx="16">
                  <c:v>-1.6084132384781902E-2</c:v>
                </c:pt>
                <c:pt idx="17">
                  <c:v>-1.9962276013832048E-2</c:v>
                </c:pt>
                <c:pt idx="18">
                  <c:v>2.6142742582197176E-2</c:v>
                </c:pt>
                <c:pt idx="19">
                  <c:v>1.9537355423570046E-2</c:v>
                </c:pt>
                <c:pt idx="20">
                  <c:v>-2.6061628085236599E-3</c:v>
                </c:pt>
                <c:pt idx="21">
                  <c:v>0.1477098063326161</c:v>
                </c:pt>
                <c:pt idx="22">
                  <c:v>-1.8883085576536729E-2</c:v>
                </c:pt>
                <c:pt idx="23">
                  <c:v>-5.050505050505083E-3</c:v>
                </c:pt>
                <c:pt idx="24">
                  <c:v>-1.2347372753464203E-2</c:v>
                </c:pt>
                <c:pt idx="25">
                  <c:v>-2.0002778163633828E-2</c:v>
                </c:pt>
                <c:pt idx="26">
                  <c:v>-4.5357902197023403E-2</c:v>
                </c:pt>
                <c:pt idx="27">
                  <c:v>-4.840386043058631E-2</c:v>
                </c:pt>
                <c:pt idx="28">
                  <c:v>-3.9007645498517762E-2</c:v>
                </c:pt>
                <c:pt idx="29">
                  <c:v>1.4937489852248742E-2</c:v>
                </c:pt>
                <c:pt idx="30">
                  <c:v>-0.1007838745800671</c:v>
                </c:pt>
                <c:pt idx="31">
                  <c:v>8.5394057996797113E-3</c:v>
                </c:pt>
                <c:pt idx="32">
                  <c:v>-0.11712824131240074</c:v>
                </c:pt>
                <c:pt idx="33">
                  <c:v>2.7772227772227875E-2</c:v>
                </c:pt>
                <c:pt idx="34">
                  <c:v>4.1990668740280013E-2</c:v>
                </c:pt>
                <c:pt idx="35">
                  <c:v>9.1604477611940238E-2</c:v>
                </c:pt>
                <c:pt idx="36">
                  <c:v>-3.4182191078446778E-4</c:v>
                </c:pt>
                <c:pt idx="37">
                  <c:v>3.2313215934347772E-2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CF-4501-8637-2DE0CE5E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495048"/>
        <c:axId val="1437494392"/>
      </c:scatterChart>
      <c:valAx>
        <c:axId val="1437495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37494392"/>
        <c:crosses val="autoZero"/>
        <c:crossBetween val="midCat"/>
      </c:valAx>
      <c:valAx>
        <c:axId val="143749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37495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261150524501269E-2"/>
                  <c:y val="0.213277299138556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'7.1'!$S$31:$S$68</c:f>
              <c:numCache>
                <c:formatCode>0.00%</c:formatCode>
                <c:ptCount val="38"/>
                <c:pt idx="0">
                  <c:v>1.1060603026480154E-2</c:v>
                </c:pt>
                <c:pt idx="1">
                  <c:v>3.5987799403174314E-2</c:v>
                </c:pt>
                <c:pt idx="2">
                  <c:v>1.8085763992887971E-2</c:v>
                </c:pt>
                <c:pt idx="3">
                  <c:v>2.0762783477406455E-2</c:v>
                </c:pt>
                <c:pt idx="4">
                  <c:v>-1.499932545960736E-2</c:v>
                </c:pt>
                <c:pt idx="5">
                  <c:v>4.9462111213487203E-2</c:v>
                </c:pt>
                <c:pt idx="6">
                  <c:v>-3.1298013323604601E-2</c:v>
                </c:pt>
                <c:pt idx="7">
                  <c:v>2.9749474883188354E-2</c:v>
                </c:pt>
                <c:pt idx="8">
                  <c:v>4.4595759864410889E-2</c:v>
                </c:pt>
                <c:pt idx="9">
                  <c:v>2.804946087194149E-2</c:v>
                </c:pt>
                <c:pt idx="10">
                  <c:v>2.3562833299184183E-2</c:v>
                </c:pt>
                <c:pt idx="11">
                  <c:v>-3.5582895107013734E-2</c:v>
                </c:pt>
                <c:pt idx="12">
                  <c:v>4.3117037568930705E-2</c:v>
                </c:pt>
                <c:pt idx="13">
                  <c:v>6.9321573583585039E-3</c:v>
                </c:pt>
                <c:pt idx="14">
                  <c:v>6.2007968638175814E-3</c:v>
                </c:pt>
                <c:pt idx="15">
                  <c:v>2.1030282120013677E-2</c:v>
                </c:pt>
                <c:pt idx="16">
                  <c:v>1.9058313448431896E-2</c:v>
                </c:pt>
                <c:pt idx="17">
                  <c:v>-1.5079863077291922E-2</c:v>
                </c:pt>
                <c:pt idx="18">
                  <c:v>3.7655321727690261E-2</c:v>
                </c:pt>
                <c:pt idx="19">
                  <c:v>-1.5513859147336717E-2</c:v>
                </c:pt>
                <c:pt idx="20">
                  <c:v>2.3201456175308888E-2</c:v>
                </c:pt>
                <c:pt idx="21">
                  <c:v>2.4533584400783015E-2</c:v>
                </c:pt>
                <c:pt idx="22">
                  <c:v>-4.1885120625277938E-3</c:v>
                </c:pt>
                <c:pt idx="23">
                  <c:v>-3.1040847054252363E-2</c:v>
                </c:pt>
                <c:pt idx="24">
                  <c:v>5.4892505726845675E-2</c:v>
                </c:pt>
                <c:pt idx="25">
                  <c:v>-1.7396056070325572E-2</c:v>
                </c:pt>
                <c:pt idx="26">
                  <c:v>8.5207627098153882E-3</c:v>
                </c:pt>
                <c:pt idx="27">
                  <c:v>1.0491438545008114E-2</c:v>
                </c:pt>
                <c:pt idx="28">
                  <c:v>-2.10117728564716E-2</c:v>
                </c:pt>
                <c:pt idx="29">
                  <c:v>1.9742039930008559E-2</c:v>
                </c:pt>
                <c:pt idx="30">
                  <c:v>-6.258080462392579E-2</c:v>
                </c:pt>
                <c:pt idx="31">
                  <c:v>-2.6442819620927094E-2</c:v>
                </c:pt>
                <c:pt idx="32">
                  <c:v>8.2983078389400333E-2</c:v>
                </c:pt>
                <c:pt idx="33">
                  <c:v>5.0496306555847248E-4</c:v>
                </c:pt>
                <c:pt idx="34">
                  <c:v>-1.7530198374358763E-2</c:v>
                </c:pt>
                <c:pt idx="35">
                  <c:v>-5.0735344481736222E-2</c:v>
                </c:pt>
                <c:pt idx="36">
                  <c:v>-4.1283552550199776E-3</c:v>
                </c:pt>
                <c:pt idx="37">
                  <c:v>6.0815741397245437E-2</c:v>
                </c:pt>
              </c:numCache>
            </c:numRef>
          </c:xVal>
          <c:yVal>
            <c:numRef>
              <c:f>'7.1'!$T$31:$T$68</c:f>
              <c:numCache>
                <c:formatCode>0.00%</c:formatCode>
                <c:ptCount val="38"/>
                <c:pt idx="0">
                  <c:v>1.1902678102573061E-2</c:v>
                </c:pt>
                <c:pt idx="1">
                  <c:v>5.725653001210862E-2</c:v>
                </c:pt>
                <c:pt idx="2">
                  <c:v>4.5320680628272214E-2</c:v>
                </c:pt>
                <c:pt idx="3">
                  <c:v>-3.7095007043355777E-2</c:v>
                </c:pt>
                <c:pt idx="4">
                  <c:v>1.3003901170349774E-3</c:v>
                </c:pt>
                <c:pt idx="5">
                  <c:v>4.6266233766233844E-2</c:v>
                </c:pt>
                <c:pt idx="6">
                  <c:v>-6.3615205585725421E-2</c:v>
                </c:pt>
                <c:pt idx="7">
                  <c:v>1.9552609776304797E-2</c:v>
                </c:pt>
                <c:pt idx="8">
                  <c:v>3.770518446286375E-2</c:v>
                </c:pt>
                <c:pt idx="9">
                  <c:v>5.5599060297572445E-2</c:v>
                </c:pt>
                <c:pt idx="10">
                  <c:v>-2.8635014836795314E-2</c:v>
                </c:pt>
                <c:pt idx="11">
                  <c:v>-4.5517030701084371E-2</c:v>
                </c:pt>
                <c:pt idx="12">
                  <c:v>3.2005120819333932E-4</c:v>
                </c:pt>
                <c:pt idx="13">
                  <c:v>2.3196288593825054E-2</c:v>
                </c:pt>
                <c:pt idx="14">
                  <c:v>4.9562226391494546E-2</c:v>
                </c:pt>
                <c:pt idx="15">
                  <c:v>-3.6794279755697934E-2</c:v>
                </c:pt>
                <c:pt idx="16">
                  <c:v>-1.6084132384781902E-2</c:v>
                </c:pt>
                <c:pt idx="17">
                  <c:v>-1.9962276013832048E-2</c:v>
                </c:pt>
                <c:pt idx="18">
                  <c:v>2.6142742582197176E-2</c:v>
                </c:pt>
                <c:pt idx="19">
                  <c:v>1.9537355423570046E-2</c:v>
                </c:pt>
                <c:pt idx="20">
                  <c:v>-2.6061628085236599E-3</c:v>
                </c:pt>
                <c:pt idx="21">
                  <c:v>0.1477098063326161</c:v>
                </c:pt>
                <c:pt idx="22">
                  <c:v>-1.8883085576536729E-2</c:v>
                </c:pt>
                <c:pt idx="23">
                  <c:v>-5.050505050505083E-3</c:v>
                </c:pt>
                <c:pt idx="24">
                  <c:v>-1.2347372753464203E-2</c:v>
                </c:pt>
                <c:pt idx="25">
                  <c:v>-2.0002778163633828E-2</c:v>
                </c:pt>
                <c:pt idx="26">
                  <c:v>-4.5357902197023403E-2</c:v>
                </c:pt>
                <c:pt idx="27">
                  <c:v>-4.840386043058631E-2</c:v>
                </c:pt>
                <c:pt idx="28">
                  <c:v>-3.9007645498517762E-2</c:v>
                </c:pt>
                <c:pt idx="29">
                  <c:v>1.4937489852248742E-2</c:v>
                </c:pt>
                <c:pt idx="30">
                  <c:v>-0.1007838745800671</c:v>
                </c:pt>
                <c:pt idx="31">
                  <c:v>8.5394057996797113E-3</c:v>
                </c:pt>
                <c:pt idx="32">
                  <c:v>-0.11712824131240074</c:v>
                </c:pt>
                <c:pt idx="33">
                  <c:v>2.7772227772227875E-2</c:v>
                </c:pt>
                <c:pt idx="34">
                  <c:v>4.1990668740280013E-2</c:v>
                </c:pt>
                <c:pt idx="35">
                  <c:v>9.1604477611940238E-2</c:v>
                </c:pt>
                <c:pt idx="36">
                  <c:v>-3.4182191078446778E-4</c:v>
                </c:pt>
                <c:pt idx="37">
                  <c:v>3.2313215934347772E-2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E4-48EB-8DF0-A51163901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832632"/>
        <c:axId val="705834600"/>
      </c:scatterChart>
      <c:valAx>
        <c:axId val="705832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05834600"/>
        <c:crosses val="autoZero"/>
        <c:crossBetween val="midCat"/>
      </c:valAx>
      <c:valAx>
        <c:axId val="70583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05832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3</xdr:row>
      <xdr:rowOff>19050</xdr:rowOff>
    </xdr:from>
    <xdr:to>
      <xdr:col>7</xdr:col>
      <xdr:colOff>840398</xdr:colOff>
      <xdr:row>12</xdr:row>
      <xdr:rowOff>54546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84433B-D148-497B-9992-5F570D3E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1" y="381000"/>
          <a:ext cx="5972174" cy="167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15387</xdr:colOff>
      <xdr:row>83</xdr:row>
      <xdr:rowOff>14654</xdr:rowOff>
    </xdr:from>
    <xdr:to>
      <xdr:col>8</xdr:col>
      <xdr:colOff>49383</xdr:colOff>
      <xdr:row>95</xdr:row>
      <xdr:rowOff>21549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7E0581-A0C1-4D07-AF47-ED71E11A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364558"/>
          <a:ext cx="6173958" cy="2204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98</xdr:row>
      <xdr:rowOff>31505</xdr:rowOff>
    </xdr:from>
    <xdr:to>
      <xdr:col>7</xdr:col>
      <xdr:colOff>783248</xdr:colOff>
      <xdr:row>121</xdr:row>
      <xdr:rowOff>125642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AF7B0C-9860-4208-809E-0AA63D20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13" y="18129005"/>
          <a:ext cx="5905500" cy="4307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476250</xdr:colOff>
      <xdr:row>12</xdr:row>
      <xdr:rowOff>76200</xdr:rowOff>
    </xdr:from>
    <xdr:to>
      <xdr:col>7</xdr:col>
      <xdr:colOff>602274</xdr:colOff>
      <xdr:row>44</xdr:row>
      <xdr:rowOff>161494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D6113A8-F4A9-40D8-A3AB-EE22E541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247900"/>
          <a:ext cx="5276851" cy="5876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118643</xdr:colOff>
      <xdr:row>8</xdr:row>
      <xdr:rowOff>57379</xdr:rowOff>
    </xdr:from>
    <xdr:to>
      <xdr:col>5</xdr:col>
      <xdr:colOff>61263</xdr:colOff>
      <xdr:row>8</xdr:row>
      <xdr:rowOff>63117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F84AA79-D49F-436B-B9BC-F46C7118E889}"/>
            </a:ext>
          </a:extLst>
        </xdr:cNvPr>
        <xdr:cNvCxnSpPr/>
      </xdr:nvCxnSpPr>
      <xdr:spPr>
        <a:xfrm flipV="1">
          <a:off x="2741681" y="1625341"/>
          <a:ext cx="741255" cy="5738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22</xdr:row>
      <xdr:rowOff>104775</xdr:rowOff>
    </xdr:from>
    <xdr:to>
      <xdr:col>7</xdr:col>
      <xdr:colOff>735212</xdr:colOff>
      <xdr:row>27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5C93F9-B3ED-4E87-B70E-91F79B7EE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4295775"/>
          <a:ext cx="5259586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50</xdr:row>
      <xdr:rowOff>28575</xdr:rowOff>
    </xdr:from>
    <xdr:to>
      <xdr:col>7</xdr:col>
      <xdr:colOff>323850</xdr:colOff>
      <xdr:row>51</xdr:row>
      <xdr:rowOff>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52132A9F-A5F5-4C6D-B6F8-6F3FDC362CE2}"/>
            </a:ext>
          </a:extLst>
        </xdr:cNvPr>
        <xdr:cNvSpPr/>
      </xdr:nvSpPr>
      <xdr:spPr>
        <a:xfrm>
          <a:off x="5400675" y="9286875"/>
          <a:ext cx="257175" cy="1524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66675</xdr:colOff>
      <xdr:row>53</xdr:row>
      <xdr:rowOff>19050</xdr:rowOff>
    </xdr:from>
    <xdr:to>
      <xdr:col>7</xdr:col>
      <xdr:colOff>323850</xdr:colOff>
      <xdr:row>53</xdr:row>
      <xdr:rowOff>171450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1F9D4A13-7902-41DC-A6CC-9CCF872289E3}"/>
            </a:ext>
          </a:extLst>
        </xdr:cNvPr>
        <xdr:cNvSpPr/>
      </xdr:nvSpPr>
      <xdr:spPr>
        <a:xfrm>
          <a:off x="5400675" y="9820275"/>
          <a:ext cx="257175" cy="1524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40</xdr:row>
      <xdr:rowOff>171450</xdr:rowOff>
    </xdr:from>
    <xdr:to>
      <xdr:col>9</xdr:col>
      <xdr:colOff>323850</xdr:colOff>
      <xdr:row>68</xdr:row>
      <xdr:rowOff>134234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3663B1-21BC-433E-82C3-86FE7606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612856"/>
          <a:ext cx="6507956" cy="4963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46</xdr:row>
      <xdr:rowOff>104775</xdr:rowOff>
    </xdr:from>
    <xdr:to>
      <xdr:col>6</xdr:col>
      <xdr:colOff>581025</xdr:colOff>
      <xdr:row>47</xdr:row>
      <xdr:rowOff>114300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F2D5FB3-F89A-4E8A-A917-FD9ACF3732B1}"/>
            </a:ext>
          </a:extLst>
        </xdr:cNvPr>
        <xdr:cNvSpPr/>
      </xdr:nvSpPr>
      <xdr:spPr>
        <a:xfrm>
          <a:off x="4714875" y="8467725"/>
          <a:ext cx="438150" cy="1905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419100</xdr:colOff>
      <xdr:row>5</xdr:row>
      <xdr:rowOff>0</xdr:rowOff>
    </xdr:from>
    <xdr:to>
      <xdr:col>3</xdr:col>
      <xdr:colOff>590550</xdr:colOff>
      <xdr:row>5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45BAF25-B9AE-4164-9D42-8CAE76270C7A}"/>
            </a:ext>
          </a:extLst>
        </xdr:cNvPr>
        <xdr:cNvCxnSpPr/>
      </xdr:nvCxnSpPr>
      <xdr:spPr>
        <a:xfrm>
          <a:off x="2705100" y="1181100"/>
          <a:ext cx="1714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4</xdr:row>
      <xdr:rowOff>19050</xdr:rowOff>
    </xdr:from>
    <xdr:to>
      <xdr:col>4</xdr:col>
      <xdr:colOff>723900</xdr:colOff>
      <xdr:row>4</xdr:row>
      <xdr:rowOff>19051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9BE8A4A-8F4C-4DC0-81F4-1D10E4BFE69D}"/>
            </a:ext>
          </a:extLst>
        </xdr:cNvPr>
        <xdr:cNvCxnSpPr/>
      </xdr:nvCxnSpPr>
      <xdr:spPr>
        <a:xfrm flipV="1">
          <a:off x="3457575" y="1028700"/>
          <a:ext cx="314325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708189</xdr:colOff>
      <xdr:row>4</xdr:row>
      <xdr:rowOff>12370</xdr:rowOff>
    </xdr:from>
    <xdr:to>
      <xdr:col>4</xdr:col>
      <xdr:colOff>260514</xdr:colOff>
      <xdr:row>4</xdr:row>
      <xdr:rowOff>12371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35CF3DC-8CF7-4E0D-A4B7-B46469837624}"/>
            </a:ext>
          </a:extLst>
        </xdr:cNvPr>
        <xdr:cNvCxnSpPr/>
      </xdr:nvCxnSpPr>
      <xdr:spPr>
        <a:xfrm flipV="1">
          <a:off x="2990478" y="1020536"/>
          <a:ext cx="3130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67</xdr:row>
      <xdr:rowOff>57151</xdr:rowOff>
    </xdr:to>
    <xdr:sp macro="" textlink="">
      <xdr:nvSpPr>
        <xdr:cNvPr id="2" name="AutoShape 1" descr=" X ">
          <a:extLst>
            <a:ext uri="{FF2B5EF4-FFF2-40B4-BE49-F238E27FC236}">
              <a16:creationId xmlns:a16="http://schemas.microsoft.com/office/drawing/2014/main" id="{A5A413F8-E44E-42F4-91B0-D4049313DF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447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66</xdr:row>
      <xdr:rowOff>57150</xdr:rowOff>
    </xdr:to>
    <xdr:sp macro="" textlink="">
      <xdr:nvSpPr>
        <xdr:cNvPr id="3" name="AutoShape 2" descr="{\displaystyle \mathbb {E} [X]}">
          <a:extLst>
            <a:ext uri="{FF2B5EF4-FFF2-40B4-BE49-F238E27FC236}">
              <a16:creationId xmlns:a16="http://schemas.microsoft.com/office/drawing/2014/main" id="{12D71B45-85C9-418F-B0AD-FA800603353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89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552450</xdr:colOff>
      <xdr:row>67</xdr:row>
      <xdr:rowOff>219075</xdr:rowOff>
    </xdr:from>
    <xdr:to>
      <xdr:col>1</xdr:col>
      <xdr:colOff>247650</xdr:colOff>
      <xdr:row>69</xdr:row>
      <xdr:rowOff>28575</xdr:rowOff>
    </xdr:to>
    <xdr:sp macro="" textlink="">
      <xdr:nvSpPr>
        <xdr:cNvPr id="4" name="AutoShape 3" descr="{\displaystyle {\text{E}}[X]}">
          <a:extLst>
            <a:ext uri="{FF2B5EF4-FFF2-40B4-BE49-F238E27FC236}">
              <a16:creationId xmlns:a16="http://schemas.microsoft.com/office/drawing/2014/main" id="{D800F216-CFB6-444B-8879-8251BC11A32A}"/>
            </a:ext>
          </a:extLst>
        </xdr:cNvPr>
        <xdr:cNvSpPr>
          <a:spLocks noChangeAspect="1" noChangeArrowheads="1"/>
        </xdr:cNvSpPr>
      </xdr:nvSpPr>
      <xdr:spPr bwMode="auto">
        <a:xfrm>
          <a:off x="552450" y="1561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113</xdr:row>
      <xdr:rowOff>0</xdr:rowOff>
    </xdr:from>
    <xdr:to>
      <xdr:col>20</xdr:col>
      <xdr:colOff>172812</xdr:colOff>
      <xdr:row>153</xdr:row>
      <xdr:rowOff>133351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94EE37-0597-4ED8-894A-7306F622C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</xdr:colOff>
      <xdr:row>71</xdr:row>
      <xdr:rowOff>119062</xdr:rowOff>
    </xdr:from>
    <xdr:to>
      <xdr:col>18</xdr:col>
      <xdr:colOff>276225</xdr:colOff>
      <xdr:row>101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90A282E-1B3F-4327-8E29-9941466C1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126579</xdr:colOff>
      <xdr:row>64</xdr:row>
      <xdr:rowOff>21981</xdr:rowOff>
    </xdr:from>
    <xdr:to>
      <xdr:col>23</xdr:col>
      <xdr:colOff>6027</xdr:colOff>
      <xdr:row>67</xdr:row>
      <xdr:rowOff>247340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A60A13-A8DD-4F05-BE58-BF0E84648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5929" y="14671431"/>
          <a:ext cx="2089248" cy="9683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4</xdr:row>
      <xdr:rowOff>9525</xdr:rowOff>
    </xdr:from>
    <xdr:to>
      <xdr:col>5</xdr:col>
      <xdr:colOff>228600</xdr:colOff>
      <xdr:row>4</xdr:row>
      <xdr:rowOff>9527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BEA5612-A0F0-4732-ABB3-A84A7E8CE4D4}"/>
            </a:ext>
          </a:extLst>
        </xdr:cNvPr>
        <xdr:cNvCxnSpPr/>
      </xdr:nvCxnSpPr>
      <xdr:spPr>
        <a:xfrm flipV="1">
          <a:off x="3448050" y="1019175"/>
          <a:ext cx="590550" cy="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\Downloads\01%20PROYECCION%20DE%20EEFF%20%202024.xlsx" TargetMode="External"/><Relationship Id="rId1" Type="http://schemas.openxmlformats.org/officeDocument/2006/relationships/externalLinkPath" Target="01%20PROYECCION%20DE%20EEFF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-1-"/>
      <sheetName val="-2-"/>
      <sheetName val="Hoja5"/>
      <sheetName val="-3-"/>
      <sheetName val="-4-"/>
      <sheetName val="-5-"/>
      <sheetName val="-6-"/>
      <sheetName val="-7-"/>
      <sheetName val="-8-"/>
      <sheetName val="5 (2)"/>
      <sheetName val="I"/>
      <sheetName val="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T21">
            <v>3005663.7829228998</v>
          </cell>
          <cell r="U21">
            <v>2736076.3313885396</v>
          </cell>
          <cell r="V21">
            <v>2443748.1947102845</v>
          </cell>
          <cell r="W21">
            <v>2968876.8568422263</v>
          </cell>
          <cell r="X21">
            <v>3098210.412886349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C6DEC9-0B3E-44FB-B427-96F160EDB032}" name="Table1" displayName="Table1" ref="A10:K106" totalsRowShown="0" headerRowDxfId="14" headerRowBorderDxfId="13" tableBorderDxfId="12" totalsRowBorderDxfId="11">
  <autoFilter ref="A10:K106" xr:uid="{B3C1951B-A414-4CD9-9D54-73FE97D37D67}"/>
  <tableColumns count="11">
    <tableColumn id="1" xr3:uid="{5B9F5AA2-F1B8-45F0-B912-3151493EFF24}" name="Industry Name" dataDxfId="10"/>
    <tableColumn id="2" xr3:uid="{87218C9E-D751-4507-9B12-2396229D97EE}" name="Number of firms" dataDxfId="9"/>
    <tableColumn id="3" xr3:uid="{6BDF4DDC-ABD3-4E2A-9331-6FDE7D3AC9D2}" name="Beta " dataDxfId="8"/>
    <tableColumn id="4" xr3:uid="{BA42D1B5-8999-4973-859B-4DC5FCC3A00A}" name="D/E Ratio" dataDxfId="7"/>
    <tableColumn id="5" xr3:uid="{C1F4C2F7-7FD3-4786-A74A-906A54560591}" name="Effective Tax rate" dataDxfId="6"/>
    <tableColumn id="6" xr3:uid="{3AA52BE6-C942-4577-A8A9-72EACF288D3C}" name="Unlevered beta" dataDxfId="5">
      <calculatedColumnFormula>IF($F$8="Effective",C11/(1+(1-E11)*D11),C11/(1+(1-$F$9)*D11))</calculatedColumnFormula>
    </tableColumn>
    <tableColumn id="7" xr3:uid="{FD875849-0D14-4950-82B1-BCE528868D47}" name="Cash/Firm value" dataDxfId="4"/>
    <tableColumn id="8" xr3:uid="{6013F572-534B-405A-97AC-45571791120F}" name="Unlevered beta corrected for cash" dataDxfId="3">
      <calculatedColumnFormula>F11/(1-G11)</calculatedColumnFormula>
    </tableColumn>
    <tableColumn id="9" xr3:uid="{449DEB1D-B065-44F2-B4FB-FB5C01AA692D}" name="HiLo Risk" dataDxfId="2"/>
    <tableColumn id="10" xr3:uid="{5380BA23-230D-43D6-8768-7CD6FB6FF5A8}" name="Standard deviation of equity" dataDxfId="1"/>
    <tableColumn id="11" xr3:uid="{F9CA8CDE-88E8-441C-A115-51F01091B388}" name="Standard deviation in operating income (last 10 years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es.wikipedia.org/wiki/Beta_(finanzas)" TargetMode="External"/><Relationship Id="rId1" Type="http://schemas.openxmlformats.org/officeDocument/2006/relationships/hyperlink" Target="https://finance.yahoo.com/quote/%5EGSPC/history?period1=1356998400&amp;period2=1458691200&amp;interval=1mo&amp;filter=history&amp;frequency=1mo&amp;includeAdjustedClose=true" TargetMode="External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ern.nyu.edu/~adamodar/New_Home_Page/data.html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damodaran.com/" TargetMode="External"/><Relationship Id="rId1" Type="http://schemas.openxmlformats.org/officeDocument/2006/relationships/hyperlink" Target="mailto:adamodar@stern.nyu.edu?subject=Data%20on%20website" TargetMode="External"/><Relationship Id="rId6" Type="http://schemas.openxmlformats.org/officeDocument/2006/relationships/hyperlink" Target="https://youtu.be/rxmttgceSjg" TargetMode="External"/><Relationship Id="rId5" Type="http://schemas.openxmlformats.org/officeDocument/2006/relationships/hyperlink" Target="http://www.stern.nyu.edu/~adamodar/New_Home_Page/datafile/variable.htm" TargetMode="External"/><Relationship Id="rId4" Type="http://schemas.openxmlformats.org/officeDocument/2006/relationships/hyperlink" Target="http://www.stern.nyu.edu/~adamodar/pc/datasets/indname.xls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crotrends.net/2526/sp-500-historical-annual-returns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datosmacro.expansion.com/bolsa/peru?dr=2019-04" TargetMode="External"/><Relationship Id="rId1" Type="http://schemas.openxmlformats.org/officeDocument/2006/relationships/hyperlink" Target="https://datosmacro.expansion.com/bolsa/peru?dr=2020-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treasury.gov/resource-center/data-chart-center/interest-rates/Pages/TextView.aspx?data=yield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3388-AC67-4A5A-A863-9507DBF3B6D6}">
  <sheetPr>
    <tabColor theme="1"/>
  </sheetPr>
  <dimension ref="A1:N200"/>
  <sheetViews>
    <sheetView tabSelected="1" topLeftCell="A154" zoomScale="130" zoomScaleNormal="130" workbookViewId="0">
      <selection activeCell="G171" sqref="G171"/>
    </sheetView>
  </sheetViews>
  <sheetFormatPr baseColWidth="10" defaultRowHeight="14.25" x14ac:dyDescent="0.2"/>
  <cols>
    <col min="1" max="1" width="5" style="2" customWidth="1"/>
    <col min="2" max="4" width="11.42578125" style="2"/>
    <col min="5" max="5" width="13.28515625" style="2" customWidth="1"/>
    <col min="6" max="9" width="14.85546875" style="2" bestFit="1" customWidth="1"/>
    <col min="10" max="10" width="14.140625" style="2" bestFit="1" customWidth="1"/>
    <col min="11" max="11" width="13" style="2" bestFit="1" customWidth="1"/>
    <col min="12" max="16384" width="11.42578125" style="2"/>
  </cols>
  <sheetData>
    <row r="1" spans="1:13" s="180" customFormat="1" ht="22.5" x14ac:dyDescent="0.3">
      <c r="A1" s="181" t="s">
        <v>659</v>
      </c>
      <c r="B1" s="182"/>
      <c r="C1" s="182"/>
      <c r="D1" s="182"/>
      <c r="E1" s="182"/>
      <c r="F1" s="182"/>
      <c r="G1" s="182"/>
      <c r="H1" s="182"/>
      <c r="I1" s="182"/>
    </row>
    <row r="3" spans="1:13" x14ac:dyDescent="0.2">
      <c r="B3" s="143" t="s">
        <v>660</v>
      </c>
    </row>
    <row r="4" spans="1:13" ht="15" thickBot="1" x14ac:dyDescent="0.25"/>
    <row r="5" spans="1:13" ht="15" thickBot="1" x14ac:dyDescent="0.25">
      <c r="J5" s="193" t="s">
        <v>758</v>
      </c>
      <c r="K5" s="194"/>
      <c r="L5" s="194"/>
      <c r="M5" s="195"/>
    </row>
    <row r="7" spans="1:13" x14ac:dyDescent="0.2">
      <c r="J7" s="24"/>
      <c r="K7" s="25" t="s">
        <v>111</v>
      </c>
      <c r="L7" s="25" t="s">
        <v>112</v>
      </c>
    </row>
    <row r="8" spans="1:13" x14ac:dyDescent="0.2">
      <c r="J8" s="2" t="s">
        <v>759</v>
      </c>
      <c r="K8" s="2">
        <v>500</v>
      </c>
      <c r="L8" s="2">
        <v>300</v>
      </c>
    </row>
    <row r="9" spans="1:13" x14ac:dyDescent="0.2">
      <c r="J9" s="2" t="s">
        <v>760</v>
      </c>
      <c r="K9" s="2">
        <v>400</v>
      </c>
      <c r="L9" s="2">
        <v>600</v>
      </c>
    </row>
    <row r="10" spans="1:13" x14ac:dyDescent="0.2">
      <c r="J10" s="24" t="s">
        <v>21</v>
      </c>
      <c r="K10" s="24">
        <f>+K8+K9</f>
        <v>900</v>
      </c>
      <c r="L10" s="24">
        <f>+L8+L9</f>
        <v>900</v>
      </c>
    </row>
    <row r="11" spans="1:13" x14ac:dyDescent="0.2">
      <c r="K11" s="192">
        <f>+K8/K10</f>
        <v>0.55555555555555558</v>
      </c>
      <c r="L11" s="192">
        <f>+L8/L10</f>
        <v>0.33333333333333331</v>
      </c>
    </row>
    <row r="47" spans="2:2" x14ac:dyDescent="0.2">
      <c r="B47" s="196" t="s">
        <v>661</v>
      </c>
    </row>
    <row r="50" spans="2:9" ht="15" thickBot="1" x14ac:dyDescent="0.25"/>
    <row r="51" spans="2:9" x14ac:dyDescent="0.2">
      <c r="D51" s="197" t="s">
        <v>662</v>
      </c>
      <c r="E51" s="198"/>
      <c r="F51" s="198"/>
      <c r="G51" s="198"/>
      <c r="H51" s="199"/>
    </row>
    <row r="52" spans="2:9" x14ac:dyDescent="0.2">
      <c r="D52" s="200" t="s">
        <v>675</v>
      </c>
      <c r="E52" s="144"/>
      <c r="F52" s="144"/>
      <c r="G52" s="144"/>
      <c r="H52" s="201"/>
    </row>
    <row r="53" spans="2:9" x14ac:dyDescent="0.2">
      <c r="D53" s="200" t="s">
        <v>676</v>
      </c>
      <c r="E53" s="144"/>
      <c r="F53" s="144"/>
      <c r="G53" s="144"/>
      <c r="H53" s="201"/>
    </row>
    <row r="54" spans="2:9" x14ac:dyDescent="0.2">
      <c r="D54" s="200"/>
      <c r="E54" s="144"/>
      <c r="F54" s="196" t="s">
        <v>679</v>
      </c>
      <c r="G54" s="24"/>
      <c r="H54" s="207"/>
    </row>
    <row r="55" spans="2:9" x14ac:dyDescent="0.2">
      <c r="D55" s="202"/>
      <c r="E55" s="203"/>
      <c r="F55" s="24"/>
      <c r="G55" s="208" t="s">
        <v>665</v>
      </c>
      <c r="H55" s="207"/>
    </row>
    <row r="56" spans="2:9" x14ac:dyDescent="0.2">
      <c r="D56" s="204" t="s">
        <v>663</v>
      </c>
      <c r="E56" s="203"/>
      <c r="F56" s="24"/>
      <c r="G56" s="208" t="s">
        <v>32</v>
      </c>
      <c r="H56" s="207"/>
    </row>
    <row r="57" spans="2:9" x14ac:dyDescent="0.2">
      <c r="D57" s="202" t="s">
        <v>677</v>
      </c>
      <c r="E57" s="203"/>
      <c r="F57" s="24"/>
      <c r="G57" s="24"/>
      <c r="H57" s="207"/>
    </row>
    <row r="58" spans="2:9" ht="15" thickBot="1" x14ac:dyDescent="0.25">
      <c r="D58" s="205" t="s">
        <v>678</v>
      </c>
      <c r="E58" s="206"/>
      <c r="F58" s="209"/>
      <c r="G58" s="209"/>
      <c r="H58" s="210"/>
    </row>
    <row r="59" spans="2:9" ht="15" thickBot="1" x14ac:dyDescent="0.25"/>
    <row r="60" spans="2:9" x14ac:dyDescent="0.2">
      <c r="B60" s="143" t="s">
        <v>664</v>
      </c>
      <c r="E60" s="149" t="s">
        <v>111</v>
      </c>
      <c r="F60" s="149" t="s">
        <v>112</v>
      </c>
      <c r="G60" s="149" t="s">
        <v>113</v>
      </c>
      <c r="H60" s="149" t="s">
        <v>114</v>
      </c>
      <c r="I60" s="167" t="s">
        <v>115</v>
      </c>
    </row>
    <row r="61" spans="2:9" x14ac:dyDescent="0.2">
      <c r="C61" s="146" t="s">
        <v>666</v>
      </c>
      <c r="D61" s="146"/>
      <c r="E61" s="147">
        <v>100000</v>
      </c>
      <c r="F61" s="147">
        <f>+E61+100000</f>
        <v>200000</v>
      </c>
      <c r="G61" s="147">
        <f t="shared" ref="G61:I61" si="0">+F61+100000</f>
        <v>300000</v>
      </c>
      <c r="H61" s="147">
        <f t="shared" si="0"/>
        <v>400000</v>
      </c>
      <c r="I61" s="168">
        <f t="shared" si="0"/>
        <v>500000</v>
      </c>
    </row>
    <row r="62" spans="2:9" x14ac:dyDescent="0.2">
      <c r="C62" s="145" t="s">
        <v>32</v>
      </c>
      <c r="D62" s="145"/>
      <c r="E62" s="148">
        <f>900000-E61</f>
        <v>800000</v>
      </c>
      <c r="F62" s="148">
        <f t="shared" ref="F62:I62" si="1">900000-F61</f>
        <v>700000</v>
      </c>
      <c r="G62" s="148">
        <f t="shared" si="1"/>
        <v>600000</v>
      </c>
      <c r="H62" s="148">
        <f t="shared" si="1"/>
        <v>500000</v>
      </c>
      <c r="I62" s="169">
        <f t="shared" si="1"/>
        <v>400000</v>
      </c>
    </row>
    <row r="63" spans="2:9" x14ac:dyDescent="0.2">
      <c r="C63" s="150" t="s">
        <v>21</v>
      </c>
      <c r="D63" s="150"/>
      <c r="E63" s="151">
        <f>+E61+E62</f>
        <v>900000</v>
      </c>
      <c r="F63" s="151">
        <f t="shared" ref="F63:I63" si="2">+F61+F62</f>
        <v>900000</v>
      </c>
      <c r="G63" s="151">
        <f t="shared" si="2"/>
        <v>900000</v>
      </c>
      <c r="H63" s="151">
        <f t="shared" si="2"/>
        <v>900000</v>
      </c>
      <c r="I63" s="211">
        <f t="shared" si="2"/>
        <v>900000</v>
      </c>
    </row>
    <row r="64" spans="2:9" x14ac:dyDescent="0.2">
      <c r="I64" s="212"/>
    </row>
    <row r="65" spans="2:10" x14ac:dyDescent="0.2">
      <c r="E65" s="149" t="s">
        <v>111</v>
      </c>
      <c r="F65" s="149" t="s">
        <v>112</v>
      </c>
      <c r="G65" s="149" t="s">
        <v>113</v>
      </c>
      <c r="H65" s="149" t="s">
        <v>114</v>
      </c>
      <c r="I65" s="213" t="s">
        <v>115</v>
      </c>
      <c r="J65" s="65" t="s">
        <v>680</v>
      </c>
    </row>
    <row r="66" spans="2:10" x14ac:dyDescent="0.2">
      <c r="B66" s="2" t="s">
        <v>119</v>
      </c>
      <c r="C66" s="146" t="s">
        <v>666</v>
      </c>
      <c r="D66" s="146"/>
      <c r="E66" s="152">
        <f>+E61/E63</f>
        <v>0.1111111111111111</v>
      </c>
      <c r="F66" s="152">
        <f t="shared" ref="F66:I66" si="3">+F61/F63</f>
        <v>0.22222222222222221</v>
      </c>
      <c r="G66" s="152">
        <f t="shared" si="3"/>
        <v>0.33333333333333331</v>
      </c>
      <c r="H66" s="152">
        <f t="shared" si="3"/>
        <v>0.44444444444444442</v>
      </c>
      <c r="I66" s="214">
        <f t="shared" si="3"/>
        <v>0.55555555555555558</v>
      </c>
      <c r="J66" s="40" t="s">
        <v>681</v>
      </c>
    </row>
    <row r="67" spans="2:10" s="40" customFormat="1" x14ac:dyDescent="0.2">
      <c r="B67" s="40" t="s">
        <v>120</v>
      </c>
      <c r="C67" s="171" t="s">
        <v>32</v>
      </c>
      <c r="D67" s="171"/>
      <c r="E67" s="165">
        <f>+E62/E63</f>
        <v>0.88888888888888884</v>
      </c>
      <c r="F67" s="165">
        <f t="shared" ref="F67:I67" si="4">+F62/F63</f>
        <v>0.77777777777777779</v>
      </c>
      <c r="G67" s="165">
        <f t="shared" si="4"/>
        <v>0.66666666666666663</v>
      </c>
      <c r="H67" s="165">
        <f t="shared" si="4"/>
        <v>0.55555555555555558</v>
      </c>
      <c r="I67" s="215">
        <f t="shared" si="4"/>
        <v>0.44444444444444442</v>
      </c>
      <c r="J67" s="40" t="s">
        <v>97</v>
      </c>
    </row>
    <row r="68" spans="2:10" x14ac:dyDescent="0.2">
      <c r="C68" s="150" t="s">
        <v>21</v>
      </c>
      <c r="D68" s="150"/>
      <c r="E68" s="153">
        <f>+E66+E67</f>
        <v>1</v>
      </c>
      <c r="F68" s="153">
        <f t="shared" ref="F68" si="5">+F66+F67</f>
        <v>1</v>
      </c>
      <c r="G68" s="153">
        <f t="shared" ref="G68" si="6">+G66+G67</f>
        <v>1</v>
      </c>
      <c r="H68" s="153">
        <f t="shared" ref="H68" si="7">+H66+H67</f>
        <v>1</v>
      </c>
      <c r="I68" s="170">
        <f t="shared" ref="I68" si="8">+I66+I67</f>
        <v>1</v>
      </c>
    </row>
    <row r="69" spans="2:10" x14ac:dyDescent="0.2">
      <c r="C69" s="34" t="s">
        <v>686</v>
      </c>
      <c r="D69" s="34"/>
      <c r="E69" s="174">
        <v>1000000</v>
      </c>
      <c r="F69" s="174">
        <v>1000000</v>
      </c>
      <c r="G69" s="174">
        <v>1000000</v>
      </c>
      <c r="H69" s="174">
        <v>1000000</v>
      </c>
      <c r="I69" s="216">
        <v>1000000</v>
      </c>
    </row>
    <row r="70" spans="2:10" ht="15" thickBot="1" x14ac:dyDescent="0.25">
      <c r="C70" s="165"/>
      <c r="D70" s="165"/>
      <c r="E70" s="165">
        <f>(E69-E62)/E62</f>
        <v>0.25</v>
      </c>
      <c r="F70" s="165">
        <f>(F69-F62)/F62</f>
        <v>0.42857142857142855</v>
      </c>
      <c r="G70" s="165">
        <f>(G69-G62)/G62</f>
        <v>0.66666666666666663</v>
      </c>
      <c r="H70" s="165">
        <f>(H69-H62)/H62</f>
        <v>1</v>
      </c>
      <c r="I70" s="217">
        <f>(I69-I62)/I62</f>
        <v>1.5</v>
      </c>
    </row>
    <row r="72" spans="2:10" x14ac:dyDescent="0.2">
      <c r="C72" s="2" t="s">
        <v>761</v>
      </c>
    </row>
    <row r="73" spans="2:10" x14ac:dyDescent="0.2">
      <c r="C73" s="2" t="s">
        <v>762</v>
      </c>
    </row>
    <row r="75" spans="2:10" x14ac:dyDescent="0.2">
      <c r="C75" s="4" t="s">
        <v>684</v>
      </c>
      <c r="D75" s="4"/>
      <c r="E75" s="4"/>
    </row>
    <row r="76" spans="2:10" x14ac:dyDescent="0.2">
      <c r="C76" s="10" t="s">
        <v>685</v>
      </c>
      <c r="D76" s="4"/>
      <c r="E76" s="4"/>
    </row>
    <row r="77" spans="2:10" x14ac:dyDescent="0.2">
      <c r="C77" s="4" t="s">
        <v>682</v>
      </c>
      <c r="D77" s="4"/>
      <c r="E77" s="4"/>
    </row>
    <row r="78" spans="2:10" x14ac:dyDescent="0.2">
      <c r="C78" s="4" t="s">
        <v>683</v>
      </c>
      <c r="D78" s="4"/>
      <c r="E78" s="4"/>
    </row>
    <row r="81" spans="2:4" x14ac:dyDescent="0.2">
      <c r="B81" s="65" t="s">
        <v>667</v>
      </c>
      <c r="C81" s="65"/>
      <c r="D81" s="65"/>
    </row>
    <row r="82" spans="2:4" x14ac:dyDescent="0.2">
      <c r="B82" s="65" t="s">
        <v>668</v>
      </c>
      <c r="C82" s="65"/>
      <c r="D82" s="65"/>
    </row>
    <row r="97" spans="2:4" x14ac:dyDescent="0.2">
      <c r="B97" s="65" t="s">
        <v>669</v>
      </c>
      <c r="C97" s="65"/>
      <c r="D97" s="65"/>
    </row>
    <row r="98" spans="2:4" x14ac:dyDescent="0.2">
      <c r="B98" s="65" t="s">
        <v>668</v>
      </c>
      <c r="C98" s="65"/>
      <c r="D98" s="65"/>
    </row>
    <row r="123" spans="5:8" x14ac:dyDescent="0.2">
      <c r="E123" s="2" t="s">
        <v>657</v>
      </c>
      <c r="G123" s="164">
        <v>3132048</v>
      </c>
      <c r="H123" s="164">
        <v>1826233</v>
      </c>
    </row>
    <row r="124" spans="5:8" x14ac:dyDescent="0.2">
      <c r="E124" s="2" t="s">
        <v>32</v>
      </c>
      <c r="G124" s="164">
        <v>3426505</v>
      </c>
      <c r="H124" s="164">
        <v>3208429</v>
      </c>
    </row>
    <row r="125" spans="5:8" x14ac:dyDescent="0.2">
      <c r="E125" s="143" t="s">
        <v>21</v>
      </c>
      <c r="F125" s="143"/>
      <c r="G125" s="172">
        <f>+G123+G124</f>
        <v>6558553</v>
      </c>
      <c r="H125" s="172">
        <f>+H123+H124</f>
        <v>5034662</v>
      </c>
    </row>
    <row r="126" spans="5:8" x14ac:dyDescent="0.2">
      <c r="G126" s="173">
        <f>+G123/G125</f>
        <v>0.47755167946344262</v>
      </c>
      <c r="H126" s="173">
        <f>+H123/H125</f>
        <v>0.36273199670603506</v>
      </c>
    </row>
    <row r="127" spans="5:8" x14ac:dyDescent="0.2">
      <c r="G127" s="173"/>
      <c r="H127" s="173"/>
    </row>
    <row r="131" spans="2:14" ht="15" thickBot="1" x14ac:dyDescent="0.25"/>
    <row r="132" spans="2:14" x14ac:dyDescent="0.2">
      <c r="B132" s="219" t="s">
        <v>728</v>
      </c>
      <c r="C132" s="220"/>
      <c r="D132" s="220"/>
      <c r="E132" s="220"/>
      <c r="F132" s="357"/>
      <c r="G132" s="357"/>
      <c r="H132" s="357"/>
      <c r="I132" s="357"/>
      <c r="J132" s="357"/>
      <c r="K132" s="357"/>
      <c r="L132" s="357"/>
      <c r="M132" s="357"/>
      <c r="N132" s="358"/>
    </row>
    <row r="133" spans="2:14" x14ac:dyDescent="0.2">
      <c r="B133" s="363" t="s">
        <v>711</v>
      </c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364"/>
    </row>
    <row r="134" spans="2:14" x14ac:dyDescent="0.2">
      <c r="B134" s="363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364"/>
    </row>
    <row r="135" spans="2:14" x14ac:dyDescent="0.2">
      <c r="B135" s="363"/>
      <c r="C135" s="183"/>
      <c r="D135" s="183"/>
      <c r="E135" s="365" t="s">
        <v>719</v>
      </c>
      <c r="F135" s="365" t="s">
        <v>720</v>
      </c>
      <c r="G135" s="365" t="s">
        <v>721</v>
      </c>
      <c r="H135" s="365" t="s">
        <v>722</v>
      </c>
      <c r="I135" s="365" t="s">
        <v>723</v>
      </c>
      <c r="J135" s="183"/>
      <c r="K135" s="183"/>
      <c r="L135" s="183"/>
      <c r="M135" s="183"/>
      <c r="N135" s="364"/>
    </row>
    <row r="136" spans="2:14" x14ac:dyDescent="0.2">
      <c r="B136" s="363"/>
      <c r="C136" s="183" t="s">
        <v>686</v>
      </c>
      <c r="D136" s="183"/>
      <c r="E136" s="365" t="s">
        <v>716</v>
      </c>
      <c r="F136" s="365" t="s">
        <v>716</v>
      </c>
      <c r="G136" s="365" t="s">
        <v>716</v>
      </c>
      <c r="H136" s="365" t="s">
        <v>716</v>
      </c>
      <c r="I136" s="365" t="s">
        <v>716</v>
      </c>
      <c r="J136" s="183"/>
      <c r="K136" s="183"/>
      <c r="L136" s="183"/>
      <c r="M136" s="183"/>
      <c r="N136" s="364"/>
    </row>
    <row r="137" spans="2:14" x14ac:dyDescent="0.2">
      <c r="B137" s="363"/>
      <c r="C137" s="183" t="s">
        <v>712</v>
      </c>
      <c r="D137" s="183"/>
      <c r="E137" s="365" t="s">
        <v>716</v>
      </c>
      <c r="F137" s="365" t="s">
        <v>716</v>
      </c>
      <c r="G137" s="365" t="s">
        <v>716</v>
      </c>
      <c r="H137" s="365" t="s">
        <v>716</v>
      </c>
      <c r="I137" s="365" t="s">
        <v>716</v>
      </c>
      <c r="J137" s="183"/>
      <c r="K137" s="183"/>
      <c r="L137" s="183"/>
      <c r="M137" s="183"/>
      <c r="N137" s="364"/>
    </row>
    <row r="138" spans="2:14" x14ac:dyDescent="0.2">
      <c r="B138" s="363"/>
      <c r="C138" s="183" t="s">
        <v>713</v>
      </c>
      <c r="D138" s="183"/>
      <c r="E138" s="365" t="s">
        <v>716</v>
      </c>
      <c r="F138" s="365" t="s">
        <v>716</v>
      </c>
      <c r="G138" s="365" t="s">
        <v>716</v>
      </c>
      <c r="H138" s="365" t="s">
        <v>716</v>
      </c>
      <c r="I138" s="365" t="s">
        <v>716</v>
      </c>
      <c r="J138" s="183"/>
      <c r="K138" s="183"/>
      <c r="L138" s="183"/>
      <c r="M138" s="183"/>
      <c r="N138" s="364"/>
    </row>
    <row r="139" spans="2:14" x14ac:dyDescent="0.2">
      <c r="B139" s="363"/>
      <c r="C139" s="183" t="s">
        <v>714</v>
      </c>
      <c r="D139" s="183"/>
      <c r="E139" s="365" t="s">
        <v>716</v>
      </c>
      <c r="F139" s="365" t="s">
        <v>716</v>
      </c>
      <c r="G139" s="365" t="s">
        <v>716</v>
      </c>
      <c r="H139" s="365" t="s">
        <v>716</v>
      </c>
      <c r="I139" s="365" t="s">
        <v>716</v>
      </c>
      <c r="J139" s="183"/>
      <c r="K139" s="183"/>
      <c r="L139" s="183"/>
      <c r="M139" s="183"/>
      <c r="N139" s="364"/>
    </row>
    <row r="140" spans="2:14" x14ac:dyDescent="0.2">
      <c r="B140" s="363"/>
      <c r="C140" s="184" t="s">
        <v>715</v>
      </c>
      <c r="D140" s="184"/>
      <c r="E140" s="366" t="s">
        <v>716</v>
      </c>
      <c r="F140" s="366" t="s">
        <v>716</v>
      </c>
      <c r="G140" s="366" t="s">
        <v>716</v>
      </c>
      <c r="H140" s="366" t="s">
        <v>716</v>
      </c>
      <c r="I140" s="366" t="s">
        <v>716</v>
      </c>
      <c r="J140" s="183" t="s">
        <v>725</v>
      </c>
      <c r="K140" s="183"/>
      <c r="L140" s="183"/>
      <c r="M140" s="183"/>
      <c r="N140" s="364"/>
    </row>
    <row r="141" spans="2:14" x14ac:dyDescent="0.2">
      <c r="B141" s="36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364"/>
    </row>
    <row r="142" spans="2:14" x14ac:dyDescent="0.2">
      <c r="B142" s="363"/>
      <c r="C142" s="184" t="s">
        <v>717</v>
      </c>
      <c r="D142" s="184"/>
      <c r="E142" s="366" t="s">
        <v>716</v>
      </c>
      <c r="F142" s="366" t="s">
        <v>716</v>
      </c>
      <c r="G142" s="366" t="s">
        <v>716</v>
      </c>
      <c r="H142" s="366" t="s">
        <v>716</v>
      </c>
      <c r="I142" s="366" t="s">
        <v>716</v>
      </c>
      <c r="J142" s="183" t="s">
        <v>27</v>
      </c>
      <c r="K142" s="183"/>
      <c r="L142" s="183"/>
      <c r="M142" s="183"/>
      <c r="N142" s="364"/>
    </row>
    <row r="143" spans="2:14" x14ac:dyDescent="0.2">
      <c r="B143" s="36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364"/>
    </row>
    <row r="144" spans="2:14" x14ac:dyDescent="0.2">
      <c r="B144" s="363"/>
      <c r="C144" s="184" t="s">
        <v>718</v>
      </c>
      <c r="D144" s="184"/>
      <c r="E144" s="366" t="s">
        <v>716</v>
      </c>
      <c r="F144" s="366" t="s">
        <v>716</v>
      </c>
      <c r="G144" s="366" t="s">
        <v>716</v>
      </c>
      <c r="H144" s="366" t="s">
        <v>716</v>
      </c>
      <c r="I144" s="366" t="s">
        <v>716</v>
      </c>
      <c r="J144" s="183" t="s">
        <v>726</v>
      </c>
      <c r="K144" s="183"/>
      <c r="L144" s="183"/>
      <c r="M144" s="183"/>
      <c r="N144" s="364"/>
    </row>
    <row r="145" spans="2:14" x14ac:dyDescent="0.2">
      <c r="B145" s="363"/>
      <c r="C145" s="183"/>
      <c r="D145" s="183"/>
      <c r="E145" s="183"/>
      <c r="F145" s="183"/>
      <c r="G145" s="183"/>
      <c r="H145" s="183"/>
      <c r="I145" s="183"/>
      <c r="J145" s="183"/>
      <c r="K145" s="183"/>
      <c r="L145" s="183"/>
      <c r="M145" s="183"/>
      <c r="N145" s="364"/>
    </row>
    <row r="146" spans="2:14" ht="15" thickBot="1" x14ac:dyDescent="0.25">
      <c r="B146" s="359"/>
      <c r="C146" s="367" t="s">
        <v>724</v>
      </c>
      <c r="D146" s="367"/>
      <c r="E146" s="368">
        <v>100000</v>
      </c>
      <c r="F146" s="368">
        <v>100000</v>
      </c>
      <c r="G146" s="368">
        <v>100000</v>
      </c>
      <c r="H146" s="368">
        <v>100000</v>
      </c>
      <c r="I146" s="368">
        <v>100000</v>
      </c>
      <c r="J146" s="360" t="s">
        <v>727</v>
      </c>
      <c r="K146" s="360"/>
      <c r="L146" s="360"/>
      <c r="M146" s="360"/>
      <c r="N146" s="362"/>
    </row>
    <row r="147" spans="2:14" x14ac:dyDescent="0.2">
      <c r="B147" s="183"/>
      <c r="C147" s="183"/>
      <c r="D147" s="183"/>
      <c r="E147" s="183"/>
      <c r="F147" s="183"/>
      <c r="G147" s="183"/>
      <c r="H147" s="183"/>
      <c r="I147" s="183"/>
      <c r="J147" s="183"/>
      <c r="K147" s="183"/>
      <c r="L147" s="183"/>
      <c r="M147" s="183"/>
      <c r="N147" s="183"/>
    </row>
    <row r="148" spans="2:14" ht="15" thickBot="1" x14ac:dyDescent="0.25">
      <c r="B148" s="183"/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</row>
    <row r="149" spans="2:14" x14ac:dyDescent="0.2">
      <c r="B149" s="219" t="s">
        <v>729</v>
      </c>
      <c r="C149" s="220"/>
      <c r="D149" s="220"/>
      <c r="E149" s="220"/>
      <c r="F149" s="357"/>
      <c r="G149" s="357"/>
      <c r="H149" s="357"/>
      <c r="I149" s="357"/>
      <c r="J149" s="357"/>
      <c r="K149" s="357"/>
      <c r="L149" s="357"/>
      <c r="M149" s="357"/>
      <c r="N149" s="358"/>
    </row>
    <row r="150" spans="2:14" ht="15" thickBot="1" x14ac:dyDescent="0.25">
      <c r="B150" s="359" t="s">
        <v>730</v>
      </c>
      <c r="C150" s="360"/>
      <c r="D150" s="360"/>
      <c r="E150" s="360"/>
      <c r="F150" s="360"/>
      <c r="G150" s="360"/>
      <c r="H150" s="360"/>
      <c r="I150" s="361">
        <v>0.1</v>
      </c>
      <c r="J150" s="360"/>
      <c r="K150" s="360"/>
      <c r="L150" s="360"/>
      <c r="M150" s="360"/>
      <c r="N150" s="362"/>
    </row>
    <row r="151" spans="2:14" x14ac:dyDescent="0.2">
      <c r="B151" s="183"/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</row>
    <row r="152" spans="2:14" x14ac:dyDescent="0.2">
      <c r="B152" s="24" t="s">
        <v>731</v>
      </c>
      <c r="C152" s="24"/>
      <c r="D152" s="24"/>
      <c r="E152" s="24"/>
      <c r="F152" s="183"/>
      <c r="G152" s="183"/>
      <c r="H152" s="183"/>
      <c r="I152" s="183"/>
      <c r="J152" s="183"/>
      <c r="K152" s="183"/>
      <c r="L152" s="183"/>
      <c r="M152" s="183"/>
      <c r="N152" s="183"/>
    </row>
    <row r="153" spans="2:14" x14ac:dyDescent="0.2">
      <c r="B153" s="183"/>
      <c r="C153" s="183"/>
      <c r="D153" s="183" t="s">
        <v>734</v>
      </c>
      <c r="E153" s="183"/>
      <c r="F153" s="183"/>
      <c r="G153" s="186">
        <f>I146</f>
        <v>100000</v>
      </c>
      <c r="H153" s="183"/>
      <c r="I153" s="183"/>
      <c r="J153" s="183"/>
      <c r="K153" s="183"/>
      <c r="L153" s="183"/>
      <c r="M153" s="183"/>
      <c r="N153" s="183"/>
    </row>
    <row r="154" spans="2:14" x14ac:dyDescent="0.2">
      <c r="B154" s="183"/>
      <c r="C154" s="183"/>
      <c r="D154" s="183" t="s">
        <v>733</v>
      </c>
      <c r="E154" s="183"/>
      <c r="F154" s="183"/>
      <c r="G154" s="185">
        <f>+I150</f>
        <v>0.1</v>
      </c>
      <c r="H154" s="183"/>
      <c r="I154" s="183"/>
      <c r="J154" s="183"/>
      <c r="K154" s="183"/>
      <c r="L154" s="183"/>
      <c r="M154" s="183"/>
      <c r="N154" s="183"/>
    </row>
    <row r="155" spans="2:14" x14ac:dyDescent="0.2">
      <c r="B155" s="183"/>
      <c r="C155" s="183"/>
      <c r="D155" s="183" t="s">
        <v>732</v>
      </c>
      <c r="E155" s="183"/>
      <c r="F155" s="183"/>
      <c r="G155" s="186">
        <f>+G153/G154</f>
        <v>1000000</v>
      </c>
      <c r="H155" s="183"/>
      <c r="I155" s="183"/>
      <c r="J155" s="183"/>
      <c r="K155" s="183"/>
      <c r="L155" s="183"/>
      <c r="M155" s="183"/>
      <c r="N155" s="183"/>
    </row>
    <row r="156" spans="2:14" x14ac:dyDescent="0.2"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</row>
    <row r="157" spans="2:14" x14ac:dyDescent="0.2">
      <c r="B157" s="24" t="s">
        <v>739</v>
      </c>
      <c r="C157" s="24"/>
      <c r="D157" s="24"/>
      <c r="E157" s="24"/>
      <c r="F157" s="183"/>
      <c r="G157" s="183"/>
      <c r="H157" s="183"/>
      <c r="I157" s="183"/>
      <c r="J157" s="183"/>
      <c r="K157" s="183"/>
      <c r="L157" s="183"/>
      <c r="M157" s="183"/>
      <c r="N157" s="183"/>
    </row>
    <row r="158" spans="2:14" x14ac:dyDescent="0.2">
      <c r="B158" s="183" t="s">
        <v>742</v>
      </c>
      <c r="C158" s="183"/>
      <c r="D158" s="183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</row>
    <row r="159" spans="2:14" x14ac:dyDescent="0.2">
      <c r="B159" s="183"/>
      <c r="C159" s="183"/>
      <c r="D159" s="183"/>
      <c r="E159" s="183"/>
      <c r="F159" s="365" t="s">
        <v>719</v>
      </c>
      <c r="G159" s="365" t="s">
        <v>720</v>
      </c>
      <c r="H159" s="365" t="s">
        <v>721</v>
      </c>
      <c r="I159" s="365" t="s">
        <v>722</v>
      </c>
      <c r="J159" s="365" t="s">
        <v>723</v>
      </c>
      <c r="K159" s="365" t="s">
        <v>740</v>
      </c>
      <c r="L159" s="183"/>
      <c r="M159" s="183"/>
      <c r="N159" s="183"/>
    </row>
    <row r="160" spans="2:14" x14ac:dyDescent="0.2">
      <c r="B160" s="183"/>
      <c r="C160" s="183"/>
      <c r="D160" s="183"/>
      <c r="E160" s="183"/>
      <c r="F160" s="186">
        <f>+E146</f>
        <v>100000</v>
      </c>
      <c r="G160" s="186">
        <f t="shared" ref="G160:J160" si="9">+F146</f>
        <v>100000</v>
      </c>
      <c r="H160" s="186">
        <f t="shared" si="9"/>
        <v>100000</v>
      </c>
      <c r="I160" s="186">
        <f t="shared" si="9"/>
        <v>100000</v>
      </c>
      <c r="J160" s="186">
        <f t="shared" si="9"/>
        <v>100000</v>
      </c>
      <c r="K160" s="186">
        <f>+G155</f>
        <v>1000000</v>
      </c>
      <c r="L160" s="183"/>
      <c r="M160" s="183"/>
      <c r="N160" s="183"/>
    </row>
    <row r="161" spans="2:14" x14ac:dyDescent="0.2">
      <c r="B161" s="183"/>
      <c r="C161" s="183"/>
      <c r="D161" s="183" t="s">
        <v>741</v>
      </c>
      <c r="E161" s="186">
        <f>NPV(I150,F160:K160)</f>
        <v>943552.6069946218</v>
      </c>
      <c r="F161" s="183"/>
      <c r="G161" s="183"/>
      <c r="H161" s="183"/>
      <c r="I161" s="183"/>
      <c r="J161" s="183"/>
      <c r="K161" s="183"/>
      <c r="L161" s="183"/>
      <c r="M161" s="183"/>
      <c r="N161" s="183"/>
    </row>
    <row r="162" spans="2:14" x14ac:dyDescent="0.2">
      <c r="B162" s="183"/>
      <c r="C162" s="183"/>
      <c r="D162" s="183"/>
      <c r="E162" s="183" t="s">
        <v>752</v>
      </c>
      <c r="F162" s="183"/>
      <c r="G162" s="183"/>
      <c r="H162" s="183"/>
      <c r="I162" s="183"/>
      <c r="J162" s="183"/>
      <c r="K162" s="183"/>
      <c r="L162" s="183"/>
      <c r="M162" s="183"/>
      <c r="N162" s="183"/>
    </row>
    <row r="163" spans="2:14" ht="15" thickBot="1" x14ac:dyDescent="0.25">
      <c r="B163" s="183"/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</row>
    <row r="164" spans="2:14" x14ac:dyDescent="0.2">
      <c r="B164" s="183"/>
      <c r="C164" s="183"/>
      <c r="D164" s="411"/>
      <c r="E164" s="357"/>
      <c r="F164" s="412" t="s">
        <v>719</v>
      </c>
      <c r="G164" s="412" t="s">
        <v>720</v>
      </c>
      <c r="H164" s="412" t="s">
        <v>721</v>
      </c>
      <c r="I164" s="412" t="s">
        <v>722</v>
      </c>
      <c r="J164" s="412" t="s">
        <v>723</v>
      </c>
      <c r="K164" s="412" t="s">
        <v>740</v>
      </c>
      <c r="L164" s="358"/>
      <c r="M164" s="183"/>
      <c r="N164" s="183"/>
    </row>
    <row r="165" spans="2:14" x14ac:dyDescent="0.2">
      <c r="B165" s="183"/>
      <c r="C165" s="183"/>
      <c r="D165" s="363"/>
      <c r="E165" s="413"/>
      <c r="F165" s="414">
        <f>+'[1]-8-'!T21</f>
        <v>3005663.7829228998</v>
      </c>
      <c r="G165" s="414">
        <f>+'[1]-8-'!U21</f>
        <v>2736076.3313885396</v>
      </c>
      <c r="H165" s="414">
        <f>+'[1]-8-'!V21</f>
        <v>2443748.1947102845</v>
      </c>
      <c r="I165" s="414">
        <f>+'[1]-8-'!W21</f>
        <v>2968876.8568422263</v>
      </c>
      <c r="J165" s="414">
        <f>+'[1]-8-'!X21</f>
        <v>3098210.412886349</v>
      </c>
      <c r="K165" s="415">
        <f>+J165/E168</f>
        <v>47666981.474943198</v>
      </c>
      <c r="L165" s="364"/>
      <c r="M165" s="183"/>
      <c r="N165" s="183"/>
    </row>
    <row r="166" spans="2:14" x14ac:dyDescent="0.2">
      <c r="B166" s="183"/>
      <c r="C166" s="183"/>
      <c r="D166" s="416" t="s">
        <v>899</v>
      </c>
      <c r="E166" s="417">
        <f>NPV(E168,F165:K165)</f>
        <v>44495121.381858289</v>
      </c>
      <c r="F166" s="413"/>
      <c r="G166" s="413"/>
      <c r="H166" s="413"/>
      <c r="I166" s="413"/>
      <c r="J166" s="413"/>
      <c r="K166" s="413" t="s">
        <v>906</v>
      </c>
      <c r="L166" s="364"/>
      <c r="M166" s="183"/>
      <c r="N166" s="183"/>
    </row>
    <row r="167" spans="2:14" x14ac:dyDescent="0.2">
      <c r="B167" s="183"/>
      <c r="C167" s="183"/>
      <c r="D167" s="416" t="s">
        <v>900</v>
      </c>
      <c r="E167" s="418"/>
      <c r="F167" s="413"/>
      <c r="G167" s="413"/>
      <c r="H167" s="413"/>
      <c r="I167" s="413"/>
      <c r="J167" s="413"/>
      <c r="K167" s="413"/>
      <c r="L167" s="364"/>
      <c r="M167" s="183"/>
      <c r="N167" s="183"/>
    </row>
    <row r="168" spans="2:14" x14ac:dyDescent="0.2">
      <c r="B168" s="183"/>
      <c r="C168" s="183"/>
      <c r="D168" s="363" t="s">
        <v>0</v>
      </c>
      <c r="E168" s="419">
        <f>'10'!G17</f>
        <v>6.4996991985216551E-2</v>
      </c>
      <c r="F168" s="413"/>
      <c r="G168" s="413"/>
      <c r="H168" s="413"/>
      <c r="I168" s="413"/>
      <c r="J168" s="413"/>
      <c r="K168" s="413"/>
      <c r="L168" s="364"/>
      <c r="M168" s="183"/>
      <c r="N168" s="183"/>
    </row>
    <row r="169" spans="2:14" x14ac:dyDescent="0.2">
      <c r="B169" s="183"/>
      <c r="C169" s="183"/>
      <c r="D169" s="363"/>
      <c r="E169" s="413"/>
      <c r="F169" s="413"/>
      <c r="G169" s="405" t="s">
        <v>901</v>
      </c>
      <c r="H169" s="405"/>
      <c r="I169" s="406">
        <f>+E166</f>
        <v>44495121.381858289</v>
      </c>
      <c r="J169" s="413" t="s">
        <v>904</v>
      </c>
      <c r="K169" s="413"/>
      <c r="L169" s="364"/>
      <c r="M169" s="183"/>
      <c r="N169" s="183"/>
    </row>
    <row r="170" spans="2:14" x14ac:dyDescent="0.2">
      <c r="B170" s="183"/>
      <c r="C170" s="183"/>
      <c r="D170" s="363"/>
      <c r="E170" s="413"/>
      <c r="F170" s="413"/>
      <c r="G170" s="407" t="s">
        <v>902</v>
      </c>
      <c r="H170" s="407"/>
      <c r="I170" s="408">
        <v>10000000</v>
      </c>
      <c r="J170" s="413" t="s">
        <v>903</v>
      </c>
      <c r="K170" s="413"/>
      <c r="L170" s="364"/>
      <c r="M170" s="183"/>
      <c r="N170" s="183"/>
    </row>
    <row r="171" spans="2:14" x14ac:dyDescent="0.2">
      <c r="B171" s="183"/>
      <c r="C171" s="183"/>
      <c r="D171" s="363"/>
      <c r="E171" s="413"/>
      <c r="F171" s="413"/>
      <c r="G171" s="409"/>
      <c r="H171" s="409"/>
      <c r="I171" s="410">
        <f>+I169-I170</f>
        <v>34495121.381858289</v>
      </c>
      <c r="J171" s="413" t="s">
        <v>905</v>
      </c>
      <c r="K171" s="413"/>
      <c r="L171" s="364"/>
      <c r="M171" s="183"/>
      <c r="N171" s="183"/>
    </row>
    <row r="172" spans="2:14" x14ac:dyDescent="0.2">
      <c r="B172" s="183"/>
      <c r="C172" s="183"/>
      <c r="D172" s="363"/>
      <c r="E172" s="413"/>
      <c r="F172" s="413"/>
      <c r="G172" s="413"/>
      <c r="H172" s="413"/>
      <c r="I172" s="413"/>
      <c r="J172" s="413" t="s">
        <v>907</v>
      </c>
      <c r="K172" s="413"/>
      <c r="L172" s="364"/>
      <c r="M172" s="183"/>
      <c r="N172" s="183"/>
    </row>
    <row r="173" spans="2:14" ht="15" thickBot="1" x14ac:dyDescent="0.25">
      <c r="B173" s="183"/>
      <c r="C173" s="183"/>
      <c r="D173" s="359"/>
      <c r="E173" s="360"/>
      <c r="F173" s="360"/>
      <c r="G173" s="360"/>
      <c r="H173" s="360"/>
      <c r="I173" s="360"/>
      <c r="J173" s="360"/>
      <c r="K173" s="360"/>
      <c r="L173" s="362"/>
      <c r="M173" s="183"/>
      <c r="N173" s="183"/>
    </row>
    <row r="174" spans="2:14" x14ac:dyDescent="0.2">
      <c r="B174" s="183"/>
      <c r="C174" s="183"/>
      <c r="D174" s="183"/>
      <c r="E174" s="183"/>
      <c r="F174" s="183"/>
      <c r="G174" s="183"/>
      <c r="H174" s="183"/>
      <c r="I174" s="183"/>
      <c r="J174" s="183"/>
      <c r="K174" s="183"/>
      <c r="L174" s="183"/>
      <c r="M174" s="183"/>
      <c r="N174" s="183"/>
    </row>
    <row r="175" spans="2:14" x14ac:dyDescent="0.2">
      <c r="B175" s="183"/>
      <c r="C175" s="183"/>
      <c r="D175" s="183"/>
      <c r="E175" s="183"/>
      <c r="F175" s="183"/>
      <c r="G175" s="183"/>
      <c r="H175" s="183"/>
      <c r="I175" s="183"/>
      <c r="J175" s="183"/>
      <c r="K175" s="183"/>
      <c r="L175" s="183"/>
      <c r="M175" s="183"/>
      <c r="N175" s="183"/>
    </row>
    <row r="176" spans="2:14" x14ac:dyDescent="0.2">
      <c r="B176" s="183"/>
      <c r="C176" s="183"/>
      <c r="D176" s="183"/>
      <c r="E176" s="183"/>
      <c r="F176" s="183"/>
      <c r="G176" s="183"/>
      <c r="H176" s="183"/>
      <c r="I176" s="183"/>
      <c r="J176" s="183"/>
      <c r="K176" s="183"/>
      <c r="L176" s="183"/>
      <c r="M176" s="183"/>
      <c r="N176" s="183"/>
    </row>
    <row r="177" spans="2:14" x14ac:dyDescent="0.2">
      <c r="B177" s="183"/>
      <c r="C177" s="183"/>
      <c r="D177" s="183"/>
      <c r="E177" s="183"/>
      <c r="F177" s="183"/>
      <c r="G177" s="183"/>
      <c r="H177" s="183"/>
      <c r="I177" s="183"/>
      <c r="J177" s="183"/>
      <c r="K177" s="183"/>
      <c r="L177" s="183"/>
      <c r="M177" s="183"/>
      <c r="N177" s="183"/>
    </row>
    <row r="178" spans="2:14" x14ac:dyDescent="0.2">
      <c r="B178" s="183"/>
      <c r="C178" s="183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</row>
    <row r="179" spans="2:14" x14ac:dyDescent="0.2">
      <c r="B179" s="24" t="s">
        <v>743</v>
      </c>
      <c r="C179" s="24"/>
      <c r="D179" s="24"/>
      <c r="E179" s="24"/>
      <c r="F179" s="183"/>
      <c r="G179" s="183"/>
      <c r="H179" s="183"/>
      <c r="I179" s="183"/>
      <c r="J179" s="183"/>
      <c r="K179" s="183"/>
      <c r="L179" s="183"/>
      <c r="M179" s="183"/>
      <c r="N179" s="183"/>
    </row>
    <row r="180" spans="2:14" x14ac:dyDescent="0.2">
      <c r="B180" s="183"/>
      <c r="C180" s="183"/>
      <c r="D180" s="183"/>
      <c r="E180" s="183"/>
      <c r="F180" s="183"/>
      <c r="G180" s="183"/>
      <c r="H180" s="183"/>
      <c r="I180" s="183"/>
      <c r="J180" s="183"/>
      <c r="K180" s="183"/>
      <c r="L180" s="183"/>
      <c r="M180" s="183"/>
      <c r="N180" s="183"/>
    </row>
    <row r="181" spans="2:14" x14ac:dyDescent="0.2">
      <c r="B181" s="183"/>
      <c r="C181" s="183"/>
      <c r="D181" s="183"/>
      <c r="E181" s="183" t="s">
        <v>744</v>
      </c>
      <c r="F181" s="183"/>
      <c r="G181" s="183"/>
      <c r="H181" s="183"/>
      <c r="I181" s="183"/>
      <c r="J181" s="183"/>
      <c r="K181" s="183"/>
      <c r="L181" s="183"/>
      <c r="M181" s="183"/>
      <c r="N181" s="183"/>
    </row>
    <row r="182" spans="2:14" x14ac:dyDescent="0.2">
      <c r="B182" s="183"/>
      <c r="C182" s="183"/>
      <c r="D182" s="183"/>
      <c r="E182" s="183"/>
      <c r="F182" s="183"/>
      <c r="G182" s="183"/>
      <c r="H182" s="183"/>
      <c r="I182" s="183"/>
      <c r="J182" s="183"/>
      <c r="K182" s="183"/>
      <c r="L182" s="183"/>
      <c r="M182" s="183"/>
      <c r="N182" s="183"/>
    </row>
    <row r="183" spans="2:14" x14ac:dyDescent="0.2">
      <c r="B183" s="183"/>
      <c r="C183" s="183"/>
      <c r="D183" s="183"/>
      <c r="E183" s="183" t="s">
        <v>745</v>
      </c>
      <c r="F183" s="183"/>
      <c r="G183" s="183"/>
      <c r="H183" s="183"/>
      <c r="I183" s="183"/>
      <c r="J183" s="183"/>
      <c r="K183" s="183"/>
      <c r="L183" s="183"/>
      <c r="M183" s="183"/>
      <c r="N183" s="183"/>
    </row>
    <row r="184" spans="2:14" x14ac:dyDescent="0.2"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</row>
    <row r="185" spans="2:14" x14ac:dyDescent="0.2">
      <c r="B185" s="183"/>
      <c r="C185" s="183" t="s">
        <v>747</v>
      </c>
      <c r="D185" s="183"/>
      <c r="E185" s="183" t="s">
        <v>746</v>
      </c>
      <c r="F185" s="183"/>
      <c r="G185" s="183"/>
      <c r="H185" s="183"/>
      <c r="I185" s="183"/>
      <c r="J185" s="183"/>
      <c r="K185" s="183"/>
      <c r="L185" s="183"/>
      <c r="M185" s="183"/>
      <c r="N185" s="183"/>
    </row>
    <row r="186" spans="2:14" x14ac:dyDescent="0.2"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</row>
    <row r="187" spans="2:14" x14ac:dyDescent="0.2">
      <c r="B187" s="183"/>
      <c r="C187" s="183" t="s">
        <v>748</v>
      </c>
      <c r="D187" s="183"/>
      <c r="E187" s="183" t="s">
        <v>749</v>
      </c>
      <c r="F187" s="183"/>
      <c r="G187" s="183"/>
      <c r="H187" s="183"/>
      <c r="I187" s="183"/>
      <c r="J187" s="183"/>
      <c r="K187" s="183"/>
      <c r="L187" s="183"/>
      <c r="M187" s="183"/>
      <c r="N187" s="183"/>
    </row>
    <row r="188" spans="2:14" x14ac:dyDescent="0.2">
      <c r="B188" s="183"/>
      <c r="C188" s="183"/>
      <c r="D188" s="183"/>
      <c r="E188" s="183"/>
      <c r="F188" s="183"/>
      <c r="G188" s="183"/>
      <c r="H188" s="183"/>
      <c r="I188" s="183"/>
      <c r="J188" s="183"/>
      <c r="K188" s="183"/>
      <c r="L188" s="183"/>
      <c r="M188" s="183"/>
      <c r="N188" s="183"/>
    </row>
    <row r="189" spans="2:14" x14ac:dyDescent="0.2">
      <c r="B189" s="183"/>
      <c r="C189" s="183" t="s">
        <v>748</v>
      </c>
      <c r="D189" s="183"/>
      <c r="E189" s="183" t="s">
        <v>751</v>
      </c>
      <c r="F189" s="183"/>
      <c r="G189" s="183"/>
      <c r="H189" s="183"/>
      <c r="I189" s="183"/>
      <c r="J189" s="183"/>
      <c r="K189" s="183"/>
      <c r="L189" s="183"/>
      <c r="M189" s="183"/>
      <c r="N189" s="183"/>
    </row>
    <row r="190" spans="2:14" x14ac:dyDescent="0.2">
      <c r="B190" s="183"/>
      <c r="C190" s="183" t="s">
        <v>750</v>
      </c>
      <c r="D190" s="183"/>
      <c r="E190" s="183"/>
      <c r="F190" s="183"/>
      <c r="G190" s="183"/>
      <c r="H190" s="183"/>
      <c r="I190" s="183"/>
      <c r="J190" s="183"/>
      <c r="K190" s="183"/>
      <c r="L190" s="183"/>
      <c r="M190" s="183"/>
      <c r="N190" s="183"/>
    </row>
    <row r="191" spans="2:14" x14ac:dyDescent="0.2"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  <c r="L191" s="183"/>
      <c r="M191" s="183"/>
      <c r="N191" s="183"/>
    </row>
    <row r="192" spans="2:14" x14ac:dyDescent="0.2">
      <c r="B192" s="183"/>
      <c r="C192" s="183"/>
      <c r="D192" s="183"/>
      <c r="E192" s="183"/>
      <c r="F192" s="183"/>
      <c r="G192" s="183"/>
      <c r="H192" s="183"/>
      <c r="I192" s="183"/>
      <c r="J192" s="183"/>
      <c r="K192" s="183"/>
      <c r="L192" s="183"/>
      <c r="M192" s="183"/>
      <c r="N192" s="183"/>
    </row>
    <row r="193" spans="2:14" x14ac:dyDescent="0.2">
      <c r="B193" s="183"/>
      <c r="C193" s="183"/>
      <c r="D193" s="183" t="s">
        <v>753</v>
      </c>
      <c r="E193" s="183"/>
      <c r="F193" s="186">
        <f>E161</f>
        <v>943552.6069946218</v>
      </c>
      <c r="G193" s="183"/>
      <c r="H193" s="183"/>
      <c r="I193" s="183"/>
      <c r="J193" s="183"/>
      <c r="K193" s="183"/>
      <c r="L193" s="183"/>
      <c r="M193" s="183"/>
      <c r="N193" s="183"/>
    </row>
    <row r="194" spans="2:14" x14ac:dyDescent="0.2">
      <c r="B194" s="183"/>
      <c r="C194" s="183"/>
      <c r="D194" s="183" t="s">
        <v>754</v>
      </c>
      <c r="E194" s="183"/>
      <c r="F194" s="186">
        <v>-120000</v>
      </c>
      <c r="G194" s="183"/>
      <c r="H194" s="183"/>
      <c r="I194" s="183"/>
      <c r="J194" s="183"/>
      <c r="K194" s="183"/>
      <c r="L194" s="183"/>
      <c r="M194" s="183"/>
      <c r="N194" s="183"/>
    </row>
    <row r="195" spans="2:14" x14ac:dyDescent="0.2">
      <c r="B195" s="183"/>
      <c r="C195" s="183"/>
      <c r="D195" s="184" t="s">
        <v>755</v>
      </c>
      <c r="E195" s="184"/>
      <c r="F195" s="190">
        <f>+F193+F194</f>
        <v>823552.6069946218</v>
      </c>
      <c r="G195" s="183"/>
      <c r="H195" s="183"/>
      <c r="I195" s="183"/>
      <c r="J195" s="183"/>
      <c r="K195" s="183"/>
      <c r="L195" s="183"/>
      <c r="M195" s="183"/>
      <c r="N195" s="183"/>
    </row>
    <row r="196" spans="2:14" x14ac:dyDescent="0.2">
      <c r="B196" s="183"/>
      <c r="C196" s="183"/>
      <c r="D196" s="183" t="s">
        <v>756</v>
      </c>
      <c r="E196" s="183"/>
      <c r="F196" s="186">
        <v>560000</v>
      </c>
      <c r="G196" s="183"/>
      <c r="H196" s="183"/>
      <c r="I196" s="183"/>
      <c r="J196" s="183"/>
      <c r="K196" s="183"/>
      <c r="L196" s="183"/>
      <c r="M196" s="183"/>
      <c r="N196" s="183"/>
    </row>
    <row r="197" spans="2:14" x14ac:dyDescent="0.2">
      <c r="B197" s="183"/>
      <c r="C197" s="183"/>
      <c r="D197" s="184" t="s">
        <v>757</v>
      </c>
      <c r="E197" s="184"/>
      <c r="F197" s="191">
        <f>+F195/F196</f>
        <v>1.4706296553475389</v>
      </c>
      <c r="G197" s="183"/>
      <c r="H197" s="183"/>
      <c r="I197" s="183"/>
      <c r="J197" s="183"/>
      <c r="K197" s="183"/>
      <c r="L197" s="183"/>
      <c r="M197" s="183"/>
      <c r="N197" s="183"/>
    </row>
    <row r="198" spans="2:14" x14ac:dyDescent="0.2">
      <c r="B198" s="183"/>
      <c r="C198" s="183"/>
      <c r="D198" s="183"/>
      <c r="E198" s="183"/>
      <c r="F198" s="183"/>
      <c r="G198" s="183"/>
      <c r="H198" s="183"/>
      <c r="I198" s="183"/>
      <c r="J198" s="183"/>
      <c r="K198" s="183"/>
      <c r="L198" s="183"/>
      <c r="M198" s="183"/>
      <c r="N198" s="183"/>
    </row>
    <row r="199" spans="2:14" x14ac:dyDescent="0.2">
      <c r="B199" s="183"/>
      <c r="C199" s="183"/>
      <c r="D199" s="183"/>
      <c r="E199" s="183"/>
      <c r="F199" s="183"/>
      <c r="G199" s="183"/>
      <c r="H199" s="183"/>
      <c r="I199" s="183"/>
      <c r="J199" s="183"/>
      <c r="K199" s="183"/>
      <c r="L199" s="183"/>
      <c r="M199" s="183"/>
      <c r="N199" s="183"/>
    </row>
    <row r="200" spans="2:14" x14ac:dyDescent="0.2">
      <c r="B200" s="183"/>
      <c r="C200" s="183"/>
      <c r="D200" s="183"/>
      <c r="E200" s="183"/>
      <c r="F200" s="183"/>
      <c r="G200" s="183"/>
      <c r="H200" s="183"/>
      <c r="I200" s="183"/>
      <c r="J200" s="183"/>
      <c r="K200" s="183"/>
      <c r="L200" s="183"/>
      <c r="M200" s="183"/>
      <c r="N200" s="183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9CE9-FF8F-4906-93BF-F76CD103FEDA}">
  <sheetPr>
    <tabColor theme="1"/>
  </sheetPr>
  <dimension ref="A1:W132"/>
  <sheetViews>
    <sheetView topLeftCell="A7" zoomScaleNormal="100" workbookViewId="0">
      <selection activeCell="S22" sqref="S1:T1048576"/>
    </sheetView>
  </sheetViews>
  <sheetFormatPr baseColWidth="10" defaultColWidth="9.140625" defaultRowHeight="20.100000000000001" customHeight="1" x14ac:dyDescent="0.25"/>
  <cols>
    <col min="2" max="2" width="14.7109375" style="287" customWidth="1"/>
    <col min="3" max="7" width="9.28515625" style="287" customWidth="1"/>
    <col min="8" max="8" width="15" style="287" bestFit="1" customWidth="1"/>
    <col min="9" max="9" width="9.28515625" style="287" customWidth="1"/>
    <col min="10" max="10" width="4" style="287" customWidth="1"/>
    <col min="11" max="11" width="13.5703125" style="287" bestFit="1" customWidth="1"/>
    <col min="12" max="16" width="8" style="288" bestFit="1" customWidth="1"/>
    <col min="17" max="17" width="18.28515625" style="288" customWidth="1"/>
    <col min="18" max="18" width="9.140625" style="287"/>
    <col min="19" max="19" width="9.28515625" style="287" bestFit="1" customWidth="1"/>
    <col min="20" max="20" width="9.7109375" style="287" bestFit="1" customWidth="1"/>
    <col min="21" max="21" width="9.140625" style="287"/>
    <col min="22" max="22" width="17" style="287" customWidth="1"/>
    <col min="23" max="23" width="16.140625" style="287" customWidth="1"/>
    <col min="24" max="24" width="9.140625" style="287"/>
    <col min="25" max="25" width="15.7109375" style="287" bestFit="1" customWidth="1"/>
    <col min="26" max="16384" width="9.140625" style="287"/>
  </cols>
  <sheetData>
    <row r="1" spans="2:23" ht="28.5" x14ac:dyDescent="0.45">
      <c r="B1" s="284" t="s">
        <v>805</v>
      </c>
      <c r="C1" s="285"/>
      <c r="D1" s="285"/>
      <c r="E1" s="285"/>
      <c r="F1" s="285"/>
      <c r="G1" s="285"/>
      <c r="H1" s="285"/>
      <c r="I1" s="285"/>
      <c r="J1" s="285"/>
      <c r="K1" s="285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</row>
    <row r="2" spans="2:23" ht="15.75" x14ac:dyDescent="0.25">
      <c r="S2" s="289"/>
    </row>
    <row r="3" spans="2:23" ht="15.75" x14ac:dyDescent="0.25">
      <c r="B3" s="290" t="s">
        <v>806</v>
      </c>
      <c r="C3" s="290"/>
      <c r="D3" s="290"/>
      <c r="E3" s="290"/>
      <c r="F3" s="290"/>
      <c r="G3" s="290"/>
      <c r="H3" s="290"/>
      <c r="I3" s="290"/>
      <c r="J3" s="291" t="s">
        <v>807</v>
      </c>
      <c r="K3" s="292"/>
      <c r="L3" s="293"/>
      <c r="M3" s="293"/>
      <c r="N3" s="293"/>
      <c r="S3" s="289"/>
    </row>
    <row r="4" spans="2:23" ht="15.75" x14ac:dyDescent="0.25">
      <c r="B4" s="290" t="s">
        <v>131</v>
      </c>
      <c r="C4" s="290"/>
      <c r="D4" s="290"/>
      <c r="E4" s="290"/>
      <c r="F4" s="290"/>
      <c r="G4" s="290"/>
      <c r="H4" s="290"/>
      <c r="I4" s="290"/>
      <c r="J4" s="292"/>
      <c r="K4" s="294" t="s">
        <v>808</v>
      </c>
      <c r="L4" s="295"/>
      <c r="M4" s="295"/>
      <c r="N4" s="295"/>
      <c r="S4" s="289"/>
    </row>
    <row r="5" spans="2:23" ht="15.75" x14ac:dyDescent="0.25">
      <c r="B5" s="290"/>
      <c r="C5" s="296" t="s">
        <v>809</v>
      </c>
      <c r="D5" s="296" t="s">
        <v>810</v>
      </c>
      <c r="E5" s="290"/>
      <c r="F5" s="290"/>
      <c r="G5" s="290"/>
      <c r="H5" s="290"/>
      <c r="I5" s="290"/>
      <c r="J5" s="292"/>
      <c r="K5" s="297" t="s">
        <v>811</v>
      </c>
      <c r="L5" s="298"/>
      <c r="M5" s="298"/>
      <c r="N5" s="298"/>
      <c r="S5" s="289"/>
    </row>
    <row r="6" spans="2:23" ht="15.75" x14ac:dyDescent="0.25">
      <c r="D6" s="287" t="s">
        <v>812</v>
      </c>
      <c r="E6" s="287" t="s">
        <v>25</v>
      </c>
      <c r="S6" s="289"/>
    </row>
    <row r="7" spans="2:23" ht="15.75" x14ac:dyDescent="0.25">
      <c r="D7" s="287" t="s">
        <v>813</v>
      </c>
      <c r="E7" s="287" t="s">
        <v>814</v>
      </c>
      <c r="S7" s="289"/>
    </row>
    <row r="8" spans="2:23" ht="15.75" x14ac:dyDescent="0.25">
      <c r="D8" s="287" t="s">
        <v>815</v>
      </c>
      <c r="E8" s="287" t="s">
        <v>816</v>
      </c>
      <c r="S8" s="289"/>
    </row>
    <row r="9" spans="2:23" ht="15.75" x14ac:dyDescent="0.25">
      <c r="S9" s="289"/>
    </row>
    <row r="10" spans="2:23" ht="15.75" x14ac:dyDescent="0.25">
      <c r="B10" s="299" t="s">
        <v>817</v>
      </c>
      <c r="C10" s="290"/>
      <c r="D10" s="290"/>
      <c r="E10" s="290"/>
      <c r="F10" s="290"/>
      <c r="G10" s="290"/>
      <c r="H10" s="290"/>
      <c r="I10" s="290"/>
      <c r="J10" s="290"/>
      <c r="K10" s="290"/>
      <c r="L10" s="300"/>
      <c r="M10" s="300"/>
      <c r="N10" s="300"/>
      <c r="O10" s="300"/>
      <c r="P10" s="300"/>
      <c r="Q10" s="300"/>
      <c r="S10" s="289"/>
    </row>
    <row r="11" spans="2:23" ht="15.75" x14ac:dyDescent="0.25">
      <c r="B11" s="301"/>
      <c r="S11" s="289"/>
    </row>
    <row r="12" spans="2:23" ht="15.75" x14ac:dyDescent="0.25">
      <c r="B12" s="302" t="s">
        <v>818</v>
      </c>
      <c r="C12" s="290"/>
      <c r="D12" s="290"/>
      <c r="E12" s="290"/>
      <c r="F12" s="290"/>
      <c r="G12" s="290"/>
      <c r="H12" s="290"/>
      <c r="I12" s="290"/>
      <c r="J12" s="290"/>
      <c r="K12" s="290"/>
      <c r="L12" s="300"/>
      <c r="M12" s="300"/>
      <c r="N12" s="300"/>
      <c r="O12" s="300"/>
      <c r="P12" s="300"/>
      <c r="Q12" s="300"/>
      <c r="S12" s="289"/>
    </row>
    <row r="13" spans="2:23" ht="15.75" x14ac:dyDescent="0.25">
      <c r="B13" s="302" t="s">
        <v>819</v>
      </c>
      <c r="C13" s="290"/>
      <c r="D13" s="290"/>
      <c r="E13" s="290"/>
      <c r="F13" s="290"/>
      <c r="G13" s="290"/>
      <c r="H13" s="290"/>
      <c r="I13" s="290"/>
      <c r="J13" s="290"/>
      <c r="K13" s="290"/>
      <c r="L13" s="300"/>
      <c r="M13" s="300"/>
      <c r="N13" s="300"/>
      <c r="O13" s="300"/>
      <c r="P13" s="300"/>
      <c r="Q13" s="300"/>
      <c r="S13" s="289"/>
    </row>
    <row r="14" spans="2:23" ht="15.75" x14ac:dyDescent="0.25">
      <c r="B14" s="303"/>
      <c r="S14" s="289"/>
    </row>
    <row r="15" spans="2:23" ht="15.75" x14ac:dyDescent="0.25">
      <c r="B15" s="304" t="s">
        <v>820</v>
      </c>
      <c r="C15" s="290"/>
      <c r="D15" s="290"/>
      <c r="E15" s="290"/>
      <c r="F15" s="290"/>
      <c r="G15" s="290"/>
      <c r="H15" s="290"/>
      <c r="I15" s="290"/>
      <c r="J15" s="290"/>
      <c r="K15" s="290"/>
      <c r="L15" s="300"/>
      <c r="M15" s="300"/>
      <c r="N15" s="300"/>
      <c r="O15" s="300"/>
      <c r="P15" s="300"/>
      <c r="Q15" s="300"/>
      <c r="S15" s="289"/>
    </row>
    <row r="16" spans="2:23" ht="15.75" x14ac:dyDescent="0.25">
      <c r="B16" s="304" t="s">
        <v>821</v>
      </c>
      <c r="C16" s="290"/>
      <c r="D16" s="290"/>
      <c r="E16" s="290"/>
      <c r="F16" s="290"/>
      <c r="G16" s="290"/>
      <c r="H16" s="290"/>
      <c r="I16" s="290"/>
      <c r="J16" s="290"/>
      <c r="K16" s="290"/>
      <c r="L16" s="300"/>
      <c r="M16" s="300"/>
      <c r="N16" s="300"/>
      <c r="O16" s="300"/>
      <c r="P16" s="300"/>
      <c r="Q16" s="300"/>
      <c r="S16" s="289"/>
    </row>
    <row r="17" spans="1:23" ht="15.75" x14ac:dyDescent="0.25">
      <c r="B17" s="305"/>
      <c r="S17" s="289"/>
    </row>
    <row r="18" spans="1:23" ht="15.75" x14ac:dyDescent="0.25">
      <c r="B18" s="304" t="s">
        <v>822</v>
      </c>
      <c r="C18" s="290"/>
      <c r="D18" s="290"/>
      <c r="E18" s="290"/>
      <c r="F18" s="290"/>
      <c r="G18" s="290"/>
      <c r="H18" s="290"/>
      <c r="I18" s="290"/>
      <c r="J18" s="290"/>
      <c r="K18" s="290"/>
      <c r="L18" s="300"/>
      <c r="M18" s="300"/>
      <c r="N18" s="300"/>
      <c r="O18" s="300"/>
      <c r="P18" s="300"/>
      <c r="Q18" s="300"/>
      <c r="S18" s="289"/>
    </row>
    <row r="19" spans="1:23" ht="15.75" x14ac:dyDescent="0.25">
      <c r="B19" s="304" t="s">
        <v>823</v>
      </c>
      <c r="C19" s="290"/>
      <c r="D19" s="290"/>
      <c r="E19" s="290"/>
      <c r="F19" s="290"/>
      <c r="G19" s="290"/>
      <c r="H19" s="290"/>
      <c r="I19" s="290"/>
      <c r="J19" s="290"/>
      <c r="K19" s="290"/>
      <c r="L19" s="300"/>
      <c r="M19" s="300"/>
      <c r="N19" s="300"/>
      <c r="O19" s="300"/>
      <c r="P19" s="300"/>
      <c r="Q19" s="300"/>
      <c r="S19" s="289"/>
    </row>
    <row r="20" spans="1:23" ht="15.75" x14ac:dyDescent="0.25">
      <c r="B20" s="304" t="s">
        <v>824</v>
      </c>
      <c r="C20" s="290"/>
      <c r="D20" s="290"/>
      <c r="E20" s="290"/>
      <c r="F20" s="290"/>
      <c r="G20" s="290"/>
      <c r="H20" s="290"/>
      <c r="I20" s="290"/>
      <c r="J20" s="290"/>
      <c r="K20" s="290"/>
      <c r="L20" s="300"/>
      <c r="M20" s="300"/>
      <c r="N20" s="300"/>
      <c r="O20" s="300"/>
      <c r="P20" s="300"/>
      <c r="Q20" s="300"/>
      <c r="S20" s="289"/>
    </row>
    <row r="21" spans="1:23" ht="15.75" x14ac:dyDescent="0.25">
      <c r="B21" s="305"/>
      <c r="S21" s="289"/>
    </row>
    <row r="22" spans="1:23" ht="15.75" x14ac:dyDescent="0.25">
      <c r="B22" s="304" t="s">
        <v>825</v>
      </c>
      <c r="C22" s="290"/>
      <c r="D22" s="290"/>
      <c r="E22" s="290"/>
      <c r="F22" s="290"/>
      <c r="G22" s="290"/>
      <c r="H22" s="290"/>
      <c r="I22" s="290"/>
      <c r="J22" s="290"/>
      <c r="K22" s="290"/>
      <c r="L22" s="300"/>
      <c r="M22" s="300"/>
      <c r="N22" s="300"/>
      <c r="O22" s="300"/>
      <c r="P22" s="300"/>
      <c r="Q22" s="300"/>
      <c r="S22" s="289"/>
    </row>
    <row r="23" spans="1:23" ht="15.75" x14ac:dyDescent="0.25">
      <c r="B23" s="299" t="s">
        <v>826</v>
      </c>
      <c r="C23" s="290"/>
      <c r="D23" s="290"/>
      <c r="E23" s="290"/>
      <c r="F23" s="290"/>
      <c r="G23" s="290"/>
      <c r="H23" s="290"/>
      <c r="I23" s="290"/>
      <c r="J23" s="290"/>
      <c r="K23" s="290"/>
      <c r="L23" s="300"/>
      <c r="M23" s="300"/>
      <c r="N23" s="300"/>
      <c r="O23" s="300"/>
      <c r="P23" s="300"/>
      <c r="Q23" s="300"/>
      <c r="S23" s="289"/>
    </row>
    <row r="24" spans="1:23" ht="15.75" x14ac:dyDescent="0.25">
      <c r="B24" s="299" t="s">
        <v>827</v>
      </c>
      <c r="C24" s="290"/>
      <c r="D24" s="290"/>
      <c r="E24" s="290"/>
      <c r="F24" s="290"/>
      <c r="G24" s="290"/>
      <c r="H24" s="290"/>
      <c r="I24" s="290"/>
      <c r="J24" s="290"/>
      <c r="K24" s="290"/>
      <c r="L24" s="300"/>
      <c r="M24" s="300"/>
      <c r="N24" s="300"/>
      <c r="O24" s="300"/>
      <c r="P24" s="300"/>
      <c r="Q24" s="300"/>
      <c r="S24" s="289"/>
    </row>
    <row r="25" spans="1:23" ht="15.75" x14ac:dyDescent="0.25">
      <c r="B25" s="299" t="s">
        <v>828</v>
      </c>
      <c r="C25" s="290"/>
      <c r="D25" s="290"/>
      <c r="E25" s="290"/>
      <c r="F25" s="290"/>
      <c r="G25" s="290"/>
      <c r="H25" s="290"/>
      <c r="I25" s="290"/>
      <c r="J25" s="290"/>
      <c r="K25" s="290"/>
      <c r="L25" s="300"/>
      <c r="M25" s="300"/>
      <c r="N25" s="300"/>
      <c r="O25" s="300"/>
      <c r="P25" s="300"/>
      <c r="Q25" s="300"/>
      <c r="S25" s="289"/>
    </row>
    <row r="26" spans="1:23" ht="15.75" x14ac:dyDescent="0.25">
      <c r="S26" s="289"/>
    </row>
    <row r="27" spans="1:23" ht="15.75" x14ac:dyDescent="0.25">
      <c r="B27" s="296" t="s">
        <v>829</v>
      </c>
      <c r="C27" s="290"/>
      <c r="D27" s="290"/>
      <c r="E27" s="290"/>
      <c r="F27" s="290"/>
      <c r="G27" s="290" t="s">
        <v>830</v>
      </c>
      <c r="H27" s="290"/>
      <c r="K27" s="306"/>
      <c r="L27" s="298"/>
      <c r="M27" s="298"/>
      <c r="N27" s="298"/>
      <c r="O27" s="298"/>
      <c r="P27" s="298"/>
      <c r="Q27" s="298"/>
      <c r="S27" s="289"/>
    </row>
    <row r="28" spans="1:23" ht="16.5" thickBot="1" x14ac:dyDescent="0.3">
      <c r="B28" s="296" t="s">
        <v>831</v>
      </c>
      <c r="C28" s="290"/>
      <c r="D28" s="290"/>
      <c r="E28" s="290"/>
      <c r="F28" s="290"/>
      <c r="G28" s="290"/>
      <c r="H28" s="290"/>
      <c r="K28" s="306"/>
      <c r="L28" s="298"/>
      <c r="M28" s="298"/>
      <c r="N28" s="298"/>
      <c r="O28" s="298"/>
      <c r="P28" s="298"/>
      <c r="Q28" s="298"/>
      <c r="S28" s="289" t="s">
        <v>832</v>
      </c>
    </row>
    <row r="29" spans="1:23" ht="16.5" thickBot="1" x14ac:dyDescent="0.3">
      <c r="B29" s="353" t="s">
        <v>373</v>
      </c>
      <c r="F29" s="307" t="s">
        <v>833</v>
      </c>
      <c r="K29" s="289" t="s">
        <v>834</v>
      </c>
      <c r="P29" s="307" t="s">
        <v>833</v>
      </c>
      <c r="S29" s="289"/>
      <c r="T29" s="289"/>
    </row>
    <row r="30" spans="1:23" ht="20.100000000000001" customHeight="1" thickBot="1" x14ac:dyDescent="0.3">
      <c r="A30">
        <v>1</v>
      </c>
      <c r="B30" s="308" t="s">
        <v>835</v>
      </c>
      <c r="C30" s="309">
        <v>1426.19</v>
      </c>
      <c r="D30" s="309">
        <v>1509.94</v>
      </c>
      <c r="E30" s="309">
        <v>1426.19</v>
      </c>
      <c r="F30" s="310">
        <v>1498.11</v>
      </c>
      <c r="G30" s="309">
        <v>1498.11</v>
      </c>
      <c r="H30" s="311">
        <v>75848510000</v>
      </c>
      <c r="K30" s="308" t="s">
        <v>835</v>
      </c>
      <c r="L30" s="312">
        <v>68.930000000000007</v>
      </c>
      <c r="M30" s="312">
        <v>70.44</v>
      </c>
      <c r="N30" s="312">
        <v>67.72</v>
      </c>
      <c r="O30" s="312">
        <v>69.95</v>
      </c>
      <c r="P30" s="313">
        <v>57.13</v>
      </c>
      <c r="Q30" s="312">
        <v>152007900</v>
      </c>
      <c r="S30" s="314" t="s">
        <v>836</v>
      </c>
      <c r="T30" s="315" t="s">
        <v>834</v>
      </c>
      <c r="V30" s="316" t="s">
        <v>832</v>
      </c>
      <c r="W30" s="317"/>
    </row>
    <row r="31" spans="1:23" ht="20.100000000000001" customHeight="1" thickBot="1" x14ac:dyDescent="0.3">
      <c r="A31">
        <v>2</v>
      </c>
      <c r="B31" s="308" t="s">
        <v>837</v>
      </c>
      <c r="C31" s="309">
        <v>1498.11</v>
      </c>
      <c r="D31" s="309">
        <v>1530.94</v>
      </c>
      <c r="E31" s="309">
        <v>1485.01</v>
      </c>
      <c r="F31" s="310">
        <v>1514.68</v>
      </c>
      <c r="G31" s="309">
        <v>1514.68</v>
      </c>
      <c r="H31" s="311">
        <v>69273480000</v>
      </c>
      <c r="K31" s="308" t="s">
        <v>837</v>
      </c>
      <c r="L31" s="312">
        <v>70.11</v>
      </c>
      <c r="M31" s="312">
        <v>71.959999999999994</v>
      </c>
      <c r="N31" s="312">
        <v>68.13</v>
      </c>
      <c r="O31" s="312">
        <v>70.78</v>
      </c>
      <c r="P31" s="313">
        <v>57.81</v>
      </c>
      <c r="Q31" s="312">
        <v>205455800</v>
      </c>
      <c r="R31" s="318"/>
      <c r="S31" s="319">
        <f t="shared" ref="S31:S68" si="0">+F31/F30-1</f>
        <v>1.1060603026480154E-2</v>
      </c>
      <c r="T31" s="319">
        <f t="shared" ref="T31:T68" si="1">+P31/P30-1</f>
        <v>1.1902678102573061E-2</v>
      </c>
      <c r="V31" s="320" t="s">
        <v>838</v>
      </c>
      <c r="W31" s="321"/>
    </row>
    <row r="32" spans="1:23" ht="20.100000000000001" customHeight="1" thickBot="1" x14ac:dyDescent="0.3">
      <c r="A32">
        <v>3</v>
      </c>
      <c r="B32" s="308" t="s">
        <v>839</v>
      </c>
      <c r="C32" s="309">
        <v>1514.68</v>
      </c>
      <c r="D32" s="309">
        <v>1570.28</v>
      </c>
      <c r="E32" s="309">
        <v>1501.48</v>
      </c>
      <c r="F32" s="310">
        <v>1569.19</v>
      </c>
      <c r="G32" s="309">
        <v>1569.19</v>
      </c>
      <c r="H32" s="311">
        <v>68527110000</v>
      </c>
      <c r="K32" s="308" t="s">
        <v>839</v>
      </c>
      <c r="L32" s="312">
        <v>70.78</v>
      </c>
      <c r="M32" s="312">
        <v>75.11</v>
      </c>
      <c r="N32" s="312">
        <v>70.78</v>
      </c>
      <c r="O32" s="312">
        <v>74.83</v>
      </c>
      <c r="P32" s="313">
        <v>61.12</v>
      </c>
      <c r="Q32" s="312">
        <v>151456500</v>
      </c>
      <c r="R32" s="319"/>
      <c r="S32" s="319">
        <f t="shared" si="0"/>
        <v>3.5987799403174314E-2</v>
      </c>
      <c r="T32" s="319">
        <f t="shared" si="1"/>
        <v>5.725653001210862E-2</v>
      </c>
      <c r="V32" s="320" t="s">
        <v>836</v>
      </c>
      <c r="W32" s="322" t="s">
        <v>834</v>
      </c>
    </row>
    <row r="33" spans="1:23" ht="20.100000000000001" customHeight="1" thickBot="1" x14ac:dyDescent="0.3">
      <c r="A33">
        <v>4</v>
      </c>
      <c r="B33" s="308" t="s">
        <v>840</v>
      </c>
      <c r="C33" s="309">
        <v>1569.18</v>
      </c>
      <c r="D33" s="309">
        <v>1597.57</v>
      </c>
      <c r="E33" s="309">
        <v>1536.03</v>
      </c>
      <c r="F33" s="310">
        <v>1597.57</v>
      </c>
      <c r="G33" s="309">
        <v>1597.57</v>
      </c>
      <c r="H33" s="311">
        <v>77098000000</v>
      </c>
      <c r="K33" s="308" t="s">
        <v>840</v>
      </c>
      <c r="L33" s="312">
        <v>75</v>
      </c>
      <c r="M33" s="312">
        <v>79.5</v>
      </c>
      <c r="N33" s="312">
        <v>74.900000000000006</v>
      </c>
      <c r="O33" s="312">
        <v>77.72</v>
      </c>
      <c r="P33" s="313">
        <v>63.89</v>
      </c>
      <c r="Q33" s="312">
        <v>165085800</v>
      </c>
      <c r="S33" s="319">
        <f t="shared" si="0"/>
        <v>1.8085763992887971E-2</v>
      </c>
      <c r="T33" s="319">
        <f t="shared" si="1"/>
        <v>4.5320680628272214E-2</v>
      </c>
      <c r="V33" s="323"/>
      <c r="W33" s="324"/>
    </row>
    <row r="34" spans="1:23" ht="20.100000000000001" customHeight="1" thickBot="1" x14ac:dyDescent="0.3">
      <c r="A34">
        <v>5</v>
      </c>
      <c r="B34" s="308" t="s">
        <v>841</v>
      </c>
      <c r="C34" s="309">
        <v>1597.55</v>
      </c>
      <c r="D34" s="309">
        <v>1687.18</v>
      </c>
      <c r="E34" s="309">
        <v>1581.28</v>
      </c>
      <c r="F34" s="310">
        <v>1630.74</v>
      </c>
      <c r="G34" s="309">
        <v>1630.74</v>
      </c>
      <c r="H34" s="311">
        <v>76447250000</v>
      </c>
      <c r="K34" s="308" t="s">
        <v>841</v>
      </c>
      <c r="L34" s="312">
        <v>77.849999999999994</v>
      </c>
      <c r="M34" s="312">
        <v>79.959999999999994</v>
      </c>
      <c r="N34" s="312">
        <v>74.819999999999993</v>
      </c>
      <c r="O34" s="312">
        <v>74.84</v>
      </c>
      <c r="P34" s="313">
        <v>61.52</v>
      </c>
      <c r="Q34" s="312">
        <v>162295100</v>
      </c>
      <c r="S34" s="319">
        <f t="shared" si="0"/>
        <v>2.0762783477406455E-2</v>
      </c>
      <c r="T34" s="319">
        <f t="shared" si="1"/>
        <v>-3.7095007043355777E-2</v>
      </c>
      <c r="V34" s="325">
        <f>AVERAGE(S31:S68)</f>
        <v>8.7754579722362641E-3</v>
      </c>
      <c r="W34" s="326">
        <f>AVERAGE(T31:T68)</f>
        <v>2.6556086000596914E-3</v>
      </c>
    </row>
    <row r="35" spans="1:23" ht="20.100000000000001" customHeight="1" thickBot="1" x14ac:dyDescent="0.3">
      <c r="A35">
        <v>6</v>
      </c>
      <c r="B35" s="308" t="s">
        <v>842</v>
      </c>
      <c r="C35" s="309">
        <v>1631.71</v>
      </c>
      <c r="D35" s="309">
        <v>1654.19</v>
      </c>
      <c r="E35" s="309">
        <v>1560.33</v>
      </c>
      <c r="F35" s="310">
        <v>1606.28</v>
      </c>
      <c r="G35" s="309">
        <v>1606.28</v>
      </c>
      <c r="H35" s="311">
        <v>74946790000</v>
      </c>
      <c r="K35" s="308" t="s">
        <v>842</v>
      </c>
      <c r="L35" s="312">
        <v>75.06</v>
      </c>
      <c r="M35" s="312">
        <v>76.87</v>
      </c>
      <c r="N35" s="312">
        <v>72.900000000000006</v>
      </c>
      <c r="O35" s="312">
        <v>74.489999999999995</v>
      </c>
      <c r="P35" s="313">
        <v>61.6</v>
      </c>
      <c r="Q35" s="312">
        <v>162608600</v>
      </c>
      <c r="S35" s="319">
        <f t="shared" si="0"/>
        <v>-1.499932545960736E-2</v>
      </c>
      <c r="T35" s="319">
        <f t="shared" si="1"/>
        <v>1.3003901170349774E-3</v>
      </c>
    </row>
    <row r="36" spans="1:23" ht="20.100000000000001" customHeight="1" thickBot="1" x14ac:dyDescent="0.3">
      <c r="A36">
        <v>7</v>
      </c>
      <c r="B36" s="308" t="s">
        <v>843</v>
      </c>
      <c r="C36" s="309">
        <v>1609.78</v>
      </c>
      <c r="D36" s="309">
        <v>1698.78</v>
      </c>
      <c r="E36" s="309">
        <v>1604.57</v>
      </c>
      <c r="F36" s="310">
        <v>1685.73</v>
      </c>
      <c r="G36" s="309">
        <v>1685.73</v>
      </c>
      <c r="H36" s="311">
        <v>68106820000</v>
      </c>
      <c r="K36" s="308" t="s">
        <v>843</v>
      </c>
      <c r="L36" s="312">
        <v>74.989999999999995</v>
      </c>
      <c r="M36" s="312">
        <v>78.69</v>
      </c>
      <c r="N36" s="312">
        <v>74.09</v>
      </c>
      <c r="O36" s="312">
        <v>77.94</v>
      </c>
      <c r="P36" s="313">
        <v>64.45</v>
      </c>
      <c r="Q36" s="312">
        <v>113025400</v>
      </c>
      <c r="S36" s="319">
        <f t="shared" si="0"/>
        <v>4.9462111213487203E-2</v>
      </c>
      <c r="T36" s="319">
        <f t="shared" si="1"/>
        <v>4.6266233766233844E-2</v>
      </c>
      <c r="V36" s="316" t="s">
        <v>844</v>
      </c>
      <c r="W36" s="317"/>
    </row>
    <row r="37" spans="1:23" ht="20.100000000000001" customHeight="1" thickBot="1" x14ac:dyDescent="0.3">
      <c r="A37">
        <v>8</v>
      </c>
      <c r="B37" s="308" t="s">
        <v>845</v>
      </c>
      <c r="C37" s="309">
        <v>1689.42</v>
      </c>
      <c r="D37" s="309">
        <v>1709.67</v>
      </c>
      <c r="E37" s="309">
        <v>1627.47</v>
      </c>
      <c r="F37" s="310">
        <v>1632.97</v>
      </c>
      <c r="G37" s="309">
        <v>1632.97</v>
      </c>
      <c r="H37" s="311">
        <v>64802810000</v>
      </c>
      <c r="K37" s="308" t="s">
        <v>845</v>
      </c>
      <c r="L37" s="312">
        <v>78.42</v>
      </c>
      <c r="M37" s="312">
        <v>79</v>
      </c>
      <c r="N37" s="312">
        <v>72.23</v>
      </c>
      <c r="O37" s="312">
        <v>72.98</v>
      </c>
      <c r="P37" s="313">
        <v>60.35</v>
      </c>
      <c r="Q37" s="312">
        <v>133848900</v>
      </c>
      <c r="S37" s="319">
        <f t="shared" si="0"/>
        <v>-3.1298013323604601E-2</v>
      </c>
      <c r="T37" s="319">
        <f t="shared" si="1"/>
        <v>-6.3615205585725421E-2</v>
      </c>
      <c r="V37" s="320" t="s">
        <v>846</v>
      </c>
      <c r="W37" s="321"/>
    </row>
    <row r="38" spans="1:23" ht="20.100000000000001" customHeight="1" thickBot="1" x14ac:dyDescent="0.3">
      <c r="A38">
        <v>9</v>
      </c>
      <c r="B38" s="308" t="s">
        <v>847</v>
      </c>
      <c r="C38" s="309">
        <v>1635.95</v>
      </c>
      <c r="D38" s="309">
        <v>1729.86</v>
      </c>
      <c r="E38" s="309">
        <v>1633.41</v>
      </c>
      <c r="F38" s="310">
        <v>1681.55</v>
      </c>
      <c r="G38" s="309">
        <v>1681.55</v>
      </c>
      <c r="H38" s="311">
        <v>66174410000</v>
      </c>
      <c r="K38" s="308" t="s">
        <v>847</v>
      </c>
      <c r="L38" s="312">
        <v>73.48</v>
      </c>
      <c r="M38" s="312">
        <v>76.73</v>
      </c>
      <c r="N38" s="312">
        <v>72.19</v>
      </c>
      <c r="O38" s="312">
        <v>73.959999999999994</v>
      </c>
      <c r="P38" s="313">
        <v>61.53</v>
      </c>
      <c r="Q38" s="312">
        <v>124109700</v>
      </c>
      <c r="S38" s="319">
        <f t="shared" si="0"/>
        <v>2.9749474883188354E-2</v>
      </c>
      <c r="T38" s="319">
        <f t="shared" si="1"/>
        <v>1.9552609776304797E-2</v>
      </c>
      <c r="V38" s="320" t="s">
        <v>836</v>
      </c>
      <c r="W38" s="322" t="s">
        <v>834</v>
      </c>
    </row>
    <row r="39" spans="1:23" ht="20.100000000000001" customHeight="1" thickBot="1" x14ac:dyDescent="0.3">
      <c r="A39">
        <v>10</v>
      </c>
      <c r="B39" s="308" t="s">
        <v>848</v>
      </c>
      <c r="C39" s="309">
        <v>1682.41</v>
      </c>
      <c r="D39" s="309">
        <v>1775.22</v>
      </c>
      <c r="E39" s="309">
        <v>1646.47</v>
      </c>
      <c r="F39" s="310">
        <v>1756.54</v>
      </c>
      <c r="G39" s="309">
        <v>1756.54</v>
      </c>
      <c r="H39" s="311">
        <v>76647400000</v>
      </c>
      <c r="K39" s="308" t="s">
        <v>848</v>
      </c>
      <c r="L39" s="312">
        <v>73.87</v>
      </c>
      <c r="M39" s="312">
        <v>77.63</v>
      </c>
      <c r="N39" s="312">
        <v>71.510000000000005</v>
      </c>
      <c r="O39" s="312">
        <v>76.75</v>
      </c>
      <c r="P39" s="313">
        <v>63.85</v>
      </c>
      <c r="Q39" s="312">
        <v>150995900</v>
      </c>
      <c r="S39" s="319">
        <f t="shared" si="0"/>
        <v>4.4595759864410889E-2</v>
      </c>
      <c r="T39" s="319">
        <f t="shared" si="1"/>
        <v>3.770518446286375E-2</v>
      </c>
      <c r="V39" s="323"/>
      <c r="W39" s="324"/>
    </row>
    <row r="40" spans="1:23" ht="20.100000000000001" customHeight="1" thickBot="1" x14ac:dyDescent="0.3">
      <c r="A40">
        <v>11</v>
      </c>
      <c r="B40" s="308" t="s">
        <v>849</v>
      </c>
      <c r="C40" s="309">
        <v>1758.7</v>
      </c>
      <c r="D40" s="309">
        <v>1813.55</v>
      </c>
      <c r="E40" s="309">
        <v>1746.2</v>
      </c>
      <c r="F40" s="310">
        <v>1805.81</v>
      </c>
      <c r="G40" s="309">
        <v>1805.81</v>
      </c>
      <c r="H40" s="311">
        <v>63628190000</v>
      </c>
      <c r="K40" s="308" t="s">
        <v>849</v>
      </c>
      <c r="L40" s="312">
        <v>76.97</v>
      </c>
      <c r="M40" s="312">
        <v>81.349999999999994</v>
      </c>
      <c r="N40" s="312">
        <v>76.59</v>
      </c>
      <c r="O40" s="312">
        <v>81.010000000000005</v>
      </c>
      <c r="P40" s="313">
        <v>67.400000000000006</v>
      </c>
      <c r="Q40" s="312">
        <v>113143600</v>
      </c>
      <c r="S40" s="319">
        <f t="shared" si="0"/>
        <v>2.804946087194149E-2</v>
      </c>
      <c r="T40" s="319">
        <f t="shared" si="1"/>
        <v>5.5599060297572445E-2</v>
      </c>
      <c r="V40" s="327">
        <f>_xlfn.VAR.P(S31:S68)</f>
        <v>9.8866827947490421E-4</v>
      </c>
      <c r="W40" s="328">
        <f>_xlfn.VAR.P(T31:T68)</f>
        <v>2.4066583505085201E-3</v>
      </c>
    </row>
    <row r="41" spans="1:23" ht="20.100000000000001" customHeight="1" thickBot="1" x14ac:dyDescent="0.3">
      <c r="A41">
        <v>12</v>
      </c>
      <c r="B41" s="308" t="s">
        <v>850</v>
      </c>
      <c r="C41" s="309">
        <v>1806.55</v>
      </c>
      <c r="D41" s="309">
        <v>1849.44</v>
      </c>
      <c r="E41" s="309">
        <v>1767.99</v>
      </c>
      <c r="F41" s="310">
        <v>1848.36</v>
      </c>
      <c r="G41" s="309">
        <v>1848.36</v>
      </c>
      <c r="H41" s="311">
        <v>64958820000</v>
      </c>
      <c r="K41" s="308" t="s">
        <v>850</v>
      </c>
      <c r="L41" s="312">
        <v>80.89</v>
      </c>
      <c r="M41" s="312">
        <v>81.37</v>
      </c>
      <c r="N41" s="312">
        <v>76.81</v>
      </c>
      <c r="O41" s="312">
        <v>78.69</v>
      </c>
      <c r="P41" s="313">
        <v>65.47</v>
      </c>
      <c r="Q41" s="312">
        <v>117743800</v>
      </c>
      <c r="S41" s="319">
        <f t="shared" si="0"/>
        <v>2.3562833299184183E-2</v>
      </c>
      <c r="T41" s="319">
        <f t="shared" si="1"/>
        <v>-2.8635014836795314E-2</v>
      </c>
    </row>
    <row r="42" spans="1:23" ht="20.100000000000001" customHeight="1" thickBot="1" x14ac:dyDescent="0.3">
      <c r="A42">
        <v>13</v>
      </c>
      <c r="B42" s="308" t="s">
        <v>851</v>
      </c>
      <c r="C42" s="309">
        <v>1845.86</v>
      </c>
      <c r="D42" s="309">
        <v>1850.84</v>
      </c>
      <c r="E42" s="309">
        <v>1770.45</v>
      </c>
      <c r="F42" s="310">
        <v>1782.59</v>
      </c>
      <c r="G42" s="309">
        <v>1782.59</v>
      </c>
      <c r="H42" s="311">
        <v>75871910000</v>
      </c>
      <c r="K42" s="308" t="s">
        <v>851</v>
      </c>
      <c r="L42" s="312">
        <v>78.72</v>
      </c>
      <c r="M42" s="312">
        <v>79.47</v>
      </c>
      <c r="N42" s="312">
        <v>73.64</v>
      </c>
      <c r="O42" s="312">
        <v>74.680000000000007</v>
      </c>
      <c r="P42" s="313">
        <v>62.49</v>
      </c>
      <c r="Q42" s="312">
        <v>146048800</v>
      </c>
      <c r="S42" s="319">
        <f t="shared" si="0"/>
        <v>-3.5582895107013734E-2</v>
      </c>
      <c r="T42" s="319">
        <f t="shared" si="1"/>
        <v>-4.5517030701084371E-2</v>
      </c>
      <c r="V42" s="316" t="s">
        <v>852</v>
      </c>
      <c r="W42" s="317"/>
    </row>
    <row r="43" spans="1:23" ht="20.100000000000001" customHeight="1" thickBot="1" x14ac:dyDescent="0.3">
      <c r="A43">
        <v>14</v>
      </c>
      <c r="B43" s="308" t="s">
        <v>853</v>
      </c>
      <c r="C43" s="309">
        <v>1782.68</v>
      </c>
      <c r="D43" s="309">
        <v>1867.92</v>
      </c>
      <c r="E43" s="309">
        <v>1737.92</v>
      </c>
      <c r="F43" s="310">
        <v>1859.45</v>
      </c>
      <c r="G43" s="309">
        <v>1859.45</v>
      </c>
      <c r="H43" s="311">
        <v>69725590000</v>
      </c>
      <c r="K43" s="308" t="s">
        <v>853</v>
      </c>
      <c r="L43" s="312">
        <v>74.19</v>
      </c>
      <c r="M43" s="312">
        <v>75.989999999999995</v>
      </c>
      <c r="N43" s="312">
        <v>72.27</v>
      </c>
      <c r="O43" s="312">
        <v>74.7</v>
      </c>
      <c r="P43" s="313">
        <v>62.51</v>
      </c>
      <c r="Q43" s="312">
        <v>140708800</v>
      </c>
      <c r="S43" s="319">
        <f t="shared" si="0"/>
        <v>4.3117037568930705E-2</v>
      </c>
      <c r="T43" s="319">
        <f t="shared" si="1"/>
        <v>3.2005120819333932E-4</v>
      </c>
      <c r="V43" s="320" t="s">
        <v>854</v>
      </c>
      <c r="W43" s="321"/>
    </row>
    <row r="44" spans="1:23" ht="20.100000000000001" customHeight="1" thickBot="1" x14ac:dyDescent="0.3">
      <c r="A44">
        <v>15</v>
      </c>
      <c r="B44" s="308" t="s">
        <v>855</v>
      </c>
      <c r="C44" s="309">
        <v>1857.68</v>
      </c>
      <c r="D44" s="309">
        <v>1883.97</v>
      </c>
      <c r="E44" s="309">
        <v>1834.44</v>
      </c>
      <c r="F44" s="310">
        <v>1872.34</v>
      </c>
      <c r="G44" s="309">
        <v>1872.34</v>
      </c>
      <c r="H44" s="311">
        <v>71885030000</v>
      </c>
      <c r="K44" s="308" t="s">
        <v>855</v>
      </c>
      <c r="L44" s="312">
        <v>74.489999999999995</v>
      </c>
      <c r="M44" s="312">
        <v>77.53</v>
      </c>
      <c r="N44" s="312">
        <v>73.83</v>
      </c>
      <c r="O44" s="312">
        <v>76.430000000000007</v>
      </c>
      <c r="P44" s="313">
        <v>63.96</v>
      </c>
      <c r="Q44" s="312">
        <v>143316900</v>
      </c>
      <c r="S44" s="319">
        <f t="shared" si="0"/>
        <v>6.9321573583585039E-3</v>
      </c>
      <c r="T44" s="319">
        <f t="shared" si="1"/>
        <v>2.3196288593825054E-2</v>
      </c>
      <c r="V44" s="320" t="s">
        <v>836</v>
      </c>
      <c r="W44" s="322" t="s">
        <v>834</v>
      </c>
    </row>
    <row r="45" spans="1:23" ht="20.100000000000001" customHeight="1" thickBot="1" x14ac:dyDescent="0.3">
      <c r="A45">
        <v>16</v>
      </c>
      <c r="B45" s="308" t="s">
        <v>856</v>
      </c>
      <c r="C45" s="309">
        <v>1873.96</v>
      </c>
      <c r="D45" s="309">
        <v>1897.28</v>
      </c>
      <c r="E45" s="309">
        <v>1814.36</v>
      </c>
      <c r="F45" s="310">
        <v>1883.95</v>
      </c>
      <c r="G45" s="309">
        <v>1883.95</v>
      </c>
      <c r="H45" s="311">
        <v>71595810000</v>
      </c>
      <c r="K45" s="308" t="s">
        <v>856</v>
      </c>
      <c r="L45" s="312">
        <v>76.760000000000005</v>
      </c>
      <c r="M45" s="312">
        <v>79.989999999999995</v>
      </c>
      <c r="N45" s="312">
        <v>76.290000000000006</v>
      </c>
      <c r="O45" s="312">
        <v>79.709999999999994</v>
      </c>
      <c r="P45" s="313">
        <v>67.13</v>
      </c>
      <c r="Q45" s="312">
        <v>133598600</v>
      </c>
      <c r="S45" s="319">
        <f t="shared" si="0"/>
        <v>6.2007968638175814E-3</v>
      </c>
      <c r="T45" s="319">
        <f t="shared" si="1"/>
        <v>4.9562226391494546E-2</v>
      </c>
      <c r="V45" s="323"/>
      <c r="W45" s="324"/>
    </row>
    <row r="46" spans="1:23" ht="20.100000000000001" customHeight="1" thickBot="1" x14ac:dyDescent="0.3">
      <c r="A46">
        <v>17</v>
      </c>
      <c r="B46" s="308" t="s">
        <v>857</v>
      </c>
      <c r="C46" s="309">
        <v>1884.39</v>
      </c>
      <c r="D46" s="309">
        <v>1924.03</v>
      </c>
      <c r="E46" s="309">
        <v>1859.79</v>
      </c>
      <c r="F46" s="310">
        <v>1923.57</v>
      </c>
      <c r="G46" s="309">
        <v>1923.57</v>
      </c>
      <c r="H46" s="311">
        <v>63623630000</v>
      </c>
      <c r="K46" s="308" t="s">
        <v>857</v>
      </c>
      <c r="L46" s="312">
        <v>79.73</v>
      </c>
      <c r="M46" s="312">
        <v>79.760000000000005</v>
      </c>
      <c r="N46" s="312">
        <v>75.239999999999995</v>
      </c>
      <c r="O46" s="312">
        <v>76.77</v>
      </c>
      <c r="P46" s="313">
        <v>64.66</v>
      </c>
      <c r="Q46" s="312">
        <v>121597900</v>
      </c>
      <c r="S46" s="319">
        <f t="shared" si="0"/>
        <v>2.1030282120013677E-2</v>
      </c>
      <c r="T46" s="319">
        <f t="shared" si="1"/>
        <v>-3.6794279755697934E-2</v>
      </c>
      <c r="V46" s="329">
        <f>_xlfn.STDEV.P(S31:S68)</f>
        <v>3.1443095895202562E-2</v>
      </c>
      <c r="W46" s="330">
        <f>_xlfn.STDEV.P(T31:T68)</f>
        <v>4.9057704293092641E-2</v>
      </c>
    </row>
    <row r="47" spans="1:23" ht="20.100000000000001" customHeight="1" thickBot="1" x14ac:dyDescent="0.3">
      <c r="A47">
        <v>18</v>
      </c>
      <c r="B47" s="308" t="s">
        <v>858</v>
      </c>
      <c r="C47" s="309">
        <v>1923.87</v>
      </c>
      <c r="D47" s="309">
        <v>1968.17</v>
      </c>
      <c r="E47" s="309">
        <v>1915.98</v>
      </c>
      <c r="F47" s="310">
        <v>1960.23</v>
      </c>
      <c r="G47" s="309">
        <v>1960.23</v>
      </c>
      <c r="H47" s="311">
        <v>63283380000</v>
      </c>
      <c r="K47" s="308" t="s">
        <v>858</v>
      </c>
      <c r="L47" s="312">
        <v>76.58</v>
      </c>
      <c r="M47" s="312">
        <v>77.760000000000005</v>
      </c>
      <c r="N47" s="312">
        <v>74.67</v>
      </c>
      <c r="O47" s="312">
        <v>75.069999999999993</v>
      </c>
      <c r="P47" s="313">
        <v>63.62</v>
      </c>
      <c r="Q47" s="312">
        <v>125875700</v>
      </c>
      <c r="S47" s="319">
        <f t="shared" si="0"/>
        <v>1.9058313448431896E-2</v>
      </c>
      <c r="T47" s="319">
        <f t="shared" si="1"/>
        <v>-1.6084132384781902E-2</v>
      </c>
      <c r="V47" s="331" t="s">
        <v>859</v>
      </c>
      <c r="W47" s="324"/>
    </row>
    <row r="48" spans="1:23" ht="20.100000000000001" customHeight="1" thickBot="1" x14ac:dyDescent="0.3">
      <c r="A48">
        <v>19</v>
      </c>
      <c r="B48" s="308" t="s">
        <v>860</v>
      </c>
      <c r="C48" s="309">
        <v>1962.29</v>
      </c>
      <c r="D48" s="309">
        <v>1991.39</v>
      </c>
      <c r="E48" s="309">
        <v>1930.67</v>
      </c>
      <c r="F48" s="310">
        <v>1930.67</v>
      </c>
      <c r="G48" s="309">
        <v>1930.67</v>
      </c>
      <c r="H48" s="311">
        <v>66524690000</v>
      </c>
      <c r="K48" s="308" t="s">
        <v>860</v>
      </c>
      <c r="L48" s="312">
        <v>75.27</v>
      </c>
      <c r="M48" s="312">
        <v>77.569999999999993</v>
      </c>
      <c r="N48" s="312">
        <v>73.540000000000006</v>
      </c>
      <c r="O48" s="312">
        <v>73.58</v>
      </c>
      <c r="P48" s="313">
        <v>62.35</v>
      </c>
      <c r="Q48" s="312">
        <v>120165500</v>
      </c>
      <c r="S48" s="319">
        <f t="shared" si="0"/>
        <v>-1.5079863077291922E-2</v>
      </c>
      <c r="T48" s="319">
        <f t="shared" si="1"/>
        <v>-1.9962276013832048E-2</v>
      </c>
      <c r="V48" s="332" t="s">
        <v>861</v>
      </c>
      <c r="W48" s="333"/>
    </row>
    <row r="49" spans="1:23" ht="20.100000000000001" customHeight="1" thickBot="1" x14ac:dyDescent="0.3">
      <c r="A49">
        <v>20</v>
      </c>
      <c r="B49" s="308" t="s">
        <v>862</v>
      </c>
      <c r="C49" s="309">
        <v>1929.8</v>
      </c>
      <c r="D49" s="309">
        <v>2005.04</v>
      </c>
      <c r="E49" s="309">
        <v>1904.78</v>
      </c>
      <c r="F49" s="310">
        <v>2003.37</v>
      </c>
      <c r="G49" s="309">
        <v>2003.37</v>
      </c>
      <c r="H49" s="311">
        <v>58131140000</v>
      </c>
      <c r="K49" s="308" t="s">
        <v>862</v>
      </c>
      <c r="L49" s="312">
        <v>73.319999999999993</v>
      </c>
      <c r="M49" s="312">
        <v>76.2</v>
      </c>
      <c r="N49" s="312">
        <v>72.77</v>
      </c>
      <c r="O49" s="312">
        <v>75.5</v>
      </c>
      <c r="P49" s="313">
        <v>63.98</v>
      </c>
      <c r="Q49" s="312">
        <v>114715100</v>
      </c>
      <c r="S49" s="319">
        <f t="shared" si="0"/>
        <v>3.7655321727690261E-2</v>
      </c>
      <c r="T49" s="319">
        <f t="shared" si="1"/>
        <v>2.6142742582197176E-2</v>
      </c>
    </row>
    <row r="50" spans="1:23" ht="20.100000000000001" customHeight="1" thickBot="1" x14ac:dyDescent="0.3">
      <c r="A50">
        <v>21</v>
      </c>
      <c r="B50" s="308" t="s">
        <v>863</v>
      </c>
      <c r="C50" s="309">
        <v>2004.07</v>
      </c>
      <c r="D50" s="309">
        <v>2019.26</v>
      </c>
      <c r="E50" s="309">
        <v>1964.04</v>
      </c>
      <c r="F50" s="310">
        <v>1972.29</v>
      </c>
      <c r="G50" s="309">
        <v>1972.29</v>
      </c>
      <c r="H50" s="311">
        <v>66706000000</v>
      </c>
      <c r="K50" s="308" t="s">
        <v>863</v>
      </c>
      <c r="L50" s="312">
        <v>75.42</v>
      </c>
      <c r="M50" s="312">
        <v>77.73</v>
      </c>
      <c r="N50" s="312">
        <v>75.41</v>
      </c>
      <c r="O50" s="312">
        <v>76.47</v>
      </c>
      <c r="P50" s="313">
        <v>65.23</v>
      </c>
      <c r="Q50" s="312">
        <v>120321400</v>
      </c>
      <c r="S50" s="319">
        <f t="shared" si="0"/>
        <v>-1.5513859147336717E-2</v>
      </c>
      <c r="T50" s="319">
        <f t="shared" si="1"/>
        <v>1.9537355423570046E-2</v>
      </c>
      <c r="V50" s="316" t="s">
        <v>864</v>
      </c>
      <c r="W50" s="317"/>
    </row>
    <row r="51" spans="1:23" ht="20.100000000000001" customHeight="1" thickBot="1" x14ac:dyDescent="0.3">
      <c r="A51">
        <v>22</v>
      </c>
      <c r="B51" s="308" t="s">
        <v>865</v>
      </c>
      <c r="C51" s="309">
        <v>1971.44</v>
      </c>
      <c r="D51" s="309">
        <v>2018.19</v>
      </c>
      <c r="E51" s="309">
        <v>1820.66</v>
      </c>
      <c r="F51" s="310">
        <v>2018.05</v>
      </c>
      <c r="G51" s="309">
        <v>2018.05</v>
      </c>
      <c r="H51" s="311">
        <v>93714040000</v>
      </c>
      <c r="K51" s="308" t="s">
        <v>865</v>
      </c>
      <c r="L51" s="312">
        <v>76.510000000000005</v>
      </c>
      <c r="M51" s="312">
        <v>79.37</v>
      </c>
      <c r="N51" s="312">
        <v>72.61</v>
      </c>
      <c r="O51" s="312">
        <v>76.27</v>
      </c>
      <c r="P51" s="313">
        <v>65.06</v>
      </c>
      <c r="Q51" s="312">
        <v>177386600</v>
      </c>
      <c r="S51" s="319">
        <f t="shared" si="0"/>
        <v>2.3201456175308888E-2</v>
      </c>
      <c r="T51" s="319">
        <f t="shared" si="1"/>
        <v>-2.6061628085236599E-3</v>
      </c>
      <c r="V51" s="320" t="s">
        <v>866</v>
      </c>
      <c r="W51" s="321"/>
    </row>
    <row r="52" spans="1:23" ht="20.100000000000001" customHeight="1" thickBot="1" x14ac:dyDescent="0.3">
      <c r="A52">
        <v>23</v>
      </c>
      <c r="B52" s="308" t="s">
        <v>867</v>
      </c>
      <c r="C52" s="309">
        <v>2018.21</v>
      </c>
      <c r="D52" s="309">
        <v>2075.7600000000002</v>
      </c>
      <c r="E52" s="309">
        <v>2001.01</v>
      </c>
      <c r="F52" s="310">
        <v>2067.56</v>
      </c>
      <c r="G52" s="309">
        <v>2067.56</v>
      </c>
      <c r="H52" s="311">
        <v>63600190000</v>
      </c>
      <c r="K52" s="308" t="s">
        <v>867</v>
      </c>
      <c r="L52" s="312">
        <v>76.349999999999994</v>
      </c>
      <c r="M52" s="312">
        <v>88.09</v>
      </c>
      <c r="N52" s="312">
        <v>75.59</v>
      </c>
      <c r="O52" s="312">
        <v>87.54</v>
      </c>
      <c r="P52" s="313">
        <v>74.67</v>
      </c>
      <c r="Q52" s="312">
        <v>159253200</v>
      </c>
      <c r="S52" s="334">
        <f t="shared" si="0"/>
        <v>2.4533584400783015E-2</v>
      </c>
      <c r="T52" s="334">
        <f t="shared" si="1"/>
        <v>0.1477098063326161</v>
      </c>
      <c r="V52" s="320" t="s">
        <v>836</v>
      </c>
      <c r="W52" s="322" t="s">
        <v>834</v>
      </c>
    </row>
    <row r="53" spans="1:23" ht="20.100000000000001" customHeight="1" thickBot="1" x14ac:dyDescent="0.3">
      <c r="A53">
        <v>24</v>
      </c>
      <c r="B53" s="308" t="s">
        <v>868</v>
      </c>
      <c r="C53" s="309">
        <v>2065.7800000000002</v>
      </c>
      <c r="D53" s="309">
        <v>2093.5500000000002</v>
      </c>
      <c r="E53" s="309">
        <v>1972.56</v>
      </c>
      <c r="F53" s="310">
        <v>2058.9</v>
      </c>
      <c r="G53" s="309">
        <v>2058.9</v>
      </c>
      <c r="H53" s="311">
        <v>80743820000</v>
      </c>
      <c r="K53" s="308" t="s">
        <v>868</v>
      </c>
      <c r="L53" s="312">
        <v>86.72</v>
      </c>
      <c r="M53" s="312">
        <v>87.44</v>
      </c>
      <c r="N53" s="312">
        <v>82.65</v>
      </c>
      <c r="O53" s="312">
        <v>85.88</v>
      </c>
      <c r="P53" s="313">
        <v>73.260000000000005</v>
      </c>
      <c r="Q53" s="312">
        <v>138945800</v>
      </c>
      <c r="S53" s="319">
        <f t="shared" si="0"/>
        <v>-4.1885120625277938E-3</v>
      </c>
      <c r="T53" s="319">
        <f t="shared" si="1"/>
        <v>-1.8883085576536729E-2</v>
      </c>
      <c r="V53" s="335">
        <f>+V34/V46</f>
        <v>0.27909013799036186</v>
      </c>
      <c r="W53" s="336">
        <f>+W34/W46</f>
        <v>5.4132345537286033E-2</v>
      </c>
    </row>
    <row r="54" spans="1:23" ht="20.100000000000001" customHeight="1" thickBot="1" x14ac:dyDescent="0.3">
      <c r="A54">
        <v>25</v>
      </c>
      <c r="B54" s="308" t="s">
        <v>869</v>
      </c>
      <c r="C54" s="309">
        <v>2058.9</v>
      </c>
      <c r="D54" s="309">
        <v>2072.36</v>
      </c>
      <c r="E54" s="309">
        <v>1988.12</v>
      </c>
      <c r="F54" s="310">
        <v>1994.99</v>
      </c>
      <c r="G54" s="309">
        <v>1994.99</v>
      </c>
      <c r="H54" s="311">
        <v>77330040000</v>
      </c>
      <c r="K54" s="308" t="s">
        <v>869</v>
      </c>
      <c r="L54" s="312">
        <v>86.27</v>
      </c>
      <c r="M54" s="312">
        <v>90.97</v>
      </c>
      <c r="N54" s="312">
        <v>84.9</v>
      </c>
      <c r="O54" s="312">
        <v>84.98</v>
      </c>
      <c r="P54" s="313">
        <v>72.89</v>
      </c>
      <c r="Q54" s="312">
        <v>158927700</v>
      </c>
      <c r="S54" s="319">
        <f t="shared" si="0"/>
        <v>-3.1040847054252363E-2</v>
      </c>
      <c r="T54" s="319">
        <f t="shared" si="1"/>
        <v>-5.050505050505083E-3</v>
      </c>
      <c r="V54" s="331" t="s">
        <v>870</v>
      </c>
      <c r="W54" s="324"/>
    </row>
    <row r="55" spans="1:23" ht="20.100000000000001" customHeight="1" thickBot="1" x14ac:dyDescent="0.3">
      <c r="A55">
        <v>26</v>
      </c>
      <c r="B55" s="308" t="s">
        <v>871</v>
      </c>
      <c r="C55" s="309">
        <v>1996.67</v>
      </c>
      <c r="D55" s="309">
        <v>2119.59</v>
      </c>
      <c r="E55" s="309">
        <v>1980.9</v>
      </c>
      <c r="F55" s="310">
        <v>2104.5</v>
      </c>
      <c r="G55" s="309">
        <v>2104.5</v>
      </c>
      <c r="H55" s="311">
        <v>68775560000</v>
      </c>
      <c r="K55" s="308" t="s">
        <v>871</v>
      </c>
      <c r="L55" s="312">
        <v>84.79</v>
      </c>
      <c r="M55" s="312">
        <v>88</v>
      </c>
      <c r="N55" s="312">
        <v>82.55</v>
      </c>
      <c r="O55" s="312">
        <v>83.93</v>
      </c>
      <c r="P55" s="313">
        <v>71.989999999999995</v>
      </c>
      <c r="Q55" s="312">
        <v>138540500</v>
      </c>
      <c r="S55" s="319">
        <f t="shared" si="0"/>
        <v>5.4892505726845675E-2</v>
      </c>
      <c r="T55" s="319">
        <f t="shared" si="1"/>
        <v>-1.2347372753464203E-2</v>
      </c>
      <c r="V55" s="332" t="s">
        <v>872</v>
      </c>
      <c r="W55" s="333"/>
    </row>
    <row r="56" spans="1:23" ht="20.100000000000001" customHeight="1" thickBot="1" x14ac:dyDescent="0.3">
      <c r="A56">
        <v>27</v>
      </c>
      <c r="B56" s="308" t="s">
        <v>873</v>
      </c>
      <c r="C56" s="309">
        <v>2105.23</v>
      </c>
      <c r="D56" s="309">
        <v>2117.52</v>
      </c>
      <c r="E56" s="309">
        <v>2039.69</v>
      </c>
      <c r="F56" s="310">
        <v>2067.89</v>
      </c>
      <c r="G56" s="309">
        <v>2067.89</v>
      </c>
      <c r="H56" s="311">
        <v>76675850000</v>
      </c>
      <c r="K56" s="308" t="s">
        <v>873</v>
      </c>
      <c r="L56" s="312">
        <v>83.93</v>
      </c>
      <c r="M56" s="312">
        <v>84</v>
      </c>
      <c r="N56" s="312">
        <v>80.540000000000006</v>
      </c>
      <c r="O56" s="312">
        <v>82.25</v>
      </c>
      <c r="P56" s="313">
        <v>70.55</v>
      </c>
      <c r="Q56" s="312">
        <v>142533000</v>
      </c>
      <c r="S56" s="319">
        <f t="shared" si="0"/>
        <v>-1.7396056070325572E-2</v>
      </c>
      <c r="T56" s="319">
        <f t="shared" si="1"/>
        <v>-2.0002778163633828E-2</v>
      </c>
    </row>
    <row r="57" spans="1:23" ht="20.100000000000001" customHeight="1" thickBot="1" x14ac:dyDescent="0.3">
      <c r="A57">
        <v>28</v>
      </c>
      <c r="B57" s="308" t="s">
        <v>874</v>
      </c>
      <c r="C57" s="309">
        <v>2067.63</v>
      </c>
      <c r="D57" s="309">
        <v>2125.92</v>
      </c>
      <c r="E57" s="309">
        <v>2048.38</v>
      </c>
      <c r="F57" s="310">
        <v>2085.5100000000002</v>
      </c>
      <c r="G57" s="309">
        <v>2085.5100000000002</v>
      </c>
      <c r="H57" s="311">
        <v>72060940000</v>
      </c>
      <c r="K57" s="308" t="s">
        <v>874</v>
      </c>
      <c r="L57" s="312">
        <v>82.28</v>
      </c>
      <c r="M57" s="312">
        <v>82.28</v>
      </c>
      <c r="N57" s="312">
        <v>77.55</v>
      </c>
      <c r="O57" s="312">
        <v>78.05</v>
      </c>
      <c r="P57" s="313">
        <v>67.349999999999994</v>
      </c>
      <c r="Q57" s="312">
        <v>143685100</v>
      </c>
      <c r="S57" s="319">
        <f t="shared" si="0"/>
        <v>8.5207627098153882E-3</v>
      </c>
      <c r="T57" s="319">
        <f t="shared" si="1"/>
        <v>-4.5357902197023403E-2</v>
      </c>
      <c r="V57" s="316" t="s">
        <v>844</v>
      </c>
      <c r="W57" s="317"/>
    </row>
    <row r="58" spans="1:23" ht="20.100000000000001" customHeight="1" thickBot="1" x14ac:dyDescent="0.3">
      <c r="A58">
        <v>29</v>
      </c>
      <c r="B58" s="308" t="s">
        <v>875</v>
      </c>
      <c r="C58" s="309">
        <v>2087.38</v>
      </c>
      <c r="D58" s="309">
        <v>2134.7199999999998</v>
      </c>
      <c r="E58" s="309">
        <v>2067.9299999999998</v>
      </c>
      <c r="F58" s="310">
        <v>2107.39</v>
      </c>
      <c r="G58" s="309">
        <v>2107.39</v>
      </c>
      <c r="H58" s="311">
        <v>65187730000</v>
      </c>
      <c r="K58" s="308" t="s">
        <v>875</v>
      </c>
      <c r="L58" s="312">
        <v>78.2</v>
      </c>
      <c r="M58" s="312">
        <v>79.94</v>
      </c>
      <c r="N58" s="312">
        <v>74.150000000000006</v>
      </c>
      <c r="O58" s="312">
        <v>74.27</v>
      </c>
      <c r="P58" s="313">
        <v>64.09</v>
      </c>
      <c r="Q58" s="312">
        <v>151125700</v>
      </c>
      <c r="S58" s="319">
        <f t="shared" si="0"/>
        <v>1.0491438545008114E-2</v>
      </c>
      <c r="T58" s="319">
        <f t="shared" si="1"/>
        <v>-4.840386043058631E-2</v>
      </c>
      <c r="V58" s="320" t="s">
        <v>836</v>
      </c>
      <c r="W58" s="322" t="s">
        <v>834</v>
      </c>
    </row>
    <row r="59" spans="1:23" ht="20.100000000000001" customHeight="1" thickBot="1" x14ac:dyDescent="0.3">
      <c r="A59">
        <v>30</v>
      </c>
      <c r="B59" s="308" t="s">
        <v>876</v>
      </c>
      <c r="C59" s="309">
        <v>2108.64</v>
      </c>
      <c r="D59" s="309">
        <v>2129.87</v>
      </c>
      <c r="E59" s="309">
        <v>2056.3200000000002</v>
      </c>
      <c r="F59" s="310">
        <v>2063.11</v>
      </c>
      <c r="G59" s="309">
        <v>2063.11</v>
      </c>
      <c r="H59" s="311">
        <v>73213980000</v>
      </c>
      <c r="K59" s="308" t="s">
        <v>876</v>
      </c>
      <c r="L59" s="312">
        <v>74.69</v>
      </c>
      <c r="M59" s="312">
        <v>75.2</v>
      </c>
      <c r="N59" s="312">
        <v>70.78</v>
      </c>
      <c r="O59" s="312">
        <v>70.930000000000007</v>
      </c>
      <c r="P59" s="313">
        <v>61.59</v>
      </c>
      <c r="Q59" s="312">
        <v>176565700</v>
      </c>
      <c r="S59" s="319">
        <f t="shared" si="0"/>
        <v>-2.10117728564716E-2</v>
      </c>
      <c r="T59" s="319">
        <f t="shared" si="1"/>
        <v>-3.9007645498517762E-2</v>
      </c>
      <c r="V59" s="337">
        <f>_xlfn.VAR.P(S31:S68)</f>
        <v>9.8866827947490421E-4</v>
      </c>
      <c r="W59" s="338">
        <f>_xlfn.VAR.P(T31:T68)</f>
        <v>2.4066583505085201E-3</v>
      </c>
    </row>
    <row r="60" spans="1:23" ht="20.100000000000001" customHeight="1" thickBot="1" x14ac:dyDescent="0.3">
      <c r="A60">
        <v>31</v>
      </c>
      <c r="B60" s="308" t="s">
        <v>877</v>
      </c>
      <c r="C60" s="309">
        <v>2067</v>
      </c>
      <c r="D60" s="309">
        <v>2132.8200000000002</v>
      </c>
      <c r="E60" s="309">
        <v>2044.02</v>
      </c>
      <c r="F60" s="310">
        <v>2103.84</v>
      </c>
      <c r="G60" s="309">
        <v>2103.84</v>
      </c>
      <c r="H60" s="311">
        <v>77920590000</v>
      </c>
      <c r="K60" s="308" t="s">
        <v>877</v>
      </c>
      <c r="L60" s="312">
        <v>71.599999999999994</v>
      </c>
      <c r="M60" s="312">
        <v>74.14</v>
      </c>
      <c r="N60" s="312">
        <v>70.36</v>
      </c>
      <c r="O60" s="312">
        <v>71.98</v>
      </c>
      <c r="P60" s="313">
        <v>62.51</v>
      </c>
      <c r="Q60" s="312">
        <v>150420400</v>
      </c>
      <c r="S60" s="319">
        <f t="shared" si="0"/>
        <v>1.9742039930008559E-2</v>
      </c>
      <c r="T60" s="319">
        <f t="shared" si="1"/>
        <v>1.4937489852248742E-2</v>
      </c>
      <c r="V60" s="339" t="s">
        <v>878</v>
      </c>
      <c r="W60" s="340">
        <f>_xlfn.COVARIANCE.P(S31:S68,T31:T68)</f>
        <v>1.9515239187228566E-4</v>
      </c>
    </row>
    <row r="61" spans="1:23" ht="20.100000000000001" customHeight="1" thickBot="1" x14ac:dyDescent="0.3">
      <c r="A61">
        <v>32</v>
      </c>
      <c r="B61" s="308" t="s">
        <v>879</v>
      </c>
      <c r="C61" s="309">
        <v>2104.4899999999998</v>
      </c>
      <c r="D61" s="309">
        <v>2112.66</v>
      </c>
      <c r="E61" s="309">
        <v>1867.01</v>
      </c>
      <c r="F61" s="310">
        <v>1972.18</v>
      </c>
      <c r="G61" s="309">
        <v>1972.18</v>
      </c>
      <c r="H61" s="311">
        <v>84626790000</v>
      </c>
      <c r="K61" s="308" t="s">
        <v>879</v>
      </c>
      <c r="L61" s="312">
        <v>71.84</v>
      </c>
      <c r="M61" s="312">
        <v>73.69</v>
      </c>
      <c r="N61" s="312">
        <v>61.5</v>
      </c>
      <c r="O61" s="312">
        <v>64.73</v>
      </c>
      <c r="P61" s="313">
        <v>56.21</v>
      </c>
      <c r="Q61" s="312">
        <v>227361100</v>
      </c>
      <c r="S61" s="319">
        <f t="shared" si="0"/>
        <v>-6.258080462392579E-2</v>
      </c>
      <c r="T61" s="319">
        <f t="shared" si="1"/>
        <v>-0.1007838745800671</v>
      </c>
      <c r="V61" s="341" t="s">
        <v>198</v>
      </c>
      <c r="W61" s="342">
        <f>+W60/V59</f>
        <v>0.19738915056113043</v>
      </c>
    </row>
    <row r="62" spans="1:23" ht="20.100000000000001" customHeight="1" thickBot="1" x14ac:dyDescent="0.3">
      <c r="A62">
        <v>33</v>
      </c>
      <c r="B62" s="308" t="s">
        <v>880</v>
      </c>
      <c r="C62" s="309">
        <v>1970.09</v>
      </c>
      <c r="D62" s="309">
        <v>2020.86</v>
      </c>
      <c r="E62" s="309">
        <v>1871.91</v>
      </c>
      <c r="F62" s="310">
        <v>1920.03</v>
      </c>
      <c r="G62" s="309">
        <v>1920.03</v>
      </c>
      <c r="H62" s="311">
        <v>79989370000</v>
      </c>
      <c r="K62" s="308" t="s">
        <v>880</v>
      </c>
      <c r="L62" s="312">
        <v>63.8</v>
      </c>
      <c r="M62" s="312">
        <v>67.010000000000005</v>
      </c>
      <c r="N62" s="312">
        <v>62.92</v>
      </c>
      <c r="O62" s="312">
        <v>64.84</v>
      </c>
      <c r="P62" s="313">
        <v>56.69</v>
      </c>
      <c r="Q62" s="312">
        <v>190814000</v>
      </c>
      <c r="S62" s="319">
        <f t="shared" si="0"/>
        <v>-2.6442819620927094E-2</v>
      </c>
      <c r="T62" s="319">
        <f t="shared" si="1"/>
        <v>8.5394057996797113E-3</v>
      </c>
    </row>
    <row r="63" spans="1:23" ht="20.100000000000001" customHeight="1" thickBot="1" x14ac:dyDescent="0.3">
      <c r="A63">
        <v>34</v>
      </c>
      <c r="B63" s="308" t="s">
        <v>881</v>
      </c>
      <c r="C63" s="309">
        <v>1919.65</v>
      </c>
      <c r="D63" s="309">
        <v>2094.3200000000002</v>
      </c>
      <c r="E63" s="309">
        <v>1893.7</v>
      </c>
      <c r="F63" s="310">
        <v>2079.36</v>
      </c>
      <c r="G63" s="309">
        <v>2079.36</v>
      </c>
      <c r="H63" s="311">
        <v>85844900000</v>
      </c>
      <c r="K63" s="308" t="s">
        <v>881</v>
      </c>
      <c r="L63" s="312">
        <v>64.760000000000005</v>
      </c>
      <c r="M63" s="312">
        <v>67.95</v>
      </c>
      <c r="N63" s="312">
        <v>57.16</v>
      </c>
      <c r="O63" s="312">
        <v>57.24</v>
      </c>
      <c r="P63" s="313">
        <v>50.05</v>
      </c>
      <c r="Q63" s="312">
        <v>347169000</v>
      </c>
      <c r="S63" s="334">
        <f t="shared" si="0"/>
        <v>8.2983078389400333E-2</v>
      </c>
      <c r="T63" s="334">
        <f t="shared" si="1"/>
        <v>-0.11712824131240074</v>
      </c>
    </row>
    <row r="64" spans="1:23" ht="20.100000000000001" customHeight="1" thickBot="1" x14ac:dyDescent="0.3">
      <c r="A64">
        <v>35</v>
      </c>
      <c r="B64" s="308" t="s">
        <v>882</v>
      </c>
      <c r="C64" s="309">
        <v>2080.7600000000002</v>
      </c>
      <c r="D64" s="309">
        <v>2116.48</v>
      </c>
      <c r="E64" s="309">
        <v>2019.39</v>
      </c>
      <c r="F64" s="310">
        <v>2080.41</v>
      </c>
      <c r="G64" s="309">
        <v>2080.41</v>
      </c>
      <c r="H64" s="311">
        <v>75943590000</v>
      </c>
      <c r="K64" s="308" t="s">
        <v>882</v>
      </c>
      <c r="L64" s="312">
        <v>57.29</v>
      </c>
      <c r="M64" s="312">
        <v>61.47</v>
      </c>
      <c r="N64" s="312">
        <v>56.3</v>
      </c>
      <c r="O64" s="312">
        <v>58.84</v>
      </c>
      <c r="P64" s="313">
        <v>51.44</v>
      </c>
      <c r="Q64" s="312">
        <v>224629400</v>
      </c>
      <c r="S64" s="319">
        <f t="shared" si="0"/>
        <v>5.0496306555847248E-4</v>
      </c>
      <c r="T64" s="319">
        <f t="shared" si="1"/>
        <v>2.7772227772227875E-2</v>
      </c>
    </row>
    <row r="65" spans="1:20" ht="20.100000000000001" customHeight="1" thickBot="1" x14ac:dyDescent="0.3">
      <c r="A65">
        <v>36</v>
      </c>
      <c r="B65" s="308" t="s">
        <v>883</v>
      </c>
      <c r="C65" s="309">
        <v>2082.9299999999998</v>
      </c>
      <c r="D65" s="309">
        <v>2104.27</v>
      </c>
      <c r="E65" s="309">
        <v>1993.26</v>
      </c>
      <c r="F65" s="310">
        <v>2043.94</v>
      </c>
      <c r="G65" s="309">
        <v>2043.94</v>
      </c>
      <c r="H65" s="311">
        <v>83649260000</v>
      </c>
      <c r="K65" s="308" t="s">
        <v>883</v>
      </c>
      <c r="L65" s="312">
        <v>59.13</v>
      </c>
      <c r="M65" s="312">
        <v>61.87</v>
      </c>
      <c r="N65" s="312">
        <v>58.32</v>
      </c>
      <c r="O65" s="312">
        <v>61.3</v>
      </c>
      <c r="P65" s="313">
        <v>53.6</v>
      </c>
      <c r="Q65" s="312">
        <v>226975100</v>
      </c>
      <c r="S65" s="319">
        <f t="shared" si="0"/>
        <v>-1.7530198374358763E-2</v>
      </c>
      <c r="T65" s="319">
        <f t="shared" si="1"/>
        <v>4.1990668740280013E-2</v>
      </c>
    </row>
    <row r="66" spans="1:20" ht="20.100000000000001" customHeight="1" thickBot="1" x14ac:dyDescent="0.3">
      <c r="A66">
        <v>37</v>
      </c>
      <c r="B66" s="308" t="s">
        <v>884</v>
      </c>
      <c r="C66" s="309">
        <v>2038.2</v>
      </c>
      <c r="D66" s="309">
        <v>2038.2</v>
      </c>
      <c r="E66" s="309">
        <v>1812.29</v>
      </c>
      <c r="F66" s="310">
        <v>1940.24</v>
      </c>
      <c r="G66" s="309">
        <v>1940.24</v>
      </c>
      <c r="H66" s="311">
        <v>92409770000</v>
      </c>
      <c r="K66" s="308" t="s">
        <v>884</v>
      </c>
      <c r="L66" s="312">
        <v>60.5</v>
      </c>
      <c r="M66" s="312">
        <v>66.53</v>
      </c>
      <c r="N66" s="312">
        <v>60.2</v>
      </c>
      <c r="O66" s="312">
        <v>66.36</v>
      </c>
      <c r="P66" s="313">
        <v>58.51</v>
      </c>
      <c r="Q66" s="312">
        <v>264665800</v>
      </c>
      <c r="S66" s="319">
        <f t="shared" si="0"/>
        <v>-5.0735344481736222E-2</v>
      </c>
      <c r="T66" s="319">
        <f t="shared" si="1"/>
        <v>9.1604477611940238E-2</v>
      </c>
    </row>
    <row r="67" spans="1:20" ht="20.100000000000001" customHeight="1" thickBot="1" x14ac:dyDescent="0.3">
      <c r="A67">
        <v>38</v>
      </c>
      <c r="B67" s="308" t="s">
        <v>885</v>
      </c>
      <c r="C67" s="309">
        <v>1936.94</v>
      </c>
      <c r="D67" s="309">
        <v>1962.96</v>
      </c>
      <c r="E67" s="309">
        <v>1810.1</v>
      </c>
      <c r="F67" s="310">
        <v>1932.23</v>
      </c>
      <c r="G67" s="309">
        <v>1932.23</v>
      </c>
      <c r="H67" s="311">
        <v>93049560000</v>
      </c>
      <c r="K67" s="308" t="s">
        <v>885</v>
      </c>
      <c r="L67" s="312">
        <v>65.91</v>
      </c>
      <c r="M67" s="312">
        <v>68.2</v>
      </c>
      <c r="N67" s="312">
        <v>62.35</v>
      </c>
      <c r="O67" s="312">
        <v>66.34</v>
      </c>
      <c r="P67" s="313">
        <v>58.49</v>
      </c>
      <c r="Q67" s="312">
        <v>263102700</v>
      </c>
      <c r="S67" s="319">
        <f t="shared" si="0"/>
        <v>-4.1283552550199776E-3</v>
      </c>
      <c r="T67" s="319">
        <f t="shared" si="1"/>
        <v>-3.4182191078446778E-4</v>
      </c>
    </row>
    <row r="68" spans="1:20" ht="20.100000000000001" customHeight="1" x14ac:dyDescent="0.25">
      <c r="A68">
        <v>39</v>
      </c>
      <c r="B68" s="308" t="s">
        <v>886</v>
      </c>
      <c r="C68" s="309">
        <v>1937.09</v>
      </c>
      <c r="D68" s="309">
        <v>2072.21</v>
      </c>
      <c r="E68" s="309">
        <v>1937.09</v>
      </c>
      <c r="F68" s="310">
        <v>2049.7399999999998</v>
      </c>
      <c r="G68" s="309">
        <v>2059.7399999999998</v>
      </c>
      <c r="H68" s="311">
        <v>92639420000</v>
      </c>
      <c r="K68" s="308" t="s">
        <v>886</v>
      </c>
      <c r="L68" s="312">
        <v>66.650000000000006</v>
      </c>
      <c r="M68" s="312">
        <v>69.19</v>
      </c>
      <c r="N68" s="312">
        <v>64.88</v>
      </c>
      <c r="O68" s="312">
        <v>68.489999999999995</v>
      </c>
      <c r="P68" s="313">
        <v>60.38</v>
      </c>
      <c r="Q68" s="312">
        <v>203107900</v>
      </c>
      <c r="S68" s="319">
        <f t="shared" si="0"/>
        <v>6.0815741397245437E-2</v>
      </c>
      <c r="T68" s="319">
        <f t="shared" si="1"/>
        <v>3.2313215934347772E-2</v>
      </c>
    </row>
    <row r="70" spans="1:20" ht="20.100000000000001" customHeight="1" x14ac:dyDescent="0.25">
      <c r="B70" s="103" t="s">
        <v>887</v>
      </c>
    </row>
    <row r="104" spans="12:13" ht="20.100000000000001" customHeight="1" x14ac:dyDescent="0.25">
      <c r="L104" s="343" t="s">
        <v>888</v>
      </c>
      <c r="M104" s="343"/>
    </row>
    <row r="105" spans="12:13" ht="20.100000000000001" customHeight="1" x14ac:dyDescent="0.25">
      <c r="L105" s="288" t="s">
        <v>889</v>
      </c>
    </row>
    <row r="106" spans="12:13" ht="20.100000000000001" customHeight="1" x14ac:dyDescent="0.25">
      <c r="L106" s="288" t="s">
        <v>890</v>
      </c>
    </row>
    <row r="130" spans="22:23" ht="20.100000000000001" customHeight="1" x14ac:dyDescent="0.25">
      <c r="V130" s="344" t="s">
        <v>891</v>
      </c>
      <c r="W130" s="345" t="s">
        <v>834</v>
      </c>
    </row>
    <row r="131" spans="22:23" ht="20.100000000000001" customHeight="1" x14ac:dyDescent="0.25">
      <c r="V131" s="344" t="s">
        <v>892</v>
      </c>
      <c r="W131" s="345" t="s">
        <v>836</v>
      </c>
    </row>
    <row r="132" spans="22:23" ht="20.100000000000001" customHeight="1" x14ac:dyDescent="0.25">
      <c r="V132" s="346" t="s">
        <v>893</v>
      </c>
      <c r="W132" s="347">
        <v>0.19739999999999999</v>
      </c>
    </row>
  </sheetData>
  <hyperlinks>
    <hyperlink ref="B70" r:id="rId1" xr:uid="{7635E7D1-EF46-4CA9-84E0-3F4D79C80A58}"/>
    <hyperlink ref="B12" r:id="rId2" location="cite_note-1" display="https://es.wikipedia.org/wiki/Beta_(finanzas) - cite_note-1" xr:uid="{D039CBF2-8828-4FA2-B96D-D597E59BE471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6F7D-9877-4657-A207-2E628CD265C1}">
  <sheetPr>
    <tabColor theme="1"/>
  </sheetPr>
  <dimension ref="A1:J27"/>
  <sheetViews>
    <sheetView zoomScale="160" zoomScaleNormal="160" workbookViewId="0">
      <selection activeCell="E10" sqref="E10"/>
    </sheetView>
  </sheetViews>
  <sheetFormatPr baseColWidth="10" defaultRowHeight="14.25" x14ac:dyDescent="0.2"/>
  <cols>
    <col min="1" max="8" width="11.42578125" style="2"/>
    <col min="9" max="9" width="12.28515625" style="2" customWidth="1"/>
    <col min="10" max="16384" width="11.42578125" style="2"/>
  </cols>
  <sheetData>
    <row r="1" spans="1:10" s="1" customFormat="1" ht="25.5" x14ac:dyDescent="0.35">
      <c r="A1" s="1" t="s">
        <v>18</v>
      </c>
      <c r="J1" s="5">
        <v>9</v>
      </c>
    </row>
    <row r="2" spans="1:10" s="3" customFormat="1" ht="19.5" x14ac:dyDescent="0.25">
      <c r="A2" s="3" t="s">
        <v>23</v>
      </c>
    </row>
    <row r="3" spans="1:10" ht="15" x14ac:dyDescent="0.25">
      <c r="A3" s="54" t="s">
        <v>655</v>
      </c>
      <c r="B3" s="59"/>
      <c r="C3" s="54"/>
      <c r="D3" s="54"/>
      <c r="E3" s="54"/>
      <c r="F3" s="54"/>
      <c r="G3" s="54"/>
      <c r="H3" s="54"/>
      <c r="I3" s="54"/>
      <c r="J3" s="54"/>
    </row>
    <row r="4" spans="1:10" ht="19.5" x14ac:dyDescent="0.25">
      <c r="A4" s="4"/>
      <c r="B4" s="4"/>
      <c r="C4" s="4"/>
      <c r="D4" s="58" t="s">
        <v>707</v>
      </c>
      <c r="E4" s="4"/>
      <c r="F4" s="4"/>
      <c r="G4" s="4"/>
      <c r="H4" s="142"/>
      <c r="I4" s="104"/>
      <c r="J4" s="4"/>
    </row>
    <row r="5" spans="1:10" x14ac:dyDescent="0.2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">
      <c r="A6" s="105" t="s">
        <v>373</v>
      </c>
      <c r="B6" s="159"/>
      <c r="C6" s="159"/>
      <c r="D6" s="160"/>
      <c r="E6" s="161">
        <f>+'S&amp;P500'!B110/100</f>
        <v>7.734946236559137E-2</v>
      </c>
      <c r="F6" s="4"/>
      <c r="G6" s="4"/>
      <c r="H6" s="4"/>
      <c r="I6" s="4"/>
      <c r="J6" s="4"/>
    </row>
    <row r="7" spans="1:10" x14ac:dyDescent="0.2">
      <c r="A7" s="105" t="s">
        <v>671</v>
      </c>
      <c r="B7" s="144"/>
      <c r="C7" s="144"/>
      <c r="D7" s="157"/>
      <c r="E7" s="158">
        <f>+'6'!G71</f>
        <v>3.8E-3</v>
      </c>
      <c r="F7" s="4"/>
      <c r="G7" s="4"/>
      <c r="H7" s="4"/>
      <c r="I7" s="4"/>
      <c r="J7" s="4"/>
    </row>
    <row r="8" spans="1:10" x14ac:dyDescent="0.2">
      <c r="A8" s="105" t="s">
        <v>672</v>
      </c>
      <c r="B8" s="154"/>
      <c r="C8" s="154"/>
      <c r="D8" s="155"/>
      <c r="E8" s="156">
        <f>+E6-E7</f>
        <v>7.3549462365591373E-2</v>
      </c>
      <c r="F8" s="4" t="s">
        <v>897</v>
      </c>
      <c r="G8" s="4"/>
      <c r="H8" s="4"/>
      <c r="I8" s="4"/>
      <c r="J8" s="4"/>
    </row>
    <row r="9" spans="1:10" x14ac:dyDescent="0.2">
      <c r="A9" s="19" t="s">
        <v>674</v>
      </c>
      <c r="B9" s="19"/>
      <c r="C9" s="19"/>
      <c r="D9" s="19"/>
      <c r="E9" s="19"/>
      <c r="F9" s="4"/>
      <c r="G9" s="4"/>
      <c r="H9" s="4"/>
      <c r="I9" s="4"/>
      <c r="J9" s="4"/>
    </row>
    <row r="10" spans="1:10" x14ac:dyDescent="0.2">
      <c r="A10" s="8"/>
      <c r="B10" s="8" t="s">
        <v>673</v>
      </c>
      <c r="C10" s="8"/>
      <c r="D10" s="8"/>
      <c r="E10" s="162">
        <f>+'S&amp;PBVL'!P5*E8</f>
        <v>9.137609114654846E-2</v>
      </c>
      <c r="F10" s="4"/>
      <c r="G10" s="4"/>
      <c r="H10" s="4"/>
      <c r="I10" s="4"/>
      <c r="J10" s="4"/>
    </row>
    <row r="11" spans="1:10" x14ac:dyDescent="0.2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</sheetData>
  <hyperlinks>
    <hyperlink ref="A6" location="'S&amp;P500'!A1" display="S&amp;P500" xr:uid="{197808EF-CB8A-42FA-BBB0-A343B06EE4F5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4164-72B2-4EE3-9751-7728AEE284E2}">
  <dimension ref="A1:J28"/>
  <sheetViews>
    <sheetView zoomScale="148" zoomScaleNormal="148" workbookViewId="0">
      <selection activeCell="L14" sqref="L14"/>
    </sheetView>
  </sheetViews>
  <sheetFormatPr baseColWidth="10" defaultRowHeight="14.25" x14ac:dyDescent="0.2"/>
  <cols>
    <col min="1" max="8" width="11.42578125" style="2"/>
    <col min="9" max="9" width="12.28515625" style="2" customWidth="1"/>
    <col min="10" max="16384" width="11.42578125" style="2"/>
  </cols>
  <sheetData>
    <row r="1" spans="1:10" s="1" customFormat="1" ht="25.5" x14ac:dyDescent="0.35">
      <c r="A1" s="1" t="s">
        <v>18</v>
      </c>
      <c r="J1" s="5">
        <v>10</v>
      </c>
    </row>
    <row r="2" spans="1:10" s="3" customFormat="1" ht="19.5" x14ac:dyDescent="0.25">
      <c r="A2" s="3" t="s">
        <v>23</v>
      </c>
    </row>
    <row r="3" spans="1:10" x14ac:dyDescent="0.2">
      <c r="A3" s="4" t="s">
        <v>24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">
      <c r="A5" s="4"/>
      <c r="B5" s="4"/>
      <c r="C5" s="4" t="s">
        <v>25</v>
      </c>
      <c r="D5" s="4"/>
      <c r="E5" s="4"/>
      <c r="F5" s="4" t="s">
        <v>26</v>
      </c>
      <c r="G5" s="163">
        <f>+'6'!G71</f>
        <v>3.8E-3</v>
      </c>
      <c r="H5" s="4"/>
      <c r="I5" s="4"/>
      <c r="J5" s="4"/>
    </row>
    <row r="6" spans="1:10" x14ac:dyDescent="0.2">
      <c r="A6" s="4"/>
      <c r="B6" s="4"/>
      <c r="C6" s="4" t="s">
        <v>28</v>
      </c>
      <c r="D6" s="4"/>
      <c r="E6" s="4"/>
      <c r="F6" s="4" t="s">
        <v>27</v>
      </c>
      <c r="G6" s="6">
        <f>+'7'!F58</f>
        <v>0.9259166034475057</v>
      </c>
      <c r="H6" s="4"/>
      <c r="I6" s="4"/>
      <c r="J6" s="4"/>
    </row>
    <row r="7" spans="1:10" x14ac:dyDescent="0.2">
      <c r="A7" s="4"/>
      <c r="B7" s="4"/>
      <c r="C7" s="4" t="s">
        <v>29</v>
      </c>
      <c r="D7" s="4"/>
      <c r="E7" s="4"/>
      <c r="F7" s="4" t="s">
        <v>30</v>
      </c>
      <c r="G7" s="6">
        <f>+'9'!E10</f>
        <v>9.137609114654846E-2</v>
      </c>
      <c r="H7" s="4"/>
      <c r="I7" s="4"/>
      <c r="J7" s="4"/>
    </row>
    <row r="8" spans="1:10" x14ac:dyDescent="0.2">
      <c r="A8" s="4"/>
      <c r="B8" s="4"/>
      <c r="C8" s="4" t="s">
        <v>709</v>
      </c>
      <c r="D8" s="4"/>
      <c r="E8" s="4"/>
      <c r="F8" s="4"/>
      <c r="G8" s="163">
        <v>1.3100000000000001E-2</v>
      </c>
      <c r="H8" s="4" t="s">
        <v>898</v>
      </c>
      <c r="I8" s="4"/>
      <c r="J8" s="4"/>
    </row>
    <row r="9" spans="1:10" x14ac:dyDescent="0.2">
      <c r="A9" s="4"/>
      <c r="B9" s="4"/>
      <c r="C9" s="8" t="s">
        <v>31</v>
      </c>
      <c r="D9" s="8"/>
      <c r="E9" s="8"/>
      <c r="F9" s="8"/>
      <c r="G9" s="355">
        <f>G5+G6*G7+G8</f>
        <v>0.10150663995072184</v>
      </c>
      <c r="H9" s="4"/>
      <c r="I9" s="4"/>
      <c r="J9" s="4"/>
    </row>
    <row r="10" spans="1:10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">
      <c r="A11" s="4" t="s">
        <v>19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">
      <c r="A12" s="4"/>
      <c r="B12" s="4"/>
      <c r="C12" s="184" t="s">
        <v>32</v>
      </c>
      <c r="D12" s="184"/>
      <c r="E12" s="184"/>
      <c r="F12" s="184"/>
      <c r="G12" s="356">
        <f>+'7'!F55</f>
        <v>0.3</v>
      </c>
      <c r="H12" s="4"/>
      <c r="I12" s="4"/>
      <c r="J12" s="4"/>
    </row>
    <row r="13" spans="1:10" x14ac:dyDescent="0.2">
      <c r="A13" s="4"/>
      <c r="B13" s="4"/>
      <c r="C13" s="4" t="s">
        <v>34</v>
      </c>
      <c r="D13" s="4"/>
      <c r="E13" s="4"/>
      <c r="F13" s="4"/>
      <c r="G13" s="7">
        <f>+G9</f>
        <v>0.10150663995072184</v>
      </c>
      <c r="H13" s="4"/>
      <c r="I13" s="4"/>
      <c r="J13" s="4"/>
    </row>
    <row r="14" spans="1:10" x14ac:dyDescent="0.2">
      <c r="A14" s="4"/>
      <c r="B14" s="4"/>
      <c r="C14" s="184" t="s">
        <v>33</v>
      </c>
      <c r="D14" s="184"/>
      <c r="E14" s="184"/>
      <c r="F14" s="184"/>
      <c r="G14" s="356">
        <f>+'7'!F56</f>
        <v>0.7</v>
      </c>
      <c r="H14" s="4"/>
      <c r="I14" s="4"/>
      <c r="J14" s="4"/>
    </row>
    <row r="15" spans="1:10" x14ac:dyDescent="0.2">
      <c r="A15" s="4"/>
      <c r="B15" s="4"/>
      <c r="C15" s="4" t="s">
        <v>35</v>
      </c>
      <c r="D15" s="4"/>
      <c r="E15" s="4"/>
      <c r="F15" s="4"/>
      <c r="G15" s="7">
        <v>7.0000000000000007E-2</v>
      </c>
      <c r="H15" s="4" t="s">
        <v>705</v>
      </c>
      <c r="I15" s="4"/>
      <c r="J15" s="4"/>
    </row>
    <row r="16" spans="1:10" x14ac:dyDescent="0.2">
      <c r="A16" s="4"/>
      <c r="B16" s="4"/>
      <c r="C16" s="4" t="s">
        <v>36</v>
      </c>
      <c r="D16" s="4"/>
      <c r="E16" s="4"/>
      <c r="F16" s="4"/>
      <c r="G16" s="7">
        <f>+'7'!F57</f>
        <v>0.29499999999999998</v>
      </c>
      <c r="H16" s="4"/>
      <c r="I16" s="4"/>
      <c r="J16" s="4"/>
    </row>
    <row r="17" spans="1:10" x14ac:dyDescent="0.2">
      <c r="A17" s="4"/>
      <c r="B17" s="4"/>
      <c r="C17" s="8" t="s">
        <v>0</v>
      </c>
      <c r="D17" s="8"/>
      <c r="E17" s="8"/>
      <c r="F17" s="8"/>
      <c r="G17" s="355">
        <f>(G12*G13+G14*G15*(1-G16))/(G12+G14)</f>
        <v>6.4996991985216551E-2</v>
      </c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9B0C-967B-43ED-A591-EC9F696F33DB}">
  <sheetPr>
    <tabColor theme="1"/>
  </sheetPr>
  <dimension ref="A1:K106"/>
  <sheetViews>
    <sheetView topLeftCell="A17" zoomScale="130" zoomScaleNormal="130" workbookViewId="0">
      <selection activeCell="A60" sqref="A60:A73"/>
    </sheetView>
  </sheetViews>
  <sheetFormatPr baseColWidth="10" defaultRowHeight="15.75" x14ac:dyDescent="0.25"/>
  <cols>
    <col min="1" max="1" width="37.5703125" style="100" customWidth="1"/>
    <col min="2" max="2" width="20.140625" style="68" customWidth="1"/>
    <col min="3" max="3" width="12.7109375" style="68" customWidth="1"/>
    <col min="4" max="4" width="15.85546875" style="68" customWidth="1"/>
    <col min="5" max="5" width="12.5703125" style="68" customWidth="1"/>
    <col min="6" max="6" width="19" style="68" customWidth="1"/>
    <col min="7" max="7" width="20.140625" style="68" customWidth="1"/>
    <col min="8" max="8" width="27.140625" style="68" customWidth="1"/>
    <col min="9" max="9" width="13.28515625" style="68" customWidth="1"/>
    <col min="10" max="10" width="31.85546875" style="68" customWidth="1"/>
    <col min="11" max="11" width="54.42578125" style="68" customWidth="1"/>
    <col min="12" max="256" width="11.42578125" style="68"/>
    <col min="257" max="257" width="37.5703125" style="68" customWidth="1"/>
    <col min="258" max="258" width="20.140625" style="68" customWidth="1"/>
    <col min="259" max="259" width="12.7109375" style="68" customWidth="1"/>
    <col min="260" max="260" width="15.85546875" style="68" customWidth="1"/>
    <col min="261" max="261" width="12.5703125" style="68" customWidth="1"/>
    <col min="262" max="262" width="19" style="68" customWidth="1"/>
    <col min="263" max="263" width="20.140625" style="68" customWidth="1"/>
    <col min="264" max="264" width="37.140625" style="68" customWidth="1"/>
    <col min="265" max="265" width="13.28515625" style="68" customWidth="1"/>
    <col min="266" max="266" width="31.85546875" style="68" customWidth="1"/>
    <col min="267" max="267" width="54.42578125" style="68" customWidth="1"/>
    <col min="268" max="512" width="11.42578125" style="68"/>
    <col min="513" max="513" width="37.5703125" style="68" customWidth="1"/>
    <col min="514" max="514" width="20.140625" style="68" customWidth="1"/>
    <col min="515" max="515" width="12.7109375" style="68" customWidth="1"/>
    <col min="516" max="516" width="15.85546875" style="68" customWidth="1"/>
    <col min="517" max="517" width="12.5703125" style="68" customWidth="1"/>
    <col min="518" max="518" width="19" style="68" customWidth="1"/>
    <col min="519" max="519" width="20.140625" style="68" customWidth="1"/>
    <col min="520" max="520" width="37.140625" style="68" customWidth="1"/>
    <col min="521" max="521" width="13.28515625" style="68" customWidth="1"/>
    <col min="522" max="522" width="31.85546875" style="68" customWidth="1"/>
    <col min="523" max="523" width="54.42578125" style="68" customWidth="1"/>
    <col min="524" max="768" width="11.42578125" style="68"/>
    <col min="769" max="769" width="37.5703125" style="68" customWidth="1"/>
    <col min="770" max="770" width="20.140625" style="68" customWidth="1"/>
    <col min="771" max="771" width="12.7109375" style="68" customWidth="1"/>
    <col min="772" max="772" width="15.85546875" style="68" customWidth="1"/>
    <col min="773" max="773" width="12.5703125" style="68" customWidth="1"/>
    <col min="774" max="774" width="19" style="68" customWidth="1"/>
    <col min="775" max="775" width="20.140625" style="68" customWidth="1"/>
    <col min="776" max="776" width="37.140625" style="68" customWidth="1"/>
    <col min="777" max="777" width="13.28515625" style="68" customWidth="1"/>
    <col min="778" max="778" width="31.85546875" style="68" customWidth="1"/>
    <col min="779" max="779" width="54.42578125" style="68" customWidth="1"/>
    <col min="780" max="1024" width="11.42578125" style="68"/>
    <col min="1025" max="1025" width="37.5703125" style="68" customWidth="1"/>
    <col min="1026" max="1026" width="20.140625" style="68" customWidth="1"/>
    <col min="1027" max="1027" width="12.7109375" style="68" customWidth="1"/>
    <col min="1028" max="1028" width="15.85546875" style="68" customWidth="1"/>
    <col min="1029" max="1029" width="12.5703125" style="68" customWidth="1"/>
    <col min="1030" max="1030" width="19" style="68" customWidth="1"/>
    <col min="1031" max="1031" width="20.140625" style="68" customWidth="1"/>
    <col min="1032" max="1032" width="37.140625" style="68" customWidth="1"/>
    <col min="1033" max="1033" width="13.28515625" style="68" customWidth="1"/>
    <col min="1034" max="1034" width="31.85546875" style="68" customWidth="1"/>
    <col min="1035" max="1035" width="54.42578125" style="68" customWidth="1"/>
    <col min="1036" max="1280" width="11.42578125" style="68"/>
    <col min="1281" max="1281" width="37.5703125" style="68" customWidth="1"/>
    <col min="1282" max="1282" width="20.140625" style="68" customWidth="1"/>
    <col min="1283" max="1283" width="12.7109375" style="68" customWidth="1"/>
    <col min="1284" max="1284" width="15.85546875" style="68" customWidth="1"/>
    <col min="1285" max="1285" width="12.5703125" style="68" customWidth="1"/>
    <col min="1286" max="1286" width="19" style="68" customWidth="1"/>
    <col min="1287" max="1287" width="20.140625" style="68" customWidth="1"/>
    <col min="1288" max="1288" width="37.140625" style="68" customWidth="1"/>
    <col min="1289" max="1289" width="13.28515625" style="68" customWidth="1"/>
    <col min="1290" max="1290" width="31.85546875" style="68" customWidth="1"/>
    <col min="1291" max="1291" width="54.42578125" style="68" customWidth="1"/>
    <col min="1292" max="1536" width="11.42578125" style="68"/>
    <col min="1537" max="1537" width="37.5703125" style="68" customWidth="1"/>
    <col min="1538" max="1538" width="20.140625" style="68" customWidth="1"/>
    <col min="1539" max="1539" width="12.7109375" style="68" customWidth="1"/>
    <col min="1540" max="1540" width="15.85546875" style="68" customWidth="1"/>
    <col min="1541" max="1541" width="12.5703125" style="68" customWidth="1"/>
    <col min="1542" max="1542" width="19" style="68" customWidth="1"/>
    <col min="1543" max="1543" width="20.140625" style="68" customWidth="1"/>
    <col min="1544" max="1544" width="37.140625" style="68" customWidth="1"/>
    <col min="1545" max="1545" width="13.28515625" style="68" customWidth="1"/>
    <col min="1546" max="1546" width="31.85546875" style="68" customWidth="1"/>
    <col min="1547" max="1547" width="54.42578125" style="68" customWidth="1"/>
    <col min="1548" max="1792" width="11.42578125" style="68"/>
    <col min="1793" max="1793" width="37.5703125" style="68" customWidth="1"/>
    <col min="1794" max="1794" width="20.140625" style="68" customWidth="1"/>
    <col min="1795" max="1795" width="12.7109375" style="68" customWidth="1"/>
    <col min="1796" max="1796" width="15.85546875" style="68" customWidth="1"/>
    <col min="1797" max="1797" width="12.5703125" style="68" customWidth="1"/>
    <col min="1798" max="1798" width="19" style="68" customWidth="1"/>
    <col min="1799" max="1799" width="20.140625" style="68" customWidth="1"/>
    <col min="1800" max="1800" width="37.140625" style="68" customWidth="1"/>
    <col min="1801" max="1801" width="13.28515625" style="68" customWidth="1"/>
    <col min="1802" max="1802" width="31.85546875" style="68" customWidth="1"/>
    <col min="1803" max="1803" width="54.42578125" style="68" customWidth="1"/>
    <col min="1804" max="2048" width="11.42578125" style="68"/>
    <col min="2049" max="2049" width="37.5703125" style="68" customWidth="1"/>
    <col min="2050" max="2050" width="20.140625" style="68" customWidth="1"/>
    <col min="2051" max="2051" width="12.7109375" style="68" customWidth="1"/>
    <col min="2052" max="2052" width="15.85546875" style="68" customWidth="1"/>
    <col min="2053" max="2053" width="12.5703125" style="68" customWidth="1"/>
    <col min="2054" max="2054" width="19" style="68" customWidth="1"/>
    <col min="2055" max="2055" width="20.140625" style="68" customWidth="1"/>
    <col min="2056" max="2056" width="37.140625" style="68" customWidth="1"/>
    <col min="2057" max="2057" width="13.28515625" style="68" customWidth="1"/>
    <col min="2058" max="2058" width="31.85546875" style="68" customWidth="1"/>
    <col min="2059" max="2059" width="54.42578125" style="68" customWidth="1"/>
    <col min="2060" max="2304" width="11.42578125" style="68"/>
    <col min="2305" max="2305" width="37.5703125" style="68" customWidth="1"/>
    <col min="2306" max="2306" width="20.140625" style="68" customWidth="1"/>
    <col min="2307" max="2307" width="12.7109375" style="68" customWidth="1"/>
    <col min="2308" max="2308" width="15.85546875" style="68" customWidth="1"/>
    <col min="2309" max="2309" width="12.5703125" style="68" customWidth="1"/>
    <col min="2310" max="2310" width="19" style="68" customWidth="1"/>
    <col min="2311" max="2311" width="20.140625" style="68" customWidth="1"/>
    <col min="2312" max="2312" width="37.140625" style="68" customWidth="1"/>
    <col min="2313" max="2313" width="13.28515625" style="68" customWidth="1"/>
    <col min="2314" max="2314" width="31.85546875" style="68" customWidth="1"/>
    <col min="2315" max="2315" width="54.42578125" style="68" customWidth="1"/>
    <col min="2316" max="2560" width="11.42578125" style="68"/>
    <col min="2561" max="2561" width="37.5703125" style="68" customWidth="1"/>
    <col min="2562" max="2562" width="20.140625" style="68" customWidth="1"/>
    <col min="2563" max="2563" width="12.7109375" style="68" customWidth="1"/>
    <col min="2564" max="2564" width="15.85546875" style="68" customWidth="1"/>
    <col min="2565" max="2565" width="12.5703125" style="68" customWidth="1"/>
    <col min="2566" max="2566" width="19" style="68" customWidth="1"/>
    <col min="2567" max="2567" width="20.140625" style="68" customWidth="1"/>
    <col min="2568" max="2568" width="37.140625" style="68" customWidth="1"/>
    <col min="2569" max="2569" width="13.28515625" style="68" customWidth="1"/>
    <col min="2570" max="2570" width="31.85546875" style="68" customWidth="1"/>
    <col min="2571" max="2571" width="54.42578125" style="68" customWidth="1"/>
    <col min="2572" max="2816" width="11.42578125" style="68"/>
    <col min="2817" max="2817" width="37.5703125" style="68" customWidth="1"/>
    <col min="2818" max="2818" width="20.140625" style="68" customWidth="1"/>
    <col min="2819" max="2819" width="12.7109375" style="68" customWidth="1"/>
    <col min="2820" max="2820" width="15.85546875" style="68" customWidth="1"/>
    <col min="2821" max="2821" width="12.5703125" style="68" customWidth="1"/>
    <col min="2822" max="2822" width="19" style="68" customWidth="1"/>
    <col min="2823" max="2823" width="20.140625" style="68" customWidth="1"/>
    <col min="2824" max="2824" width="37.140625" style="68" customWidth="1"/>
    <col min="2825" max="2825" width="13.28515625" style="68" customWidth="1"/>
    <col min="2826" max="2826" width="31.85546875" style="68" customWidth="1"/>
    <col min="2827" max="2827" width="54.42578125" style="68" customWidth="1"/>
    <col min="2828" max="3072" width="11.42578125" style="68"/>
    <col min="3073" max="3073" width="37.5703125" style="68" customWidth="1"/>
    <col min="3074" max="3074" width="20.140625" style="68" customWidth="1"/>
    <col min="3075" max="3075" width="12.7109375" style="68" customWidth="1"/>
    <col min="3076" max="3076" width="15.85546875" style="68" customWidth="1"/>
    <col min="3077" max="3077" width="12.5703125" style="68" customWidth="1"/>
    <col min="3078" max="3078" width="19" style="68" customWidth="1"/>
    <col min="3079" max="3079" width="20.140625" style="68" customWidth="1"/>
    <col min="3080" max="3080" width="37.140625" style="68" customWidth="1"/>
    <col min="3081" max="3081" width="13.28515625" style="68" customWidth="1"/>
    <col min="3082" max="3082" width="31.85546875" style="68" customWidth="1"/>
    <col min="3083" max="3083" width="54.42578125" style="68" customWidth="1"/>
    <col min="3084" max="3328" width="11.42578125" style="68"/>
    <col min="3329" max="3329" width="37.5703125" style="68" customWidth="1"/>
    <col min="3330" max="3330" width="20.140625" style="68" customWidth="1"/>
    <col min="3331" max="3331" width="12.7109375" style="68" customWidth="1"/>
    <col min="3332" max="3332" width="15.85546875" style="68" customWidth="1"/>
    <col min="3333" max="3333" width="12.5703125" style="68" customWidth="1"/>
    <col min="3334" max="3334" width="19" style="68" customWidth="1"/>
    <col min="3335" max="3335" width="20.140625" style="68" customWidth="1"/>
    <col min="3336" max="3336" width="37.140625" style="68" customWidth="1"/>
    <col min="3337" max="3337" width="13.28515625" style="68" customWidth="1"/>
    <col min="3338" max="3338" width="31.85546875" style="68" customWidth="1"/>
    <col min="3339" max="3339" width="54.42578125" style="68" customWidth="1"/>
    <col min="3340" max="3584" width="11.42578125" style="68"/>
    <col min="3585" max="3585" width="37.5703125" style="68" customWidth="1"/>
    <col min="3586" max="3586" width="20.140625" style="68" customWidth="1"/>
    <col min="3587" max="3587" width="12.7109375" style="68" customWidth="1"/>
    <col min="3588" max="3588" width="15.85546875" style="68" customWidth="1"/>
    <col min="3589" max="3589" width="12.5703125" style="68" customWidth="1"/>
    <col min="3590" max="3590" width="19" style="68" customWidth="1"/>
    <col min="3591" max="3591" width="20.140625" style="68" customWidth="1"/>
    <col min="3592" max="3592" width="37.140625" style="68" customWidth="1"/>
    <col min="3593" max="3593" width="13.28515625" style="68" customWidth="1"/>
    <col min="3594" max="3594" width="31.85546875" style="68" customWidth="1"/>
    <col min="3595" max="3595" width="54.42578125" style="68" customWidth="1"/>
    <col min="3596" max="3840" width="11.42578125" style="68"/>
    <col min="3841" max="3841" width="37.5703125" style="68" customWidth="1"/>
    <col min="3842" max="3842" width="20.140625" style="68" customWidth="1"/>
    <col min="3843" max="3843" width="12.7109375" style="68" customWidth="1"/>
    <col min="3844" max="3844" width="15.85546875" style="68" customWidth="1"/>
    <col min="3845" max="3845" width="12.5703125" style="68" customWidth="1"/>
    <col min="3846" max="3846" width="19" style="68" customWidth="1"/>
    <col min="3847" max="3847" width="20.140625" style="68" customWidth="1"/>
    <col min="3848" max="3848" width="37.140625" style="68" customWidth="1"/>
    <col min="3849" max="3849" width="13.28515625" style="68" customWidth="1"/>
    <col min="3850" max="3850" width="31.85546875" style="68" customWidth="1"/>
    <col min="3851" max="3851" width="54.42578125" style="68" customWidth="1"/>
    <col min="3852" max="4096" width="11.42578125" style="68"/>
    <col min="4097" max="4097" width="37.5703125" style="68" customWidth="1"/>
    <col min="4098" max="4098" width="20.140625" style="68" customWidth="1"/>
    <col min="4099" max="4099" width="12.7109375" style="68" customWidth="1"/>
    <col min="4100" max="4100" width="15.85546875" style="68" customWidth="1"/>
    <col min="4101" max="4101" width="12.5703125" style="68" customWidth="1"/>
    <col min="4102" max="4102" width="19" style="68" customWidth="1"/>
    <col min="4103" max="4103" width="20.140625" style="68" customWidth="1"/>
    <col min="4104" max="4104" width="37.140625" style="68" customWidth="1"/>
    <col min="4105" max="4105" width="13.28515625" style="68" customWidth="1"/>
    <col min="4106" max="4106" width="31.85546875" style="68" customWidth="1"/>
    <col min="4107" max="4107" width="54.42578125" style="68" customWidth="1"/>
    <col min="4108" max="4352" width="11.42578125" style="68"/>
    <col min="4353" max="4353" width="37.5703125" style="68" customWidth="1"/>
    <col min="4354" max="4354" width="20.140625" style="68" customWidth="1"/>
    <col min="4355" max="4355" width="12.7109375" style="68" customWidth="1"/>
    <col min="4356" max="4356" width="15.85546875" style="68" customWidth="1"/>
    <col min="4357" max="4357" width="12.5703125" style="68" customWidth="1"/>
    <col min="4358" max="4358" width="19" style="68" customWidth="1"/>
    <col min="4359" max="4359" width="20.140625" style="68" customWidth="1"/>
    <col min="4360" max="4360" width="37.140625" style="68" customWidth="1"/>
    <col min="4361" max="4361" width="13.28515625" style="68" customWidth="1"/>
    <col min="4362" max="4362" width="31.85546875" style="68" customWidth="1"/>
    <col min="4363" max="4363" width="54.42578125" style="68" customWidth="1"/>
    <col min="4364" max="4608" width="11.42578125" style="68"/>
    <col min="4609" max="4609" width="37.5703125" style="68" customWidth="1"/>
    <col min="4610" max="4610" width="20.140625" style="68" customWidth="1"/>
    <col min="4611" max="4611" width="12.7109375" style="68" customWidth="1"/>
    <col min="4612" max="4612" width="15.85546875" style="68" customWidth="1"/>
    <col min="4613" max="4613" width="12.5703125" style="68" customWidth="1"/>
    <col min="4614" max="4614" width="19" style="68" customWidth="1"/>
    <col min="4615" max="4615" width="20.140625" style="68" customWidth="1"/>
    <col min="4616" max="4616" width="37.140625" style="68" customWidth="1"/>
    <col min="4617" max="4617" width="13.28515625" style="68" customWidth="1"/>
    <col min="4618" max="4618" width="31.85546875" style="68" customWidth="1"/>
    <col min="4619" max="4619" width="54.42578125" style="68" customWidth="1"/>
    <col min="4620" max="4864" width="11.42578125" style="68"/>
    <col min="4865" max="4865" width="37.5703125" style="68" customWidth="1"/>
    <col min="4866" max="4866" width="20.140625" style="68" customWidth="1"/>
    <col min="4867" max="4867" width="12.7109375" style="68" customWidth="1"/>
    <col min="4868" max="4868" width="15.85546875" style="68" customWidth="1"/>
    <col min="4869" max="4869" width="12.5703125" style="68" customWidth="1"/>
    <col min="4870" max="4870" width="19" style="68" customWidth="1"/>
    <col min="4871" max="4871" width="20.140625" style="68" customWidth="1"/>
    <col min="4872" max="4872" width="37.140625" style="68" customWidth="1"/>
    <col min="4873" max="4873" width="13.28515625" style="68" customWidth="1"/>
    <col min="4874" max="4874" width="31.85546875" style="68" customWidth="1"/>
    <col min="4875" max="4875" width="54.42578125" style="68" customWidth="1"/>
    <col min="4876" max="5120" width="11.42578125" style="68"/>
    <col min="5121" max="5121" width="37.5703125" style="68" customWidth="1"/>
    <col min="5122" max="5122" width="20.140625" style="68" customWidth="1"/>
    <col min="5123" max="5123" width="12.7109375" style="68" customWidth="1"/>
    <col min="5124" max="5124" width="15.85546875" style="68" customWidth="1"/>
    <col min="5125" max="5125" width="12.5703125" style="68" customWidth="1"/>
    <col min="5126" max="5126" width="19" style="68" customWidth="1"/>
    <col min="5127" max="5127" width="20.140625" style="68" customWidth="1"/>
    <col min="5128" max="5128" width="37.140625" style="68" customWidth="1"/>
    <col min="5129" max="5129" width="13.28515625" style="68" customWidth="1"/>
    <col min="5130" max="5130" width="31.85546875" style="68" customWidth="1"/>
    <col min="5131" max="5131" width="54.42578125" style="68" customWidth="1"/>
    <col min="5132" max="5376" width="11.42578125" style="68"/>
    <col min="5377" max="5377" width="37.5703125" style="68" customWidth="1"/>
    <col min="5378" max="5378" width="20.140625" style="68" customWidth="1"/>
    <col min="5379" max="5379" width="12.7109375" style="68" customWidth="1"/>
    <col min="5380" max="5380" width="15.85546875" style="68" customWidth="1"/>
    <col min="5381" max="5381" width="12.5703125" style="68" customWidth="1"/>
    <col min="5382" max="5382" width="19" style="68" customWidth="1"/>
    <col min="5383" max="5383" width="20.140625" style="68" customWidth="1"/>
    <col min="5384" max="5384" width="37.140625" style="68" customWidth="1"/>
    <col min="5385" max="5385" width="13.28515625" style="68" customWidth="1"/>
    <col min="5386" max="5386" width="31.85546875" style="68" customWidth="1"/>
    <col min="5387" max="5387" width="54.42578125" style="68" customWidth="1"/>
    <col min="5388" max="5632" width="11.42578125" style="68"/>
    <col min="5633" max="5633" width="37.5703125" style="68" customWidth="1"/>
    <col min="5634" max="5634" width="20.140625" style="68" customWidth="1"/>
    <col min="5635" max="5635" width="12.7109375" style="68" customWidth="1"/>
    <col min="5636" max="5636" width="15.85546875" style="68" customWidth="1"/>
    <col min="5637" max="5637" width="12.5703125" style="68" customWidth="1"/>
    <col min="5638" max="5638" width="19" style="68" customWidth="1"/>
    <col min="5639" max="5639" width="20.140625" style="68" customWidth="1"/>
    <col min="5640" max="5640" width="37.140625" style="68" customWidth="1"/>
    <col min="5641" max="5641" width="13.28515625" style="68" customWidth="1"/>
    <col min="5642" max="5642" width="31.85546875" style="68" customWidth="1"/>
    <col min="5643" max="5643" width="54.42578125" style="68" customWidth="1"/>
    <col min="5644" max="5888" width="11.42578125" style="68"/>
    <col min="5889" max="5889" width="37.5703125" style="68" customWidth="1"/>
    <col min="5890" max="5890" width="20.140625" style="68" customWidth="1"/>
    <col min="5891" max="5891" width="12.7109375" style="68" customWidth="1"/>
    <col min="5892" max="5892" width="15.85546875" style="68" customWidth="1"/>
    <col min="5893" max="5893" width="12.5703125" style="68" customWidth="1"/>
    <col min="5894" max="5894" width="19" style="68" customWidth="1"/>
    <col min="5895" max="5895" width="20.140625" style="68" customWidth="1"/>
    <col min="5896" max="5896" width="37.140625" style="68" customWidth="1"/>
    <col min="5897" max="5897" width="13.28515625" style="68" customWidth="1"/>
    <col min="5898" max="5898" width="31.85546875" style="68" customWidth="1"/>
    <col min="5899" max="5899" width="54.42578125" style="68" customWidth="1"/>
    <col min="5900" max="6144" width="11.42578125" style="68"/>
    <col min="6145" max="6145" width="37.5703125" style="68" customWidth="1"/>
    <col min="6146" max="6146" width="20.140625" style="68" customWidth="1"/>
    <col min="6147" max="6147" width="12.7109375" style="68" customWidth="1"/>
    <col min="6148" max="6148" width="15.85546875" style="68" customWidth="1"/>
    <col min="6149" max="6149" width="12.5703125" style="68" customWidth="1"/>
    <col min="6150" max="6150" width="19" style="68" customWidth="1"/>
    <col min="6151" max="6151" width="20.140625" style="68" customWidth="1"/>
    <col min="6152" max="6152" width="37.140625" style="68" customWidth="1"/>
    <col min="6153" max="6153" width="13.28515625" style="68" customWidth="1"/>
    <col min="6154" max="6154" width="31.85546875" style="68" customWidth="1"/>
    <col min="6155" max="6155" width="54.42578125" style="68" customWidth="1"/>
    <col min="6156" max="6400" width="11.42578125" style="68"/>
    <col min="6401" max="6401" width="37.5703125" style="68" customWidth="1"/>
    <col min="6402" max="6402" width="20.140625" style="68" customWidth="1"/>
    <col min="6403" max="6403" width="12.7109375" style="68" customWidth="1"/>
    <col min="6404" max="6404" width="15.85546875" style="68" customWidth="1"/>
    <col min="6405" max="6405" width="12.5703125" style="68" customWidth="1"/>
    <col min="6406" max="6406" width="19" style="68" customWidth="1"/>
    <col min="6407" max="6407" width="20.140625" style="68" customWidth="1"/>
    <col min="6408" max="6408" width="37.140625" style="68" customWidth="1"/>
    <col min="6409" max="6409" width="13.28515625" style="68" customWidth="1"/>
    <col min="6410" max="6410" width="31.85546875" style="68" customWidth="1"/>
    <col min="6411" max="6411" width="54.42578125" style="68" customWidth="1"/>
    <col min="6412" max="6656" width="11.42578125" style="68"/>
    <col min="6657" max="6657" width="37.5703125" style="68" customWidth="1"/>
    <col min="6658" max="6658" width="20.140625" style="68" customWidth="1"/>
    <col min="6659" max="6659" width="12.7109375" style="68" customWidth="1"/>
    <col min="6660" max="6660" width="15.85546875" style="68" customWidth="1"/>
    <col min="6661" max="6661" width="12.5703125" style="68" customWidth="1"/>
    <col min="6662" max="6662" width="19" style="68" customWidth="1"/>
    <col min="6663" max="6663" width="20.140625" style="68" customWidth="1"/>
    <col min="6664" max="6664" width="37.140625" style="68" customWidth="1"/>
    <col min="6665" max="6665" width="13.28515625" style="68" customWidth="1"/>
    <col min="6666" max="6666" width="31.85546875" style="68" customWidth="1"/>
    <col min="6667" max="6667" width="54.42578125" style="68" customWidth="1"/>
    <col min="6668" max="6912" width="11.42578125" style="68"/>
    <col min="6913" max="6913" width="37.5703125" style="68" customWidth="1"/>
    <col min="6914" max="6914" width="20.140625" style="68" customWidth="1"/>
    <col min="6915" max="6915" width="12.7109375" style="68" customWidth="1"/>
    <col min="6916" max="6916" width="15.85546875" style="68" customWidth="1"/>
    <col min="6917" max="6917" width="12.5703125" style="68" customWidth="1"/>
    <col min="6918" max="6918" width="19" style="68" customWidth="1"/>
    <col min="6919" max="6919" width="20.140625" style="68" customWidth="1"/>
    <col min="6920" max="6920" width="37.140625" style="68" customWidth="1"/>
    <col min="6921" max="6921" width="13.28515625" style="68" customWidth="1"/>
    <col min="6922" max="6922" width="31.85546875" style="68" customWidth="1"/>
    <col min="6923" max="6923" width="54.42578125" style="68" customWidth="1"/>
    <col min="6924" max="7168" width="11.42578125" style="68"/>
    <col min="7169" max="7169" width="37.5703125" style="68" customWidth="1"/>
    <col min="7170" max="7170" width="20.140625" style="68" customWidth="1"/>
    <col min="7171" max="7171" width="12.7109375" style="68" customWidth="1"/>
    <col min="7172" max="7172" width="15.85546875" style="68" customWidth="1"/>
    <col min="7173" max="7173" width="12.5703125" style="68" customWidth="1"/>
    <col min="7174" max="7174" width="19" style="68" customWidth="1"/>
    <col min="7175" max="7175" width="20.140625" style="68" customWidth="1"/>
    <col min="7176" max="7176" width="37.140625" style="68" customWidth="1"/>
    <col min="7177" max="7177" width="13.28515625" style="68" customWidth="1"/>
    <col min="7178" max="7178" width="31.85546875" style="68" customWidth="1"/>
    <col min="7179" max="7179" width="54.42578125" style="68" customWidth="1"/>
    <col min="7180" max="7424" width="11.42578125" style="68"/>
    <col min="7425" max="7425" width="37.5703125" style="68" customWidth="1"/>
    <col min="7426" max="7426" width="20.140625" style="68" customWidth="1"/>
    <col min="7427" max="7427" width="12.7109375" style="68" customWidth="1"/>
    <col min="7428" max="7428" width="15.85546875" style="68" customWidth="1"/>
    <col min="7429" max="7429" width="12.5703125" style="68" customWidth="1"/>
    <col min="7430" max="7430" width="19" style="68" customWidth="1"/>
    <col min="7431" max="7431" width="20.140625" style="68" customWidth="1"/>
    <col min="7432" max="7432" width="37.140625" style="68" customWidth="1"/>
    <col min="7433" max="7433" width="13.28515625" style="68" customWidth="1"/>
    <col min="7434" max="7434" width="31.85546875" style="68" customWidth="1"/>
    <col min="7435" max="7435" width="54.42578125" style="68" customWidth="1"/>
    <col min="7436" max="7680" width="11.42578125" style="68"/>
    <col min="7681" max="7681" width="37.5703125" style="68" customWidth="1"/>
    <col min="7682" max="7682" width="20.140625" style="68" customWidth="1"/>
    <col min="7683" max="7683" width="12.7109375" style="68" customWidth="1"/>
    <col min="7684" max="7684" width="15.85546875" style="68" customWidth="1"/>
    <col min="7685" max="7685" width="12.5703125" style="68" customWidth="1"/>
    <col min="7686" max="7686" width="19" style="68" customWidth="1"/>
    <col min="7687" max="7687" width="20.140625" style="68" customWidth="1"/>
    <col min="7688" max="7688" width="37.140625" style="68" customWidth="1"/>
    <col min="7689" max="7689" width="13.28515625" style="68" customWidth="1"/>
    <col min="7690" max="7690" width="31.85546875" style="68" customWidth="1"/>
    <col min="7691" max="7691" width="54.42578125" style="68" customWidth="1"/>
    <col min="7692" max="7936" width="11.42578125" style="68"/>
    <col min="7937" max="7937" width="37.5703125" style="68" customWidth="1"/>
    <col min="7938" max="7938" width="20.140625" style="68" customWidth="1"/>
    <col min="7939" max="7939" width="12.7109375" style="68" customWidth="1"/>
    <col min="7940" max="7940" width="15.85546875" style="68" customWidth="1"/>
    <col min="7941" max="7941" width="12.5703125" style="68" customWidth="1"/>
    <col min="7942" max="7942" width="19" style="68" customWidth="1"/>
    <col min="7943" max="7943" width="20.140625" style="68" customWidth="1"/>
    <col min="7944" max="7944" width="37.140625" style="68" customWidth="1"/>
    <col min="7945" max="7945" width="13.28515625" style="68" customWidth="1"/>
    <col min="7946" max="7946" width="31.85546875" style="68" customWidth="1"/>
    <col min="7947" max="7947" width="54.42578125" style="68" customWidth="1"/>
    <col min="7948" max="8192" width="11.42578125" style="68"/>
    <col min="8193" max="8193" width="37.5703125" style="68" customWidth="1"/>
    <col min="8194" max="8194" width="20.140625" style="68" customWidth="1"/>
    <col min="8195" max="8195" width="12.7109375" style="68" customWidth="1"/>
    <col min="8196" max="8196" width="15.85546875" style="68" customWidth="1"/>
    <col min="8197" max="8197" width="12.5703125" style="68" customWidth="1"/>
    <col min="8198" max="8198" width="19" style="68" customWidth="1"/>
    <col min="8199" max="8199" width="20.140625" style="68" customWidth="1"/>
    <col min="8200" max="8200" width="37.140625" style="68" customWidth="1"/>
    <col min="8201" max="8201" width="13.28515625" style="68" customWidth="1"/>
    <col min="8202" max="8202" width="31.85546875" style="68" customWidth="1"/>
    <col min="8203" max="8203" width="54.42578125" style="68" customWidth="1"/>
    <col min="8204" max="8448" width="11.42578125" style="68"/>
    <col min="8449" max="8449" width="37.5703125" style="68" customWidth="1"/>
    <col min="8450" max="8450" width="20.140625" style="68" customWidth="1"/>
    <col min="8451" max="8451" width="12.7109375" style="68" customWidth="1"/>
    <col min="8452" max="8452" width="15.85546875" style="68" customWidth="1"/>
    <col min="8453" max="8453" width="12.5703125" style="68" customWidth="1"/>
    <col min="8454" max="8454" width="19" style="68" customWidth="1"/>
    <col min="8455" max="8455" width="20.140625" style="68" customWidth="1"/>
    <col min="8456" max="8456" width="37.140625" style="68" customWidth="1"/>
    <col min="8457" max="8457" width="13.28515625" style="68" customWidth="1"/>
    <col min="8458" max="8458" width="31.85546875" style="68" customWidth="1"/>
    <col min="8459" max="8459" width="54.42578125" style="68" customWidth="1"/>
    <col min="8460" max="8704" width="11.42578125" style="68"/>
    <col min="8705" max="8705" width="37.5703125" style="68" customWidth="1"/>
    <col min="8706" max="8706" width="20.140625" style="68" customWidth="1"/>
    <col min="8707" max="8707" width="12.7109375" style="68" customWidth="1"/>
    <col min="8708" max="8708" width="15.85546875" style="68" customWidth="1"/>
    <col min="8709" max="8709" width="12.5703125" style="68" customWidth="1"/>
    <col min="8710" max="8710" width="19" style="68" customWidth="1"/>
    <col min="8711" max="8711" width="20.140625" style="68" customWidth="1"/>
    <col min="8712" max="8712" width="37.140625" style="68" customWidth="1"/>
    <col min="8713" max="8713" width="13.28515625" style="68" customWidth="1"/>
    <col min="8714" max="8714" width="31.85546875" style="68" customWidth="1"/>
    <col min="8715" max="8715" width="54.42578125" style="68" customWidth="1"/>
    <col min="8716" max="8960" width="11.42578125" style="68"/>
    <col min="8961" max="8961" width="37.5703125" style="68" customWidth="1"/>
    <col min="8962" max="8962" width="20.140625" style="68" customWidth="1"/>
    <col min="8963" max="8963" width="12.7109375" style="68" customWidth="1"/>
    <col min="8964" max="8964" width="15.85546875" style="68" customWidth="1"/>
    <col min="8965" max="8965" width="12.5703125" style="68" customWidth="1"/>
    <col min="8966" max="8966" width="19" style="68" customWidth="1"/>
    <col min="8967" max="8967" width="20.140625" style="68" customWidth="1"/>
    <col min="8968" max="8968" width="37.140625" style="68" customWidth="1"/>
    <col min="8969" max="8969" width="13.28515625" style="68" customWidth="1"/>
    <col min="8970" max="8970" width="31.85546875" style="68" customWidth="1"/>
    <col min="8971" max="8971" width="54.42578125" style="68" customWidth="1"/>
    <col min="8972" max="9216" width="11.42578125" style="68"/>
    <col min="9217" max="9217" width="37.5703125" style="68" customWidth="1"/>
    <col min="9218" max="9218" width="20.140625" style="68" customWidth="1"/>
    <col min="9219" max="9219" width="12.7109375" style="68" customWidth="1"/>
    <col min="9220" max="9220" width="15.85546875" style="68" customWidth="1"/>
    <col min="9221" max="9221" width="12.5703125" style="68" customWidth="1"/>
    <col min="9222" max="9222" width="19" style="68" customWidth="1"/>
    <col min="9223" max="9223" width="20.140625" style="68" customWidth="1"/>
    <col min="9224" max="9224" width="37.140625" style="68" customWidth="1"/>
    <col min="9225" max="9225" width="13.28515625" style="68" customWidth="1"/>
    <col min="9226" max="9226" width="31.85546875" style="68" customWidth="1"/>
    <col min="9227" max="9227" width="54.42578125" style="68" customWidth="1"/>
    <col min="9228" max="9472" width="11.42578125" style="68"/>
    <col min="9473" max="9473" width="37.5703125" style="68" customWidth="1"/>
    <col min="9474" max="9474" width="20.140625" style="68" customWidth="1"/>
    <col min="9475" max="9475" width="12.7109375" style="68" customWidth="1"/>
    <col min="9476" max="9476" width="15.85546875" style="68" customWidth="1"/>
    <col min="9477" max="9477" width="12.5703125" style="68" customWidth="1"/>
    <col min="9478" max="9478" width="19" style="68" customWidth="1"/>
    <col min="9479" max="9479" width="20.140625" style="68" customWidth="1"/>
    <col min="9480" max="9480" width="37.140625" style="68" customWidth="1"/>
    <col min="9481" max="9481" width="13.28515625" style="68" customWidth="1"/>
    <col min="9482" max="9482" width="31.85546875" style="68" customWidth="1"/>
    <col min="9483" max="9483" width="54.42578125" style="68" customWidth="1"/>
    <col min="9484" max="9728" width="11.42578125" style="68"/>
    <col min="9729" max="9729" width="37.5703125" style="68" customWidth="1"/>
    <col min="9730" max="9730" width="20.140625" style="68" customWidth="1"/>
    <col min="9731" max="9731" width="12.7109375" style="68" customWidth="1"/>
    <col min="9732" max="9732" width="15.85546875" style="68" customWidth="1"/>
    <col min="9733" max="9733" width="12.5703125" style="68" customWidth="1"/>
    <col min="9734" max="9734" width="19" style="68" customWidth="1"/>
    <col min="9735" max="9735" width="20.140625" style="68" customWidth="1"/>
    <col min="9736" max="9736" width="37.140625" style="68" customWidth="1"/>
    <col min="9737" max="9737" width="13.28515625" style="68" customWidth="1"/>
    <col min="9738" max="9738" width="31.85546875" style="68" customWidth="1"/>
    <col min="9739" max="9739" width="54.42578125" style="68" customWidth="1"/>
    <col min="9740" max="9984" width="11.42578125" style="68"/>
    <col min="9985" max="9985" width="37.5703125" style="68" customWidth="1"/>
    <col min="9986" max="9986" width="20.140625" style="68" customWidth="1"/>
    <col min="9987" max="9987" width="12.7109375" style="68" customWidth="1"/>
    <col min="9988" max="9988" width="15.85546875" style="68" customWidth="1"/>
    <col min="9989" max="9989" width="12.5703125" style="68" customWidth="1"/>
    <col min="9990" max="9990" width="19" style="68" customWidth="1"/>
    <col min="9991" max="9991" width="20.140625" style="68" customWidth="1"/>
    <col min="9992" max="9992" width="37.140625" style="68" customWidth="1"/>
    <col min="9993" max="9993" width="13.28515625" style="68" customWidth="1"/>
    <col min="9994" max="9994" width="31.85546875" style="68" customWidth="1"/>
    <col min="9995" max="9995" width="54.42578125" style="68" customWidth="1"/>
    <col min="9996" max="10240" width="11.42578125" style="68"/>
    <col min="10241" max="10241" width="37.5703125" style="68" customWidth="1"/>
    <col min="10242" max="10242" width="20.140625" style="68" customWidth="1"/>
    <col min="10243" max="10243" width="12.7109375" style="68" customWidth="1"/>
    <col min="10244" max="10244" width="15.85546875" style="68" customWidth="1"/>
    <col min="10245" max="10245" width="12.5703125" style="68" customWidth="1"/>
    <col min="10246" max="10246" width="19" style="68" customWidth="1"/>
    <col min="10247" max="10247" width="20.140625" style="68" customWidth="1"/>
    <col min="10248" max="10248" width="37.140625" style="68" customWidth="1"/>
    <col min="10249" max="10249" width="13.28515625" style="68" customWidth="1"/>
    <col min="10250" max="10250" width="31.85546875" style="68" customWidth="1"/>
    <col min="10251" max="10251" width="54.42578125" style="68" customWidth="1"/>
    <col min="10252" max="10496" width="11.42578125" style="68"/>
    <col min="10497" max="10497" width="37.5703125" style="68" customWidth="1"/>
    <col min="10498" max="10498" width="20.140625" style="68" customWidth="1"/>
    <col min="10499" max="10499" width="12.7109375" style="68" customWidth="1"/>
    <col min="10500" max="10500" width="15.85546875" style="68" customWidth="1"/>
    <col min="10501" max="10501" width="12.5703125" style="68" customWidth="1"/>
    <col min="10502" max="10502" width="19" style="68" customWidth="1"/>
    <col min="10503" max="10503" width="20.140625" style="68" customWidth="1"/>
    <col min="10504" max="10504" width="37.140625" style="68" customWidth="1"/>
    <col min="10505" max="10505" width="13.28515625" style="68" customWidth="1"/>
    <col min="10506" max="10506" width="31.85546875" style="68" customWidth="1"/>
    <col min="10507" max="10507" width="54.42578125" style="68" customWidth="1"/>
    <col min="10508" max="10752" width="11.42578125" style="68"/>
    <col min="10753" max="10753" width="37.5703125" style="68" customWidth="1"/>
    <col min="10754" max="10754" width="20.140625" style="68" customWidth="1"/>
    <col min="10755" max="10755" width="12.7109375" style="68" customWidth="1"/>
    <col min="10756" max="10756" width="15.85546875" style="68" customWidth="1"/>
    <col min="10757" max="10757" width="12.5703125" style="68" customWidth="1"/>
    <col min="10758" max="10758" width="19" style="68" customWidth="1"/>
    <col min="10759" max="10759" width="20.140625" style="68" customWidth="1"/>
    <col min="10760" max="10760" width="37.140625" style="68" customWidth="1"/>
    <col min="10761" max="10761" width="13.28515625" style="68" customWidth="1"/>
    <col min="10762" max="10762" width="31.85546875" style="68" customWidth="1"/>
    <col min="10763" max="10763" width="54.42578125" style="68" customWidth="1"/>
    <col min="10764" max="11008" width="11.42578125" style="68"/>
    <col min="11009" max="11009" width="37.5703125" style="68" customWidth="1"/>
    <col min="11010" max="11010" width="20.140625" style="68" customWidth="1"/>
    <col min="11011" max="11011" width="12.7109375" style="68" customWidth="1"/>
    <col min="11012" max="11012" width="15.85546875" style="68" customWidth="1"/>
    <col min="11013" max="11013" width="12.5703125" style="68" customWidth="1"/>
    <col min="11014" max="11014" width="19" style="68" customWidth="1"/>
    <col min="11015" max="11015" width="20.140625" style="68" customWidth="1"/>
    <col min="11016" max="11016" width="37.140625" style="68" customWidth="1"/>
    <col min="11017" max="11017" width="13.28515625" style="68" customWidth="1"/>
    <col min="11018" max="11018" width="31.85546875" style="68" customWidth="1"/>
    <col min="11019" max="11019" width="54.42578125" style="68" customWidth="1"/>
    <col min="11020" max="11264" width="11.42578125" style="68"/>
    <col min="11265" max="11265" width="37.5703125" style="68" customWidth="1"/>
    <col min="11266" max="11266" width="20.140625" style="68" customWidth="1"/>
    <col min="11267" max="11267" width="12.7109375" style="68" customWidth="1"/>
    <col min="11268" max="11268" width="15.85546875" style="68" customWidth="1"/>
    <col min="11269" max="11269" width="12.5703125" style="68" customWidth="1"/>
    <col min="11270" max="11270" width="19" style="68" customWidth="1"/>
    <col min="11271" max="11271" width="20.140625" style="68" customWidth="1"/>
    <col min="11272" max="11272" width="37.140625" style="68" customWidth="1"/>
    <col min="11273" max="11273" width="13.28515625" style="68" customWidth="1"/>
    <col min="11274" max="11274" width="31.85546875" style="68" customWidth="1"/>
    <col min="11275" max="11275" width="54.42578125" style="68" customWidth="1"/>
    <col min="11276" max="11520" width="11.42578125" style="68"/>
    <col min="11521" max="11521" width="37.5703125" style="68" customWidth="1"/>
    <col min="11522" max="11522" width="20.140625" style="68" customWidth="1"/>
    <col min="11523" max="11523" width="12.7109375" style="68" customWidth="1"/>
    <col min="11524" max="11524" width="15.85546875" style="68" customWidth="1"/>
    <col min="11525" max="11525" width="12.5703125" style="68" customWidth="1"/>
    <col min="11526" max="11526" width="19" style="68" customWidth="1"/>
    <col min="11527" max="11527" width="20.140625" style="68" customWidth="1"/>
    <col min="11528" max="11528" width="37.140625" style="68" customWidth="1"/>
    <col min="11529" max="11529" width="13.28515625" style="68" customWidth="1"/>
    <col min="11530" max="11530" width="31.85546875" style="68" customWidth="1"/>
    <col min="11531" max="11531" width="54.42578125" style="68" customWidth="1"/>
    <col min="11532" max="11776" width="11.42578125" style="68"/>
    <col min="11777" max="11777" width="37.5703125" style="68" customWidth="1"/>
    <col min="11778" max="11778" width="20.140625" style="68" customWidth="1"/>
    <col min="11779" max="11779" width="12.7109375" style="68" customWidth="1"/>
    <col min="11780" max="11780" width="15.85546875" style="68" customWidth="1"/>
    <col min="11781" max="11781" width="12.5703125" style="68" customWidth="1"/>
    <col min="11782" max="11782" width="19" style="68" customWidth="1"/>
    <col min="11783" max="11783" width="20.140625" style="68" customWidth="1"/>
    <col min="11784" max="11784" width="37.140625" style="68" customWidth="1"/>
    <col min="11785" max="11785" width="13.28515625" style="68" customWidth="1"/>
    <col min="11786" max="11786" width="31.85546875" style="68" customWidth="1"/>
    <col min="11787" max="11787" width="54.42578125" style="68" customWidth="1"/>
    <col min="11788" max="12032" width="11.42578125" style="68"/>
    <col min="12033" max="12033" width="37.5703125" style="68" customWidth="1"/>
    <col min="12034" max="12034" width="20.140625" style="68" customWidth="1"/>
    <col min="12035" max="12035" width="12.7109375" style="68" customWidth="1"/>
    <col min="12036" max="12036" width="15.85546875" style="68" customWidth="1"/>
    <col min="12037" max="12037" width="12.5703125" style="68" customWidth="1"/>
    <col min="12038" max="12038" width="19" style="68" customWidth="1"/>
    <col min="12039" max="12039" width="20.140625" style="68" customWidth="1"/>
    <col min="12040" max="12040" width="37.140625" style="68" customWidth="1"/>
    <col min="12041" max="12041" width="13.28515625" style="68" customWidth="1"/>
    <col min="12042" max="12042" width="31.85546875" style="68" customWidth="1"/>
    <col min="12043" max="12043" width="54.42578125" style="68" customWidth="1"/>
    <col min="12044" max="12288" width="11.42578125" style="68"/>
    <col min="12289" max="12289" width="37.5703125" style="68" customWidth="1"/>
    <col min="12290" max="12290" width="20.140625" style="68" customWidth="1"/>
    <col min="12291" max="12291" width="12.7109375" style="68" customWidth="1"/>
    <col min="12292" max="12292" width="15.85546875" style="68" customWidth="1"/>
    <col min="12293" max="12293" width="12.5703125" style="68" customWidth="1"/>
    <col min="12294" max="12294" width="19" style="68" customWidth="1"/>
    <col min="12295" max="12295" width="20.140625" style="68" customWidth="1"/>
    <col min="12296" max="12296" width="37.140625" style="68" customWidth="1"/>
    <col min="12297" max="12297" width="13.28515625" style="68" customWidth="1"/>
    <col min="12298" max="12298" width="31.85546875" style="68" customWidth="1"/>
    <col min="12299" max="12299" width="54.42578125" style="68" customWidth="1"/>
    <col min="12300" max="12544" width="11.42578125" style="68"/>
    <col min="12545" max="12545" width="37.5703125" style="68" customWidth="1"/>
    <col min="12546" max="12546" width="20.140625" style="68" customWidth="1"/>
    <col min="12547" max="12547" width="12.7109375" style="68" customWidth="1"/>
    <col min="12548" max="12548" width="15.85546875" style="68" customWidth="1"/>
    <col min="12549" max="12549" width="12.5703125" style="68" customWidth="1"/>
    <col min="12550" max="12550" width="19" style="68" customWidth="1"/>
    <col min="12551" max="12551" width="20.140625" style="68" customWidth="1"/>
    <col min="12552" max="12552" width="37.140625" style="68" customWidth="1"/>
    <col min="12553" max="12553" width="13.28515625" style="68" customWidth="1"/>
    <col min="12554" max="12554" width="31.85546875" style="68" customWidth="1"/>
    <col min="12555" max="12555" width="54.42578125" style="68" customWidth="1"/>
    <col min="12556" max="12800" width="11.42578125" style="68"/>
    <col min="12801" max="12801" width="37.5703125" style="68" customWidth="1"/>
    <col min="12802" max="12802" width="20.140625" style="68" customWidth="1"/>
    <col min="12803" max="12803" width="12.7109375" style="68" customWidth="1"/>
    <col min="12804" max="12804" width="15.85546875" style="68" customWidth="1"/>
    <col min="12805" max="12805" width="12.5703125" style="68" customWidth="1"/>
    <col min="12806" max="12806" width="19" style="68" customWidth="1"/>
    <col min="12807" max="12807" width="20.140625" style="68" customWidth="1"/>
    <col min="12808" max="12808" width="37.140625" style="68" customWidth="1"/>
    <col min="12809" max="12809" width="13.28515625" style="68" customWidth="1"/>
    <col min="12810" max="12810" width="31.85546875" style="68" customWidth="1"/>
    <col min="12811" max="12811" width="54.42578125" style="68" customWidth="1"/>
    <col min="12812" max="13056" width="11.42578125" style="68"/>
    <col min="13057" max="13057" width="37.5703125" style="68" customWidth="1"/>
    <col min="13058" max="13058" width="20.140625" style="68" customWidth="1"/>
    <col min="13059" max="13059" width="12.7109375" style="68" customWidth="1"/>
    <col min="13060" max="13060" width="15.85546875" style="68" customWidth="1"/>
    <col min="13061" max="13061" width="12.5703125" style="68" customWidth="1"/>
    <col min="13062" max="13062" width="19" style="68" customWidth="1"/>
    <col min="13063" max="13063" width="20.140625" style="68" customWidth="1"/>
    <col min="13064" max="13064" width="37.140625" style="68" customWidth="1"/>
    <col min="13065" max="13065" width="13.28515625" style="68" customWidth="1"/>
    <col min="13066" max="13066" width="31.85546875" style="68" customWidth="1"/>
    <col min="13067" max="13067" width="54.42578125" style="68" customWidth="1"/>
    <col min="13068" max="13312" width="11.42578125" style="68"/>
    <col min="13313" max="13313" width="37.5703125" style="68" customWidth="1"/>
    <col min="13314" max="13314" width="20.140625" style="68" customWidth="1"/>
    <col min="13315" max="13315" width="12.7109375" style="68" customWidth="1"/>
    <col min="13316" max="13316" width="15.85546875" style="68" customWidth="1"/>
    <col min="13317" max="13317" width="12.5703125" style="68" customWidth="1"/>
    <col min="13318" max="13318" width="19" style="68" customWidth="1"/>
    <col min="13319" max="13319" width="20.140625" style="68" customWidth="1"/>
    <col min="13320" max="13320" width="37.140625" style="68" customWidth="1"/>
    <col min="13321" max="13321" width="13.28515625" style="68" customWidth="1"/>
    <col min="13322" max="13322" width="31.85546875" style="68" customWidth="1"/>
    <col min="13323" max="13323" width="54.42578125" style="68" customWidth="1"/>
    <col min="13324" max="13568" width="11.42578125" style="68"/>
    <col min="13569" max="13569" width="37.5703125" style="68" customWidth="1"/>
    <col min="13570" max="13570" width="20.140625" style="68" customWidth="1"/>
    <col min="13571" max="13571" width="12.7109375" style="68" customWidth="1"/>
    <col min="13572" max="13572" width="15.85546875" style="68" customWidth="1"/>
    <col min="13573" max="13573" width="12.5703125" style="68" customWidth="1"/>
    <col min="13574" max="13574" width="19" style="68" customWidth="1"/>
    <col min="13575" max="13575" width="20.140625" style="68" customWidth="1"/>
    <col min="13576" max="13576" width="37.140625" style="68" customWidth="1"/>
    <col min="13577" max="13577" width="13.28515625" style="68" customWidth="1"/>
    <col min="13578" max="13578" width="31.85546875" style="68" customWidth="1"/>
    <col min="13579" max="13579" width="54.42578125" style="68" customWidth="1"/>
    <col min="13580" max="13824" width="11.42578125" style="68"/>
    <col min="13825" max="13825" width="37.5703125" style="68" customWidth="1"/>
    <col min="13826" max="13826" width="20.140625" style="68" customWidth="1"/>
    <col min="13827" max="13827" width="12.7109375" style="68" customWidth="1"/>
    <col min="13828" max="13828" width="15.85546875" style="68" customWidth="1"/>
    <col min="13829" max="13829" width="12.5703125" style="68" customWidth="1"/>
    <col min="13830" max="13830" width="19" style="68" customWidth="1"/>
    <col min="13831" max="13831" width="20.140625" style="68" customWidth="1"/>
    <col min="13832" max="13832" width="37.140625" style="68" customWidth="1"/>
    <col min="13833" max="13833" width="13.28515625" style="68" customWidth="1"/>
    <col min="13834" max="13834" width="31.85546875" style="68" customWidth="1"/>
    <col min="13835" max="13835" width="54.42578125" style="68" customWidth="1"/>
    <col min="13836" max="14080" width="11.42578125" style="68"/>
    <col min="14081" max="14081" width="37.5703125" style="68" customWidth="1"/>
    <col min="14082" max="14082" width="20.140625" style="68" customWidth="1"/>
    <col min="14083" max="14083" width="12.7109375" style="68" customWidth="1"/>
    <col min="14084" max="14084" width="15.85546875" style="68" customWidth="1"/>
    <col min="14085" max="14085" width="12.5703125" style="68" customWidth="1"/>
    <col min="14086" max="14086" width="19" style="68" customWidth="1"/>
    <col min="14087" max="14087" width="20.140625" style="68" customWidth="1"/>
    <col min="14088" max="14088" width="37.140625" style="68" customWidth="1"/>
    <col min="14089" max="14089" width="13.28515625" style="68" customWidth="1"/>
    <col min="14090" max="14090" width="31.85546875" style="68" customWidth="1"/>
    <col min="14091" max="14091" width="54.42578125" style="68" customWidth="1"/>
    <col min="14092" max="14336" width="11.42578125" style="68"/>
    <col min="14337" max="14337" width="37.5703125" style="68" customWidth="1"/>
    <col min="14338" max="14338" width="20.140625" style="68" customWidth="1"/>
    <col min="14339" max="14339" width="12.7109375" style="68" customWidth="1"/>
    <col min="14340" max="14340" width="15.85546875" style="68" customWidth="1"/>
    <col min="14341" max="14341" width="12.5703125" style="68" customWidth="1"/>
    <col min="14342" max="14342" width="19" style="68" customWidth="1"/>
    <col min="14343" max="14343" width="20.140625" style="68" customWidth="1"/>
    <col min="14344" max="14344" width="37.140625" style="68" customWidth="1"/>
    <col min="14345" max="14345" width="13.28515625" style="68" customWidth="1"/>
    <col min="14346" max="14346" width="31.85546875" style="68" customWidth="1"/>
    <col min="14347" max="14347" width="54.42578125" style="68" customWidth="1"/>
    <col min="14348" max="14592" width="11.42578125" style="68"/>
    <col min="14593" max="14593" width="37.5703125" style="68" customWidth="1"/>
    <col min="14594" max="14594" width="20.140625" style="68" customWidth="1"/>
    <col min="14595" max="14595" width="12.7109375" style="68" customWidth="1"/>
    <col min="14596" max="14596" width="15.85546875" style="68" customWidth="1"/>
    <col min="14597" max="14597" width="12.5703125" style="68" customWidth="1"/>
    <col min="14598" max="14598" width="19" style="68" customWidth="1"/>
    <col min="14599" max="14599" width="20.140625" style="68" customWidth="1"/>
    <col min="14600" max="14600" width="37.140625" style="68" customWidth="1"/>
    <col min="14601" max="14601" width="13.28515625" style="68" customWidth="1"/>
    <col min="14602" max="14602" width="31.85546875" style="68" customWidth="1"/>
    <col min="14603" max="14603" width="54.42578125" style="68" customWidth="1"/>
    <col min="14604" max="14848" width="11.42578125" style="68"/>
    <col min="14849" max="14849" width="37.5703125" style="68" customWidth="1"/>
    <col min="14850" max="14850" width="20.140625" style="68" customWidth="1"/>
    <col min="14851" max="14851" width="12.7109375" style="68" customWidth="1"/>
    <col min="14852" max="14852" width="15.85546875" style="68" customWidth="1"/>
    <col min="14853" max="14853" width="12.5703125" style="68" customWidth="1"/>
    <col min="14854" max="14854" width="19" style="68" customWidth="1"/>
    <col min="14855" max="14855" width="20.140625" style="68" customWidth="1"/>
    <col min="14856" max="14856" width="37.140625" style="68" customWidth="1"/>
    <col min="14857" max="14857" width="13.28515625" style="68" customWidth="1"/>
    <col min="14858" max="14858" width="31.85546875" style="68" customWidth="1"/>
    <col min="14859" max="14859" width="54.42578125" style="68" customWidth="1"/>
    <col min="14860" max="15104" width="11.42578125" style="68"/>
    <col min="15105" max="15105" width="37.5703125" style="68" customWidth="1"/>
    <col min="15106" max="15106" width="20.140625" style="68" customWidth="1"/>
    <col min="15107" max="15107" width="12.7109375" style="68" customWidth="1"/>
    <col min="15108" max="15108" width="15.85546875" style="68" customWidth="1"/>
    <col min="15109" max="15109" width="12.5703125" style="68" customWidth="1"/>
    <col min="15110" max="15110" width="19" style="68" customWidth="1"/>
    <col min="15111" max="15111" width="20.140625" style="68" customWidth="1"/>
    <col min="15112" max="15112" width="37.140625" style="68" customWidth="1"/>
    <col min="15113" max="15113" width="13.28515625" style="68" customWidth="1"/>
    <col min="15114" max="15114" width="31.85546875" style="68" customWidth="1"/>
    <col min="15115" max="15115" width="54.42578125" style="68" customWidth="1"/>
    <col min="15116" max="15360" width="11.42578125" style="68"/>
    <col min="15361" max="15361" width="37.5703125" style="68" customWidth="1"/>
    <col min="15362" max="15362" width="20.140625" style="68" customWidth="1"/>
    <col min="15363" max="15363" width="12.7109375" style="68" customWidth="1"/>
    <col min="15364" max="15364" width="15.85546875" style="68" customWidth="1"/>
    <col min="15365" max="15365" width="12.5703125" style="68" customWidth="1"/>
    <col min="15366" max="15366" width="19" style="68" customWidth="1"/>
    <col min="15367" max="15367" width="20.140625" style="68" customWidth="1"/>
    <col min="15368" max="15368" width="37.140625" style="68" customWidth="1"/>
    <col min="15369" max="15369" width="13.28515625" style="68" customWidth="1"/>
    <col min="15370" max="15370" width="31.85546875" style="68" customWidth="1"/>
    <col min="15371" max="15371" width="54.42578125" style="68" customWidth="1"/>
    <col min="15372" max="15616" width="11.42578125" style="68"/>
    <col min="15617" max="15617" width="37.5703125" style="68" customWidth="1"/>
    <col min="15618" max="15618" width="20.140625" style="68" customWidth="1"/>
    <col min="15619" max="15619" width="12.7109375" style="68" customWidth="1"/>
    <col min="15620" max="15620" width="15.85546875" style="68" customWidth="1"/>
    <col min="15621" max="15621" width="12.5703125" style="68" customWidth="1"/>
    <col min="15622" max="15622" width="19" style="68" customWidth="1"/>
    <col min="15623" max="15623" width="20.140625" style="68" customWidth="1"/>
    <col min="15624" max="15624" width="37.140625" style="68" customWidth="1"/>
    <col min="15625" max="15625" width="13.28515625" style="68" customWidth="1"/>
    <col min="15626" max="15626" width="31.85546875" style="68" customWidth="1"/>
    <col min="15627" max="15627" width="54.42578125" style="68" customWidth="1"/>
    <col min="15628" max="15872" width="11.42578125" style="68"/>
    <col min="15873" max="15873" width="37.5703125" style="68" customWidth="1"/>
    <col min="15874" max="15874" width="20.140625" style="68" customWidth="1"/>
    <col min="15875" max="15875" width="12.7109375" style="68" customWidth="1"/>
    <col min="15876" max="15876" width="15.85546875" style="68" customWidth="1"/>
    <col min="15877" max="15877" width="12.5703125" style="68" customWidth="1"/>
    <col min="15878" max="15878" width="19" style="68" customWidth="1"/>
    <col min="15879" max="15879" width="20.140625" style="68" customWidth="1"/>
    <col min="15880" max="15880" width="37.140625" style="68" customWidth="1"/>
    <col min="15881" max="15881" width="13.28515625" style="68" customWidth="1"/>
    <col min="15882" max="15882" width="31.85546875" style="68" customWidth="1"/>
    <col min="15883" max="15883" width="54.42578125" style="68" customWidth="1"/>
    <col min="15884" max="16128" width="11.42578125" style="68"/>
    <col min="16129" max="16129" width="37.5703125" style="68" customWidth="1"/>
    <col min="16130" max="16130" width="20.140625" style="68" customWidth="1"/>
    <col min="16131" max="16131" width="12.7109375" style="68" customWidth="1"/>
    <col min="16132" max="16132" width="15.85546875" style="68" customWidth="1"/>
    <col min="16133" max="16133" width="12.5703125" style="68" customWidth="1"/>
    <col min="16134" max="16134" width="19" style="68" customWidth="1"/>
    <col min="16135" max="16135" width="20.140625" style="68" customWidth="1"/>
    <col min="16136" max="16136" width="37.140625" style="68" customWidth="1"/>
    <col min="16137" max="16137" width="13.28515625" style="68" customWidth="1"/>
    <col min="16138" max="16138" width="31.85546875" style="68" customWidth="1"/>
    <col min="16139" max="16139" width="54.42578125" style="68" customWidth="1"/>
    <col min="16140" max="16384" width="11.42578125" style="68"/>
  </cols>
  <sheetData>
    <row r="1" spans="1:11" ht="15.95" customHeight="1" x14ac:dyDescent="0.25">
      <c r="A1" s="67" t="s">
        <v>234</v>
      </c>
      <c r="B1" s="382">
        <v>43835</v>
      </c>
      <c r="C1" s="383"/>
      <c r="D1" s="383"/>
      <c r="E1" s="383"/>
      <c r="F1" s="383"/>
      <c r="G1" s="384"/>
      <c r="H1" s="385" t="s">
        <v>235</v>
      </c>
    </row>
    <row r="2" spans="1:11" x14ac:dyDescent="0.25">
      <c r="A2" s="69" t="s">
        <v>236</v>
      </c>
      <c r="B2" s="388" t="s">
        <v>237</v>
      </c>
      <c r="C2" s="389"/>
      <c r="D2" s="389"/>
      <c r="E2" s="389"/>
      <c r="F2" s="389"/>
      <c r="G2" s="390"/>
      <c r="H2" s="386"/>
    </row>
    <row r="3" spans="1:11" x14ac:dyDescent="0.25">
      <c r="A3" s="69" t="s">
        <v>238</v>
      </c>
      <c r="B3" s="391" t="s">
        <v>239</v>
      </c>
      <c r="C3" s="392"/>
      <c r="D3" s="392"/>
      <c r="E3" s="393"/>
      <c r="F3" s="394" t="s">
        <v>240</v>
      </c>
      <c r="G3" s="395"/>
      <c r="H3" s="386"/>
      <c r="I3" s="70"/>
      <c r="J3" s="70"/>
    </row>
    <row r="4" spans="1:11" x14ac:dyDescent="0.25">
      <c r="A4" s="69" t="s">
        <v>241</v>
      </c>
      <c r="B4" s="396" t="s">
        <v>242</v>
      </c>
      <c r="C4" s="397"/>
      <c r="D4" s="397"/>
      <c r="E4" s="397"/>
      <c r="F4" s="397"/>
      <c r="G4" s="398"/>
      <c r="H4" s="386"/>
    </row>
    <row r="5" spans="1:11" x14ac:dyDescent="0.25">
      <c r="A5" s="69" t="s">
        <v>243</v>
      </c>
      <c r="B5" s="399" t="s">
        <v>244</v>
      </c>
      <c r="C5" s="400"/>
      <c r="D5" s="400"/>
      <c r="E5" s="400"/>
      <c r="F5" s="400"/>
      <c r="G5" s="401"/>
      <c r="H5" s="386"/>
    </row>
    <row r="6" spans="1:11" s="71" customFormat="1" x14ac:dyDescent="0.25">
      <c r="A6" s="69" t="s">
        <v>245</v>
      </c>
      <c r="B6" s="388" t="s">
        <v>246</v>
      </c>
      <c r="C6" s="389"/>
      <c r="D6" s="389"/>
      <c r="E6" s="389"/>
      <c r="F6" s="389"/>
      <c r="G6" s="390"/>
      <c r="H6" s="386"/>
    </row>
    <row r="7" spans="1:11" x14ac:dyDescent="0.25">
      <c r="A7" s="72" t="s">
        <v>247</v>
      </c>
      <c r="B7" s="402" t="s">
        <v>248</v>
      </c>
      <c r="C7" s="403"/>
      <c r="D7" s="403"/>
      <c r="E7" s="403"/>
      <c r="F7" s="403"/>
      <c r="G7" s="404"/>
      <c r="H7" s="387"/>
    </row>
    <row r="8" spans="1:11" x14ac:dyDescent="0.25">
      <c r="A8" s="68" t="s">
        <v>249</v>
      </c>
      <c r="B8" s="73"/>
      <c r="C8" s="74"/>
      <c r="D8" s="73"/>
      <c r="E8" s="73"/>
      <c r="F8" s="75" t="s">
        <v>250</v>
      </c>
      <c r="G8" s="73"/>
      <c r="H8" s="73"/>
      <c r="K8" s="76"/>
    </row>
    <row r="9" spans="1:11" x14ac:dyDescent="0.25">
      <c r="A9" s="68" t="s">
        <v>251</v>
      </c>
      <c r="B9" s="73"/>
      <c r="C9" s="74"/>
      <c r="D9" s="73"/>
      <c r="E9" s="73"/>
      <c r="F9" s="77">
        <v>0.29499999999999998</v>
      </c>
      <c r="G9" s="73"/>
      <c r="H9" s="73"/>
      <c r="K9" s="76"/>
    </row>
    <row r="10" spans="1:11" ht="26.25" x14ac:dyDescent="0.25">
      <c r="A10" s="78" t="s">
        <v>252</v>
      </c>
      <c r="B10" s="79" t="s">
        <v>253</v>
      </c>
      <c r="C10" s="80" t="s">
        <v>254</v>
      </c>
      <c r="D10" s="79" t="s">
        <v>255</v>
      </c>
      <c r="E10" s="79" t="s">
        <v>256</v>
      </c>
      <c r="F10" s="81" t="s">
        <v>257</v>
      </c>
      <c r="G10" s="79" t="s">
        <v>258</v>
      </c>
      <c r="H10" s="81" t="s">
        <v>259</v>
      </c>
      <c r="I10" s="81" t="s">
        <v>260</v>
      </c>
      <c r="J10" s="81" t="s">
        <v>261</v>
      </c>
      <c r="K10" s="82" t="s">
        <v>262</v>
      </c>
    </row>
    <row r="11" spans="1:11" x14ac:dyDescent="0.25">
      <c r="A11" s="83" t="s">
        <v>263</v>
      </c>
      <c r="B11" s="84">
        <v>103</v>
      </c>
      <c r="C11" s="85">
        <v>1.4956750620905284</v>
      </c>
      <c r="D11" s="86">
        <v>0.14337300751585519</v>
      </c>
      <c r="E11" s="86">
        <v>0.15279335879415659</v>
      </c>
      <c r="F11" s="85">
        <f>IF($F$8="Effective",C11/(1+(1-E11)*D11),C11/(1+(1-$F$9)*D11))</f>
        <v>1.3583734326142336</v>
      </c>
      <c r="G11" s="86">
        <v>7.6091373567544043E-2</v>
      </c>
      <c r="H11" s="85">
        <f>F11/(1-G11)</f>
        <v>1.4702465089642065</v>
      </c>
      <c r="I11" s="87">
        <v>0.40438646722003713</v>
      </c>
      <c r="J11" s="88">
        <v>0.43409066586183687</v>
      </c>
      <c r="K11" s="89">
        <v>0.45206152205875649</v>
      </c>
    </row>
    <row r="12" spans="1:11" x14ac:dyDescent="0.25">
      <c r="A12" s="83" t="s">
        <v>264</v>
      </c>
      <c r="B12" s="84">
        <v>89</v>
      </c>
      <c r="C12" s="85">
        <v>1.1754467831293338</v>
      </c>
      <c r="D12" s="86">
        <v>0.24918414480978102</v>
      </c>
      <c r="E12" s="86">
        <v>0.12542596378928042</v>
      </c>
      <c r="F12" s="85">
        <f t="shared" ref="F12:F75" si="0">IF($F$8="Effective",C12/(1+(1-E12)*D12),C12/(1+(1-$F$9)*D12))</f>
        <v>0.9998060356849725</v>
      </c>
      <c r="G12" s="86">
        <v>9.7128405641730808E-2</v>
      </c>
      <c r="H12" s="85">
        <f t="shared" ref="H12:H75" si="1">F12/(1-G12)</f>
        <v>1.1073623779199755</v>
      </c>
      <c r="I12" s="87">
        <v>0.29710998315587084</v>
      </c>
      <c r="J12" s="88">
        <v>0.3350431543068132</v>
      </c>
      <c r="K12" s="89">
        <v>0.20908478325352342</v>
      </c>
    </row>
    <row r="13" spans="1:11" x14ac:dyDescent="0.25">
      <c r="A13" s="83" t="s">
        <v>265</v>
      </c>
      <c r="B13" s="84">
        <v>86</v>
      </c>
      <c r="C13" s="85">
        <v>1.1113385634193849</v>
      </c>
      <c r="D13" s="86">
        <v>1.336915733131615</v>
      </c>
      <c r="E13" s="86">
        <v>0.14033768688467832</v>
      </c>
      <c r="F13" s="85">
        <f t="shared" si="0"/>
        <v>0.57211012718577625</v>
      </c>
      <c r="G13" s="86">
        <v>5.2566179807737465E-2</v>
      </c>
      <c r="H13" s="85">
        <f t="shared" si="1"/>
        <v>0.60385233774922464</v>
      </c>
      <c r="I13" s="87">
        <v>0.27419458913312694</v>
      </c>
      <c r="J13" s="88">
        <v>0.28730703446659195</v>
      </c>
      <c r="K13" s="89">
        <v>0.39969141508080513</v>
      </c>
    </row>
    <row r="14" spans="1:11" x14ac:dyDescent="0.25">
      <c r="A14" s="83" t="s">
        <v>266</v>
      </c>
      <c r="B14" s="84">
        <v>907</v>
      </c>
      <c r="C14" s="85">
        <v>0.74909622882824978</v>
      </c>
      <c r="D14" s="86">
        <v>0.39863165251689675</v>
      </c>
      <c r="E14" s="86">
        <v>0.14365124700697665</v>
      </c>
      <c r="F14" s="85">
        <f t="shared" si="0"/>
        <v>0.58475845282530292</v>
      </c>
      <c r="G14" s="86">
        <v>8.8670129578670293E-2</v>
      </c>
      <c r="H14" s="85">
        <f t="shared" si="1"/>
        <v>0.64165399577537718</v>
      </c>
      <c r="I14" s="87">
        <v>0.35089807393906008</v>
      </c>
      <c r="J14" s="88">
        <v>0.35885745588068818</v>
      </c>
      <c r="K14" s="89">
        <v>0.16302122712375422</v>
      </c>
    </row>
    <row r="15" spans="1:11" x14ac:dyDescent="0.25">
      <c r="A15" s="83" t="s">
        <v>267</v>
      </c>
      <c r="B15" s="84">
        <v>83</v>
      </c>
      <c r="C15" s="85">
        <v>1.3794111323801022</v>
      </c>
      <c r="D15" s="86">
        <v>0.57423090084834583</v>
      </c>
      <c r="E15" s="86">
        <v>0.12245423146603944</v>
      </c>
      <c r="F15" s="85">
        <f t="shared" si="0"/>
        <v>0.98190414333460574</v>
      </c>
      <c r="G15" s="86">
        <v>0.14084954325600332</v>
      </c>
      <c r="H15" s="85">
        <f t="shared" si="1"/>
        <v>1.1428779856043145</v>
      </c>
      <c r="I15" s="87">
        <v>0.33517830680369093</v>
      </c>
      <c r="J15" s="88">
        <v>0.32327087305754698</v>
      </c>
      <c r="K15" s="89">
        <v>0.19299585282669598</v>
      </c>
    </row>
    <row r="16" spans="1:11" x14ac:dyDescent="0.25">
      <c r="A16" s="83" t="s">
        <v>268</v>
      </c>
      <c r="B16" s="84">
        <v>459</v>
      </c>
      <c r="C16" s="85">
        <v>1.19706302400392</v>
      </c>
      <c r="D16" s="86">
        <v>0.27793605542178146</v>
      </c>
      <c r="E16" s="86">
        <v>0.15648497798143313</v>
      </c>
      <c r="F16" s="85">
        <f t="shared" si="0"/>
        <v>1.0009349134008876</v>
      </c>
      <c r="G16" s="86">
        <v>0.10573600693029082</v>
      </c>
      <c r="H16" s="85">
        <f t="shared" si="1"/>
        <v>1.1192834791044342</v>
      </c>
      <c r="I16" s="87">
        <v>0.32317293417949283</v>
      </c>
      <c r="J16" s="88">
        <v>0.33694838993144366</v>
      </c>
      <c r="K16" s="89">
        <v>0.22045902286398522</v>
      </c>
    </row>
    <row r="17" spans="1:11" x14ac:dyDescent="0.25">
      <c r="A17" s="83" t="s">
        <v>269</v>
      </c>
      <c r="B17" s="84">
        <v>449</v>
      </c>
      <c r="C17" s="85">
        <v>0.65874381199167797</v>
      </c>
      <c r="D17" s="86">
        <v>1.392330028044229</v>
      </c>
      <c r="E17" s="86">
        <v>0.21191637982257441</v>
      </c>
      <c r="F17" s="85">
        <f t="shared" si="0"/>
        <v>0.33243149414139911</v>
      </c>
      <c r="G17" s="86">
        <v>0.24292405747067197</v>
      </c>
      <c r="H17" s="85">
        <f t="shared" si="1"/>
        <v>0.43909927058410148</v>
      </c>
      <c r="I17" s="87">
        <v>0.20488207857648405</v>
      </c>
      <c r="J17" s="88">
        <v>0.21093682086376292</v>
      </c>
      <c r="K17" s="89">
        <v>0.55708165839057999</v>
      </c>
    </row>
    <row r="18" spans="1:11" x14ac:dyDescent="0.25">
      <c r="A18" s="83" t="s">
        <v>270</v>
      </c>
      <c r="B18" s="84">
        <v>95</v>
      </c>
      <c r="C18" s="85">
        <v>0.73013580502180875</v>
      </c>
      <c r="D18" s="86">
        <v>3.6268111771883351</v>
      </c>
      <c r="E18" s="86">
        <v>0.18177240455680094</v>
      </c>
      <c r="F18" s="85">
        <f t="shared" si="0"/>
        <v>0.20527296778810411</v>
      </c>
      <c r="G18" s="86">
        <v>0.24876474402899384</v>
      </c>
      <c r="H18" s="85">
        <f t="shared" si="1"/>
        <v>0.27324724998799388</v>
      </c>
      <c r="I18" s="87">
        <v>0.23777829270104051</v>
      </c>
      <c r="J18" s="88">
        <v>0.2470197515129833</v>
      </c>
      <c r="K18" s="89">
        <v>-4.541448202377782</v>
      </c>
    </row>
    <row r="19" spans="1:11" x14ac:dyDescent="0.25">
      <c r="A19" s="83" t="s">
        <v>271</v>
      </c>
      <c r="B19" s="84">
        <v>120</v>
      </c>
      <c r="C19" s="85">
        <v>1.0178821107562503</v>
      </c>
      <c r="D19" s="86">
        <v>3.7921449700412758E-2</v>
      </c>
      <c r="E19" s="86">
        <v>0.19753116623475966</v>
      </c>
      <c r="F19" s="85">
        <f t="shared" si="0"/>
        <v>0.99137799476853894</v>
      </c>
      <c r="G19" s="86">
        <v>6.2892060674094488E-2</v>
      </c>
      <c r="H19" s="85">
        <f t="shared" si="1"/>
        <v>1.057912277940652</v>
      </c>
      <c r="I19" s="87">
        <v>0.30034749981824871</v>
      </c>
      <c r="J19" s="88">
        <v>0.28144225963916869</v>
      </c>
      <c r="K19" s="89">
        <v>0.36546729731808902</v>
      </c>
    </row>
    <row r="20" spans="1:11" x14ac:dyDescent="0.25">
      <c r="A20" s="83" t="s">
        <v>272</v>
      </c>
      <c r="B20" s="84">
        <v>31</v>
      </c>
      <c r="C20" s="85">
        <v>0.38935597957389689</v>
      </c>
      <c r="D20" s="86">
        <v>0.19605827025444189</v>
      </c>
      <c r="E20" s="86">
        <v>0.16376128549154167</v>
      </c>
      <c r="F20" s="85">
        <f t="shared" si="0"/>
        <v>0.34207412446869212</v>
      </c>
      <c r="G20" s="86">
        <v>5.9450598346866619E-2</v>
      </c>
      <c r="H20" s="85">
        <f t="shared" si="1"/>
        <v>0.36369607366444973</v>
      </c>
      <c r="I20" s="87">
        <v>0.2529416140635371</v>
      </c>
      <c r="J20" s="88">
        <v>0.23723296887330364</v>
      </c>
      <c r="K20" s="89">
        <v>0.28659225422084494</v>
      </c>
    </row>
    <row r="21" spans="1:11" x14ac:dyDescent="0.25">
      <c r="A21" s="83" t="s">
        <v>273</v>
      </c>
      <c r="B21" s="84">
        <v>63</v>
      </c>
      <c r="C21" s="85">
        <v>0.77735805234447408</v>
      </c>
      <c r="D21" s="86">
        <v>0.29769189439068777</v>
      </c>
      <c r="E21" s="86">
        <v>0.14977823973240498</v>
      </c>
      <c r="F21" s="85">
        <f t="shared" si="0"/>
        <v>0.64251222246810469</v>
      </c>
      <c r="G21" s="86">
        <v>8.4746240011331062E-2</v>
      </c>
      <c r="H21" s="85">
        <f t="shared" si="1"/>
        <v>0.70200446100987235</v>
      </c>
      <c r="I21" s="87">
        <v>0.35559953913329062</v>
      </c>
      <c r="J21" s="88">
        <v>0.32566622424758807</v>
      </c>
      <c r="K21" s="89">
        <v>0.22396160382546706</v>
      </c>
    </row>
    <row r="22" spans="1:11" x14ac:dyDescent="0.25">
      <c r="A22" s="83" t="s">
        <v>274</v>
      </c>
      <c r="B22" s="84">
        <v>392</v>
      </c>
      <c r="C22" s="85">
        <v>0.99116150973769834</v>
      </c>
      <c r="D22" s="86">
        <v>1.3432547828163635</v>
      </c>
      <c r="E22" s="86">
        <v>0.14255452565680118</v>
      </c>
      <c r="F22" s="85">
        <f t="shared" si="0"/>
        <v>0.50907254627022214</v>
      </c>
      <c r="G22" s="86">
        <v>7.9769829825165089E-2</v>
      </c>
      <c r="H22" s="85">
        <f t="shared" si="1"/>
        <v>0.55320132154926327</v>
      </c>
      <c r="I22" s="87">
        <v>0.33856101620826845</v>
      </c>
      <c r="J22" s="88">
        <v>0.35980624686485035</v>
      </c>
      <c r="K22" s="89">
        <v>0.49158991168074639</v>
      </c>
    </row>
    <row r="23" spans="1:11" x14ac:dyDescent="0.25">
      <c r="A23" s="83" t="s">
        <v>275</v>
      </c>
      <c r="B23" s="84">
        <v>223</v>
      </c>
      <c r="C23" s="85">
        <v>0.91533993279866577</v>
      </c>
      <c r="D23" s="86">
        <v>0.34239670159979102</v>
      </c>
      <c r="E23" s="86">
        <v>0.17301519398423454</v>
      </c>
      <c r="F23" s="85">
        <f t="shared" si="0"/>
        <v>0.73735101193996067</v>
      </c>
      <c r="G23" s="86">
        <v>7.8209117970125974E-2</v>
      </c>
      <c r="H23" s="85">
        <f t="shared" si="1"/>
        <v>0.79991137503577958</v>
      </c>
      <c r="I23" s="87">
        <v>0.30494643769877339</v>
      </c>
      <c r="J23" s="88">
        <v>0.3075276073708807</v>
      </c>
      <c r="K23" s="89">
        <v>0.19943953412450099</v>
      </c>
    </row>
    <row r="24" spans="1:11" x14ac:dyDescent="0.25">
      <c r="A24" s="83" t="s">
        <v>276</v>
      </c>
      <c r="B24" s="84">
        <v>254</v>
      </c>
      <c r="C24" s="85">
        <v>0.96294853271954639</v>
      </c>
      <c r="D24" s="86">
        <v>0.18141565091080653</v>
      </c>
      <c r="E24" s="86">
        <v>0.14550874022091942</v>
      </c>
      <c r="F24" s="85">
        <f t="shared" si="0"/>
        <v>0.85375495282727898</v>
      </c>
      <c r="G24" s="86">
        <v>9.7193818914396754E-2</v>
      </c>
      <c r="H24" s="85">
        <f t="shared" si="1"/>
        <v>0.94566804117430681</v>
      </c>
      <c r="I24" s="87">
        <v>0.34706288355746157</v>
      </c>
      <c r="J24" s="88">
        <v>0.42577359816890653</v>
      </c>
      <c r="K24" s="89">
        <v>0.41722505894870637</v>
      </c>
    </row>
    <row r="25" spans="1:11" x14ac:dyDescent="0.25">
      <c r="A25" s="83" t="s">
        <v>277</v>
      </c>
      <c r="B25" s="84">
        <v>33</v>
      </c>
      <c r="C25" s="85">
        <v>1.2632657332125208</v>
      </c>
      <c r="D25" s="86">
        <v>0.28588451445684537</v>
      </c>
      <c r="E25" s="86">
        <v>0.11867367804355641</v>
      </c>
      <c r="F25" s="85">
        <f t="shared" si="0"/>
        <v>1.0513646733968651</v>
      </c>
      <c r="G25" s="86">
        <v>0.13573833550987041</v>
      </c>
      <c r="H25" s="85">
        <f t="shared" si="1"/>
        <v>1.2164888442866628</v>
      </c>
      <c r="I25" s="87">
        <v>0.37927681566089944</v>
      </c>
      <c r="J25" s="88">
        <v>0.34745264805412762</v>
      </c>
      <c r="K25" s="89">
        <v>0.57009719817244531</v>
      </c>
    </row>
    <row r="26" spans="1:11" x14ac:dyDescent="0.25">
      <c r="A26" s="83" t="s">
        <v>278</v>
      </c>
      <c r="B26" s="84">
        <v>612</v>
      </c>
      <c r="C26" s="85">
        <v>1.0464346559738742</v>
      </c>
      <c r="D26" s="86">
        <v>0.33442922482608262</v>
      </c>
      <c r="E26" s="86">
        <v>0.16568549409593841</v>
      </c>
      <c r="F26" s="85">
        <f t="shared" si="0"/>
        <v>0.84678577030118773</v>
      </c>
      <c r="G26" s="86">
        <v>8.8017312962904659E-2</v>
      </c>
      <c r="H26" s="85">
        <f t="shared" si="1"/>
        <v>0.92851079558568894</v>
      </c>
      <c r="I26" s="87">
        <v>0.29251662519096566</v>
      </c>
      <c r="J26" s="88">
        <v>0.30477199322382859</v>
      </c>
      <c r="K26" s="89">
        <v>0.26506068371439367</v>
      </c>
    </row>
    <row r="27" spans="1:11" x14ac:dyDescent="0.25">
      <c r="A27" s="83" t="s">
        <v>279</v>
      </c>
      <c r="B27" s="84">
        <v>37</v>
      </c>
      <c r="C27" s="85">
        <v>0.86222575246162392</v>
      </c>
      <c r="D27" s="86">
        <v>0.32136251071120692</v>
      </c>
      <c r="E27" s="86">
        <v>0.16236130451730199</v>
      </c>
      <c r="F27" s="85">
        <f t="shared" si="0"/>
        <v>0.70296222910988493</v>
      </c>
      <c r="G27" s="86">
        <v>5.1521398598638378E-2</v>
      </c>
      <c r="H27" s="85">
        <f t="shared" si="1"/>
        <v>0.74114716776031608</v>
      </c>
      <c r="I27" s="87">
        <v>0.3168336496451073</v>
      </c>
      <c r="J27" s="88">
        <v>0.27455961859903733</v>
      </c>
      <c r="K27" s="89">
        <v>0.20577854353225297</v>
      </c>
    </row>
    <row r="28" spans="1:11" x14ac:dyDescent="0.25">
      <c r="A28" s="83" t="s">
        <v>280</v>
      </c>
      <c r="B28" s="84">
        <v>521</v>
      </c>
      <c r="C28" s="85">
        <v>1.0738153154828187</v>
      </c>
      <c r="D28" s="86">
        <v>0.314048643617866</v>
      </c>
      <c r="E28" s="86">
        <v>0.16571309612399726</v>
      </c>
      <c r="F28" s="85">
        <f t="shared" si="0"/>
        <v>0.87916451659542494</v>
      </c>
      <c r="G28" s="86">
        <v>6.7176183090643049E-2</v>
      </c>
      <c r="H28" s="85">
        <f t="shared" si="1"/>
        <v>0.94247648983522236</v>
      </c>
      <c r="I28" s="87">
        <v>0.31473409419709436</v>
      </c>
      <c r="J28" s="88">
        <v>0.33291443248896313</v>
      </c>
      <c r="K28" s="89">
        <v>0.27087924409521036</v>
      </c>
    </row>
    <row r="29" spans="1:11" x14ac:dyDescent="0.25">
      <c r="A29" s="83" t="s">
        <v>281</v>
      </c>
      <c r="B29" s="84">
        <v>105</v>
      </c>
      <c r="C29" s="85">
        <v>1.5770545335135779</v>
      </c>
      <c r="D29" s="86">
        <v>0.53515900138340511</v>
      </c>
      <c r="E29" s="86">
        <v>0.18173897760779328</v>
      </c>
      <c r="F29" s="85">
        <f t="shared" si="0"/>
        <v>1.1450441510140017</v>
      </c>
      <c r="G29" s="86">
        <v>0.18857836822890417</v>
      </c>
      <c r="H29" s="85">
        <f t="shared" si="1"/>
        <v>1.4111580295372526</v>
      </c>
      <c r="I29" s="87">
        <v>0.34686717701452796</v>
      </c>
      <c r="J29" s="88">
        <v>0.37971655395212889</v>
      </c>
      <c r="K29" s="89">
        <v>0.36648950312729117</v>
      </c>
    </row>
    <row r="30" spans="1:11" x14ac:dyDescent="0.25">
      <c r="A30" s="83" t="s">
        <v>282</v>
      </c>
      <c r="B30" s="84">
        <v>442</v>
      </c>
      <c r="C30" s="85">
        <v>1.0763297893301953</v>
      </c>
      <c r="D30" s="86">
        <v>0.12962574821113332</v>
      </c>
      <c r="E30" s="86">
        <v>0.13946150662966331</v>
      </c>
      <c r="F30" s="85">
        <f t="shared" si="0"/>
        <v>0.98620436669063605</v>
      </c>
      <c r="G30" s="86">
        <v>5.4475466673428931E-2</v>
      </c>
      <c r="H30" s="85">
        <f t="shared" si="1"/>
        <v>1.0430235619809294</v>
      </c>
      <c r="I30" s="87">
        <v>0.33018104258146108</v>
      </c>
      <c r="J30" s="88">
        <v>0.36911568357966917</v>
      </c>
      <c r="K30" s="89">
        <v>0.2648788223970579</v>
      </c>
    </row>
    <row r="31" spans="1:11" x14ac:dyDescent="0.25">
      <c r="A31" s="83" t="s">
        <v>283</v>
      </c>
      <c r="B31" s="84">
        <v>209</v>
      </c>
      <c r="C31" s="85">
        <v>1.3866406985284867</v>
      </c>
      <c r="D31" s="86">
        <v>0.18081859569977865</v>
      </c>
      <c r="E31" s="86">
        <v>0.13439023264418196</v>
      </c>
      <c r="F31" s="85">
        <f t="shared" si="0"/>
        <v>1.2298615078468591</v>
      </c>
      <c r="G31" s="86">
        <v>0.12634597379280457</v>
      </c>
      <c r="H31" s="85">
        <f t="shared" si="1"/>
        <v>1.4077214445929715</v>
      </c>
      <c r="I31" s="87">
        <v>0.31892985258972262</v>
      </c>
      <c r="J31" s="88">
        <v>0.34230183236263967</v>
      </c>
      <c r="K31" s="89">
        <v>0.43991181500183035</v>
      </c>
    </row>
    <row r="32" spans="1:11" x14ac:dyDescent="0.25">
      <c r="A32" s="83" t="s">
        <v>284</v>
      </c>
      <c r="B32" s="84">
        <v>515</v>
      </c>
      <c r="C32" s="85">
        <v>1.1129345786036751</v>
      </c>
      <c r="D32" s="86">
        <v>0.46035481202814216</v>
      </c>
      <c r="E32" s="86">
        <v>0.14461206448415034</v>
      </c>
      <c r="F32" s="85">
        <f t="shared" si="0"/>
        <v>0.84023589814427424</v>
      </c>
      <c r="G32" s="86">
        <v>0.14208566432301126</v>
      </c>
      <c r="H32" s="85">
        <f t="shared" si="1"/>
        <v>0.97939370308019824</v>
      </c>
      <c r="I32" s="87">
        <v>0.30911370360337725</v>
      </c>
      <c r="J32" s="88">
        <v>0.34937100021121448</v>
      </c>
      <c r="K32" s="89">
        <v>0.24655633374360825</v>
      </c>
    </row>
    <row r="33" spans="1:11" x14ac:dyDescent="0.25">
      <c r="A33" s="83" t="s">
        <v>285</v>
      </c>
      <c r="B33" s="84">
        <v>212</v>
      </c>
      <c r="C33" s="85">
        <v>0.78943012253401068</v>
      </c>
      <c r="D33" s="86">
        <v>1.5534308099019061</v>
      </c>
      <c r="E33" s="86">
        <v>0.15659613365906691</v>
      </c>
      <c r="F33" s="85">
        <f t="shared" si="0"/>
        <v>0.37678594312177516</v>
      </c>
      <c r="G33" s="86">
        <v>0.10557427357579245</v>
      </c>
      <c r="H33" s="85">
        <f t="shared" si="1"/>
        <v>0.42126018068388316</v>
      </c>
      <c r="I33" s="87">
        <v>0.24729631500843574</v>
      </c>
      <c r="J33" s="88">
        <v>0.24642830087104803</v>
      </c>
      <c r="K33" s="89">
        <v>0.33373782002877289</v>
      </c>
    </row>
    <row r="34" spans="1:11" x14ac:dyDescent="0.25">
      <c r="A34" s="83" t="s">
        <v>286</v>
      </c>
      <c r="B34" s="84">
        <v>206</v>
      </c>
      <c r="C34" s="85">
        <v>1.4803167435370064</v>
      </c>
      <c r="D34" s="86">
        <v>4.6213095552736588E-2</v>
      </c>
      <c r="E34" s="86">
        <v>6.1617623235258004E-2</v>
      </c>
      <c r="F34" s="85">
        <f t="shared" si="0"/>
        <v>1.4336094156547814</v>
      </c>
      <c r="G34" s="86">
        <v>4.5140195334532361E-2</v>
      </c>
      <c r="H34" s="85">
        <f t="shared" si="1"/>
        <v>1.5013820967749736</v>
      </c>
      <c r="I34" s="87">
        <v>0.39423575977829667</v>
      </c>
      <c r="J34" s="88">
        <v>0.41102082382213168</v>
      </c>
      <c r="K34" s="89">
        <v>0.25369032526099089</v>
      </c>
    </row>
    <row r="35" spans="1:11" x14ac:dyDescent="0.25">
      <c r="A35" s="83" t="s">
        <v>287</v>
      </c>
      <c r="B35" s="84">
        <v>638</v>
      </c>
      <c r="C35" s="85">
        <v>1.1601298480805751</v>
      </c>
      <c r="D35" s="86">
        <v>0.13923249012548194</v>
      </c>
      <c r="E35" s="86">
        <v>0.16060766800132495</v>
      </c>
      <c r="F35" s="85">
        <f t="shared" si="0"/>
        <v>1.0564316714362243</v>
      </c>
      <c r="G35" s="86">
        <v>6.7894593599036296E-2</v>
      </c>
      <c r="H35" s="85">
        <f t="shared" si="1"/>
        <v>1.1333821949550833</v>
      </c>
      <c r="I35" s="87">
        <v>0.32509289011955173</v>
      </c>
      <c r="J35" s="88">
        <v>0.34701061621939983</v>
      </c>
      <c r="K35" s="89">
        <v>0.33690180340270687</v>
      </c>
    </row>
    <row r="36" spans="1:11" x14ac:dyDescent="0.25">
      <c r="A36" s="83" t="s">
        <v>288</v>
      </c>
      <c r="B36" s="84">
        <v>121</v>
      </c>
      <c r="C36" s="85">
        <v>1.192699873253225</v>
      </c>
      <c r="D36" s="86">
        <v>0.17919155584791233</v>
      </c>
      <c r="E36" s="86">
        <v>0.1219468820179735</v>
      </c>
      <c r="F36" s="85">
        <f t="shared" si="0"/>
        <v>1.0589257354580219</v>
      </c>
      <c r="G36" s="86">
        <v>7.3952441962916754E-2</v>
      </c>
      <c r="H36" s="85">
        <f t="shared" si="1"/>
        <v>1.1434895824385054</v>
      </c>
      <c r="I36" s="87">
        <v>0.35128777275001227</v>
      </c>
      <c r="J36" s="88">
        <v>0.39559201994194115</v>
      </c>
      <c r="K36" s="89">
        <v>0.55907599068671143</v>
      </c>
    </row>
    <row r="37" spans="1:11" x14ac:dyDescent="0.25">
      <c r="A37" s="83" t="s">
        <v>289</v>
      </c>
      <c r="B37" s="84">
        <v>576</v>
      </c>
      <c r="C37" s="85">
        <v>1.2462774523536453</v>
      </c>
      <c r="D37" s="86">
        <v>0.38969995008559127</v>
      </c>
      <c r="E37" s="86">
        <v>0.13618581887919676</v>
      </c>
      <c r="F37" s="85">
        <f t="shared" si="0"/>
        <v>0.97767305746051125</v>
      </c>
      <c r="G37" s="86">
        <v>0.10559016786470841</v>
      </c>
      <c r="H37" s="85">
        <f t="shared" si="1"/>
        <v>1.093092922655422</v>
      </c>
      <c r="I37" s="87">
        <v>0.32061014310538138</v>
      </c>
      <c r="J37" s="88">
        <v>0.34530609913630883</v>
      </c>
      <c r="K37" s="89">
        <v>0.24008967471237677</v>
      </c>
    </row>
    <row r="38" spans="1:11" x14ac:dyDescent="0.25">
      <c r="A38" s="83" t="s">
        <v>290</v>
      </c>
      <c r="B38" s="84">
        <v>88</v>
      </c>
      <c r="C38" s="85">
        <v>1.5636755455910971</v>
      </c>
      <c r="D38" s="86">
        <v>0.58950590827726312</v>
      </c>
      <c r="E38" s="86">
        <v>0.10793676440750555</v>
      </c>
      <c r="F38" s="85">
        <f t="shared" si="0"/>
        <v>1.1046013747239665</v>
      </c>
      <c r="G38" s="86">
        <v>0.16616856127837942</v>
      </c>
      <c r="H38" s="85">
        <f t="shared" si="1"/>
        <v>1.3247298235929721</v>
      </c>
      <c r="I38" s="87">
        <v>0.36324859815299199</v>
      </c>
      <c r="J38" s="88">
        <v>0.36436813971005261</v>
      </c>
      <c r="K38" s="89">
        <v>0.45562058843442366</v>
      </c>
    </row>
    <row r="39" spans="1:11" x14ac:dyDescent="0.25">
      <c r="A39" s="83" t="s">
        <v>291</v>
      </c>
      <c r="B39" s="84">
        <v>846</v>
      </c>
      <c r="C39" s="85">
        <v>1.4857722359929211</v>
      </c>
      <c r="D39" s="86">
        <v>0.20020351822431379</v>
      </c>
      <c r="E39" s="86">
        <v>0.13404656250736494</v>
      </c>
      <c r="F39" s="85">
        <f t="shared" si="0"/>
        <v>1.30200300100706</v>
      </c>
      <c r="G39" s="86">
        <v>0.12053495550399237</v>
      </c>
      <c r="H39" s="85">
        <f t="shared" si="1"/>
        <v>1.4804488355227297</v>
      </c>
      <c r="I39" s="87">
        <v>0.32596896945477349</v>
      </c>
      <c r="J39" s="88">
        <v>0.36420556615728111</v>
      </c>
      <c r="K39" s="89">
        <v>0.46953438957835009</v>
      </c>
    </row>
    <row r="40" spans="1:11" x14ac:dyDescent="0.25">
      <c r="A40" s="83" t="s">
        <v>292</v>
      </c>
      <c r="B40" s="84">
        <v>829</v>
      </c>
      <c r="C40" s="85">
        <v>1.1068176140036572</v>
      </c>
      <c r="D40" s="86">
        <v>1.3165858340514172</v>
      </c>
      <c r="E40" s="86">
        <v>0.16026460027521341</v>
      </c>
      <c r="F40" s="85">
        <f t="shared" si="0"/>
        <v>0.57401806071167938</v>
      </c>
      <c r="G40" s="86">
        <v>0.22133535481016051</v>
      </c>
      <c r="H40" s="85">
        <f t="shared" si="1"/>
        <v>0.73718264243489962</v>
      </c>
      <c r="I40" s="87">
        <v>0.34065293508129652</v>
      </c>
      <c r="J40" s="88">
        <v>0.38186882393801802</v>
      </c>
      <c r="K40" s="89">
        <v>0.3601466985352535</v>
      </c>
    </row>
    <row r="41" spans="1:11" x14ac:dyDescent="0.25">
      <c r="A41" s="83" t="s">
        <v>293</v>
      </c>
      <c r="B41" s="84">
        <v>303</v>
      </c>
      <c r="C41" s="85">
        <v>1.3016813222081041</v>
      </c>
      <c r="D41" s="86">
        <v>0.17808391838276855</v>
      </c>
      <c r="E41" s="86">
        <v>0.10665889370992258</v>
      </c>
      <c r="F41" s="85">
        <f t="shared" si="0"/>
        <v>1.1564855322386105</v>
      </c>
      <c r="G41" s="86">
        <v>8.879054842776575E-2</v>
      </c>
      <c r="H41" s="85">
        <f t="shared" si="1"/>
        <v>1.2691764009286426</v>
      </c>
      <c r="I41" s="87">
        <v>0.39216467948806771</v>
      </c>
      <c r="J41" s="88">
        <v>0.41423910880997189</v>
      </c>
      <c r="K41" s="89">
        <v>0.54117492870238215</v>
      </c>
    </row>
    <row r="42" spans="1:11" x14ac:dyDescent="0.25">
      <c r="A42" s="83" t="s">
        <v>294</v>
      </c>
      <c r="B42" s="84">
        <v>128</v>
      </c>
      <c r="C42" s="85">
        <v>1.3737938609768632</v>
      </c>
      <c r="D42" s="86">
        <v>0.53383488117459299</v>
      </c>
      <c r="E42" s="86">
        <v>0.15890649002080703</v>
      </c>
      <c r="F42" s="85">
        <f t="shared" si="0"/>
        <v>0.99814020883329768</v>
      </c>
      <c r="G42" s="86">
        <v>0.10680084488113728</v>
      </c>
      <c r="H42" s="85">
        <f t="shared" si="1"/>
        <v>1.1174889755694741</v>
      </c>
      <c r="I42" s="87">
        <v>0.36606430511379562</v>
      </c>
      <c r="J42" s="88">
        <v>0.39370231936967587</v>
      </c>
      <c r="K42" s="89">
        <v>0.66668188737856149</v>
      </c>
    </row>
    <row r="43" spans="1:11" x14ac:dyDescent="0.25">
      <c r="A43" s="83" t="s">
        <v>295</v>
      </c>
      <c r="B43" s="84">
        <v>276</v>
      </c>
      <c r="C43" s="85">
        <v>0.81123602502958392</v>
      </c>
      <c r="D43" s="86">
        <v>0.48863553541540106</v>
      </c>
      <c r="E43" s="86">
        <v>0.12706715746784267</v>
      </c>
      <c r="F43" s="85">
        <f t="shared" si="0"/>
        <v>0.60337912526669912</v>
      </c>
      <c r="G43" s="86">
        <v>6.5215779487283326E-2</v>
      </c>
      <c r="H43" s="85">
        <f t="shared" si="1"/>
        <v>0.64547423033708651</v>
      </c>
      <c r="I43" s="87">
        <v>0.3200102915090639</v>
      </c>
      <c r="J43" s="88">
        <v>0.3505698020373057</v>
      </c>
      <c r="K43" s="89">
        <v>0.1634135773758523</v>
      </c>
    </row>
    <row r="44" spans="1:11" x14ac:dyDescent="0.25">
      <c r="A44" s="83" t="s">
        <v>296</v>
      </c>
      <c r="B44" s="84">
        <v>589</v>
      </c>
      <c r="C44" s="85">
        <v>0.70985078066465801</v>
      </c>
      <c r="D44" s="86">
        <v>1.6954661003072418</v>
      </c>
      <c r="E44" s="86">
        <v>0.15901789306468425</v>
      </c>
      <c r="F44" s="85">
        <f t="shared" si="0"/>
        <v>0.32334970909396943</v>
      </c>
      <c r="G44" s="86">
        <v>8.3403622980086786E-2</v>
      </c>
      <c r="H44" s="85">
        <f t="shared" si="1"/>
        <v>0.35277218762882429</v>
      </c>
      <c r="I44" s="87">
        <v>0.32101008753471749</v>
      </c>
      <c r="J44" s="88">
        <v>0.35104077702612169</v>
      </c>
      <c r="K44" s="89">
        <v>0.2447821333002223</v>
      </c>
    </row>
    <row r="45" spans="1:11" x14ac:dyDescent="0.25">
      <c r="A45" s="83" t="s">
        <v>297</v>
      </c>
      <c r="B45" s="84">
        <v>858</v>
      </c>
      <c r="C45" s="85">
        <v>0.77266000101658128</v>
      </c>
      <c r="D45" s="86">
        <v>0.26830930526533692</v>
      </c>
      <c r="E45" s="86">
        <v>0.15616585011785464</v>
      </c>
      <c r="F45" s="85">
        <f t="shared" si="0"/>
        <v>0.64975382740860599</v>
      </c>
      <c r="G45" s="86">
        <v>5.8909470423326837E-2</v>
      </c>
      <c r="H45" s="85">
        <f t="shared" si="1"/>
        <v>0.69042648606917978</v>
      </c>
      <c r="I45" s="87">
        <v>0.31197666228635829</v>
      </c>
      <c r="J45" s="88">
        <v>0.32380850114367193</v>
      </c>
      <c r="K45" s="89">
        <v>0.20329878998206444</v>
      </c>
    </row>
    <row r="46" spans="1:11" x14ac:dyDescent="0.25">
      <c r="A46" s="83" t="s">
        <v>298</v>
      </c>
      <c r="B46" s="84">
        <v>81</v>
      </c>
      <c r="C46" s="85">
        <v>0.80082515032439971</v>
      </c>
      <c r="D46" s="86">
        <v>0.60350010983082714</v>
      </c>
      <c r="E46" s="86">
        <v>0.13237766198562606</v>
      </c>
      <c r="F46" s="85">
        <f t="shared" si="0"/>
        <v>0.56179822186331951</v>
      </c>
      <c r="G46" s="86">
        <v>9.0010927794667656E-2</v>
      </c>
      <c r="H46" s="85">
        <f t="shared" si="1"/>
        <v>0.61736809707155904</v>
      </c>
      <c r="I46" s="87">
        <v>0.32138892089123683</v>
      </c>
      <c r="J46" s="88">
        <v>0.38523775696691703</v>
      </c>
      <c r="K46" s="89">
        <v>0.24591576092474146</v>
      </c>
    </row>
    <row r="47" spans="1:11" x14ac:dyDescent="0.25">
      <c r="A47" s="83" t="s">
        <v>299</v>
      </c>
      <c r="B47" s="84">
        <v>225</v>
      </c>
      <c r="C47" s="85">
        <v>1.0199349190241445</v>
      </c>
      <c r="D47" s="86">
        <v>0.18426209203229474</v>
      </c>
      <c r="E47" s="86">
        <v>0.16374414855205346</v>
      </c>
      <c r="F47" s="85">
        <f t="shared" si="0"/>
        <v>0.90267334176897063</v>
      </c>
      <c r="G47" s="86">
        <v>0.15895032976326079</v>
      </c>
      <c r="H47" s="85">
        <f t="shared" si="1"/>
        <v>1.073269955049011</v>
      </c>
      <c r="I47" s="87">
        <v>0.30174578604960806</v>
      </c>
      <c r="J47" s="88">
        <v>0.32706923655181491</v>
      </c>
      <c r="K47" s="89">
        <v>0.40651188314360215</v>
      </c>
    </row>
    <row r="48" spans="1:11" x14ac:dyDescent="0.25">
      <c r="A48" s="83" t="s">
        <v>300</v>
      </c>
      <c r="B48" s="84">
        <v>108</v>
      </c>
      <c r="C48" s="85">
        <v>0.88739340634517827</v>
      </c>
      <c r="D48" s="86">
        <v>0.76513668963907389</v>
      </c>
      <c r="E48" s="86">
        <v>0.11681467238092708</v>
      </c>
      <c r="F48" s="85">
        <f t="shared" si="0"/>
        <v>0.5764460763190784</v>
      </c>
      <c r="G48" s="86">
        <v>3.5407398432772366E-2</v>
      </c>
      <c r="H48" s="85">
        <f t="shared" si="1"/>
        <v>0.5976057408925739</v>
      </c>
      <c r="I48" s="87">
        <v>0.307136221288827</v>
      </c>
      <c r="J48" s="88">
        <v>0.32413659949647444</v>
      </c>
      <c r="K48" s="89">
        <v>0.40385775563035048</v>
      </c>
    </row>
    <row r="49" spans="1:11" x14ac:dyDescent="0.25">
      <c r="A49" s="83" t="s">
        <v>301</v>
      </c>
      <c r="B49" s="84">
        <v>224</v>
      </c>
      <c r="C49" s="85">
        <v>1.4141883057705731</v>
      </c>
      <c r="D49" s="86">
        <v>6.8418182774694594E-2</v>
      </c>
      <c r="E49" s="86">
        <v>0.11181010863584248</v>
      </c>
      <c r="F49" s="85">
        <f t="shared" si="0"/>
        <v>1.3491140346909523</v>
      </c>
      <c r="G49" s="86">
        <v>5.4700532372495288E-2</v>
      </c>
      <c r="H49" s="85">
        <f t="shared" si="1"/>
        <v>1.4271816296236091</v>
      </c>
      <c r="I49" s="87">
        <v>0.33876497752638224</v>
      </c>
      <c r="J49" s="88">
        <v>0.38353883483530699</v>
      </c>
      <c r="K49" s="89">
        <v>0.49532241897813467</v>
      </c>
    </row>
    <row r="50" spans="1:11" x14ac:dyDescent="0.25">
      <c r="A50" s="83" t="s">
        <v>302</v>
      </c>
      <c r="B50" s="84">
        <v>152</v>
      </c>
      <c r="C50" s="85">
        <v>1.0027306446474793</v>
      </c>
      <c r="D50" s="86">
        <v>0.33873265140144909</v>
      </c>
      <c r="E50" s="86">
        <v>0.16113362710509041</v>
      </c>
      <c r="F50" s="85">
        <f t="shared" si="0"/>
        <v>0.80943281220722807</v>
      </c>
      <c r="G50" s="86">
        <v>0.1049503176146017</v>
      </c>
      <c r="H50" s="85">
        <f t="shared" si="1"/>
        <v>0.90434400250275204</v>
      </c>
      <c r="I50" s="87">
        <v>0.32008340636603827</v>
      </c>
      <c r="J50" s="88">
        <v>0.34210322336158649</v>
      </c>
      <c r="K50" s="89">
        <v>0.50784375733658815</v>
      </c>
    </row>
    <row r="51" spans="1:11" x14ac:dyDescent="0.25">
      <c r="A51" s="83" t="s">
        <v>303</v>
      </c>
      <c r="B51" s="84">
        <v>88</v>
      </c>
      <c r="C51" s="85">
        <v>1.6278459303417692</v>
      </c>
      <c r="D51" s="86">
        <v>2.5885454277481755E-2</v>
      </c>
      <c r="E51" s="86">
        <v>9.734721818069593E-2</v>
      </c>
      <c r="F51" s="85">
        <f t="shared" si="0"/>
        <v>1.5986713841532214</v>
      </c>
      <c r="G51" s="86">
        <v>3.4708112521142205E-2</v>
      </c>
      <c r="H51" s="85">
        <f t="shared" si="1"/>
        <v>1.6561533406528668</v>
      </c>
      <c r="I51" s="87">
        <v>0.4107469933813595</v>
      </c>
      <c r="J51" s="88">
        <v>0.42831742488994939</v>
      </c>
      <c r="K51" s="89">
        <v>1.0050684282949021</v>
      </c>
    </row>
    <row r="52" spans="1:11" x14ac:dyDescent="0.25">
      <c r="A52" s="83" t="s">
        <v>304</v>
      </c>
      <c r="B52" s="84">
        <v>35</v>
      </c>
      <c r="C52" s="85">
        <v>0.69754839118400547</v>
      </c>
      <c r="D52" s="86">
        <v>0.41474891161484939</v>
      </c>
      <c r="E52" s="86">
        <v>0.16158744570873015</v>
      </c>
      <c r="F52" s="85">
        <f t="shared" si="0"/>
        <v>0.53973187866863825</v>
      </c>
      <c r="G52" s="86">
        <v>6.4014459061380091E-2</v>
      </c>
      <c r="H52" s="85">
        <f t="shared" si="1"/>
        <v>0.57664553036512423</v>
      </c>
      <c r="I52" s="87">
        <v>0.36069088153214707</v>
      </c>
      <c r="J52" s="88">
        <v>0.31217078900746498</v>
      </c>
      <c r="K52" s="89">
        <v>0.88201999133099118</v>
      </c>
    </row>
    <row r="53" spans="1:11" x14ac:dyDescent="0.25">
      <c r="A53" s="83" t="s">
        <v>305</v>
      </c>
      <c r="B53" s="84">
        <v>110</v>
      </c>
      <c r="C53" s="85">
        <v>0.6649159171946033</v>
      </c>
      <c r="D53" s="86">
        <v>0.26718400379154744</v>
      </c>
      <c r="E53" s="86">
        <v>0.17788218412408915</v>
      </c>
      <c r="F53" s="85">
        <f t="shared" si="0"/>
        <v>0.55952175666993775</v>
      </c>
      <c r="G53" s="86">
        <v>5.0420315176889906E-2</v>
      </c>
      <c r="H53" s="85">
        <f t="shared" si="1"/>
        <v>0.58923096777725059</v>
      </c>
      <c r="I53" s="87">
        <v>0.25855716024995884</v>
      </c>
      <c r="J53" s="88">
        <v>0.26332045832906215</v>
      </c>
      <c r="K53" s="89">
        <v>0.18642864341096335</v>
      </c>
    </row>
    <row r="54" spans="1:11" x14ac:dyDescent="0.25">
      <c r="A54" s="83" t="s">
        <v>306</v>
      </c>
      <c r="B54" s="84">
        <v>400</v>
      </c>
      <c r="C54" s="85">
        <v>0.81656686792876643</v>
      </c>
      <c r="D54" s="86">
        <v>0.46366970892982212</v>
      </c>
      <c r="E54" s="86">
        <v>0.14450946034534803</v>
      </c>
      <c r="F54" s="85">
        <f t="shared" si="0"/>
        <v>0.61540039115730572</v>
      </c>
      <c r="G54" s="86">
        <v>9.4163877681887498E-2</v>
      </c>
      <c r="H54" s="85">
        <f t="shared" si="1"/>
        <v>0.67937276511168843</v>
      </c>
      <c r="I54" s="87">
        <v>0.2895125374650061</v>
      </c>
      <c r="J54" s="88">
        <v>0.31678222396596356</v>
      </c>
      <c r="K54" s="89">
        <v>0.26123113906811757</v>
      </c>
    </row>
    <row r="55" spans="1:11" x14ac:dyDescent="0.25">
      <c r="A55" s="83" t="s">
        <v>307</v>
      </c>
      <c r="B55" s="84">
        <v>266</v>
      </c>
      <c r="C55" s="85">
        <v>1.055000868292896</v>
      </c>
      <c r="D55" s="86">
        <v>8.1582963320847454E-2</v>
      </c>
      <c r="E55" s="86">
        <v>0.15345954634266484</v>
      </c>
      <c r="F55" s="85">
        <f t="shared" si="0"/>
        <v>0.99762167109138089</v>
      </c>
      <c r="G55" s="86">
        <v>4.5839522313255464E-2</v>
      </c>
      <c r="H55" s="85">
        <f t="shared" si="1"/>
        <v>1.0455491444269451</v>
      </c>
      <c r="I55" s="87">
        <v>0.34080978949640583</v>
      </c>
      <c r="J55" s="88">
        <v>0.35099971981437028</v>
      </c>
      <c r="K55" s="89">
        <v>0.24600468160828878</v>
      </c>
    </row>
    <row r="56" spans="1:11" x14ac:dyDescent="0.25">
      <c r="A56" s="83" t="s">
        <v>308</v>
      </c>
      <c r="B56" s="84">
        <v>75</v>
      </c>
      <c r="C56" s="85">
        <v>1.1155217029867162</v>
      </c>
      <c r="D56" s="86">
        <v>0.15624844734223844</v>
      </c>
      <c r="E56" s="86">
        <v>0.17022510250954326</v>
      </c>
      <c r="F56" s="85">
        <f t="shared" si="0"/>
        <v>1.0048340518750454</v>
      </c>
      <c r="G56" s="86">
        <v>8.6986787827649029E-2</v>
      </c>
      <c r="H56" s="85">
        <f t="shared" si="1"/>
        <v>1.1005690152985006</v>
      </c>
      <c r="I56" s="87">
        <v>0.36795066192004411</v>
      </c>
      <c r="J56" s="88">
        <v>0.36359767235774887</v>
      </c>
      <c r="K56" s="89">
        <v>0.15641361922857544</v>
      </c>
    </row>
    <row r="57" spans="1:11" x14ac:dyDescent="0.25">
      <c r="A57" s="83" t="s">
        <v>309</v>
      </c>
      <c r="B57" s="84">
        <v>141</v>
      </c>
      <c r="C57" s="85">
        <v>0.49472798713072219</v>
      </c>
      <c r="D57" s="86">
        <v>0.3039496474310871</v>
      </c>
      <c r="E57" s="86">
        <v>0.13469054628418936</v>
      </c>
      <c r="F57" s="85">
        <f t="shared" si="0"/>
        <v>0.40742345516596312</v>
      </c>
      <c r="G57" s="86">
        <v>0.13319476440980399</v>
      </c>
      <c r="H57" s="85">
        <f t="shared" si="1"/>
        <v>0.47002883512644444</v>
      </c>
      <c r="I57" s="87">
        <v>0.20662494033940629</v>
      </c>
      <c r="J57" s="88">
        <v>0.26534441958420679</v>
      </c>
      <c r="K57" s="89">
        <v>0.30045476135737137</v>
      </c>
    </row>
    <row r="58" spans="1:11" x14ac:dyDescent="0.25">
      <c r="A58" s="83" t="s">
        <v>310</v>
      </c>
      <c r="B58" s="84">
        <v>77</v>
      </c>
      <c r="C58" s="85">
        <v>0.88569420686276201</v>
      </c>
      <c r="D58" s="86">
        <v>0.50869826169491927</v>
      </c>
      <c r="E58" s="86">
        <v>0.14279704768589466</v>
      </c>
      <c r="F58" s="85">
        <f t="shared" si="0"/>
        <v>0.6519013448227009</v>
      </c>
      <c r="G58" s="86">
        <v>0.11316673874702514</v>
      </c>
      <c r="H58" s="85">
        <f t="shared" si="1"/>
        <v>0.73508896576753657</v>
      </c>
      <c r="I58" s="87">
        <v>0.23524917722250424</v>
      </c>
      <c r="J58" s="88">
        <v>0.26688549638999975</v>
      </c>
      <c r="K58" s="89">
        <v>0.42460294631689954</v>
      </c>
    </row>
    <row r="59" spans="1:11" x14ac:dyDescent="0.25">
      <c r="A59" s="83" t="s">
        <v>311</v>
      </c>
      <c r="B59" s="84">
        <v>141</v>
      </c>
      <c r="C59" s="85">
        <v>0.47277611486444238</v>
      </c>
      <c r="D59" s="86">
        <v>0.32819308738157243</v>
      </c>
      <c r="E59" s="86">
        <v>0.16635418130162899</v>
      </c>
      <c r="F59" s="85">
        <f t="shared" si="0"/>
        <v>0.38394127078645224</v>
      </c>
      <c r="G59" s="86">
        <v>0.11479494335565883</v>
      </c>
      <c r="H59" s="85">
        <f t="shared" si="1"/>
        <v>0.4337314477641</v>
      </c>
      <c r="I59" s="87">
        <v>0.24653556462995252</v>
      </c>
      <c r="J59" s="88">
        <v>0.26492779453709692</v>
      </c>
      <c r="K59" s="89">
        <v>0.29905634762369326</v>
      </c>
    </row>
    <row r="60" spans="1:11" x14ac:dyDescent="0.25">
      <c r="A60" s="83" t="s">
        <v>312</v>
      </c>
      <c r="B60" s="84">
        <v>356</v>
      </c>
      <c r="C60" s="85">
        <v>0.65606570785340124</v>
      </c>
      <c r="D60" s="86">
        <v>3.9273207919168391</v>
      </c>
      <c r="E60" s="86">
        <v>8.4937565049514691E-2</v>
      </c>
      <c r="F60" s="85">
        <f t="shared" si="0"/>
        <v>0.17407993775575267</v>
      </c>
      <c r="G60" s="86">
        <v>2.0218647359513654E-2</v>
      </c>
      <c r="H60" s="85">
        <f t="shared" si="1"/>
        <v>0.17767222991804402</v>
      </c>
      <c r="I60" s="87">
        <v>0.29776415838057513</v>
      </c>
      <c r="J60" s="88">
        <v>0.34465955759769185</v>
      </c>
      <c r="K60" s="89">
        <v>0.34440479090909104</v>
      </c>
    </row>
    <row r="61" spans="1:11" x14ac:dyDescent="0.25">
      <c r="A61" s="83" t="s">
        <v>313</v>
      </c>
      <c r="B61" s="84">
        <v>741</v>
      </c>
      <c r="C61" s="85">
        <v>1.2473550812976453</v>
      </c>
      <c r="D61" s="86">
        <v>0.25733468727451148</v>
      </c>
      <c r="E61" s="86">
        <v>0.15447369749565687</v>
      </c>
      <c r="F61" s="85">
        <f t="shared" si="0"/>
        <v>1.0558091732810233</v>
      </c>
      <c r="G61" s="86">
        <v>8.4675351501403012E-2</v>
      </c>
      <c r="H61" s="85">
        <f t="shared" si="1"/>
        <v>1.1534805437752196</v>
      </c>
      <c r="I61" s="87">
        <v>0.31085167763886401</v>
      </c>
      <c r="J61" s="88">
        <v>0.342449286332</v>
      </c>
      <c r="K61" s="89">
        <v>0.28722118786697032</v>
      </c>
    </row>
    <row r="62" spans="1:11" x14ac:dyDescent="0.25">
      <c r="A62" s="83" t="s">
        <v>314</v>
      </c>
      <c r="B62" s="84">
        <v>294</v>
      </c>
      <c r="C62" s="85">
        <v>1.263324847877304</v>
      </c>
      <c r="D62" s="86">
        <v>0.58635413742491427</v>
      </c>
      <c r="E62" s="86">
        <v>0.12802640863747924</v>
      </c>
      <c r="F62" s="85">
        <f t="shared" si="0"/>
        <v>0.89383261799851821</v>
      </c>
      <c r="G62" s="86">
        <v>9.6808406543951189E-2</v>
      </c>
      <c r="H62" s="85">
        <f t="shared" si="1"/>
        <v>0.98963788466883462</v>
      </c>
      <c r="I62" s="87">
        <v>0.33564130913349977</v>
      </c>
      <c r="J62" s="88">
        <v>0.36631221384262186</v>
      </c>
      <c r="K62" s="89">
        <v>0.3543190379947545</v>
      </c>
    </row>
    <row r="63" spans="1:11" x14ac:dyDescent="0.25">
      <c r="A63" s="83" t="s">
        <v>315</v>
      </c>
      <c r="B63" s="84">
        <v>64</v>
      </c>
      <c r="C63" s="85">
        <v>0.84724529836596429</v>
      </c>
      <c r="D63" s="86">
        <v>0.1645271380226746</v>
      </c>
      <c r="E63" s="86">
        <v>0.13597881930667371</v>
      </c>
      <c r="F63" s="85">
        <f t="shared" si="0"/>
        <v>0.75918606720669779</v>
      </c>
      <c r="G63" s="86">
        <v>0.10169101041674336</v>
      </c>
      <c r="H63" s="85">
        <f t="shared" si="1"/>
        <v>0.84512798603841122</v>
      </c>
      <c r="I63" s="87">
        <v>0.33474218347016577</v>
      </c>
      <c r="J63" s="88">
        <v>0.39972856501505172</v>
      </c>
      <c r="K63" s="89">
        <v>0.16573876174884417</v>
      </c>
    </row>
    <row r="64" spans="1:11" x14ac:dyDescent="0.25">
      <c r="A64" s="83" t="s">
        <v>316</v>
      </c>
      <c r="B64" s="84">
        <v>25</v>
      </c>
      <c r="C64" s="85">
        <v>1.1979648291603424</v>
      </c>
      <c r="D64" s="86">
        <v>0.17398054420162723</v>
      </c>
      <c r="E64" s="86">
        <v>0.23855864106742225</v>
      </c>
      <c r="F64" s="85">
        <f t="shared" si="0"/>
        <v>1.0670806787385858</v>
      </c>
      <c r="G64" s="86">
        <v>4.1738212694634395E-2</v>
      </c>
      <c r="H64" s="85">
        <f t="shared" si="1"/>
        <v>1.1135586254975471</v>
      </c>
      <c r="I64" s="87">
        <v>0.23098188457362062</v>
      </c>
      <c r="J64" s="88">
        <v>0.27899320814714074</v>
      </c>
      <c r="K64" s="89">
        <v>0.54411833983421454</v>
      </c>
    </row>
    <row r="65" spans="1:11" x14ac:dyDescent="0.25">
      <c r="A65" s="83" t="s">
        <v>317</v>
      </c>
      <c r="B65" s="84">
        <v>121</v>
      </c>
      <c r="C65" s="85">
        <v>1.4189635389247024</v>
      </c>
      <c r="D65" s="86">
        <v>0.42004822603542674</v>
      </c>
      <c r="E65" s="86">
        <v>0.11262262098132056</v>
      </c>
      <c r="F65" s="85">
        <f t="shared" si="0"/>
        <v>1.0947660809999993</v>
      </c>
      <c r="G65" s="86">
        <v>5.2766249818904855E-2</v>
      </c>
      <c r="H65" s="85">
        <f t="shared" si="1"/>
        <v>1.1557507117865031</v>
      </c>
      <c r="I65" s="87">
        <v>0.39864431124661859</v>
      </c>
      <c r="J65" s="88">
        <v>0.45621697845751163</v>
      </c>
      <c r="K65" s="89">
        <v>0.39935102146417939</v>
      </c>
    </row>
    <row r="66" spans="1:11" x14ac:dyDescent="0.25">
      <c r="A66" s="83" t="s">
        <v>318</v>
      </c>
      <c r="B66" s="84">
        <v>95</v>
      </c>
      <c r="C66" s="85">
        <v>1.3544998616012918</v>
      </c>
      <c r="D66" s="86">
        <v>0.84602119363032424</v>
      </c>
      <c r="E66" s="86">
        <v>0.11404104149286524</v>
      </c>
      <c r="F66" s="85">
        <f t="shared" si="0"/>
        <v>0.84844758900401729</v>
      </c>
      <c r="G66" s="86">
        <v>6.7678955381841696E-2</v>
      </c>
      <c r="H66" s="85">
        <f t="shared" si="1"/>
        <v>0.91003801094236558</v>
      </c>
      <c r="I66" s="87">
        <v>0.29560559409902115</v>
      </c>
      <c r="J66" s="88">
        <v>0.3249218376033734</v>
      </c>
      <c r="K66" s="89">
        <v>0.22633011682479132</v>
      </c>
    </row>
    <row r="67" spans="1:11" x14ac:dyDescent="0.25">
      <c r="A67" s="83" t="s">
        <v>319</v>
      </c>
      <c r="B67" s="84">
        <v>233</v>
      </c>
      <c r="C67" s="85">
        <v>1.2943012990426177</v>
      </c>
      <c r="D67" s="86">
        <v>0.53676844093676646</v>
      </c>
      <c r="E67" s="86">
        <v>0.12320401454553187</v>
      </c>
      <c r="F67" s="85">
        <f t="shared" si="0"/>
        <v>0.93897335719978725</v>
      </c>
      <c r="G67" s="86">
        <v>5.7704314806494315E-2</v>
      </c>
      <c r="H67" s="85">
        <f t="shared" si="1"/>
        <v>0.99647421924357404</v>
      </c>
      <c r="I67" s="87">
        <v>0.34952220168995468</v>
      </c>
      <c r="J67" s="88">
        <v>0.40600866800449181</v>
      </c>
      <c r="K67" s="89">
        <v>0.3943524740244036</v>
      </c>
    </row>
    <row r="68" spans="1:11" x14ac:dyDescent="0.25">
      <c r="A68" s="83" t="s">
        <v>320</v>
      </c>
      <c r="B68" s="84">
        <v>283</v>
      </c>
      <c r="C68" s="85">
        <v>0.75255209989137939</v>
      </c>
      <c r="D68" s="86">
        <v>0.34507466607451226</v>
      </c>
      <c r="E68" s="86">
        <v>0.17140588461727915</v>
      </c>
      <c r="F68" s="85">
        <f t="shared" si="0"/>
        <v>0.60529689904506934</v>
      </c>
      <c r="G68" s="86">
        <v>7.8495395805455309E-2</v>
      </c>
      <c r="H68" s="85">
        <f t="shared" si="1"/>
        <v>0.65685716196083299</v>
      </c>
      <c r="I68" s="87">
        <v>0.33795930706890026</v>
      </c>
      <c r="J68" s="88">
        <v>0.35779913210419512</v>
      </c>
      <c r="K68" s="89">
        <v>0.15930702029566363</v>
      </c>
    </row>
    <row r="69" spans="1:11" x14ac:dyDescent="0.25">
      <c r="A69" s="83" t="s">
        <v>321</v>
      </c>
      <c r="B69" s="84">
        <v>190</v>
      </c>
      <c r="C69" s="85">
        <v>0.96049507994762673</v>
      </c>
      <c r="D69" s="86">
        <v>0.89307403863231571</v>
      </c>
      <c r="E69" s="86">
        <v>0.13071689261761152</v>
      </c>
      <c r="F69" s="85">
        <f t="shared" si="0"/>
        <v>0.5893992046579124</v>
      </c>
      <c r="G69" s="86">
        <v>8.9510190051782679E-2</v>
      </c>
      <c r="H69" s="85">
        <f t="shared" si="1"/>
        <v>0.64734299957891195</v>
      </c>
      <c r="I69" s="87">
        <v>0.33704336648254291</v>
      </c>
      <c r="J69" s="88">
        <v>0.35473776167257365</v>
      </c>
      <c r="K69" s="89">
        <v>0.40336871116775691</v>
      </c>
    </row>
    <row r="70" spans="1:11" x14ac:dyDescent="0.25">
      <c r="A70" s="83" t="s">
        <v>322</v>
      </c>
      <c r="B70" s="84">
        <v>368</v>
      </c>
      <c r="C70" s="85">
        <v>0.87550109863075576</v>
      </c>
      <c r="D70" s="86">
        <v>1.0463550294172148</v>
      </c>
      <c r="E70" s="86">
        <v>0.17692826920742541</v>
      </c>
      <c r="F70" s="85">
        <f t="shared" si="0"/>
        <v>0.50383324296046894</v>
      </c>
      <c r="G70" s="86">
        <v>5.4539459699909892E-2</v>
      </c>
      <c r="H70" s="85">
        <f t="shared" si="1"/>
        <v>0.5328971664968184</v>
      </c>
      <c r="I70" s="87">
        <v>0.2618015742680585</v>
      </c>
      <c r="J70" s="88">
        <v>0.27530303617194535</v>
      </c>
      <c r="K70" s="89">
        <v>0.20197284219638867</v>
      </c>
    </row>
    <row r="71" spans="1:11" x14ac:dyDescent="0.25">
      <c r="A71" s="83" t="s">
        <v>323</v>
      </c>
      <c r="B71" s="84">
        <v>84</v>
      </c>
      <c r="C71" s="85">
        <v>1.0949996742002737</v>
      </c>
      <c r="D71" s="86">
        <v>0.26526125278293672</v>
      </c>
      <c r="E71" s="86">
        <v>0.12553410301143028</v>
      </c>
      <c r="F71" s="85">
        <f t="shared" si="0"/>
        <v>0.92248627027237906</v>
      </c>
      <c r="G71" s="86">
        <v>5.4020025337289404E-2</v>
      </c>
      <c r="H71" s="85">
        <f t="shared" si="1"/>
        <v>0.97516469162181985</v>
      </c>
      <c r="I71" s="87">
        <v>0.43293438032855502</v>
      </c>
      <c r="J71" s="88">
        <v>0.48206192936771664</v>
      </c>
      <c r="K71" s="89">
        <v>0.40287718567528369</v>
      </c>
    </row>
    <row r="72" spans="1:11" x14ac:dyDescent="0.25">
      <c r="A72" s="83" t="s">
        <v>324</v>
      </c>
      <c r="B72" s="84">
        <v>167</v>
      </c>
      <c r="C72" s="85">
        <v>1.0345991214632162</v>
      </c>
      <c r="D72" s="86">
        <v>0.16811800551420117</v>
      </c>
      <c r="E72" s="86">
        <v>0.12488908396068191</v>
      </c>
      <c r="F72" s="85">
        <f t="shared" si="0"/>
        <v>0.92496885814892127</v>
      </c>
      <c r="G72" s="86">
        <v>0.17782756514097309</v>
      </c>
      <c r="H72" s="85">
        <f t="shared" si="1"/>
        <v>1.1250302478305785</v>
      </c>
      <c r="I72" s="87">
        <v>0.31513415193507227</v>
      </c>
      <c r="J72" s="88">
        <v>0.36730104821088211</v>
      </c>
      <c r="K72" s="89">
        <v>0.14892471829900752</v>
      </c>
    </row>
    <row r="73" spans="1:11" x14ac:dyDescent="0.25">
      <c r="A73" s="83" t="s">
        <v>325</v>
      </c>
      <c r="B73" s="84">
        <v>213</v>
      </c>
      <c r="C73" s="85">
        <v>0.40048534715818673</v>
      </c>
      <c r="D73" s="86">
        <v>0.46930678574169338</v>
      </c>
      <c r="E73" s="86">
        <v>4.3856102933403168E-2</v>
      </c>
      <c r="F73" s="85">
        <f t="shared" si="0"/>
        <v>0.30092193077416668</v>
      </c>
      <c r="G73" s="86">
        <v>2.5749007176302935E-2</v>
      </c>
      <c r="H73" s="85">
        <f t="shared" si="1"/>
        <v>0.30887515947199273</v>
      </c>
      <c r="I73" s="87">
        <v>0.15093742432289531</v>
      </c>
      <c r="J73" s="88">
        <v>0.14423481466023211</v>
      </c>
      <c r="K73" s="89">
        <v>0.35861391336664261</v>
      </c>
    </row>
    <row r="74" spans="1:11" x14ac:dyDescent="0.25">
      <c r="A74" s="83" t="s">
        <v>326</v>
      </c>
      <c r="B74" s="84">
        <v>728</v>
      </c>
      <c r="C74" s="85">
        <v>1.1025578140231211</v>
      </c>
      <c r="D74" s="86">
        <v>1.5297032782865789</v>
      </c>
      <c r="E74" s="86">
        <v>0.18726768642230943</v>
      </c>
      <c r="F74" s="85">
        <f t="shared" si="0"/>
        <v>0.53047352038414619</v>
      </c>
      <c r="G74" s="86">
        <v>0.20355387599611471</v>
      </c>
      <c r="H74" s="85">
        <f t="shared" si="1"/>
        <v>0.66605072759643236</v>
      </c>
      <c r="I74" s="87">
        <v>0.29935992212627516</v>
      </c>
      <c r="J74" s="88">
        <v>0.32381438939880752</v>
      </c>
      <c r="K74" s="89">
        <v>0.55289992162490764</v>
      </c>
    </row>
    <row r="75" spans="1:11" x14ac:dyDescent="0.25">
      <c r="A75" s="83" t="s">
        <v>327</v>
      </c>
      <c r="B75" s="84">
        <v>245</v>
      </c>
      <c r="C75" s="85">
        <v>1.0664691558336816</v>
      </c>
      <c r="D75" s="86">
        <v>0.83537247061351494</v>
      </c>
      <c r="E75" s="86">
        <v>0.13049956106070773</v>
      </c>
      <c r="F75" s="85">
        <f t="shared" si="0"/>
        <v>0.67118379057120658</v>
      </c>
      <c r="G75" s="86">
        <v>0.10594311538048667</v>
      </c>
      <c r="H75" s="85">
        <f t="shared" si="1"/>
        <v>0.75071709878599546</v>
      </c>
      <c r="I75" s="87">
        <v>0.26945501494940904</v>
      </c>
      <c r="J75" s="88">
        <v>0.28180140472865034</v>
      </c>
      <c r="K75" s="89">
        <v>0.26168416971389785</v>
      </c>
    </row>
    <row r="76" spans="1:11" x14ac:dyDescent="0.25">
      <c r="A76" s="83" t="s">
        <v>328</v>
      </c>
      <c r="B76" s="84">
        <v>319</v>
      </c>
      <c r="C76" s="85">
        <v>0.78805167472575965</v>
      </c>
      <c r="D76" s="86">
        <v>0.56241524223539419</v>
      </c>
      <c r="E76" s="86">
        <v>0.14971093765715959</v>
      </c>
      <c r="F76" s="85">
        <f t="shared" ref="F76:F106" si="2">IF($F$8="Effective",C76/(1+(1-E76)*D76),C76/(1+(1-$F$9)*D76))</f>
        <v>0.56430370588916134</v>
      </c>
      <c r="G76" s="86">
        <v>5.7277926587320949E-2</v>
      </c>
      <c r="H76" s="85">
        <f t="shared" ref="H76:H106" si="3">F76/(1-G76)</f>
        <v>0.59858968173553717</v>
      </c>
      <c r="I76" s="87">
        <v>0.28950162229721332</v>
      </c>
      <c r="J76" s="88">
        <v>0.32363761769543681</v>
      </c>
      <c r="K76" s="89">
        <v>0.20953361511284441</v>
      </c>
    </row>
    <row r="77" spans="1:11" x14ac:dyDescent="0.25">
      <c r="A77" s="83" t="s">
        <v>329</v>
      </c>
      <c r="B77" s="84">
        <v>129</v>
      </c>
      <c r="C77" s="85">
        <v>1.1175315484733968</v>
      </c>
      <c r="D77" s="86">
        <v>0.51478502012852168</v>
      </c>
      <c r="E77" s="86">
        <v>0.12223920457103961</v>
      </c>
      <c r="F77" s="85">
        <f t="shared" si="2"/>
        <v>0.81995181558918628</v>
      </c>
      <c r="G77" s="86">
        <v>0.12009150961609061</v>
      </c>
      <c r="H77" s="85">
        <f t="shared" si="3"/>
        <v>0.93186032928428308</v>
      </c>
      <c r="I77" s="87">
        <v>0.33776357806977031</v>
      </c>
      <c r="J77" s="88">
        <v>0.35795072341768142</v>
      </c>
      <c r="K77" s="89">
        <v>0.35748264462149149</v>
      </c>
    </row>
    <row r="78" spans="1:11" x14ac:dyDescent="0.25">
      <c r="A78" s="83" t="s">
        <v>330</v>
      </c>
      <c r="B78" s="84">
        <v>28</v>
      </c>
      <c r="C78" s="85">
        <v>0.95365679135171078</v>
      </c>
      <c r="D78" s="86">
        <v>0.21117970583127205</v>
      </c>
      <c r="E78" s="86">
        <v>0.12098727659756636</v>
      </c>
      <c r="F78" s="85">
        <f t="shared" si="2"/>
        <v>0.83007397322551879</v>
      </c>
      <c r="G78" s="86">
        <v>0.14027011131582592</v>
      </c>
      <c r="H78" s="85">
        <f t="shared" si="3"/>
        <v>0.96550554325377236</v>
      </c>
      <c r="I78" s="87">
        <v>0.27343705746718328</v>
      </c>
      <c r="J78" s="88">
        <v>0.26061097501591357</v>
      </c>
      <c r="K78" s="89">
        <v>0.45239284233034793</v>
      </c>
    </row>
    <row r="79" spans="1:11" x14ac:dyDescent="0.25">
      <c r="A79" s="83" t="s">
        <v>331</v>
      </c>
      <c r="B79" s="84">
        <v>130</v>
      </c>
      <c r="C79" s="85">
        <v>1.0215415783323287</v>
      </c>
      <c r="D79" s="86">
        <v>0.3010049652333246</v>
      </c>
      <c r="E79" s="86">
        <v>0.15020096652567669</v>
      </c>
      <c r="F79" s="85">
        <f t="shared" si="2"/>
        <v>0.84271111604961269</v>
      </c>
      <c r="G79" s="86">
        <v>5.1776588837140439E-2</v>
      </c>
      <c r="H79" s="85">
        <f t="shared" si="3"/>
        <v>0.88872633403571921</v>
      </c>
      <c r="I79" s="87">
        <v>0.35362848851928896</v>
      </c>
      <c r="J79" s="88">
        <v>0.37378395251739266</v>
      </c>
      <c r="K79" s="89">
        <v>0.36971387255433447</v>
      </c>
    </row>
    <row r="80" spans="1:11" x14ac:dyDescent="0.25">
      <c r="A80" s="83" t="s">
        <v>332</v>
      </c>
      <c r="B80" s="84">
        <v>98</v>
      </c>
      <c r="C80" s="85">
        <v>0.99787233586431101</v>
      </c>
      <c r="D80" s="86">
        <v>0.71111351294603242</v>
      </c>
      <c r="E80" s="86">
        <v>0.1758486012395804</v>
      </c>
      <c r="F80" s="85">
        <f t="shared" si="2"/>
        <v>0.66465666767678711</v>
      </c>
      <c r="G80" s="86">
        <v>9.4097534356488252E-2</v>
      </c>
      <c r="H80" s="85">
        <f t="shared" si="3"/>
        <v>0.73369561612203515</v>
      </c>
      <c r="I80" s="87">
        <v>0.33202577514444082</v>
      </c>
      <c r="J80" s="88">
        <v>0.34238173530068933</v>
      </c>
      <c r="K80" s="89">
        <v>0.2894539047784378</v>
      </c>
    </row>
    <row r="81" spans="1:11" x14ac:dyDescent="0.25">
      <c r="A81" s="83" t="s">
        <v>333</v>
      </c>
      <c r="B81" s="84">
        <v>26</v>
      </c>
      <c r="C81" s="85">
        <v>1.4506395217706123</v>
      </c>
      <c r="D81" s="86">
        <v>0.26433058849904351</v>
      </c>
      <c r="E81" s="86">
        <v>0.13811797642163423</v>
      </c>
      <c r="F81" s="85">
        <f t="shared" si="2"/>
        <v>1.2227721786202701</v>
      </c>
      <c r="G81" s="86">
        <v>3.4558437637149685E-2</v>
      </c>
      <c r="H81" s="85">
        <f t="shared" si="3"/>
        <v>1.26654188745264</v>
      </c>
      <c r="I81" s="87">
        <v>0.3345599118644707</v>
      </c>
      <c r="J81" s="88">
        <v>0.35430156100929666</v>
      </c>
      <c r="K81" s="89">
        <v>0.401057137817659</v>
      </c>
    </row>
    <row r="82" spans="1:11" x14ac:dyDescent="0.25">
      <c r="A82" s="83" t="s">
        <v>334</v>
      </c>
      <c r="B82" s="84">
        <v>594</v>
      </c>
      <c r="C82" s="85">
        <v>0.88552453271652187</v>
      </c>
      <c r="D82" s="86">
        <v>0.93594198975486242</v>
      </c>
      <c r="E82" s="86">
        <v>0.14375470773126203</v>
      </c>
      <c r="F82" s="85">
        <f t="shared" si="2"/>
        <v>0.5335002237475287</v>
      </c>
      <c r="G82" s="86">
        <v>0.12854070138008919</v>
      </c>
      <c r="H82" s="85">
        <f t="shared" si="3"/>
        <v>0.61219178519571482</v>
      </c>
      <c r="I82" s="87">
        <v>0.36315189713428137</v>
      </c>
      <c r="J82" s="88">
        <v>0.37757144761197758</v>
      </c>
      <c r="K82" s="89">
        <v>0.22115013558643379</v>
      </c>
    </row>
    <row r="83" spans="1:11" x14ac:dyDescent="0.25">
      <c r="A83" s="83" t="s">
        <v>335</v>
      </c>
      <c r="B83" s="84">
        <v>133</v>
      </c>
      <c r="C83" s="85">
        <v>1.2071967510311905</v>
      </c>
      <c r="D83" s="86">
        <v>0.58307004179413824</v>
      </c>
      <c r="E83" s="86">
        <v>0.2294581848113838</v>
      </c>
      <c r="F83" s="85">
        <f t="shared" si="2"/>
        <v>0.85552209282542313</v>
      </c>
      <c r="G83" s="86">
        <v>7.2075252611326301E-2</v>
      </c>
      <c r="H83" s="85">
        <f t="shared" si="3"/>
        <v>0.92197357084504639</v>
      </c>
      <c r="I83" s="87">
        <v>0.25590058315074637</v>
      </c>
      <c r="J83" s="88">
        <v>0.26097462224673273</v>
      </c>
      <c r="K83" s="89">
        <v>0.13966733930222688</v>
      </c>
    </row>
    <row r="84" spans="1:11" x14ac:dyDescent="0.25">
      <c r="A84" s="83" t="s">
        <v>336</v>
      </c>
      <c r="B84" s="84">
        <v>70</v>
      </c>
      <c r="C84" s="85">
        <v>0.83880159339822424</v>
      </c>
      <c r="D84" s="86">
        <v>0.5003273854815623</v>
      </c>
      <c r="E84" s="86">
        <v>0.20651077644737087</v>
      </c>
      <c r="F84" s="85">
        <f t="shared" si="2"/>
        <v>0.6200802031000483</v>
      </c>
      <c r="G84" s="86">
        <v>5.1212613559728719E-2</v>
      </c>
      <c r="H84" s="85">
        <f t="shared" si="3"/>
        <v>0.65355021784860545</v>
      </c>
      <c r="I84" s="87">
        <v>0.26753524721456279</v>
      </c>
      <c r="J84" s="88">
        <v>0.30706058966780708</v>
      </c>
      <c r="K84" s="89">
        <v>0.18700610274294968</v>
      </c>
    </row>
    <row r="85" spans="1:11" x14ac:dyDescent="0.25">
      <c r="A85" s="83" t="s">
        <v>337</v>
      </c>
      <c r="B85" s="84">
        <v>72</v>
      </c>
      <c r="C85" s="85">
        <v>1.4838596549964365</v>
      </c>
      <c r="D85" s="86">
        <v>5.9802556721592917E-2</v>
      </c>
      <c r="E85" s="86">
        <v>0.13133422306462741</v>
      </c>
      <c r="F85" s="85">
        <f t="shared" si="2"/>
        <v>1.4238298460783771</v>
      </c>
      <c r="G85" s="86">
        <v>4.833317930392611E-2</v>
      </c>
      <c r="H85" s="85">
        <f t="shared" si="3"/>
        <v>1.4961432038126021</v>
      </c>
      <c r="I85" s="87">
        <v>0.39088458319382907</v>
      </c>
      <c r="J85" s="88">
        <v>0.41776947896853489</v>
      </c>
      <c r="K85" s="89">
        <v>1.9144359445617176</v>
      </c>
    </row>
    <row r="86" spans="1:11" x14ac:dyDescent="0.25">
      <c r="A86" s="83" t="s">
        <v>338</v>
      </c>
      <c r="B86" s="84">
        <v>172</v>
      </c>
      <c r="C86" s="85">
        <v>1.0520732758159235</v>
      </c>
      <c r="D86" s="86">
        <v>0.52133715119531376</v>
      </c>
      <c r="E86" s="86">
        <v>0.16472061137681895</v>
      </c>
      <c r="F86" s="85">
        <f t="shared" si="2"/>
        <v>0.76931658681209858</v>
      </c>
      <c r="G86" s="86">
        <v>8.7327534874373253E-2</v>
      </c>
      <c r="H86" s="85">
        <f t="shared" si="3"/>
        <v>0.84292735478351966</v>
      </c>
      <c r="I86" s="87">
        <v>0.32037427136664481</v>
      </c>
      <c r="J86" s="88">
        <v>0.34552792685342604</v>
      </c>
      <c r="K86" s="89">
        <v>0.20519285662448888</v>
      </c>
    </row>
    <row r="87" spans="1:11" x14ac:dyDescent="0.25">
      <c r="A87" s="83" t="s">
        <v>339</v>
      </c>
      <c r="B87" s="84">
        <v>70</v>
      </c>
      <c r="C87" s="85">
        <v>0.87173315840135124</v>
      </c>
      <c r="D87" s="86">
        <v>0.50750882995825664</v>
      </c>
      <c r="E87" s="86">
        <v>0.16095123749938994</v>
      </c>
      <c r="F87" s="85">
        <f t="shared" si="2"/>
        <v>0.64202179040409257</v>
      </c>
      <c r="G87" s="86">
        <v>9.4503728765052614E-2</v>
      </c>
      <c r="H87" s="85">
        <f t="shared" si="3"/>
        <v>0.70902753639005145</v>
      </c>
      <c r="I87" s="87">
        <v>0.28764926401358304</v>
      </c>
      <c r="J87" s="88">
        <v>0.27662519395026186</v>
      </c>
      <c r="K87" s="89">
        <v>0.32296304636558215</v>
      </c>
    </row>
    <row r="88" spans="1:11" x14ac:dyDescent="0.25">
      <c r="A88" s="83" t="s">
        <v>340</v>
      </c>
      <c r="B88" s="84">
        <v>411</v>
      </c>
      <c r="C88" s="85">
        <v>1.5845383412183327</v>
      </c>
      <c r="D88" s="86">
        <v>0.10852326810667758</v>
      </c>
      <c r="E88" s="86">
        <v>0.10229408701280482</v>
      </c>
      <c r="F88" s="85">
        <f t="shared" si="2"/>
        <v>1.4719231167603499</v>
      </c>
      <c r="G88" s="86">
        <v>7.2290638154122289E-2</v>
      </c>
      <c r="H88" s="85">
        <f t="shared" si="3"/>
        <v>1.5866209583480344</v>
      </c>
      <c r="I88" s="87">
        <v>0.33219073586500469</v>
      </c>
      <c r="J88" s="88">
        <v>0.36596032740560414</v>
      </c>
      <c r="K88" s="89">
        <v>0.59706243758467992</v>
      </c>
    </row>
    <row r="89" spans="1:11" x14ac:dyDescent="0.25">
      <c r="A89" s="83" t="s">
        <v>341</v>
      </c>
      <c r="B89" s="84">
        <v>195</v>
      </c>
      <c r="C89" s="85">
        <v>1.9405447959371254</v>
      </c>
      <c r="D89" s="86">
        <v>0.22887822229906574</v>
      </c>
      <c r="E89" s="86">
        <v>0.14244437824681902</v>
      </c>
      <c r="F89" s="85">
        <f t="shared" si="2"/>
        <v>1.6709256575938252</v>
      </c>
      <c r="G89" s="86">
        <v>8.6752636446632961E-2</v>
      </c>
      <c r="H89" s="85">
        <f t="shared" si="3"/>
        <v>1.8296528676440926</v>
      </c>
      <c r="I89" s="87">
        <v>0.34724360243012459</v>
      </c>
      <c r="J89" s="88">
        <v>0.3738597018335289</v>
      </c>
      <c r="K89" s="89">
        <v>0.63152584725904937</v>
      </c>
    </row>
    <row r="90" spans="1:11" x14ac:dyDescent="0.25">
      <c r="A90" s="83" t="s">
        <v>342</v>
      </c>
      <c r="B90" s="84">
        <v>233</v>
      </c>
      <c r="C90" s="85">
        <v>1.0425551756816258</v>
      </c>
      <c r="D90" s="86">
        <v>1.0168335580935159</v>
      </c>
      <c r="E90" s="86">
        <v>0.12423496023738788</v>
      </c>
      <c r="F90" s="85">
        <f t="shared" si="2"/>
        <v>0.60724259703234884</v>
      </c>
      <c r="G90" s="86">
        <v>0.10562578721583708</v>
      </c>
      <c r="H90" s="85">
        <f t="shared" si="3"/>
        <v>0.67895807856760415</v>
      </c>
      <c r="I90" s="87">
        <v>0.28172956427721318</v>
      </c>
      <c r="J90" s="88">
        <v>0.32652494040132646</v>
      </c>
      <c r="K90" s="89">
        <v>0.40031084776593218</v>
      </c>
    </row>
    <row r="91" spans="1:11" x14ac:dyDescent="0.25">
      <c r="A91" s="83" t="s">
        <v>343</v>
      </c>
      <c r="B91" s="84">
        <v>56</v>
      </c>
      <c r="C91" s="85">
        <v>0.84063612615757122</v>
      </c>
      <c r="D91" s="86">
        <v>0.20084073777734535</v>
      </c>
      <c r="E91" s="86">
        <v>0.15962473109407568</v>
      </c>
      <c r="F91" s="85">
        <f t="shared" si="2"/>
        <v>0.73637130942777285</v>
      </c>
      <c r="G91" s="86">
        <v>5.2983207988252491E-2</v>
      </c>
      <c r="H91" s="85">
        <f t="shared" si="3"/>
        <v>0.77756943238936604</v>
      </c>
      <c r="I91" s="87">
        <v>0.34773034042152268</v>
      </c>
      <c r="J91" s="88">
        <v>0.34492961610987571</v>
      </c>
      <c r="K91" s="89">
        <v>0.12892291371533754</v>
      </c>
    </row>
    <row r="92" spans="1:11" x14ac:dyDescent="0.25">
      <c r="A92" s="83" t="s">
        <v>344</v>
      </c>
      <c r="B92" s="84">
        <v>49</v>
      </c>
      <c r="C92" s="85">
        <v>1.3853929004429142</v>
      </c>
      <c r="D92" s="86">
        <v>7.3419400735774298E-2</v>
      </c>
      <c r="E92" s="86">
        <v>0.1160094458338673</v>
      </c>
      <c r="F92" s="85">
        <f t="shared" si="2"/>
        <v>1.3172130600197827</v>
      </c>
      <c r="G92" s="86">
        <v>5.108868479308936E-2</v>
      </c>
      <c r="H92" s="85">
        <f t="shared" si="3"/>
        <v>1.3881308388999067</v>
      </c>
      <c r="I92" s="87">
        <v>0.47940017412290553</v>
      </c>
      <c r="J92" s="88">
        <v>0.50907737650798268</v>
      </c>
      <c r="K92" s="89">
        <v>0.72485328758362055</v>
      </c>
    </row>
    <row r="93" spans="1:11" x14ac:dyDescent="0.25">
      <c r="A93" s="83" t="s">
        <v>345</v>
      </c>
      <c r="B93" s="84">
        <v>31</v>
      </c>
      <c r="C93" s="85">
        <v>1.2477012579299418</v>
      </c>
      <c r="D93" s="86">
        <v>0.1673556434587733</v>
      </c>
      <c r="E93" s="86">
        <v>0.12658008751004357</v>
      </c>
      <c r="F93" s="85">
        <f t="shared" si="2"/>
        <v>1.1160261047781743</v>
      </c>
      <c r="G93" s="86">
        <v>5.8563813021627824E-2</v>
      </c>
      <c r="H93" s="85">
        <f t="shared" si="3"/>
        <v>1.1854506128133495</v>
      </c>
      <c r="I93" s="87">
        <v>0.33482441975822713</v>
      </c>
      <c r="J93" s="88">
        <v>0.34749200679633935</v>
      </c>
      <c r="K93" s="89">
        <v>1.1285433785668251</v>
      </c>
    </row>
    <row r="94" spans="1:11" x14ac:dyDescent="0.25">
      <c r="A94" s="83" t="s">
        <v>346</v>
      </c>
      <c r="B94" s="84">
        <v>372</v>
      </c>
      <c r="C94" s="85">
        <v>1.5354425493826298</v>
      </c>
      <c r="D94" s="86">
        <v>4.2562820934958188E-2</v>
      </c>
      <c r="E94" s="86">
        <v>0.10322976599667166</v>
      </c>
      <c r="F94" s="85">
        <f t="shared" si="2"/>
        <v>1.4907110964116901</v>
      </c>
      <c r="G94" s="86">
        <v>6.2121751623017252E-2</v>
      </c>
      <c r="H94" s="85">
        <f t="shared" si="3"/>
        <v>1.5894505486094765</v>
      </c>
      <c r="I94" s="87">
        <v>0.39975266970371842</v>
      </c>
      <c r="J94" s="88">
        <v>0.42288676194118752</v>
      </c>
      <c r="K94" s="89">
        <v>0.37317545852185952</v>
      </c>
    </row>
    <row r="95" spans="1:11" x14ac:dyDescent="0.25">
      <c r="A95" s="83" t="s">
        <v>347</v>
      </c>
      <c r="B95" s="84">
        <v>508</v>
      </c>
      <c r="C95" s="85">
        <v>1.0501951921395218</v>
      </c>
      <c r="D95" s="86">
        <v>0.70737860372036765</v>
      </c>
      <c r="E95" s="86">
        <v>0.13970639702911727</v>
      </c>
      <c r="F95" s="85">
        <f t="shared" si="2"/>
        <v>0.70073653819482939</v>
      </c>
      <c r="G95" s="86">
        <v>0.10223858169438166</v>
      </c>
      <c r="H95" s="85">
        <f t="shared" si="3"/>
        <v>0.7805375948516009</v>
      </c>
      <c r="I95" s="87">
        <v>0.32597314946300182</v>
      </c>
      <c r="J95" s="88">
        <v>0.34346497494695388</v>
      </c>
      <c r="K95" s="89">
        <v>0.47790319889994254</v>
      </c>
    </row>
    <row r="96" spans="1:11" x14ac:dyDescent="0.25">
      <c r="A96" s="83" t="s">
        <v>348</v>
      </c>
      <c r="B96" s="84">
        <v>58</v>
      </c>
      <c r="C96" s="85">
        <v>0.88964316577828739</v>
      </c>
      <c r="D96" s="86">
        <v>0.53454620108179263</v>
      </c>
      <c r="E96" s="86">
        <v>0.15946403670678871</v>
      </c>
      <c r="F96" s="85">
        <f t="shared" si="2"/>
        <v>0.64614147416354961</v>
      </c>
      <c r="G96" s="86">
        <v>2.8851231173773369E-2</v>
      </c>
      <c r="H96" s="85">
        <f t="shared" si="3"/>
        <v>0.66533727365427731</v>
      </c>
      <c r="I96" s="87">
        <v>0.27484802960774801</v>
      </c>
      <c r="J96" s="88">
        <v>0.29041202386290249</v>
      </c>
      <c r="K96" s="89">
        <v>0.18805056060902103</v>
      </c>
    </row>
    <row r="97" spans="1:11" x14ac:dyDescent="0.25">
      <c r="A97" s="83" t="s">
        <v>349</v>
      </c>
      <c r="B97" s="84">
        <v>287</v>
      </c>
      <c r="C97" s="85">
        <v>1.4815843847206138</v>
      </c>
      <c r="D97" s="86">
        <v>0.14932158903711781</v>
      </c>
      <c r="E97" s="86">
        <v>9.8469276064230532E-2</v>
      </c>
      <c r="F97" s="85">
        <f t="shared" si="2"/>
        <v>1.340470725476556</v>
      </c>
      <c r="G97" s="86">
        <v>8.9853687705095622E-2</v>
      </c>
      <c r="H97" s="85">
        <f t="shared" si="3"/>
        <v>1.4728079511706229</v>
      </c>
      <c r="I97" s="87">
        <v>0.35089082051486231</v>
      </c>
      <c r="J97" s="88">
        <v>0.38777744386480489</v>
      </c>
      <c r="K97" s="89">
        <v>0.32259641231638003</v>
      </c>
    </row>
    <row r="98" spans="1:11" x14ac:dyDescent="0.25">
      <c r="A98" s="83" t="s">
        <v>350</v>
      </c>
      <c r="B98" s="84">
        <v>132</v>
      </c>
      <c r="C98" s="85">
        <v>0.82676512212315978</v>
      </c>
      <c r="D98" s="86">
        <v>0.46624847855628271</v>
      </c>
      <c r="E98" s="86">
        <v>0.15454990452088349</v>
      </c>
      <c r="F98" s="85">
        <f t="shared" si="2"/>
        <v>0.62223368750022934</v>
      </c>
      <c r="G98" s="86">
        <v>4.5446150472107268E-2</v>
      </c>
      <c r="H98" s="85">
        <f t="shared" si="3"/>
        <v>0.65185813017042082</v>
      </c>
      <c r="I98" s="87">
        <v>0.32856560773734955</v>
      </c>
      <c r="J98" s="88">
        <v>0.34145451397279014</v>
      </c>
      <c r="K98" s="89">
        <v>3.7027810656122408E-2</v>
      </c>
    </row>
    <row r="99" spans="1:11" x14ac:dyDescent="0.25">
      <c r="A99" s="83" t="s">
        <v>351</v>
      </c>
      <c r="B99" s="84">
        <v>29</v>
      </c>
      <c r="C99" s="85">
        <v>0.74888243835045909</v>
      </c>
      <c r="D99" s="86">
        <v>1.7787546395905459E-2</v>
      </c>
      <c r="E99" s="86">
        <v>0.2131117271417752</v>
      </c>
      <c r="F99" s="85">
        <f t="shared" si="2"/>
        <v>0.7396075962254588</v>
      </c>
      <c r="G99" s="86">
        <v>3.8734884549404887E-2</v>
      </c>
      <c r="H99" s="85">
        <f t="shared" si="3"/>
        <v>0.76941062807503013</v>
      </c>
      <c r="I99" s="87">
        <v>0.29063887033013863</v>
      </c>
      <c r="J99" s="88">
        <v>0.28143163752008565</v>
      </c>
      <c r="K99" s="89">
        <v>9.9660930613358373E-2</v>
      </c>
    </row>
    <row r="100" spans="1:11" x14ac:dyDescent="0.25">
      <c r="A100" s="83" t="s">
        <v>352</v>
      </c>
      <c r="B100" s="84">
        <v>183</v>
      </c>
      <c r="C100" s="85">
        <v>1.1175954582457064</v>
      </c>
      <c r="D100" s="86">
        <v>0.5499625871261784</v>
      </c>
      <c r="E100" s="86">
        <v>0.17747579655179238</v>
      </c>
      <c r="F100" s="85">
        <f t="shared" si="2"/>
        <v>0.80534440646443017</v>
      </c>
      <c r="G100" s="86">
        <v>9.1481800808709962E-2</v>
      </c>
      <c r="H100" s="85">
        <f t="shared" si="3"/>
        <v>0.88643728566065139</v>
      </c>
      <c r="I100" s="87">
        <v>0.29876776761575363</v>
      </c>
      <c r="J100" s="88">
        <v>0.32122764427066836</v>
      </c>
      <c r="K100" s="89">
        <v>0.22066250730464934</v>
      </c>
    </row>
    <row r="101" spans="1:11" x14ac:dyDescent="0.25">
      <c r="A101" s="83" t="s">
        <v>353</v>
      </c>
      <c r="B101" s="84">
        <v>14</v>
      </c>
      <c r="C101" s="85">
        <v>1.2716527893709204</v>
      </c>
      <c r="D101" s="86">
        <v>0.22706389421214046</v>
      </c>
      <c r="E101" s="86">
        <v>0.20267627067700181</v>
      </c>
      <c r="F101" s="85">
        <f t="shared" si="2"/>
        <v>1.0961767633120605</v>
      </c>
      <c r="G101" s="86">
        <v>4.5460354982668157E-2</v>
      </c>
      <c r="H101" s="85">
        <f t="shared" si="3"/>
        <v>1.1483826460577831</v>
      </c>
      <c r="I101" s="87">
        <v>0.19335141296087782</v>
      </c>
      <c r="J101" s="88">
        <v>0.20844126210545255</v>
      </c>
      <c r="K101" s="89">
        <v>0.17738349913435184</v>
      </c>
    </row>
    <row r="102" spans="1:11" x14ac:dyDescent="0.25">
      <c r="A102" s="83" t="s">
        <v>354</v>
      </c>
      <c r="B102" s="84">
        <v>100</v>
      </c>
      <c r="C102" s="85">
        <v>0.86387653034442735</v>
      </c>
      <c r="D102" s="86">
        <v>0.55805616361655852</v>
      </c>
      <c r="E102" s="86">
        <v>0.17814323271395555</v>
      </c>
      <c r="F102" s="85">
        <f t="shared" si="2"/>
        <v>0.619964247370275</v>
      </c>
      <c r="G102" s="86">
        <v>6.4527164722938596E-2</v>
      </c>
      <c r="H102" s="85">
        <f t="shared" si="3"/>
        <v>0.66272822041557045</v>
      </c>
      <c r="I102" s="87">
        <v>0.27923081964196783</v>
      </c>
      <c r="J102" s="88">
        <v>0.31569455120360618</v>
      </c>
      <c r="K102" s="89">
        <v>0.23165663833731709</v>
      </c>
    </row>
    <row r="103" spans="1:11" x14ac:dyDescent="0.25">
      <c r="A103" s="83" t="s">
        <v>355</v>
      </c>
      <c r="B103" s="84">
        <v>9</v>
      </c>
      <c r="C103" s="85">
        <v>1.3039115983791141</v>
      </c>
      <c r="D103" s="86">
        <v>3.085492758160497</v>
      </c>
      <c r="E103" s="86">
        <v>0.18874345563141048</v>
      </c>
      <c r="F103" s="85">
        <f t="shared" si="2"/>
        <v>0.41064558764670739</v>
      </c>
      <c r="G103" s="86">
        <v>8.6660481611277818E-2</v>
      </c>
      <c r="H103" s="85">
        <f t="shared" si="3"/>
        <v>0.44960891254454011</v>
      </c>
      <c r="I103" s="87">
        <v>0.24822361226172174</v>
      </c>
      <c r="J103" s="88">
        <v>0.23619789685552306</v>
      </c>
      <c r="K103" s="89">
        <v>0.23365291861419468</v>
      </c>
    </row>
    <row r="104" spans="1:11" x14ac:dyDescent="0.25">
      <c r="A104" s="83" t="s">
        <v>356</v>
      </c>
      <c r="B104" s="84">
        <v>66</v>
      </c>
      <c r="C104" s="85">
        <v>1.0977037900302054</v>
      </c>
      <c r="D104" s="86">
        <v>0.64340005042891835</v>
      </c>
      <c r="E104" s="86">
        <v>0.20088164790413976</v>
      </c>
      <c r="F104" s="85">
        <f t="shared" si="2"/>
        <v>0.75516375115133771</v>
      </c>
      <c r="G104" s="86">
        <v>7.7188555416693991E-2</v>
      </c>
      <c r="H104" s="85">
        <f t="shared" si="3"/>
        <v>0.81832941667984049</v>
      </c>
      <c r="I104" s="87">
        <v>0.26082216236708478</v>
      </c>
      <c r="J104" s="88">
        <v>0.34278045185115241</v>
      </c>
      <c r="K104" s="89">
        <v>0.19924809554825185</v>
      </c>
    </row>
    <row r="105" spans="1:11" s="71" customFormat="1" x14ac:dyDescent="0.25">
      <c r="A105" s="90" t="s">
        <v>357</v>
      </c>
      <c r="B105" s="91">
        <v>22402</v>
      </c>
      <c r="C105" s="92">
        <v>1.059763459268529</v>
      </c>
      <c r="D105" s="93">
        <v>0.64127287069308603</v>
      </c>
      <c r="E105" s="93">
        <v>0.146349454695922</v>
      </c>
      <c r="F105" s="85">
        <f t="shared" si="2"/>
        <v>0.72981569856230766</v>
      </c>
      <c r="G105" s="93">
        <v>0.12234686559340165</v>
      </c>
      <c r="H105" s="85">
        <f t="shared" si="3"/>
        <v>0.83155368556366294</v>
      </c>
      <c r="I105" s="94">
        <v>0.31870445401351616</v>
      </c>
      <c r="J105" s="95">
        <v>0.34278045185115241</v>
      </c>
      <c r="K105" s="96">
        <v>0.25487508181128254</v>
      </c>
    </row>
    <row r="106" spans="1:11" s="71" customFormat="1" x14ac:dyDescent="0.25">
      <c r="A106" s="90" t="s">
        <v>358</v>
      </c>
      <c r="B106" s="91">
        <v>20162</v>
      </c>
      <c r="C106" s="92">
        <v>1.0976524548922741</v>
      </c>
      <c r="D106" s="93">
        <v>0.44351348497412346</v>
      </c>
      <c r="E106" s="93">
        <v>0.14546564257678832</v>
      </c>
      <c r="F106" s="85">
        <f t="shared" si="2"/>
        <v>0.83619386118358618</v>
      </c>
      <c r="G106" s="93">
        <v>9.0195005659391703E-2</v>
      </c>
      <c r="H106" s="85">
        <f t="shared" si="3"/>
        <v>0.91909130680209916</v>
      </c>
      <c r="I106" s="97">
        <v>0.3231441062187016</v>
      </c>
      <c r="J106" s="98">
        <v>0.3469380884361985</v>
      </c>
      <c r="K106" s="99">
        <v>0.25328198596849322</v>
      </c>
    </row>
  </sheetData>
  <mergeCells count="9">
    <mergeCell ref="B1:G1"/>
    <mergeCell ref="H1:H7"/>
    <mergeCell ref="B2:G2"/>
    <mergeCell ref="B3:E3"/>
    <mergeCell ref="F3:G3"/>
    <mergeCell ref="B4:G4"/>
    <mergeCell ref="B5:G5"/>
    <mergeCell ref="B6:G6"/>
    <mergeCell ref="B7:G7"/>
  </mergeCells>
  <hyperlinks>
    <hyperlink ref="B2" r:id="rId1" xr:uid="{A182CDAE-57A5-438C-A8E8-030FA4D52C2F}"/>
    <hyperlink ref="B4" r:id="rId2" xr:uid="{8139FA94-6561-4320-A156-78768772D43C}"/>
    <hyperlink ref="B5" r:id="rId3" xr:uid="{39F4F759-B079-465B-B1F2-B1140F8703B1}"/>
    <hyperlink ref="B6" r:id="rId4" xr:uid="{9BF94034-B7DF-467E-BCB3-FE427D516DA9}"/>
    <hyperlink ref="B7" r:id="rId5" xr:uid="{393728DC-6C0D-4247-AA64-A31CEB80BFC9}"/>
    <hyperlink ref="H1:H7" r:id="rId6" display="YouTube Video explaining estimation choices and process." xr:uid="{A2F5DC20-E031-41BD-B4AA-A993D9E1ECB9}"/>
  </hyperlinks>
  <pageMargins left="0.75" right="0.75" top="1" bottom="1" header="0.5" footer="0.5"/>
  <pageSetup scale="60" orientation="landscape" horizontalDpi="4294967292" verticalDpi="4294967292"/>
  <headerFooter alignWithMargins="0"/>
  <tableParts count="1">
    <tablePart r:id="rId7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0844-EE1B-4E24-9F66-47D4B03CF52E}">
  <sheetPr>
    <tabColor theme="1"/>
  </sheetPr>
  <dimension ref="A1:H110"/>
  <sheetViews>
    <sheetView topLeftCell="A91" zoomScale="172" zoomScaleNormal="172" workbookViewId="0">
      <selection activeCell="A97" sqref="A97:B97"/>
    </sheetView>
  </sheetViews>
  <sheetFormatPr baseColWidth="10" defaultRowHeight="15" x14ac:dyDescent="0.25"/>
  <sheetData>
    <row r="1" spans="1:8" x14ac:dyDescent="0.25">
      <c r="A1" s="280" t="s">
        <v>363</v>
      </c>
      <c r="B1" s="280"/>
      <c r="C1" s="280"/>
      <c r="D1" s="280"/>
      <c r="E1" s="280"/>
      <c r="F1" s="280"/>
      <c r="G1" s="280"/>
      <c r="H1" s="280"/>
    </row>
    <row r="2" spans="1:8" x14ac:dyDescent="0.25">
      <c r="A2" s="55" t="s">
        <v>362</v>
      </c>
      <c r="B2" s="280"/>
      <c r="C2" s="280"/>
      <c r="D2" s="280"/>
      <c r="E2" s="280"/>
      <c r="F2" s="280"/>
      <c r="G2" s="280"/>
      <c r="H2" s="280"/>
    </row>
    <row r="3" spans="1:8" x14ac:dyDescent="0.25">
      <c r="A3" s="280" t="s">
        <v>364</v>
      </c>
      <c r="B3" s="280"/>
      <c r="C3" s="280"/>
      <c r="D3" s="280"/>
      <c r="E3" s="280"/>
      <c r="F3" s="280"/>
      <c r="G3" s="280"/>
      <c r="H3" s="280"/>
    </row>
    <row r="4" spans="1:8" x14ac:dyDescent="0.25">
      <c r="A4" s="280"/>
      <c r="B4" s="280"/>
      <c r="C4" s="280"/>
      <c r="D4" s="280"/>
      <c r="E4" s="280"/>
      <c r="F4" s="280"/>
      <c r="G4" s="280"/>
      <c r="H4" s="280"/>
    </row>
    <row r="5" spans="1:8" x14ac:dyDescent="0.25">
      <c r="A5" s="280" t="s">
        <v>365</v>
      </c>
      <c r="B5" s="280"/>
      <c r="C5" s="280"/>
      <c r="D5" s="280"/>
      <c r="E5" s="280"/>
      <c r="F5" s="280"/>
      <c r="G5" s="280"/>
      <c r="H5" s="280"/>
    </row>
    <row r="6" spans="1:8" x14ac:dyDescent="0.25">
      <c r="A6" s="280" t="s">
        <v>366</v>
      </c>
      <c r="B6" s="280"/>
      <c r="C6" s="280"/>
      <c r="D6" s="280"/>
      <c r="E6" s="280"/>
      <c r="F6" s="280"/>
      <c r="G6" s="280"/>
      <c r="H6" s="280"/>
    </row>
    <row r="7" spans="1:8" x14ac:dyDescent="0.25">
      <c r="A7" s="280" t="s">
        <v>367</v>
      </c>
      <c r="B7" s="280"/>
      <c r="C7" s="280"/>
      <c r="D7" s="280"/>
      <c r="E7" s="280"/>
      <c r="F7" s="280"/>
      <c r="G7" s="280"/>
      <c r="H7" s="280"/>
    </row>
    <row r="8" spans="1:8" x14ac:dyDescent="0.25">
      <c r="A8" s="280" t="s">
        <v>368</v>
      </c>
      <c r="B8" s="280"/>
      <c r="C8" s="280"/>
      <c r="D8" s="280"/>
      <c r="E8" s="280"/>
      <c r="F8" s="280"/>
      <c r="G8" s="280"/>
      <c r="H8" s="280"/>
    </row>
    <row r="9" spans="1:8" x14ac:dyDescent="0.25">
      <c r="A9" s="280"/>
      <c r="B9" s="280"/>
      <c r="C9" s="280"/>
      <c r="D9" s="280"/>
      <c r="E9" s="280"/>
      <c r="F9" s="280"/>
      <c r="G9" s="280"/>
      <c r="H9" s="280"/>
    </row>
    <row r="10" spans="1:8" x14ac:dyDescent="0.25">
      <c r="A10" s="280"/>
      <c r="B10" s="280"/>
      <c r="C10" s="280"/>
      <c r="D10" s="280"/>
      <c r="E10" s="280"/>
      <c r="F10" s="280"/>
      <c r="G10" s="280"/>
      <c r="H10" s="280"/>
    </row>
    <row r="11" spans="1:8" x14ac:dyDescent="0.25">
      <c r="A11" s="280"/>
      <c r="B11" s="280"/>
      <c r="C11" s="280"/>
      <c r="D11" s="280"/>
      <c r="E11" s="280"/>
      <c r="F11" s="280"/>
      <c r="G11" s="280"/>
      <c r="H11" s="280"/>
    </row>
    <row r="12" spans="1:8" x14ac:dyDescent="0.25">
      <c r="A12" s="280" t="s">
        <v>369</v>
      </c>
      <c r="B12" s="280"/>
      <c r="C12" s="280"/>
      <c r="D12" s="280"/>
      <c r="E12" s="280"/>
      <c r="F12" s="280"/>
      <c r="G12" s="280"/>
      <c r="H12" s="280"/>
    </row>
    <row r="13" spans="1:8" x14ac:dyDescent="0.25">
      <c r="A13" s="280" t="s">
        <v>370</v>
      </c>
      <c r="B13" s="280"/>
      <c r="C13" s="280"/>
      <c r="D13" s="280"/>
      <c r="E13" s="280"/>
      <c r="F13" s="280"/>
      <c r="G13" s="280"/>
      <c r="H13" s="280"/>
    </row>
    <row r="14" spans="1:8" x14ac:dyDescent="0.25">
      <c r="A14" s="280"/>
      <c r="B14" s="280"/>
      <c r="C14" s="280"/>
      <c r="D14" s="280"/>
      <c r="E14" s="280"/>
      <c r="F14" s="280"/>
      <c r="G14" s="280"/>
      <c r="H14" s="280"/>
    </row>
    <row r="15" spans="1:8" x14ac:dyDescent="0.25">
      <c r="A15" s="280"/>
      <c r="B15" s="280"/>
      <c r="C15" s="280"/>
      <c r="D15" s="280"/>
      <c r="E15" s="280"/>
      <c r="F15" s="280"/>
      <c r="G15" s="280"/>
      <c r="H15" s="280"/>
    </row>
    <row r="16" spans="1:8" x14ac:dyDescent="0.25">
      <c r="A16" t="s">
        <v>371</v>
      </c>
      <c r="B16" t="s">
        <v>372</v>
      </c>
    </row>
    <row r="17" spans="1:2" x14ac:dyDescent="0.25">
      <c r="A17" s="102">
        <v>10593</v>
      </c>
      <c r="B17">
        <v>37.880000000000003</v>
      </c>
    </row>
    <row r="18" spans="1:2" x14ac:dyDescent="0.25">
      <c r="A18" s="102">
        <v>10958</v>
      </c>
      <c r="B18">
        <v>-11.91</v>
      </c>
    </row>
    <row r="19" spans="1:2" x14ac:dyDescent="0.25">
      <c r="A19" s="102">
        <v>11323</v>
      </c>
      <c r="B19">
        <v>-28.48</v>
      </c>
    </row>
    <row r="20" spans="1:2" x14ac:dyDescent="0.25">
      <c r="A20" s="102">
        <v>11688</v>
      </c>
      <c r="B20">
        <v>-47.07</v>
      </c>
    </row>
    <row r="21" spans="1:2" x14ac:dyDescent="0.25">
      <c r="A21" s="102">
        <v>12054</v>
      </c>
      <c r="B21">
        <v>-15.15</v>
      </c>
    </row>
    <row r="22" spans="1:2" x14ac:dyDescent="0.25">
      <c r="A22" s="102">
        <v>12418</v>
      </c>
      <c r="B22">
        <v>46.59</v>
      </c>
    </row>
    <row r="23" spans="1:2" x14ac:dyDescent="0.25">
      <c r="A23" s="102">
        <v>12784</v>
      </c>
      <c r="B23">
        <v>-5.94</v>
      </c>
    </row>
    <row r="24" spans="1:2" x14ac:dyDescent="0.25">
      <c r="A24" s="102">
        <v>13149</v>
      </c>
      <c r="B24">
        <v>41.37</v>
      </c>
    </row>
    <row r="25" spans="1:2" x14ac:dyDescent="0.25">
      <c r="A25" s="102">
        <v>13515</v>
      </c>
      <c r="B25">
        <v>27.92</v>
      </c>
    </row>
    <row r="26" spans="1:2" x14ac:dyDescent="0.25">
      <c r="A26" s="102">
        <v>13880</v>
      </c>
      <c r="B26">
        <v>-38.590000000000003</v>
      </c>
    </row>
    <row r="27" spans="1:2" x14ac:dyDescent="0.25">
      <c r="A27" s="102">
        <v>14245</v>
      </c>
      <c r="B27">
        <v>25.21</v>
      </c>
    </row>
    <row r="28" spans="1:2" x14ac:dyDescent="0.25">
      <c r="A28" s="102">
        <v>14609</v>
      </c>
      <c r="B28">
        <v>-5.45</v>
      </c>
    </row>
    <row r="29" spans="1:2" x14ac:dyDescent="0.25">
      <c r="A29" s="102">
        <v>14976</v>
      </c>
      <c r="B29">
        <v>-15.29</v>
      </c>
    </row>
    <row r="30" spans="1:2" x14ac:dyDescent="0.25">
      <c r="A30" s="102">
        <v>15341</v>
      </c>
      <c r="B30">
        <v>-17.86</v>
      </c>
    </row>
    <row r="31" spans="1:2" x14ac:dyDescent="0.25">
      <c r="A31" s="102">
        <v>15706</v>
      </c>
      <c r="B31">
        <v>12.43</v>
      </c>
    </row>
    <row r="32" spans="1:2" x14ac:dyDescent="0.25">
      <c r="A32" s="102">
        <v>16071</v>
      </c>
      <c r="B32">
        <v>19.45</v>
      </c>
    </row>
    <row r="33" spans="1:2" x14ac:dyDescent="0.25">
      <c r="A33" s="102">
        <v>16436</v>
      </c>
      <c r="B33">
        <v>13.8</v>
      </c>
    </row>
    <row r="34" spans="1:2" x14ac:dyDescent="0.25">
      <c r="A34" s="102">
        <v>16802</v>
      </c>
      <c r="B34">
        <v>30.72</v>
      </c>
    </row>
    <row r="35" spans="1:2" x14ac:dyDescent="0.25">
      <c r="A35" s="102">
        <v>17167</v>
      </c>
      <c r="B35">
        <v>-11.87</v>
      </c>
    </row>
    <row r="36" spans="1:2" x14ac:dyDescent="0.25">
      <c r="A36" s="102">
        <v>17532</v>
      </c>
      <c r="B36">
        <v>0</v>
      </c>
    </row>
    <row r="37" spans="1:2" x14ac:dyDescent="0.25">
      <c r="A37" s="102">
        <v>17898</v>
      </c>
      <c r="B37">
        <v>-0.65</v>
      </c>
    </row>
    <row r="38" spans="1:2" x14ac:dyDescent="0.25">
      <c r="A38" s="102">
        <v>18263</v>
      </c>
      <c r="B38">
        <v>10.26</v>
      </c>
    </row>
    <row r="39" spans="1:2" x14ac:dyDescent="0.25">
      <c r="A39" s="102">
        <v>18627</v>
      </c>
      <c r="B39">
        <v>21.78</v>
      </c>
    </row>
    <row r="40" spans="1:2" x14ac:dyDescent="0.25">
      <c r="A40" s="102">
        <v>18993</v>
      </c>
      <c r="B40">
        <v>16.46</v>
      </c>
    </row>
    <row r="41" spans="1:2" x14ac:dyDescent="0.25">
      <c r="A41" s="102">
        <v>19359</v>
      </c>
      <c r="B41">
        <v>11.78</v>
      </c>
    </row>
    <row r="42" spans="1:2" x14ac:dyDescent="0.25">
      <c r="A42" s="102">
        <v>19724</v>
      </c>
      <c r="B42">
        <v>-6.62</v>
      </c>
    </row>
    <row r="43" spans="1:2" x14ac:dyDescent="0.25">
      <c r="A43" s="102">
        <v>20089</v>
      </c>
      <c r="B43">
        <v>45.02</v>
      </c>
    </row>
    <row r="44" spans="1:2" x14ac:dyDescent="0.25">
      <c r="A44" s="102">
        <v>20453</v>
      </c>
      <c r="B44">
        <v>26.4</v>
      </c>
    </row>
    <row r="45" spans="1:2" x14ac:dyDescent="0.25">
      <c r="A45" s="102">
        <v>20820</v>
      </c>
      <c r="B45">
        <v>2.62</v>
      </c>
    </row>
    <row r="46" spans="1:2" x14ac:dyDescent="0.25">
      <c r="A46" s="102">
        <v>21185</v>
      </c>
      <c r="B46">
        <v>-14.31</v>
      </c>
    </row>
    <row r="47" spans="1:2" x14ac:dyDescent="0.25">
      <c r="A47" s="102">
        <v>21550</v>
      </c>
      <c r="B47">
        <v>38.06</v>
      </c>
    </row>
    <row r="48" spans="1:2" x14ac:dyDescent="0.25">
      <c r="A48" s="102">
        <v>21915</v>
      </c>
      <c r="B48">
        <v>8.48</v>
      </c>
    </row>
    <row r="49" spans="1:2" x14ac:dyDescent="0.25">
      <c r="A49" s="102">
        <v>22280</v>
      </c>
      <c r="B49">
        <v>-2.97</v>
      </c>
    </row>
    <row r="50" spans="1:2" x14ac:dyDescent="0.25">
      <c r="A50" s="102">
        <v>22644</v>
      </c>
      <c r="B50">
        <v>23.13</v>
      </c>
    </row>
    <row r="51" spans="1:2" x14ac:dyDescent="0.25">
      <c r="A51" s="102">
        <v>23011</v>
      </c>
      <c r="B51">
        <v>-11.81</v>
      </c>
    </row>
    <row r="52" spans="1:2" x14ac:dyDescent="0.25">
      <c r="A52" s="102">
        <v>23376</v>
      </c>
      <c r="B52">
        <v>18.89</v>
      </c>
    </row>
    <row r="53" spans="1:2" x14ac:dyDescent="0.25">
      <c r="A53" s="102">
        <v>23742</v>
      </c>
      <c r="B53">
        <v>12.97</v>
      </c>
    </row>
    <row r="54" spans="1:2" x14ac:dyDescent="0.25">
      <c r="A54" s="102">
        <v>24107</v>
      </c>
      <c r="B54">
        <v>9.06</v>
      </c>
    </row>
    <row r="55" spans="1:2" x14ac:dyDescent="0.25">
      <c r="A55" s="102">
        <v>24471</v>
      </c>
      <c r="B55">
        <v>-13.09</v>
      </c>
    </row>
    <row r="56" spans="1:2" x14ac:dyDescent="0.25">
      <c r="A56" s="102">
        <v>24835</v>
      </c>
      <c r="B56">
        <v>20.09</v>
      </c>
    </row>
    <row r="57" spans="1:2" x14ac:dyDescent="0.25">
      <c r="A57" s="102">
        <v>25203</v>
      </c>
      <c r="B57">
        <v>7.66</v>
      </c>
    </row>
    <row r="58" spans="1:2" x14ac:dyDescent="0.25">
      <c r="A58" s="102">
        <v>25568</v>
      </c>
      <c r="B58">
        <v>-11.36</v>
      </c>
    </row>
    <row r="59" spans="1:2" x14ac:dyDescent="0.25">
      <c r="A59" s="102">
        <v>25933</v>
      </c>
      <c r="B59">
        <v>0.1</v>
      </c>
    </row>
    <row r="60" spans="1:2" x14ac:dyDescent="0.25">
      <c r="A60" s="102">
        <v>26298</v>
      </c>
      <c r="B60">
        <v>10.79</v>
      </c>
    </row>
    <row r="61" spans="1:2" x14ac:dyDescent="0.25">
      <c r="A61" s="102">
        <v>26662</v>
      </c>
      <c r="B61">
        <v>15.63</v>
      </c>
    </row>
    <row r="62" spans="1:2" x14ac:dyDescent="0.25">
      <c r="A62" s="102">
        <v>27029</v>
      </c>
      <c r="B62">
        <v>-17.37</v>
      </c>
    </row>
    <row r="63" spans="1:2" x14ac:dyDescent="0.25">
      <c r="A63" s="102">
        <v>27394</v>
      </c>
      <c r="B63">
        <v>-29.72</v>
      </c>
    </row>
    <row r="64" spans="1:2" x14ac:dyDescent="0.25">
      <c r="A64" s="102">
        <v>27759</v>
      </c>
      <c r="B64">
        <v>31.55</v>
      </c>
    </row>
    <row r="65" spans="1:2" x14ac:dyDescent="0.25">
      <c r="A65" s="102">
        <v>28125</v>
      </c>
      <c r="B65">
        <v>19.149999999999999</v>
      </c>
    </row>
    <row r="66" spans="1:2" x14ac:dyDescent="0.25">
      <c r="A66" s="102">
        <v>28489</v>
      </c>
      <c r="B66">
        <v>-11.5</v>
      </c>
    </row>
    <row r="67" spans="1:2" x14ac:dyDescent="0.25">
      <c r="A67" s="102">
        <v>28853</v>
      </c>
      <c r="B67">
        <v>1.06</v>
      </c>
    </row>
    <row r="68" spans="1:2" x14ac:dyDescent="0.25">
      <c r="A68" s="102">
        <v>29220</v>
      </c>
      <c r="B68">
        <v>12.31</v>
      </c>
    </row>
    <row r="69" spans="1:2" x14ac:dyDescent="0.25">
      <c r="A69" s="102">
        <v>29586</v>
      </c>
      <c r="B69">
        <v>25.77</v>
      </c>
    </row>
    <row r="70" spans="1:2" x14ac:dyDescent="0.25">
      <c r="A70" s="102">
        <v>29951</v>
      </c>
      <c r="B70">
        <v>-9.73</v>
      </c>
    </row>
    <row r="71" spans="1:2" x14ac:dyDescent="0.25">
      <c r="A71" s="102">
        <v>30316</v>
      </c>
      <c r="B71">
        <v>14.76</v>
      </c>
    </row>
    <row r="72" spans="1:2" x14ac:dyDescent="0.25">
      <c r="A72" s="102">
        <v>30680</v>
      </c>
      <c r="B72">
        <v>17.27</v>
      </c>
    </row>
    <row r="73" spans="1:2" x14ac:dyDescent="0.25">
      <c r="A73" s="102">
        <v>31047</v>
      </c>
      <c r="B73">
        <v>1.4</v>
      </c>
    </row>
    <row r="74" spans="1:2" x14ac:dyDescent="0.25">
      <c r="A74" s="102">
        <v>31412</v>
      </c>
      <c r="B74">
        <v>26.33</v>
      </c>
    </row>
    <row r="75" spans="1:2" x14ac:dyDescent="0.25">
      <c r="A75" s="102">
        <v>31777</v>
      </c>
      <c r="B75">
        <v>14.62</v>
      </c>
    </row>
    <row r="76" spans="1:2" x14ac:dyDescent="0.25">
      <c r="A76" s="102">
        <v>32142</v>
      </c>
      <c r="B76">
        <v>2.0299999999999998</v>
      </c>
    </row>
    <row r="77" spans="1:2" x14ac:dyDescent="0.25">
      <c r="A77" s="102">
        <v>32507</v>
      </c>
      <c r="B77">
        <v>12.4</v>
      </c>
    </row>
    <row r="78" spans="1:2" x14ac:dyDescent="0.25">
      <c r="A78" s="102">
        <v>32871</v>
      </c>
      <c r="B78">
        <v>27.25</v>
      </c>
    </row>
    <row r="79" spans="1:2" x14ac:dyDescent="0.25">
      <c r="A79" s="102">
        <v>33238</v>
      </c>
      <c r="B79">
        <v>-6.56</v>
      </c>
    </row>
    <row r="80" spans="1:2" x14ac:dyDescent="0.25">
      <c r="A80" s="102">
        <v>33603</v>
      </c>
      <c r="B80">
        <v>26.31</v>
      </c>
    </row>
    <row r="81" spans="1:2" x14ac:dyDescent="0.25">
      <c r="A81" s="102">
        <v>33969</v>
      </c>
      <c r="B81">
        <v>4.46</v>
      </c>
    </row>
    <row r="82" spans="1:2" x14ac:dyDescent="0.25">
      <c r="A82" s="102">
        <v>34334</v>
      </c>
      <c r="B82">
        <v>7.06</v>
      </c>
    </row>
    <row r="83" spans="1:2" x14ac:dyDescent="0.25">
      <c r="A83" s="102">
        <v>34698</v>
      </c>
      <c r="B83">
        <v>-1.54</v>
      </c>
    </row>
    <row r="84" spans="1:2" x14ac:dyDescent="0.25">
      <c r="A84" s="102">
        <v>35062</v>
      </c>
      <c r="B84">
        <v>34.11</v>
      </c>
    </row>
    <row r="85" spans="1:2" x14ac:dyDescent="0.25">
      <c r="A85" s="102">
        <v>35430</v>
      </c>
      <c r="B85">
        <v>20.260000000000002</v>
      </c>
    </row>
    <row r="86" spans="1:2" x14ac:dyDescent="0.25">
      <c r="A86" s="102">
        <v>35795</v>
      </c>
      <c r="B86">
        <v>31.01</v>
      </c>
    </row>
    <row r="87" spans="1:2" x14ac:dyDescent="0.25">
      <c r="A87" s="102">
        <v>36160</v>
      </c>
      <c r="B87">
        <v>26.67</v>
      </c>
    </row>
    <row r="88" spans="1:2" x14ac:dyDescent="0.25">
      <c r="A88" s="102">
        <v>36525</v>
      </c>
      <c r="B88">
        <v>19.53</v>
      </c>
    </row>
    <row r="89" spans="1:2" x14ac:dyDescent="0.25">
      <c r="A89" s="281">
        <v>36889</v>
      </c>
      <c r="B89" s="282">
        <v>-10.14</v>
      </c>
    </row>
    <row r="90" spans="1:2" x14ac:dyDescent="0.25">
      <c r="A90" s="281">
        <v>37256</v>
      </c>
      <c r="B90" s="282">
        <v>-13.04</v>
      </c>
    </row>
    <row r="91" spans="1:2" x14ac:dyDescent="0.25">
      <c r="A91" s="281">
        <v>37621</v>
      </c>
      <c r="B91" s="282">
        <v>-23.37</v>
      </c>
    </row>
    <row r="92" spans="1:2" x14ac:dyDescent="0.25">
      <c r="A92" s="102">
        <v>37986</v>
      </c>
      <c r="B92">
        <v>26.38</v>
      </c>
    </row>
    <row r="93" spans="1:2" x14ac:dyDescent="0.25">
      <c r="A93" s="102">
        <v>38352</v>
      </c>
      <c r="B93">
        <v>8.99</v>
      </c>
    </row>
    <row r="94" spans="1:2" x14ac:dyDescent="0.25">
      <c r="A94" s="102">
        <v>38716</v>
      </c>
      <c r="B94">
        <v>3</v>
      </c>
    </row>
    <row r="95" spans="1:2" x14ac:dyDescent="0.25">
      <c r="A95" s="102">
        <v>39080</v>
      </c>
      <c r="B95">
        <v>13.62</v>
      </c>
    </row>
    <row r="96" spans="1:2" x14ac:dyDescent="0.25">
      <c r="A96" s="102">
        <v>39447</v>
      </c>
      <c r="B96">
        <v>3.53</v>
      </c>
    </row>
    <row r="97" spans="1:2" x14ac:dyDescent="0.25">
      <c r="A97" s="281">
        <v>39813</v>
      </c>
      <c r="B97" s="282">
        <v>-38.49</v>
      </c>
    </row>
    <row r="98" spans="1:2" x14ac:dyDescent="0.25">
      <c r="A98" s="102">
        <v>40178</v>
      </c>
      <c r="B98">
        <v>23.45</v>
      </c>
    </row>
    <row r="99" spans="1:2" x14ac:dyDescent="0.25">
      <c r="A99" s="102">
        <v>40543</v>
      </c>
      <c r="B99">
        <v>12.78</v>
      </c>
    </row>
    <row r="100" spans="1:2" x14ac:dyDescent="0.25">
      <c r="A100" s="102">
        <v>40907</v>
      </c>
      <c r="B100">
        <v>0</v>
      </c>
    </row>
    <row r="101" spans="1:2" x14ac:dyDescent="0.25">
      <c r="A101" s="102">
        <v>41274</v>
      </c>
      <c r="B101">
        <v>13.41</v>
      </c>
    </row>
    <row r="102" spans="1:2" x14ac:dyDescent="0.25">
      <c r="A102" s="102">
        <v>41639</v>
      </c>
      <c r="B102">
        <v>29.6</v>
      </c>
    </row>
    <row r="103" spans="1:2" x14ac:dyDescent="0.25">
      <c r="A103" s="102">
        <v>42004</v>
      </c>
      <c r="B103">
        <v>11.39</v>
      </c>
    </row>
    <row r="104" spans="1:2" x14ac:dyDescent="0.25">
      <c r="A104" s="102">
        <v>42369</v>
      </c>
      <c r="B104">
        <v>-0.73</v>
      </c>
    </row>
    <row r="105" spans="1:2" x14ac:dyDescent="0.25">
      <c r="A105" s="102">
        <v>42734</v>
      </c>
      <c r="B105">
        <v>9.5399999999999991</v>
      </c>
    </row>
    <row r="106" spans="1:2" x14ac:dyDescent="0.25">
      <c r="A106" s="281">
        <v>43098</v>
      </c>
      <c r="B106" s="282">
        <v>19.420000000000002</v>
      </c>
    </row>
    <row r="107" spans="1:2" x14ac:dyDescent="0.25">
      <c r="A107" s="102">
        <v>43465</v>
      </c>
      <c r="B107">
        <v>-6.24</v>
      </c>
    </row>
    <row r="108" spans="1:2" x14ac:dyDescent="0.25">
      <c r="A108" s="281">
        <v>43830</v>
      </c>
      <c r="B108" s="282">
        <v>28.88</v>
      </c>
    </row>
    <row r="109" spans="1:2" x14ac:dyDescent="0.25">
      <c r="A109" s="281">
        <v>44160</v>
      </c>
      <c r="B109" s="282">
        <v>12.35</v>
      </c>
    </row>
    <row r="110" spans="1:2" x14ac:dyDescent="0.25">
      <c r="A110" s="280" t="s">
        <v>374</v>
      </c>
      <c r="B110" s="280">
        <f>AVERAGE(B17:B109)</f>
        <v>7.7349462365591375</v>
      </c>
    </row>
  </sheetData>
  <hyperlinks>
    <hyperlink ref="A2" r:id="rId1" xr:uid="{107F6D57-C9E5-446C-8D1F-4AD917D1BF4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85BB-D7CF-426B-A007-E43D291FCAA2}">
  <dimension ref="A1:P5727"/>
  <sheetViews>
    <sheetView topLeftCell="G1" zoomScale="172" zoomScaleNormal="172" workbookViewId="0">
      <selection activeCell="O6" sqref="O6"/>
    </sheetView>
  </sheetViews>
  <sheetFormatPr baseColWidth="10" defaultRowHeight="15" x14ac:dyDescent="0.25"/>
  <sheetData>
    <row r="1" spans="1:16" x14ac:dyDescent="0.25">
      <c r="A1" s="103" t="s">
        <v>416</v>
      </c>
    </row>
    <row r="2" spans="1:16" x14ac:dyDescent="0.25">
      <c r="A2" s="103" t="s">
        <v>638</v>
      </c>
    </row>
    <row r="3" spans="1:16" ht="15.75" thickBot="1" x14ac:dyDescent="0.3">
      <c r="B3" s="124" t="s">
        <v>575</v>
      </c>
      <c r="C3" s="125" t="s">
        <v>576</v>
      </c>
      <c r="N3" s="134" t="s">
        <v>653</v>
      </c>
      <c r="O3" s="134" t="s">
        <v>653</v>
      </c>
    </row>
    <row r="4" spans="1:16" ht="15.75" thickBot="1" x14ac:dyDescent="0.3">
      <c r="A4" s="122">
        <v>43467</v>
      </c>
      <c r="B4" s="126">
        <v>19368.14</v>
      </c>
      <c r="C4" s="123" t="s">
        <v>430</v>
      </c>
      <c r="I4" s="134" t="s">
        <v>648</v>
      </c>
      <c r="J4" s="134" t="s">
        <v>704</v>
      </c>
      <c r="K4" s="134" t="s">
        <v>650</v>
      </c>
      <c r="L4" s="134" t="s">
        <v>651</v>
      </c>
      <c r="M4" s="134" t="s">
        <v>652</v>
      </c>
      <c r="N4" s="134" t="s">
        <v>649</v>
      </c>
      <c r="O4" s="134" t="s">
        <v>650</v>
      </c>
      <c r="P4" s="134" t="s">
        <v>654</v>
      </c>
    </row>
    <row r="5" spans="1:16" ht="15.75" thickBot="1" x14ac:dyDescent="0.3">
      <c r="A5" s="106">
        <v>43468</v>
      </c>
      <c r="B5" s="127">
        <v>19242.78</v>
      </c>
      <c r="C5" s="107" t="s">
        <v>401</v>
      </c>
      <c r="D5" s="133">
        <f>(B5-B4)/B4</f>
        <v>-6.4724852257367297E-3</v>
      </c>
      <c r="I5" s="135">
        <v>33970</v>
      </c>
      <c r="J5" s="136">
        <v>435.71</v>
      </c>
      <c r="K5" s="136">
        <v>372.95</v>
      </c>
      <c r="L5" s="137"/>
      <c r="M5" s="137"/>
      <c r="N5" s="141">
        <f>STDEVA(L6:L5727)</f>
        <v>1.1557738853751632E-2</v>
      </c>
      <c r="O5" s="141">
        <f>STDEVA(M6:M5727)</f>
        <v>1.435905804040913E-2</v>
      </c>
      <c r="P5" s="141">
        <f>+O5/N5</f>
        <v>1.2423760583367216</v>
      </c>
    </row>
    <row r="6" spans="1:16" ht="15.75" thickBot="1" x14ac:dyDescent="0.3">
      <c r="A6" s="108">
        <v>43469</v>
      </c>
      <c r="B6" s="128">
        <v>19469.46</v>
      </c>
      <c r="C6" s="111" t="s">
        <v>647</v>
      </c>
      <c r="D6" s="133">
        <f t="shared" ref="D6:D69" si="0">(B6-B5)/B5</f>
        <v>1.1780002681525242E-2</v>
      </c>
      <c r="I6" s="135">
        <v>33973</v>
      </c>
      <c r="J6" s="136">
        <v>435.38</v>
      </c>
      <c r="K6" s="136">
        <v>378.09</v>
      </c>
      <c r="L6" s="138">
        <f>(J6-J5)/J5</f>
        <v>-7.5738449886388678E-4</v>
      </c>
      <c r="M6" s="138">
        <f>(K6-K5)/K5</f>
        <v>1.3782008312106145E-2</v>
      </c>
      <c r="O6" s="354"/>
    </row>
    <row r="7" spans="1:16" ht="15.75" thickBot="1" x14ac:dyDescent="0.3">
      <c r="A7" s="106">
        <v>43472</v>
      </c>
      <c r="B7" s="127">
        <v>19490.95</v>
      </c>
      <c r="C7" s="110" t="s">
        <v>413</v>
      </c>
      <c r="D7" s="133">
        <f t="shared" si="0"/>
        <v>1.1037799712987212E-3</v>
      </c>
      <c r="I7" s="135">
        <v>33974</v>
      </c>
      <c r="J7" s="136">
        <v>434.34</v>
      </c>
      <c r="K7" s="136">
        <v>363.68</v>
      </c>
      <c r="L7" s="138">
        <f t="shared" ref="L7:L70" si="1">(J7-J6)/J6</f>
        <v>-2.3887179016032442E-3</v>
      </c>
      <c r="M7" s="138">
        <f t="shared" ref="M7:M70" si="2">(K7-K6)/K6</f>
        <v>-3.8112618688671926E-2</v>
      </c>
    </row>
    <row r="8" spans="1:16" ht="15.75" thickBot="1" x14ac:dyDescent="0.3">
      <c r="A8" s="108">
        <v>43473</v>
      </c>
      <c r="B8" s="128">
        <v>19378.669999999998</v>
      </c>
      <c r="C8" s="109" t="s">
        <v>422</v>
      </c>
      <c r="D8" s="133">
        <f t="shared" si="0"/>
        <v>-5.7606222375000942E-3</v>
      </c>
      <c r="I8" s="135">
        <v>33975</v>
      </c>
      <c r="J8" s="136">
        <v>434.52</v>
      </c>
      <c r="K8" s="136">
        <v>359.23</v>
      </c>
      <c r="L8" s="138">
        <f t="shared" si="1"/>
        <v>4.1442188147535765E-4</v>
      </c>
      <c r="M8" s="138">
        <f t="shared" si="2"/>
        <v>-1.2236031676198824E-2</v>
      </c>
    </row>
    <row r="9" spans="1:16" ht="15.75" thickBot="1" x14ac:dyDescent="0.3">
      <c r="A9" s="106">
        <v>43474</v>
      </c>
      <c r="B9" s="127">
        <v>19565.91</v>
      </c>
      <c r="C9" s="110" t="s">
        <v>571</v>
      </c>
      <c r="D9" s="133">
        <f t="shared" si="0"/>
        <v>9.6621697980305982E-3</v>
      </c>
      <c r="I9" s="135">
        <v>33976</v>
      </c>
      <c r="J9" s="136">
        <v>430.73</v>
      </c>
      <c r="K9" s="136">
        <v>359.23</v>
      </c>
      <c r="L9" s="138">
        <f t="shared" si="1"/>
        <v>-8.7222682500229312E-3</v>
      </c>
      <c r="M9" s="138">
        <f t="shared" si="2"/>
        <v>0</v>
      </c>
    </row>
    <row r="10" spans="1:16" ht="15.75" thickBot="1" x14ac:dyDescent="0.3">
      <c r="A10" s="108">
        <v>43475</v>
      </c>
      <c r="B10" s="128">
        <v>19699.12</v>
      </c>
      <c r="C10" s="111" t="s">
        <v>463</v>
      </c>
      <c r="D10" s="133">
        <f t="shared" si="0"/>
        <v>6.8082700983495854E-3</v>
      </c>
      <c r="I10" s="135">
        <v>33977</v>
      </c>
      <c r="J10" s="136">
        <v>429.05</v>
      </c>
      <c r="K10" s="136">
        <v>359.15</v>
      </c>
      <c r="L10" s="138">
        <f t="shared" si="1"/>
        <v>-3.9003552109210101E-3</v>
      </c>
      <c r="M10" s="138">
        <f t="shared" si="2"/>
        <v>-2.2269854967580914E-4</v>
      </c>
    </row>
    <row r="11" spans="1:16" ht="15.75" thickBot="1" x14ac:dyDescent="0.3">
      <c r="A11" s="106">
        <v>43476</v>
      </c>
      <c r="B11" s="127">
        <v>19614.689999999999</v>
      </c>
      <c r="C11" s="107" t="s">
        <v>414</v>
      </c>
      <c r="D11" s="133">
        <f t="shared" si="0"/>
        <v>-4.2859782568967697E-3</v>
      </c>
      <c r="I11" s="135">
        <v>33980</v>
      </c>
      <c r="J11" s="136">
        <v>430.95</v>
      </c>
      <c r="K11" s="136">
        <v>344.13</v>
      </c>
      <c r="L11" s="138">
        <f t="shared" si="1"/>
        <v>4.428388299731913E-3</v>
      </c>
      <c r="M11" s="138">
        <f t="shared" si="2"/>
        <v>-4.1820966170123854E-2</v>
      </c>
    </row>
    <row r="12" spans="1:16" ht="15.75" thickBot="1" x14ac:dyDescent="0.3">
      <c r="A12" s="108">
        <v>43479</v>
      </c>
      <c r="B12" s="128">
        <v>19668.77</v>
      </c>
      <c r="C12" s="111" t="s">
        <v>397</v>
      </c>
      <c r="D12" s="133">
        <f t="shared" si="0"/>
        <v>2.7571172422302748E-3</v>
      </c>
      <c r="I12" s="135">
        <v>33981</v>
      </c>
      <c r="J12" s="136">
        <v>431.04</v>
      </c>
      <c r="K12" s="136">
        <v>331.23</v>
      </c>
      <c r="L12" s="138">
        <f t="shared" si="1"/>
        <v>2.0884093282290715E-4</v>
      </c>
      <c r="M12" s="138">
        <f t="shared" si="2"/>
        <v>-3.7485833841862021E-2</v>
      </c>
    </row>
    <row r="13" spans="1:16" ht="15.75" thickBot="1" x14ac:dyDescent="0.3">
      <c r="A13" s="106">
        <v>43480</v>
      </c>
      <c r="B13" s="127">
        <v>19538.41</v>
      </c>
      <c r="C13" s="107" t="s">
        <v>603</v>
      </c>
      <c r="D13" s="133">
        <f t="shared" si="0"/>
        <v>-6.6277657423418233E-3</v>
      </c>
      <c r="I13" s="135">
        <v>33982</v>
      </c>
      <c r="J13" s="136">
        <v>433.03</v>
      </c>
      <c r="K13" s="136">
        <v>333.82</v>
      </c>
      <c r="L13" s="138">
        <f t="shared" si="1"/>
        <v>4.6167409057162956E-3</v>
      </c>
      <c r="M13" s="138">
        <f t="shared" si="2"/>
        <v>7.819340035624716E-3</v>
      </c>
    </row>
    <row r="14" spans="1:16" ht="15.75" thickBot="1" x14ac:dyDescent="0.3">
      <c r="A14" s="108">
        <v>43481</v>
      </c>
      <c r="B14" s="128">
        <v>19582.05</v>
      </c>
      <c r="C14" s="111" t="s">
        <v>494</v>
      </c>
      <c r="D14" s="133">
        <f t="shared" si="0"/>
        <v>2.2335491987321085E-3</v>
      </c>
      <c r="I14" s="135">
        <v>33983</v>
      </c>
      <c r="J14" s="136">
        <v>435.94</v>
      </c>
      <c r="K14" s="136">
        <v>347.43</v>
      </c>
      <c r="L14" s="138">
        <f t="shared" si="1"/>
        <v>6.7200886774588945E-3</v>
      </c>
      <c r="M14" s="138">
        <f t="shared" si="2"/>
        <v>4.0770475106344781E-2</v>
      </c>
    </row>
    <row r="15" spans="1:16" ht="15.75" thickBot="1" x14ac:dyDescent="0.3">
      <c r="A15" s="106">
        <v>43482</v>
      </c>
      <c r="B15" s="127">
        <v>19658.939999999999</v>
      </c>
      <c r="C15" s="110" t="s">
        <v>512</v>
      </c>
      <c r="D15" s="133">
        <f t="shared" si="0"/>
        <v>3.9265551870207365E-3</v>
      </c>
      <c r="I15" s="135">
        <v>33984</v>
      </c>
      <c r="J15" s="136">
        <v>437.15</v>
      </c>
      <c r="K15" s="136">
        <v>347.92</v>
      </c>
      <c r="L15" s="138">
        <f t="shared" si="1"/>
        <v>2.7756113226590348E-3</v>
      </c>
      <c r="M15" s="138">
        <f t="shared" si="2"/>
        <v>1.4103560429439286E-3</v>
      </c>
    </row>
    <row r="16" spans="1:16" ht="15.75" thickBot="1" x14ac:dyDescent="0.3">
      <c r="A16" s="108">
        <v>43483</v>
      </c>
      <c r="B16" s="128">
        <v>19576.87</v>
      </c>
      <c r="C16" s="109" t="s">
        <v>544</v>
      </c>
      <c r="D16" s="133">
        <f t="shared" si="0"/>
        <v>-4.1746910057205381E-3</v>
      </c>
      <c r="I16" s="135">
        <v>33987</v>
      </c>
      <c r="J16" s="136">
        <v>436.84</v>
      </c>
      <c r="K16" s="136">
        <v>338.73</v>
      </c>
      <c r="L16" s="138">
        <f t="shared" si="1"/>
        <v>-7.0913873956308428E-4</v>
      </c>
      <c r="M16" s="138">
        <f t="shared" si="2"/>
        <v>-2.6414118188089208E-2</v>
      </c>
    </row>
    <row r="17" spans="1:13" ht="15.75" thickBot="1" x14ac:dyDescent="0.3">
      <c r="A17" s="106">
        <v>43486</v>
      </c>
      <c r="B17" s="127">
        <v>19580.150000000001</v>
      </c>
      <c r="C17" s="110" t="s">
        <v>588</v>
      </c>
      <c r="D17" s="133">
        <f t="shared" si="0"/>
        <v>1.6754465856914176E-4</v>
      </c>
      <c r="I17" s="135">
        <v>33988</v>
      </c>
      <c r="J17" s="136">
        <v>435.13</v>
      </c>
      <c r="K17" s="136">
        <v>334.56</v>
      </c>
      <c r="L17" s="138">
        <f t="shared" si="1"/>
        <v>-3.9144766962731885E-3</v>
      </c>
      <c r="M17" s="138">
        <f t="shared" si="2"/>
        <v>-1.2310689930032816E-2</v>
      </c>
    </row>
    <row r="18" spans="1:13" ht="15.75" thickBot="1" x14ac:dyDescent="0.3">
      <c r="A18" s="108">
        <v>43487</v>
      </c>
      <c r="B18" s="128">
        <v>19513.63</v>
      </c>
      <c r="C18" s="109" t="s">
        <v>495</v>
      </c>
      <c r="D18" s="133">
        <f t="shared" si="0"/>
        <v>-3.3973182023631296E-3</v>
      </c>
      <c r="I18" s="135">
        <v>33989</v>
      </c>
      <c r="J18" s="136">
        <v>433.37</v>
      </c>
      <c r="K18" s="136">
        <v>333.84</v>
      </c>
      <c r="L18" s="138">
        <f t="shared" si="1"/>
        <v>-4.0447682301840617E-3</v>
      </c>
      <c r="M18" s="138">
        <f t="shared" si="2"/>
        <v>-2.1520803443329365E-3</v>
      </c>
    </row>
    <row r="19" spans="1:13" ht="15.75" thickBot="1" x14ac:dyDescent="0.3">
      <c r="A19" s="106">
        <v>43488</v>
      </c>
      <c r="B19" s="127">
        <v>19566.34</v>
      </c>
      <c r="C19" s="110" t="s">
        <v>535</v>
      </c>
      <c r="D19" s="133">
        <f t="shared" si="0"/>
        <v>2.7011888613240657E-3</v>
      </c>
      <c r="I19" s="135">
        <v>33990</v>
      </c>
      <c r="J19" s="136">
        <v>435.49</v>
      </c>
      <c r="K19" s="136">
        <v>333.3</v>
      </c>
      <c r="L19" s="138">
        <f t="shared" si="1"/>
        <v>4.8918937628354628E-3</v>
      </c>
      <c r="M19" s="138">
        <f t="shared" si="2"/>
        <v>-1.6175413371673966E-3</v>
      </c>
    </row>
    <row r="20" spans="1:13" ht="15.75" thickBot="1" x14ac:dyDescent="0.3">
      <c r="A20" s="108">
        <v>43489</v>
      </c>
      <c r="B20" s="128">
        <v>19691.64</v>
      </c>
      <c r="C20" s="111" t="s">
        <v>510</v>
      </c>
      <c r="D20" s="133">
        <f t="shared" si="0"/>
        <v>6.4038547832655094E-3</v>
      </c>
      <c r="I20" s="135">
        <v>33991</v>
      </c>
      <c r="J20" s="136">
        <v>436.11</v>
      </c>
      <c r="K20" s="136">
        <v>331.93</v>
      </c>
      <c r="L20" s="138">
        <f t="shared" si="1"/>
        <v>1.4236836666743312E-3</v>
      </c>
      <c r="M20" s="138">
        <f t="shared" si="2"/>
        <v>-4.110411041104124E-3</v>
      </c>
    </row>
    <row r="21" spans="1:13" ht="15.75" thickBot="1" x14ac:dyDescent="0.3">
      <c r="A21" s="106">
        <v>43490</v>
      </c>
      <c r="B21" s="127">
        <v>19856.14</v>
      </c>
      <c r="C21" s="110" t="s">
        <v>646</v>
      </c>
      <c r="D21" s="133">
        <f t="shared" si="0"/>
        <v>8.3537988709929695E-3</v>
      </c>
      <c r="I21" s="135">
        <v>33994</v>
      </c>
      <c r="J21" s="136">
        <v>440.01</v>
      </c>
      <c r="K21" s="136">
        <v>329.49</v>
      </c>
      <c r="L21" s="138">
        <f t="shared" si="1"/>
        <v>8.9426979431794212E-3</v>
      </c>
      <c r="M21" s="138">
        <f t="shared" si="2"/>
        <v>-7.3509474889283813E-3</v>
      </c>
    </row>
    <row r="22" spans="1:13" ht="15.75" thickBot="1" x14ac:dyDescent="0.3">
      <c r="A22" s="108">
        <v>43493</v>
      </c>
      <c r="B22" s="128">
        <v>19846.78</v>
      </c>
      <c r="C22" s="109" t="s">
        <v>466</v>
      </c>
      <c r="D22" s="133">
        <f t="shared" si="0"/>
        <v>-4.713907134015263E-4</v>
      </c>
      <c r="I22" s="135">
        <v>33995</v>
      </c>
      <c r="J22" s="136">
        <v>439.95</v>
      </c>
      <c r="K22" s="136">
        <v>328.13</v>
      </c>
      <c r="L22" s="138">
        <f t="shared" si="1"/>
        <v>-1.3636053726052199E-4</v>
      </c>
      <c r="M22" s="138">
        <f t="shared" si="2"/>
        <v>-4.1275911256791207E-3</v>
      </c>
    </row>
    <row r="23" spans="1:13" ht="15.75" thickBot="1" x14ac:dyDescent="0.3">
      <c r="A23" s="106">
        <v>43494</v>
      </c>
      <c r="B23" s="127">
        <v>20041.32</v>
      </c>
      <c r="C23" s="110" t="s">
        <v>561</v>
      </c>
      <c r="D23" s="133">
        <f t="shared" si="0"/>
        <v>9.802093840915297E-3</v>
      </c>
      <c r="I23" s="135">
        <v>33996</v>
      </c>
      <c r="J23" s="136">
        <v>438.11</v>
      </c>
      <c r="K23" s="136">
        <v>330.61</v>
      </c>
      <c r="L23" s="138">
        <f t="shared" si="1"/>
        <v>-4.182293442436584E-3</v>
      </c>
      <c r="M23" s="138">
        <f t="shared" si="2"/>
        <v>7.5579800688751961E-3</v>
      </c>
    </row>
    <row r="24" spans="1:13" ht="15.75" thickBot="1" x14ac:dyDescent="0.3">
      <c r="A24" s="108">
        <v>43495</v>
      </c>
      <c r="B24" s="128">
        <v>20067.22</v>
      </c>
      <c r="C24" s="111" t="s">
        <v>409</v>
      </c>
      <c r="D24" s="133">
        <f t="shared" si="0"/>
        <v>1.2923300461247791E-3</v>
      </c>
      <c r="I24" s="135">
        <v>33997</v>
      </c>
      <c r="J24" s="136">
        <v>438.66</v>
      </c>
      <c r="K24" s="136">
        <v>330.61</v>
      </c>
      <c r="L24" s="138">
        <f t="shared" si="1"/>
        <v>1.2553924813403286E-3</v>
      </c>
      <c r="M24" s="138">
        <f t="shared" si="2"/>
        <v>0</v>
      </c>
    </row>
    <row r="25" spans="1:13" ht="15.75" thickBot="1" x14ac:dyDescent="0.3">
      <c r="A25" s="114">
        <v>43496</v>
      </c>
      <c r="B25" s="129">
        <v>20190.87</v>
      </c>
      <c r="C25" s="116" t="s">
        <v>513</v>
      </c>
      <c r="D25" s="133">
        <f t="shared" si="0"/>
        <v>6.1617902230601852E-3</v>
      </c>
      <c r="I25" s="135">
        <v>33998</v>
      </c>
      <c r="J25" s="136">
        <v>438.78</v>
      </c>
      <c r="K25" s="136">
        <v>330.61</v>
      </c>
      <c r="L25" s="138">
        <f t="shared" si="1"/>
        <v>2.7356038845563236E-4</v>
      </c>
      <c r="M25" s="138">
        <f t="shared" si="2"/>
        <v>0</v>
      </c>
    </row>
    <row r="26" spans="1:13" ht="15.75" thickBot="1" x14ac:dyDescent="0.3">
      <c r="A26" s="106">
        <v>43496</v>
      </c>
      <c r="B26" s="127">
        <v>20190.87</v>
      </c>
      <c r="C26" s="110" t="s">
        <v>513</v>
      </c>
      <c r="D26" s="133">
        <f t="shared" si="0"/>
        <v>0</v>
      </c>
      <c r="I26" s="135">
        <v>34001</v>
      </c>
      <c r="J26" s="136">
        <v>442.52</v>
      </c>
      <c r="K26" s="136">
        <v>337.33</v>
      </c>
      <c r="L26" s="138">
        <f t="shared" si="1"/>
        <v>8.5236337116550639E-3</v>
      </c>
      <c r="M26" s="138">
        <f t="shared" si="2"/>
        <v>2.0326063942409395E-2</v>
      </c>
    </row>
    <row r="27" spans="1:13" ht="15.75" thickBot="1" x14ac:dyDescent="0.3">
      <c r="A27" s="108">
        <v>43497</v>
      </c>
      <c r="B27" s="128">
        <v>20294.04</v>
      </c>
      <c r="C27" s="111" t="s">
        <v>619</v>
      </c>
      <c r="D27" s="133">
        <f t="shared" si="0"/>
        <v>5.1097352417207326E-3</v>
      </c>
      <c r="I27" s="135">
        <v>34002</v>
      </c>
      <c r="J27" s="136">
        <v>442.56</v>
      </c>
      <c r="K27" s="136">
        <v>346.14</v>
      </c>
      <c r="L27" s="138">
        <f t="shared" si="1"/>
        <v>9.0391394739267067E-5</v>
      </c>
      <c r="M27" s="138">
        <f t="shared" si="2"/>
        <v>2.6116858862241729E-2</v>
      </c>
    </row>
    <row r="28" spans="1:13" ht="15.75" thickBot="1" x14ac:dyDescent="0.3">
      <c r="A28" s="106">
        <v>43500</v>
      </c>
      <c r="B28" s="127">
        <v>20450.28</v>
      </c>
      <c r="C28" s="110" t="s">
        <v>645</v>
      </c>
      <c r="D28" s="133">
        <f t="shared" si="0"/>
        <v>7.698812065019974E-3</v>
      </c>
      <c r="I28" s="135">
        <v>34003</v>
      </c>
      <c r="J28" s="136">
        <v>447.2</v>
      </c>
      <c r="K28" s="136">
        <v>353.7</v>
      </c>
      <c r="L28" s="138">
        <f t="shared" si="1"/>
        <v>1.0484454085321733E-2</v>
      </c>
      <c r="M28" s="138">
        <f t="shared" si="2"/>
        <v>2.1840873634945406E-2</v>
      </c>
    </row>
    <row r="29" spans="1:13" ht="15.75" thickBot="1" x14ac:dyDescent="0.3">
      <c r="A29" s="108">
        <v>43501</v>
      </c>
      <c r="B29" s="128">
        <v>20517.61</v>
      </c>
      <c r="C29" s="111" t="s">
        <v>402</v>
      </c>
      <c r="D29" s="133">
        <f t="shared" si="0"/>
        <v>3.2923754589180075E-3</v>
      </c>
      <c r="I29" s="135">
        <v>34004</v>
      </c>
      <c r="J29" s="136">
        <v>449.56</v>
      </c>
      <c r="K29" s="136">
        <v>360.22</v>
      </c>
      <c r="L29" s="138">
        <f t="shared" si="1"/>
        <v>5.2772808586762383E-3</v>
      </c>
      <c r="M29" s="138">
        <f t="shared" si="2"/>
        <v>1.8433700876449077E-2</v>
      </c>
    </row>
    <row r="30" spans="1:13" ht="15.75" thickBot="1" x14ac:dyDescent="0.3">
      <c r="A30" s="106">
        <v>43502</v>
      </c>
      <c r="B30" s="127">
        <v>20532.71</v>
      </c>
      <c r="C30" s="110" t="s">
        <v>407</v>
      </c>
      <c r="D30" s="133">
        <f t="shared" si="0"/>
        <v>7.3595316413551791E-4</v>
      </c>
      <c r="I30" s="135">
        <v>34005</v>
      </c>
      <c r="J30" s="136">
        <v>448.93</v>
      </c>
      <c r="K30" s="136">
        <v>362.52</v>
      </c>
      <c r="L30" s="138">
        <f t="shared" si="1"/>
        <v>-1.4013702286680208E-3</v>
      </c>
      <c r="M30" s="138">
        <f t="shared" si="2"/>
        <v>6.3849869524178404E-3</v>
      </c>
    </row>
    <row r="31" spans="1:13" ht="15.75" thickBot="1" x14ac:dyDescent="0.3">
      <c r="A31" s="108">
        <v>43503</v>
      </c>
      <c r="B31" s="128">
        <v>20315.97</v>
      </c>
      <c r="C31" s="109" t="s">
        <v>630</v>
      </c>
      <c r="D31" s="133">
        <f t="shared" si="0"/>
        <v>-1.0555839925659982E-2</v>
      </c>
      <c r="I31" s="135">
        <v>34008</v>
      </c>
      <c r="J31" s="136">
        <v>447.85</v>
      </c>
      <c r="K31" s="136">
        <v>368.7</v>
      </c>
      <c r="L31" s="138">
        <f t="shared" si="1"/>
        <v>-2.4057202681932242E-3</v>
      </c>
      <c r="M31" s="138">
        <f t="shared" si="2"/>
        <v>1.7047335319430673E-2</v>
      </c>
    </row>
    <row r="32" spans="1:13" ht="15.75" thickBot="1" x14ac:dyDescent="0.3">
      <c r="A32" s="106">
        <v>43504</v>
      </c>
      <c r="B32" s="127">
        <v>20314.77</v>
      </c>
      <c r="C32" s="107" t="s">
        <v>525</v>
      </c>
      <c r="D32" s="133">
        <f t="shared" si="0"/>
        <v>-5.9066832644502209E-5</v>
      </c>
      <c r="I32" s="135">
        <v>34009</v>
      </c>
      <c r="J32" s="136">
        <v>445.33</v>
      </c>
      <c r="K32" s="136">
        <v>372.07</v>
      </c>
      <c r="L32" s="138">
        <f t="shared" si="1"/>
        <v>-5.6268840013398201E-3</v>
      </c>
      <c r="M32" s="138">
        <f t="shared" si="2"/>
        <v>9.1402224030377125E-3</v>
      </c>
    </row>
    <row r="33" spans="1:13" ht="15.75" thickBot="1" x14ac:dyDescent="0.3">
      <c r="A33" s="108">
        <v>43507</v>
      </c>
      <c r="B33" s="128">
        <v>20138.189999999999</v>
      </c>
      <c r="C33" s="109" t="s">
        <v>644</v>
      </c>
      <c r="D33" s="133">
        <f t="shared" si="0"/>
        <v>-8.6921978442286944E-3</v>
      </c>
      <c r="I33" s="135">
        <v>34010</v>
      </c>
      <c r="J33" s="136">
        <v>446.23</v>
      </c>
      <c r="K33" s="136">
        <v>370.98</v>
      </c>
      <c r="L33" s="138">
        <f t="shared" si="1"/>
        <v>2.0209732108774038E-3</v>
      </c>
      <c r="M33" s="138">
        <f t="shared" si="2"/>
        <v>-2.9295562662939099E-3</v>
      </c>
    </row>
    <row r="34" spans="1:13" ht="15.75" thickBot="1" x14ac:dyDescent="0.3">
      <c r="A34" s="106">
        <v>43508</v>
      </c>
      <c r="B34" s="127">
        <v>20125.39</v>
      </c>
      <c r="C34" s="107" t="s">
        <v>423</v>
      </c>
      <c r="D34" s="133">
        <f t="shared" si="0"/>
        <v>-6.3560826469505317E-4</v>
      </c>
      <c r="I34" s="135">
        <v>34011</v>
      </c>
      <c r="J34" s="136">
        <v>447.66</v>
      </c>
      <c r="K34" s="136">
        <v>370.08</v>
      </c>
      <c r="L34" s="138">
        <f t="shared" si="1"/>
        <v>3.2046254173856681E-3</v>
      </c>
      <c r="M34" s="138">
        <f t="shared" si="2"/>
        <v>-2.4260067928191117E-3</v>
      </c>
    </row>
    <row r="35" spans="1:13" ht="15.75" thickBot="1" x14ac:dyDescent="0.3">
      <c r="A35" s="108">
        <v>43509</v>
      </c>
      <c r="B35" s="128">
        <v>20155.009999999998</v>
      </c>
      <c r="C35" s="111" t="s">
        <v>509</v>
      </c>
      <c r="D35" s="133">
        <f t="shared" si="0"/>
        <v>1.471772720926103E-3</v>
      </c>
      <c r="I35" s="135">
        <v>34012</v>
      </c>
      <c r="J35" s="136">
        <v>444.58</v>
      </c>
      <c r="K35" s="136">
        <v>367.21</v>
      </c>
      <c r="L35" s="138">
        <f t="shared" si="1"/>
        <v>-6.8802215967476224E-3</v>
      </c>
      <c r="M35" s="138">
        <f t="shared" si="2"/>
        <v>-7.7550799827064542E-3</v>
      </c>
    </row>
    <row r="36" spans="1:13" ht="15.75" thickBot="1" x14ac:dyDescent="0.3">
      <c r="A36" s="106">
        <v>43510</v>
      </c>
      <c r="B36" s="127">
        <v>20226.240000000002</v>
      </c>
      <c r="C36" s="110" t="s">
        <v>579</v>
      </c>
      <c r="D36" s="133">
        <f t="shared" si="0"/>
        <v>3.5341088890555356E-3</v>
      </c>
      <c r="I36" s="135">
        <v>34015</v>
      </c>
      <c r="J36" s="136">
        <v>444.58</v>
      </c>
      <c r="K36" s="136">
        <v>367.14</v>
      </c>
      <c r="L36" s="138">
        <f t="shared" si="1"/>
        <v>0</v>
      </c>
      <c r="M36" s="138">
        <f t="shared" si="2"/>
        <v>-1.9062661692217854E-4</v>
      </c>
    </row>
    <row r="37" spans="1:13" ht="15.75" thickBot="1" x14ac:dyDescent="0.3">
      <c r="A37" s="108">
        <v>43511</v>
      </c>
      <c r="B37" s="128">
        <v>20391.240000000002</v>
      </c>
      <c r="C37" s="111" t="s">
        <v>643</v>
      </c>
      <c r="D37" s="133">
        <f t="shared" si="0"/>
        <v>8.1577198727988982E-3</v>
      </c>
      <c r="I37" s="135">
        <v>34016</v>
      </c>
      <c r="J37" s="136">
        <v>433.91</v>
      </c>
      <c r="K37" s="136">
        <v>370.59</v>
      </c>
      <c r="L37" s="138">
        <f t="shared" si="1"/>
        <v>-2.4000179945116648E-2</v>
      </c>
      <c r="M37" s="138">
        <f t="shared" si="2"/>
        <v>9.3969602876286668E-3</v>
      </c>
    </row>
    <row r="38" spans="1:13" ht="15.75" thickBot="1" x14ac:dyDescent="0.3">
      <c r="A38" s="106">
        <v>43514</v>
      </c>
      <c r="B38" s="127">
        <v>20346.150000000001</v>
      </c>
      <c r="C38" s="107" t="s">
        <v>479</v>
      </c>
      <c r="D38" s="133">
        <f t="shared" si="0"/>
        <v>-2.2112436516857309E-3</v>
      </c>
      <c r="I38" s="135">
        <v>34017</v>
      </c>
      <c r="J38" s="136">
        <v>433.3</v>
      </c>
      <c r="K38" s="136">
        <v>372.77</v>
      </c>
      <c r="L38" s="138">
        <f t="shared" si="1"/>
        <v>-1.4058214837178531E-3</v>
      </c>
      <c r="M38" s="138">
        <f t="shared" si="2"/>
        <v>5.8825116705793655E-3</v>
      </c>
    </row>
    <row r="39" spans="1:13" ht="15.75" thickBot="1" x14ac:dyDescent="0.3">
      <c r="A39" s="108">
        <v>43515</v>
      </c>
      <c r="B39" s="128">
        <v>20417.73</v>
      </c>
      <c r="C39" s="111" t="s">
        <v>579</v>
      </c>
      <c r="D39" s="133">
        <f t="shared" si="0"/>
        <v>3.5181103058808719E-3</v>
      </c>
      <c r="I39" s="135">
        <v>34018</v>
      </c>
      <c r="J39" s="136">
        <v>431.9</v>
      </c>
      <c r="K39" s="136">
        <v>372.77</v>
      </c>
      <c r="L39" s="138">
        <f t="shared" si="1"/>
        <v>-3.231017770597817E-3</v>
      </c>
      <c r="M39" s="138">
        <f t="shared" si="2"/>
        <v>0</v>
      </c>
    </row>
    <row r="40" spans="1:13" ht="15.75" thickBot="1" x14ac:dyDescent="0.3">
      <c r="A40" s="106">
        <v>43516</v>
      </c>
      <c r="B40" s="127">
        <v>20627.41</v>
      </c>
      <c r="C40" s="110" t="s">
        <v>642</v>
      </c>
      <c r="D40" s="133">
        <f t="shared" si="0"/>
        <v>1.0269505963689416E-2</v>
      </c>
      <c r="I40" s="135">
        <v>34019</v>
      </c>
      <c r="J40" s="136">
        <v>434.22</v>
      </c>
      <c r="K40" s="136">
        <v>371.55</v>
      </c>
      <c r="L40" s="138">
        <f t="shared" si="1"/>
        <v>5.3716137994907391E-3</v>
      </c>
      <c r="M40" s="138">
        <f t="shared" si="2"/>
        <v>-3.2727955575823442E-3</v>
      </c>
    </row>
    <row r="41" spans="1:13" ht="15.75" thickBot="1" x14ac:dyDescent="0.3">
      <c r="A41" s="108">
        <v>43517</v>
      </c>
      <c r="B41" s="128">
        <v>20423.259999999998</v>
      </c>
      <c r="C41" s="109" t="s">
        <v>641</v>
      </c>
      <c r="D41" s="133">
        <f t="shared" si="0"/>
        <v>-9.8970253657633921E-3</v>
      </c>
      <c r="I41" s="135">
        <v>34022</v>
      </c>
      <c r="J41" s="136">
        <v>435.24</v>
      </c>
      <c r="K41" s="136">
        <v>358.49</v>
      </c>
      <c r="L41" s="138">
        <f t="shared" si="1"/>
        <v>2.3490396573165257E-3</v>
      </c>
      <c r="M41" s="138">
        <f t="shared" si="2"/>
        <v>-3.5150047099986551E-2</v>
      </c>
    </row>
    <row r="42" spans="1:13" ht="15.75" thickBot="1" x14ac:dyDescent="0.3">
      <c r="A42" s="106">
        <v>43518</v>
      </c>
      <c r="B42" s="127">
        <v>20560.07</v>
      </c>
      <c r="C42" s="110" t="s">
        <v>585</v>
      </c>
      <c r="D42" s="133">
        <f t="shared" si="0"/>
        <v>6.698734678009354E-3</v>
      </c>
      <c r="I42" s="135">
        <v>34023</v>
      </c>
      <c r="J42" s="136">
        <v>434.8</v>
      </c>
      <c r="K42" s="136">
        <v>368.62</v>
      </c>
      <c r="L42" s="138">
        <f t="shared" si="1"/>
        <v>-1.0109364948074572E-3</v>
      </c>
      <c r="M42" s="138">
        <f t="shared" si="2"/>
        <v>2.8257413038020571E-2</v>
      </c>
    </row>
    <row r="43" spans="1:13" ht="15.75" thickBot="1" x14ac:dyDescent="0.3">
      <c r="A43" s="108">
        <v>43521</v>
      </c>
      <c r="B43" s="128">
        <v>20561.13</v>
      </c>
      <c r="C43" s="111" t="s">
        <v>491</v>
      </c>
      <c r="D43" s="133">
        <f t="shared" si="0"/>
        <v>5.1556244701565203E-5</v>
      </c>
      <c r="I43" s="135">
        <v>34024</v>
      </c>
      <c r="J43" s="136">
        <v>440.87</v>
      </c>
      <c r="K43" s="136">
        <v>366.82</v>
      </c>
      <c r="L43" s="138">
        <f t="shared" si="1"/>
        <v>1.396044158233669E-2</v>
      </c>
      <c r="M43" s="138">
        <f t="shared" si="2"/>
        <v>-4.8830774239054077E-3</v>
      </c>
    </row>
    <row r="44" spans="1:13" ht="15.75" thickBot="1" x14ac:dyDescent="0.3">
      <c r="A44" s="106">
        <v>43522</v>
      </c>
      <c r="B44" s="127">
        <v>20567.61</v>
      </c>
      <c r="C44" s="110" t="s">
        <v>537</v>
      </c>
      <c r="D44" s="133">
        <f t="shared" si="0"/>
        <v>3.1515777586151945E-4</v>
      </c>
      <c r="I44" s="135">
        <v>34025</v>
      </c>
      <c r="J44" s="136">
        <v>442.34</v>
      </c>
      <c r="K44" s="136">
        <v>370.74</v>
      </c>
      <c r="L44" s="138">
        <f t="shared" si="1"/>
        <v>3.3343162383468379E-3</v>
      </c>
      <c r="M44" s="138">
        <f t="shared" si="2"/>
        <v>1.0686440215909754E-2</v>
      </c>
    </row>
    <row r="45" spans="1:13" ht="15.75" thickBot="1" x14ac:dyDescent="0.3">
      <c r="A45" s="108">
        <v>43523</v>
      </c>
      <c r="B45" s="128">
        <v>20569.259999999998</v>
      </c>
      <c r="C45" s="111" t="s">
        <v>491</v>
      </c>
      <c r="D45" s="133">
        <f t="shared" si="0"/>
        <v>8.0223224769325027E-5</v>
      </c>
      <c r="I45" s="135">
        <v>34026</v>
      </c>
      <c r="J45" s="136">
        <v>443.38</v>
      </c>
      <c r="K45" s="136">
        <v>380.76</v>
      </c>
      <c r="L45" s="138">
        <f t="shared" si="1"/>
        <v>2.3511326129222331E-3</v>
      </c>
      <c r="M45" s="138">
        <f t="shared" si="2"/>
        <v>2.7027027027026976E-2</v>
      </c>
    </row>
    <row r="46" spans="1:13" ht="15.75" thickBot="1" x14ac:dyDescent="0.3">
      <c r="A46" s="114">
        <v>43524</v>
      </c>
      <c r="B46" s="129">
        <v>20614.45</v>
      </c>
      <c r="C46" s="116" t="s">
        <v>494</v>
      </c>
      <c r="D46" s="133">
        <f t="shared" si="0"/>
        <v>2.196967708123789E-3</v>
      </c>
      <c r="I46" s="135">
        <v>34029</v>
      </c>
      <c r="J46" s="136">
        <v>442.01</v>
      </c>
      <c r="K46" s="136">
        <v>388.23</v>
      </c>
      <c r="L46" s="138">
        <f t="shared" si="1"/>
        <v>-3.0899003112454431E-3</v>
      </c>
      <c r="M46" s="138">
        <f t="shared" si="2"/>
        <v>1.9618657421998181E-2</v>
      </c>
    </row>
    <row r="47" spans="1:13" ht="15.75" thickBot="1" x14ac:dyDescent="0.3">
      <c r="A47" s="106">
        <v>43525</v>
      </c>
      <c r="B47" s="127">
        <v>20561.580000000002</v>
      </c>
      <c r="C47" s="107" t="s">
        <v>428</v>
      </c>
      <c r="D47" s="133">
        <f t="shared" si="0"/>
        <v>-2.5647058252827011E-3</v>
      </c>
      <c r="I47" s="135">
        <v>34030</v>
      </c>
      <c r="J47" s="136">
        <v>447.9</v>
      </c>
      <c r="K47" s="136">
        <v>399.78</v>
      </c>
      <c r="L47" s="138">
        <f t="shared" si="1"/>
        <v>1.332549037352093E-2</v>
      </c>
      <c r="M47" s="138">
        <f t="shared" si="2"/>
        <v>2.9750405687350163E-2</v>
      </c>
    </row>
    <row r="48" spans="1:13" ht="15.75" thickBot="1" x14ac:dyDescent="0.3">
      <c r="A48" s="108">
        <v>43528</v>
      </c>
      <c r="B48" s="128">
        <v>20611.18</v>
      </c>
      <c r="C48" s="111" t="s">
        <v>503</v>
      </c>
      <c r="D48" s="133">
        <f t="shared" si="0"/>
        <v>2.4122659834506172E-3</v>
      </c>
      <c r="I48" s="135">
        <v>34031</v>
      </c>
      <c r="J48" s="136">
        <v>449.26</v>
      </c>
      <c r="K48" s="136">
        <v>399.29</v>
      </c>
      <c r="L48" s="138">
        <f t="shared" si="1"/>
        <v>3.0363920517973066E-3</v>
      </c>
      <c r="M48" s="138">
        <f t="shared" si="2"/>
        <v>-1.2256741207663021E-3</v>
      </c>
    </row>
    <row r="49" spans="1:13" ht="15.75" thickBot="1" x14ac:dyDescent="0.3">
      <c r="A49" s="106">
        <v>43529</v>
      </c>
      <c r="B49" s="127">
        <v>20540.38</v>
      </c>
      <c r="C49" s="107" t="s">
        <v>495</v>
      </c>
      <c r="D49" s="133">
        <f t="shared" si="0"/>
        <v>-3.4350289503075164E-3</v>
      </c>
      <c r="I49" s="135">
        <v>34032</v>
      </c>
      <c r="J49" s="136">
        <v>447.34</v>
      </c>
      <c r="K49" s="136">
        <v>397.11</v>
      </c>
      <c r="L49" s="138">
        <f t="shared" si="1"/>
        <v>-4.2736945198771671E-3</v>
      </c>
      <c r="M49" s="138">
        <f t="shared" si="2"/>
        <v>-5.4596909514388206E-3</v>
      </c>
    </row>
    <row r="50" spans="1:13" ht="15.75" thickBot="1" x14ac:dyDescent="0.3">
      <c r="A50" s="108">
        <v>43530</v>
      </c>
      <c r="B50" s="128">
        <v>20590.13</v>
      </c>
      <c r="C50" s="111" t="s">
        <v>503</v>
      </c>
      <c r="D50" s="133">
        <f t="shared" si="0"/>
        <v>2.422058403982789E-3</v>
      </c>
      <c r="I50" s="135">
        <v>34033</v>
      </c>
      <c r="J50" s="136">
        <v>446.11</v>
      </c>
      <c r="K50" s="136">
        <v>400.11</v>
      </c>
      <c r="L50" s="138">
        <f t="shared" si="1"/>
        <v>-2.7495864443151997E-3</v>
      </c>
      <c r="M50" s="138">
        <f t="shared" si="2"/>
        <v>7.5545818538943869E-3</v>
      </c>
    </row>
    <row r="51" spans="1:13" ht="15.75" thickBot="1" x14ac:dyDescent="0.3">
      <c r="A51" s="106">
        <v>43531</v>
      </c>
      <c r="B51" s="127">
        <v>20530.96</v>
      </c>
      <c r="C51" s="107" t="s">
        <v>593</v>
      </c>
      <c r="D51" s="133">
        <f t="shared" si="0"/>
        <v>-2.873706965424788E-3</v>
      </c>
      <c r="I51" s="135">
        <v>34036</v>
      </c>
      <c r="J51" s="136">
        <v>454.71</v>
      </c>
      <c r="K51" s="136">
        <v>411.37</v>
      </c>
      <c r="L51" s="138">
        <f t="shared" si="1"/>
        <v>1.9277756607114761E-2</v>
      </c>
      <c r="M51" s="138">
        <f t="shared" si="2"/>
        <v>2.8142260878258454E-2</v>
      </c>
    </row>
    <row r="52" spans="1:13" ht="15.75" thickBot="1" x14ac:dyDescent="0.3">
      <c r="A52" s="108">
        <v>43532</v>
      </c>
      <c r="B52" s="128">
        <v>20497.3</v>
      </c>
      <c r="C52" s="109" t="s">
        <v>626</v>
      </c>
      <c r="D52" s="133">
        <f t="shared" si="0"/>
        <v>-1.6394752120699595E-3</v>
      </c>
      <c r="I52" s="135">
        <v>34037</v>
      </c>
      <c r="J52" s="136">
        <v>454.4</v>
      </c>
      <c r="K52" s="136">
        <v>417.44</v>
      </c>
      <c r="L52" s="138">
        <f t="shared" si="1"/>
        <v>-6.8175320533967203E-4</v>
      </c>
      <c r="M52" s="138">
        <f t="shared" si="2"/>
        <v>1.4755572841967069E-2</v>
      </c>
    </row>
    <row r="53" spans="1:13" ht="15.75" thickBot="1" x14ac:dyDescent="0.3">
      <c r="A53" s="106">
        <v>43535</v>
      </c>
      <c r="B53" s="127">
        <v>20661.2</v>
      </c>
      <c r="C53" s="110" t="s">
        <v>640</v>
      </c>
      <c r="D53" s="133">
        <f t="shared" si="0"/>
        <v>7.9961751059896401E-3</v>
      </c>
      <c r="I53" s="135">
        <v>34038</v>
      </c>
      <c r="J53" s="136">
        <v>456.33</v>
      </c>
      <c r="K53" s="136">
        <v>420.84</v>
      </c>
      <c r="L53" s="138">
        <f t="shared" si="1"/>
        <v>4.2473591549295926E-3</v>
      </c>
      <c r="M53" s="138">
        <f t="shared" si="2"/>
        <v>8.1448830969719655E-3</v>
      </c>
    </row>
    <row r="54" spans="1:13" ht="15.75" thickBot="1" x14ac:dyDescent="0.3">
      <c r="A54" s="108">
        <v>43536</v>
      </c>
      <c r="B54" s="128">
        <v>20746.53</v>
      </c>
      <c r="C54" s="111" t="s">
        <v>530</v>
      </c>
      <c r="D54" s="133">
        <f t="shared" si="0"/>
        <v>4.1299634096760166E-3</v>
      </c>
      <c r="I54" s="135">
        <v>34039</v>
      </c>
      <c r="J54" s="136">
        <v>453.72</v>
      </c>
      <c r="K54" s="136">
        <v>419.49</v>
      </c>
      <c r="L54" s="138">
        <f t="shared" si="1"/>
        <v>-5.7195450660705123E-3</v>
      </c>
      <c r="M54" s="138">
        <f t="shared" si="2"/>
        <v>-3.2078699743369595E-3</v>
      </c>
    </row>
    <row r="55" spans="1:13" ht="15.75" thickBot="1" x14ac:dyDescent="0.3">
      <c r="A55" s="106">
        <v>43537</v>
      </c>
      <c r="B55" s="127">
        <v>20895.64</v>
      </c>
      <c r="C55" s="110" t="s">
        <v>639</v>
      </c>
      <c r="D55" s="133">
        <f t="shared" si="0"/>
        <v>7.1872260083975775E-3</v>
      </c>
      <c r="I55" s="135">
        <v>34040</v>
      </c>
      <c r="J55" s="136">
        <v>449.83</v>
      </c>
      <c r="K55" s="136">
        <v>419.04</v>
      </c>
      <c r="L55" s="138">
        <f t="shared" si="1"/>
        <v>-8.5735696023980495E-3</v>
      </c>
      <c r="M55" s="138">
        <f t="shared" si="2"/>
        <v>-1.0727311735678768E-3</v>
      </c>
    </row>
    <row r="56" spans="1:13" ht="15.75" thickBot="1" x14ac:dyDescent="0.3">
      <c r="A56" s="108">
        <v>43538</v>
      </c>
      <c r="B56" s="128">
        <v>20823.38</v>
      </c>
      <c r="C56" s="109" t="s">
        <v>496</v>
      </c>
      <c r="D56" s="133">
        <f t="shared" si="0"/>
        <v>-3.4581376784821333E-3</v>
      </c>
      <c r="I56" s="135">
        <v>34043</v>
      </c>
      <c r="J56" s="136">
        <v>451.43</v>
      </c>
      <c r="K56" s="136">
        <v>424.54</v>
      </c>
      <c r="L56" s="138">
        <f t="shared" si="1"/>
        <v>3.5568992730587619E-3</v>
      </c>
      <c r="M56" s="138">
        <f t="shared" si="2"/>
        <v>1.3125238640702558E-2</v>
      </c>
    </row>
    <row r="57" spans="1:13" ht="15.75" thickBot="1" x14ac:dyDescent="0.3">
      <c r="A57" s="106">
        <v>43539</v>
      </c>
      <c r="B57" s="127">
        <v>20919.07</v>
      </c>
      <c r="C57" s="110" t="s">
        <v>533</v>
      </c>
      <c r="D57" s="133">
        <f t="shared" si="0"/>
        <v>4.5953154579131093E-3</v>
      </c>
      <c r="I57" s="135">
        <v>34044</v>
      </c>
      <c r="J57" s="136">
        <v>451.37</v>
      </c>
      <c r="K57" s="136">
        <v>439.31</v>
      </c>
      <c r="L57" s="138">
        <f t="shared" si="1"/>
        <v>-1.3291097180072718E-4</v>
      </c>
      <c r="M57" s="138">
        <f t="shared" si="2"/>
        <v>3.4790596881330335E-2</v>
      </c>
    </row>
    <row r="58" spans="1:13" ht="15.75" thickBot="1" x14ac:dyDescent="0.3">
      <c r="A58" s="108">
        <v>43542</v>
      </c>
      <c r="B58" s="128">
        <v>21004.560000000001</v>
      </c>
      <c r="C58" s="111" t="s">
        <v>530</v>
      </c>
      <c r="D58" s="133">
        <f t="shared" si="0"/>
        <v>4.0867017510817453E-3</v>
      </c>
      <c r="I58" s="135">
        <v>34045</v>
      </c>
      <c r="J58" s="136">
        <v>448.31</v>
      </c>
      <c r="K58" s="136">
        <v>453.35</v>
      </c>
      <c r="L58" s="138">
        <f t="shared" si="1"/>
        <v>-6.7793606132441281E-3</v>
      </c>
      <c r="M58" s="138">
        <f t="shared" si="2"/>
        <v>3.1959208759190595E-2</v>
      </c>
    </row>
    <row r="59" spans="1:13" ht="15.75" thickBot="1" x14ac:dyDescent="0.3">
      <c r="A59" s="106">
        <v>43543</v>
      </c>
      <c r="B59" s="127">
        <v>21134.48</v>
      </c>
      <c r="C59" s="110" t="s">
        <v>513</v>
      </c>
      <c r="D59" s="133">
        <f t="shared" si="0"/>
        <v>6.1853235678347102E-3</v>
      </c>
      <c r="I59" s="135">
        <v>34046</v>
      </c>
      <c r="J59" s="136">
        <v>451.89</v>
      </c>
      <c r="K59" s="136">
        <v>474.95</v>
      </c>
      <c r="L59" s="138">
        <f t="shared" si="1"/>
        <v>7.9855457161338902E-3</v>
      </c>
      <c r="M59" s="138">
        <f t="shared" si="2"/>
        <v>4.7645307157825001E-2</v>
      </c>
    </row>
    <row r="60" spans="1:13" ht="15.75" thickBot="1" x14ac:dyDescent="0.3">
      <c r="A60" s="108">
        <v>43544</v>
      </c>
      <c r="B60" s="128">
        <v>21195.25</v>
      </c>
      <c r="C60" s="111" t="s">
        <v>431</v>
      </c>
      <c r="D60" s="133">
        <f t="shared" si="0"/>
        <v>2.8753960352940048E-3</v>
      </c>
      <c r="I60" s="135">
        <v>34047</v>
      </c>
      <c r="J60" s="136">
        <v>450.18</v>
      </c>
      <c r="K60" s="136">
        <v>495.42</v>
      </c>
      <c r="L60" s="138">
        <f t="shared" si="1"/>
        <v>-3.784106751643054E-3</v>
      </c>
      <c r="M60" s="138">
        <f t="shared" si="2"/>
        <v>4.3099273607748241E-2</v>
      </c>
    </row>
    <row r="61" spans="1:13" ht="15.75" thickBot="1" x14ac:dyDescent="0.3">
      <c r="A61" s="106">
        <v>43545</v>
      </c>
      <c r="B61" s="127">
        <v>21141.52</v>
      </c>
      <c r="C61" s="107" t="s">
        <v>532</v>
      </c>
      <c r="D61" s="133">
        <f t="shared" si="0"/>
        <v>-2.5350019461907532E-3</v>
      </c>
      <c r="I61" s="135">
        <v>34050</v>
      </c>
      <c r="J61" s="136">
        <v>448.88</v>
      </c>
      <c r="K61" s="136">
        <v>499.3</v>
      </c>
      <c r="L61" s="138">
        <f t="shared" si="1"/>
        <v>-2.8877337953707657E-3</v>
      </c>
      <c r="M61" s="138">
        <f t="shared" si="2"/>
        <v>7.8317387267369011E-3</v>
      </c>
    </row>
    <row r="62" spans="1:13" ht="15.75" thickBot="1" x14ac:dyDescent="0.3">
      <c r="A62" s="108">
        <v>43546</v>
      </c>
      <c r="B62" s="128">
        <v>21009.3</v>
      </c>
      <c r="C62" s="109" t="s">
        <v>453</v>
      </c>
      <c r="D62" s="133">
        <f t="shared" si="0"/>
        <v>-6.2540441746856976E-3</v>
      </c>
      <c r="I62" s="135">
        <v>34051</v>
      </c>
      <c r="J62" s="136">
        <v>448.76</v>
      </c>
      <c r="K62" s="136">
        <v>488.5</v>
      </c>
      <c r="L62" s="138">
        <f t="shared" si="1"/>
        <v>-2.6733202637677008E-4</v>
      </c>
      <c r="M62" s="138">
        <f t="shared" si="2"/>
        <v>-2.1630282395353518E-2</v>
      </c>
    </row>
    <row r="63" spans="1:13" ht="15.75" thickBot="1" x14ac:dyDescent="0.3">
      <c r="A63" s="106">
        <v>43549</v>
      </c>
      <c r="B63" s="127">
        <v>20982.91</v>
      </c>
      <c r="C63" s="107" t="s">
        <v>557</v>
      </c>
      <c r="D63" s="133">
        <f t="shared" si="0"/>
        <v>-1.2561103892085609E-3</v>
      </c>
      <c r="I63" s="135">
        <v>34052</v>
      </c>
      <c r="J63" s="136">
        <v>448.07</v>
      </c>
      <c r="K63" s="136">
        <v>491.9</v>
      </c>
      <c r="L63" s="138">
        <f t="shared" si="1"/>
        <v>-1.5375701934218686E-3</v>
      </c>
      <c r="M63" s="138">
        <f t="shared" si="2"/>
        <v>6.9600818833162274E-3</v>
      </c>
    </row>
    <row r="64" spans="1:13" ht="15.75" thickBot="1" x14ac:dyDescent="0.3">
      <c r="A64" s="108">
        <v>43550</v>
      </c>
      <c r="B64" s="128">
        <v>21030.29</v>
      </c>
      <c r="C64" s="111" t="s">
        <v>562</v>
      </c>
      <c r="D64" s="133">
        <f t="shared" si="0"/>
        <v>2.2580280809478292E-3</v>
      </c>
      <c r="I64" s="135">
        <v>34053</v>
      </c>
      <c r="J64" s="136">
        <v>450.88</v>
      </c>
      <c r="K64" s="136">
        <v>493.29</v>
      </c>
      <c r="L64" s="138">
        <f t="shared" si="1"/>
        <v>6.2713415314571436E-3</v>
      </c>
      <c r="M64" s="138">
        <f t="shared" si="2"/>
        <v>2.8257775970726637E-3</v>
      </c>
    </row>
    <row r="65" spans="1:13" ht="15.75" thickBot="1" x14ac:dyDescent="0.3">
      <c r="A65" s="106">
        <v>43551</v>
      </c>
      <c r="B65" s="127">
        <v>20997.1</v>
      </c>
      <c r="C65" s="107" t="s">
        <v>626</v>
      </c>
      <c r="D65" s="133">
        <f t="shared" si="0"/>
        <v>-1.5781998251095124E-3</v>
      </c>
      <c r="I65" s="135">
        <v>34054</v>
      </c>
      <c r="J65" s="136">
        <v>447.78</v>
      </c>
      <c r="K65" s="136">
        <v>493.81</v>
      </c>
      <c r="L65" s="138">
        <f t="shared" si="1"/>
        <v>-6.8754435770050186E-3</v>
      </c>
      <c r="M65" s="138">
        <f t="shared" si="2"/>
        <v>1.054146648016343E-3</v>
      </c>
    </row>
    <row r="66" spans="1:13" ht="15.75" thickBot="1" x14ac:dyDescent="0.3">
      <c r="A66" s="108">
        <v>43552</v>
      </c>
      <c r="B66" s="128">
        <v>20976.61</v>
      </c>
      <c r="C66" s="109" t="s">
        <v>636</v>
      </c>
      <c r="D66" s="133">
        <f t="shared" si="0"/>
        <v>-9.7584904582051631E-4</v>
      </c>
      <c r="I66" s="135">
        <v>34057</v>
      </c>
      <c r="J66" s="136">
        <v>450.77</v>
      </c>
      <c r="K66" s="136">
        <v>491.77</v>
      </c>
      <c r="L66" s="138">
        <f t="shared" si="1"/>
        <v>6.6773862164455963E-3</v>
      </c>
      <c r="M66" s="138">
        <f t="shared" si="2"/>
        <v>-4.1311435572386557E-3</v>
      </c>
    </row>
    <row r="67" spans="1:13" ht="15.75" thickBot="1" x14ac:dyDescent="0.3">
      <c r="A67" s="106">
        <v>43553</v>
      </c>
      <c r="B67" s="127">
        <v>21098.07</v>
      </c>
      <c r="C67" s="110" t="s">
        <v>637</v>
      </c>
      <c r="D67" s="133">
        <f t="shared" si="0"/>
        <v>5.7902587691719071E-3</v>
      </c>
      <c r="I67" s="135">
        <v>34058</v>
      </c>
      <c r="J67" s="136">
        <v>451.97</v>
      </c>
      <c r="K67" s="136">
        <v>490.22</v>
      </c>
      <c r="L67" s="138">
        <f t="shared" si="1"/>
        <v>2.6621114981033468E-3</v>
      </c>
      <c r="M67" s="138">
        <f t="shared" si="2"/>
        <v>-3.1518799438761099E-3</v>
      </c>
    </row>
    <row r="68" spans="1:13" ht="15.75" thickBot="1" x14ac:dyDescent="0.3">
      <c r="A68" s="114">
        <v>43553</v>
      </c>
      <c r="B68" s="129">
        <v>21098.07</v>
      </c>
      <c r="C68" s="116" t="s">
        <v>637</v>
      </c>
      <c r="D68" s="133">
        <f t="shared" si="0"/>
        <v>0</v>
      </c>
      <c r="I68" s="135">
        <v>34059</v>
      </c>
      <c r="J68" s="136">
        <v>451.67</v>
      </c>
      <c r="K68" s="136">
        <v>487.86</v>
      </c>
      <c r="L68" s="138">
        <f t="shared" si="1"/>
        <v>-6.6376086908425638E-4</v>
      </c>
      <c r="M68" s="138">
        <f t="shared" si="2"/>
        <v>-4.8141650687446727E-3</v>
      </c>
    </row>
    <row r="69" spans="1:13" ht="15.75" thickBot="1" x14ac:dyDescent="0.3">
      <c r="A69" s="108">
        <v>43556</v>
      </c>
      <c r="B69" s="128">
        <v>21075.93</v>
      </c>
      <c r="C69" s="109" t="s">
        <v>636</v>
      </c>
      <c r="D69" s="133">
        <f t="shared" si="0"/>
        <v>-1.049385085934373E-3</v>
      </c>
      <c r="I69" s="135">
        <v>34060</v>
      </c>
      <c r="J69" s="136">
        <v>450.3</v>
      </c>
      <c r="K69" s="136">
        <v>494.81</v>
      </c>
      <c r="L69" s="138">
        <f t="shared" si="1"/>
        <v>-3.0331879469524311E-3</v>
      </c>
      <c r="M69" s="138">
        <f t="shared" si="2"/>
        <v>1.4245890214405749E-2</v>
      </c>
    </row>
    <row r="70" spans="1:13" ht="15.75" thickBot="1" x14ac:dyDescent="0.3">
      <c r="A70" s="106">
        <v>43557</v>
      </c>
      <c r="B70" s="127">
        <v>21105.55</v>
      </c>
      <c r="C70" s="110" t="s">
        <v>408</v>
      </c>
      <c r="D70" s="133">
        <f t="shared" ref="D70:D133" si="3">(B70-B69)/B69</f>
        <v>1.4053946848371095E-3</v>
      </c>
      <c r="I70" s="135">
        <v>34061</v>
      </c>
      <c r="J70" s="136">
        <v>441.39</v>
      </c>
      <c r="K70" s="136">
        <v>493.93</v>
      </c>
      <c r="L70" s="138">
        <f t="shared" si="1"/>
        <v>-1.9786808794137297E-2</v>
      </c>
      <c r="M70" s="138">
        <f t="shared" si="2"/>
        <v>-1.7784604191507759E-3</v>
      </c>
    </row>
    <row r="71" spans="1:13" ht="15.75" thickBot="1" x14ac:dyDescent="0.3">
      <c r="A71" s="108">
        <v>43558</v>
      </c>
      <c r="B71" s="128">
        <v>21151.66</v>
      </c>
      <c r="C71" s="111" t="s">
        <v>494</v>
      </c>
      <c r="D71" s="133">
        <f t="shared" si="3"/>
        <v>2.1847333995086878E-3</v>
      </c>
      <c r="I71" s="135">
        <v>34064</v>
      </c>
      <c r="J71" s="136">
        <v>442.29</v>
      </c>
      <c r="K71" s="136">
        <v>490.03</v>
      </c>
      <c r="L71" s="138">
        <f t="shared" ref="L71:L134" si="4">(J71-J70)/J70</f>
        <v>2.0390131176511342E-3</v>
      </c>
      <c r="M71" s="138">
        <f t="shared" ref="M71:M134" si="5">(K71-K70)/K70</f>
        <v>-7.8958556880530315E-3</v>
      </c>
    </row>
    <row r="72" spans="1:13" ht="15.75" thickBot="1" x14ac:dyDescent="0.3">
      <c r="A72" s="106">
        <v>43559</v>
      </c>
      <c r="B72" s="127">
        <v>21287.279999999999</v>
      </c>
      <c r="C72" s="110" t="s">
        <v>510</v>
      </c>
      <c r="D72" s="133">
        <f t="shared" si="3"/>
        <v>6.4117899020691036E-3</v>
      </c>
      <c r="I72" s="135">
        <v>34065</v>
      </c>
      <c r="J72" s="136">
        <v>441.16</v>
      </c>
      <c r="K72" s="136">
        <v>491.24</v>
      </c>
      <c r="L72" s="138">
        <f t="shared" si="4"/>
        <v>-2.5548848040878053E-3</v>
      </c>
      <c r="M72" s="138">
        <f t="shared" si="5"/>
        <v>2.4692365773524814E-3</v>
      </c>
    </row>
    <row r="73" spans="1:13" ht="15.75" thickBot="1" x14ac:dyDescent="0.3">
      <c r="A73" s="108">
        <v>43560</v>
      </c>
      <c r="B73" s="128">
        <v>21367.59</v>
      </c>
      <c r="C73" s="111" t="s">
        <v>536</v>
      </c>
      <c r="D73" s="133">
        <f t="shared" si="3"/>
        <v>3.7726755132643209E-3</v>
      </c>
      <c r="I73" s="135">
        <v>34066</v>
      </c>
      <c r="J73" s="136">
        <v>442.73</v>
      </c>
      <c r="K73" s="136">
        <v>488.89</v>
      </c>
      <c r="L73" s="138">
        <f t="shared" si="4"/>
        <v>3.5587995285157156E-3</v>
      </c>
      <c r="M73" s="138">
        <f t="shared" si="5"/>
        <v>-4.7838123931276417E-3</v>
      </c>
    </row>
    <row r="74" spans="1:13" ht="15.75" thickBot="1" x14ac:dyDescent="0.3">
      <c r="A74" s="106">
        <v>43563</v>
      </c>
      <c r="B74" s="127">
        <v>21436.43</v>
      </c>
      <c r="C74" s="110" t="s">
        <v>627</v>
      </c>
      <c r="D74" s="133">
        <f t="shared" si="3"/>
        <v>3.2217016518943011E-3</v>
      </c>
      <c r="I74" s="135">
        <v>34067</v>
      </c>
      <c r="J74" s="136">
        <v>441.84</v>
      </c>
      <c r="K74" s="136">
        <v>488.89</v>
      </c>
      <c r="L74" s="138">
        <f t="shared" si="4"/>
        <v>-2.0102545569535453E-3</v>
      </c>
      <c r="M74" s="138">
        <f t="shared" si="5"/>
        <v>0</v>
      </c>
    </row>
    <row r="75" spans="1:13" ht="15.75" thickBot="1" x14ac:dyDescent="0.3">
      <c r="A75" s="108">
        <v>43564</v>
      </c>
      <c r="B75" s="128">
        <v>21272.66</v>
      </c>
      <c r="C75" s="109" t="s">
        <v>635</v>
      </c>
      <c r="D75" s="133">
        <f t="shared" si="3"/>
        <v>-7.6397982313286513E-3</v>
      </c>
      <c r="I75" s="135">
        <v>34068</v>
      </c>
      <c r="J75" s="136">
        <v>441.84</v>
      </c>
      <c r="K75" s="136">
        <v>488.89</v>
      </c>
      <c r="L75" s="138">
        <f t="shared" si="4"/>
        <v>0</v>
      </c>
      <c r="M75" s="138">
        <f t="shared" si="5"/>
        <v>0</v>
      </c>
    </row>
    <row r="76" spans="1:13" ht="15.75" thickBot="1" x14ac:dyDescent="0.3">
      <c r="A76" s="106">
        <v>43565</v>
      </c>
      <c r="B76" s="127">
        <v>21279.33</v>
      </c>
      <c r="C76" s="110" t="s">
        <v>537</v>
      </c>
      <c r="D76" s="133">
        <f t="shared" si="3"/>
        <v>3.135480001091491E-4</v>
      </c>
      <c r="I76" s="135">
        <v>34071</v>
      </c>
      <c r="J76" s="136">
        <v>448.37</v>
      </c>
      <c r="K76" s="136">
        <v>487.81</v>
      </c>
      <c r="L76" s="138">
        <f t="shared" si="4"/>
        <v>1.4779105558573306E-2</v>
      </c>
      <c r="M76" s="138">
        <f t="shared" si="5"/>
        <v>-2.2090858884411301E-3</v>
      </c>
    </row>
    <row r="77" spans="1:13" ht="15.75" thickBot="1" x14ac:dyDescent="0.3">
      <c r="A77" s="108">
        <v>43566</v>
      </c>
      <c r="B77" s="128">
        <v>21000.95</v>
      </c>
      <c r="C77" s="109" t="s">
        <v>634</v>
      </c>
      <c r="D77" s="133">
        <f t="shared" si="3"/>
        <v>-1.3082178809201277E-2</v>
      </c>
      <c r="I77" s="135">
        <v>34072</v>
      </c>
      <c r="J77" s="136">
        <v>449.22</v>
      </c>
      <c r="K77" s="136">
        <v>488.32</v>
      </c>
      <c r="L77" s="138">
        <f t="shared" si="4"/>
        <v>1.8957557374490327E-3</v>
      </c>
      <c r="M77" s="138">
        <f t="shared" si="5"/>
        <v>1.0454890223652465E-3</v>
      </c>
    </row>
    <row r="78" spans="1:13" ht="15.75" thickBot="1" x14ac:dyDescent="0.3">
      <c r="A78" s="106">
        <v>43567</v>
      </c>
      <c r="B78" s="127">
        <v>21099.81</v>
      </c>
      <c r="C78" s="110" t="s">
        <v>633</v>
      </c>
      <c r="D78" s="133">
        <f t="shared" si="3"/>
        <v>4.7074060935338915E-3</v>
      </c>
      <c r="I78" s="135">
        <v>34073</v>
      </c>
      <c r="J78" s="136">
        <v>448.66</v>
      </c>
      <c r="K78" s="136">
        <v>487.82</v>
      </c>
      <c r="L78" s="138">
        <f t="shared" si="4"/>
        <v>-1.2466052268376346E-3</v>
      </c>
      <c r="M78" s="138">
        <f t="shared" si="5"/>
        <v>-1.0239187418086501E-3</v>
      </c>
    </row>
    <row r="79" spans="1:13" ht="15.75" thickBot="1" x14ac:dyDescent="0.3">
      <c r="A79" s="108">
        <v>43570</v>
      </c>
      <c r="B79" s="128">
        <v>21004.21</v>
      </c>
      <c r="C79" s="109" t="s">
        <v>412</v>
      </c>
      <c r="D79" s="133">
        <f t="shared" si="3"/>
        <v>-4.5308464862954777E-3</v>
      </c>
      <c r="I79" s="135">
        <v>34074</v>
      </c>
      <c r="J79" s="136">
        <v>448.4</v>
      </c>
      <c r="K79" s="136">
        <v>483.94</v>
      </c>
      <c r="L79" s="138">
        <f t="shared" si="4"/>
        <v>-5.7950341015478924E-4</v>
      </c>
      <c r="M79" s="138">
        <f t="shared" si="5"/>
        <v>-7.9537534336435473E-3</v>
      </c>
    </row>
    <row r="80" spans="1:13" ht="15.75" thickBot="1" x14ac:dyDescent="0.3">
      <c r="A80" s="106">
        <v>43571</v>
      </c>
      <c r="B80" s="127">
        <v>21139.65</v>
      </c>
      <c r="C80" s="110" t="s">
        <v>510</v>
      </c>
      <c r="D80" s="133">
        <f t="shared" si="3"/>
        <v>6.4482310927191418E-3</v>
      </c>
      <c r="I80" s="135">
        <v>34075</v>
      </c>
      <c r="J80" s="136">
        <v>448.94</v>
      </c>
      <c r="K80" s="136">
        <v>483.78</v>
      </c>
      <c r="L80" s="138">
        <f t="shared" si="4"/>
        <v>1.2042818911686451E-3</v>
      </c>
      <c r="M80" s="138">
        <f t="shared" si="5"/>
        <v>-3.3061949828496303E-4</v>
      </c>
    </row>
    <row r="81" spans="1:13" ht="15.75" thickBot="1" x14ac:dyDescent="0.3">
      <c r="A81" s="108">
        <v>43572</v>
      </c>
      <c r="B81" s="128">
        <v>20938.43</v>
      </c>
      <c r="C81" s="109" t="s">
        <v>499</v>
      </c>
      <c r="D81" s="133">
        <f t="shared" si="3"/>
        <v>-9.5186060317933915E-3</v>
      </c>
      <c r="I81" s="135">
        <v>34078</v>
      </c>
      <c r="J81" s="136">
        <v>447.46</v>
      </c>
      <c r="K81" s="136">
        <v>480.78</v>
      </c>
      <c r="L81" s="138">
        <f t="shared" si="4"/>
        <v>-3.2966543413374132E-3</v>
      </c>
      <c r="M81" s="138">
        <f t="shared" si="5"/>
        <v>-6.2011658191740053E-3</v>
      </c>
    </row>
    <row r="82" spans="1:13" ht="15.75" thickBot="1" x14ac:dyDescent="0.3">
      <c r="A82" s="106">
        <v>43577</v>
      </c>
      <c r="B82" s="127">
        <v>20873.79</v>
      </c>
      <c r="C82" s="107" t="s">
        <v>632</v>
      </c>
      <c r="D82" s="133">
        <f t="shared" si="3"/>
        <v>-3.0871464574946362E-3</v>
      </c>
      <c r="I82" s="135">
        <v>34079</v>
      </c>
      <c r="J82" s="136">
        <v>445.1</v>
      </c>
      <c r="K82" s="136">
        <v>466.9</v>
      </c>
      <c r="L82" s="138">
        <f t="shared" si="4"/>
        <v>-5.2742144549232485E-3</v>
      </c>
      <c r="M82" s="138">
        <f t="shared" si="5"/>
        <v>-2.8869753317525681E-2</v>
      </c>
    </row>
    <row r="83" spans="1:13" ht="15.75" thickBot="1" x14ac:dyDescent="0.3">
      <c r="A83" s="108">
        <v>43578</v>
      </c>
      <c r="B83" s="128">
        <v>20824.63</v>
      </c>
      <c r="C83" s="109" t="s">
        <v>631</v>
      </c>
      <c r="D83" s="133">
        <f t="shared" si="3"/>
        <v>-2.3551065714467689E-3</v>
      </c>
      <c r="I83" s="135">
        <v>34080</v>
      </c>
      <c r="J83" s="136">
        <v>443.63</v>
      </c>
      <c r="K83" s="136">
        <v>451.59</v>
      </c>
      <c r="L83" s="138">
        <f t="shared" si="4"/>
        <v>-3.3026286227814585E-3</v>
      </c>
      <c r="M83" s="138">
        <f t="shared" si="5"/>
        <v>-3.2790747483401161E-2</v>
      </c>
    </row>
    <row r="84" spans="1:13" ht="15.75" thickBot="1" x14ac:dyDescent="0.3">
      <c r="A84" s="106">
        <v>43579</v>
      </c>
      <c r="B84" s="127">
        <v>20703.349999999999</v>
      </c>
      <c r="C84" s="107" t="s">
        <v>422</v>
      </c>
      <c r="D84" s="133">
        <f t="shared" si="3"/>
        <v>-5.8238729811767352E-3</v>
      </c>
      <c r="I84" s="135">
        <v>34081</v>
      </c>
      <c r="J84" s="136">
        <v>439.46</v>
      </c>
      <c r="K84" s="136">
        <v>463.23</v>
      </c>
      <c r="L84" s="138">
        <f t="shared" si="4"/>
        <v>-9.3997249960553076E-3</v>
      </c>
      <c r="M84" s="138">
        <f t="shared" si="5"/>
        <v>2.5775592905068853E-2</v>
      </c>
    </row>
    <row r="85" spans="1:13" ht="15.75" thickBot="1" x14ac:dyDescent="0.3">
      <c r="A85" s="108">
        <v>43580</v>
      </c>
      <c r="B85" s="128">
        <v>20700.38</v>
      </c>
      <c r="C85" s="109" t="s">
        <v>525</v>
      </c>
      <c r="D85" s="133">
        <f t="shared" si="3"/>
        <v>-1.4345504471486626E-4</v>
      </c>
      <c r="I85" s="135">
        <v>34082</v>
      </c>
      <c r="J85" s="136">
        <v>437.03</v>
      </c>
      <c r="K85" s="136">
        <v>466.75</v>
      </c>
      <c r="L85" s="138">
        <f t="shared" si="4"/>
        <v>-5.5295134938333568E-3</v>
      </c>
      <c r="M85" s="138">
        <f t="shared" si="5"/>
        <v>7.5988170023530031E-3</v>
      </c>
    </row>
    <row r="86" spans="1:13" ht="15.75" thickBot="1" x14ac:dyDescent="0.3">
      <c r="A86" s="106">
        <v>43581</v>
      </c>
      <c r="B86" s="127">
        <v>20846.27</v>
      </c>
      <c r="C86" s="110" t="s">
        <v>434</v>
      </c>
      <c r="D86" s="133">
        <f t="shared" si="3"/>
        <v>7.047696708949276E-3</v>
      </c>
      <c r="I86" s="135">
        <v>34085</v>
      </c>
      <c r="J86" s="136">
        <v>433.54</v>
      </c>
      <c r="K86" s="136">
        <v>470.65</v>
      </c>
      <c r="L86" s="138">
        <f t="shared" si="4"/>
        <v>-7.9857218039950401E-3</v>
      </c>
      <c r="M86" s="138">
        <f t="shared" si="5"/>
        <v>8.3556507766469786E-3</v>
      </c>
    </row>
    <row r="87" spans="1:13" ht="15.75" thickBot="1" x14ac:dyDescent="0.3">
      <c r="A87" s="108">
        <v>43584</v>
      </c>
      <c r="B87" s="128">
        <v>20886.759999999998</v>
      </c>
      <c r="C87" s="111" t="s">
        <v>410</v>
      </c>
      <c r="D87" s="133">
        <f t="shared" si="3"/>
        <v>1.9423139007600863E-3</v>
      </c>
      <c r="I87" s="135">
        <v>34086</v>
      </c>
      <c r="J87" s="136">
        <v>438.01</v>
      </c>
      <c r="K87" s="136">
        <v>476.37</v>
      </c>
      <c r="L87" s="138">
        <f t="shared" si="4"/>
        <v>1.0310467315587882E-2</v>
      </c>
      <c r="M87" s="138">
        <f t="shared" si="5"/>
        <v>1.2153404865611447E-2</v>
      </c>
    </row>
    <row r="88" spans="1:13" ht="15.75" thickBot="1" x14ac:dyDescent="0.3">
      <c r="A88" s="106">
        <v>43585</v>
      </c>
      <c r="B88" s="127">
        <v>20896.5</v>
      </c>
      <c r="C88" s="110" t="s">
        <v>531</v>
      </c>
      <c r="D88" s="133">
        <f t="shared" si="3"/>
        <v>4.6632412111795231E-4</v>
      </c>
      <c r="I88" s="135">
        <v>34087</v>
      </c>
      <c r="J88" s="136">
        <v>438.02</v>
      </c>
      <c r="K88" s="136">
        <v>476.7</v>
      </c>
      <c r="L88" s="138">
        <f t="shared" si="4"/>
        <v>2.2830528983335779E-5</v>
      </c>
      <c r="M88" s="138">
        <f t="shared" si="5"/>
        <v>6.9273883745824482E-4</v>
      </c>
    </row>
    <row r="89" spans="1:13" ht="15.75" thickBot="1" x14ac:dyDescent="0.3">
      <c r="A89" s="112">
        <v>43587</v>
      </c>
      <c r="B89" s="130">
        <v>20765.919999999998</v>
      </c>
      <c r="C89" s="117" t="s">
        <v>580</v>
      </c>
      <c r="D89" s="133">
        <f t="shared" si="3"/>
        <v>-6.2488933553466724E-3</v>
      </c>
      <c r="I89" s="135">
        <v>34088</v>
      </c>
      <c r="J89" s="136">
        <v>438.89</v>
      </c>
      <c r="K89" s="136">
        <v>488.98</v>
      </c>
      <c r="L89" s="138">
        <f t="shared" si="4"/>
        <v>1.9862106753116399E-3</v>
      </c>
      <c r="M89" s="138">
        <f t="shared" si="5"/>
        <v>2.576043633312362E-2</v>
      </c>
    </row>
    <row r="90" spans="1:13" ht="15.75" thickBot="1" x14ac:dyDescent="0.3">
      <c r="A90" s="106">
        <v>43588</v>
      </c>
      <c r="B90" s="127">
        <v>20801.52</v>
      </c>
      <c r="C90" s="110" t="s">
        <v>618</v>
      </c>
      <c r="D90" s="133">
        <f t="shared" si="3"/>
        <v>1.7143473537412351E-3</v>
      </c>
      <c r="I90" s="135">
        <v>34089</v>
      </c>
      <c r="J90" s="136">
        <v>440.19</v>
      </c>
      <c r="K90" s="136">
        <v>496.67</v>
      </c>
      <c r="L90" s="138">
        <f t="shared" si="4"/>
        <v>2.9620178176764369E-3</v>
      </c>
      <c r="M90" s="138">
        <f t="shared" si="5"/>
        <v>1.5726614585463611E-2</v>
      </c>
    </row>
    <row r="91" spans="1:13" ht="15.75" thickBot="1" x14ac:dyDescent="0.3">
      <c r="A91" s="108">
        <v>43591</v>
      </c>
      <c r="B91" s="128">
        <v>20747.16</v>
      </c>
      <c r="C91" s="109" t="s">
        <v>428</v>
      </c>
      <c r="D91" s="133">
        <f t="shared" si="3"/>
        <v>-2.6132705686892389E-3</v>
      </c>
      <c r="I91" s="135">
        <v>34092</v>
      </c>
      <c r="J91" s="136">
        <v>442.46</v>
      </c>
      <c r="K91" s="136">
        <v>511.17</v>
      </c>
      <c r="L91" s="138">
        <f t="shared" si="4"/>
        <v>5.1568640814193458E-3</v>
      </c>
      <c r="M91" s="138">
        <f t="shared" si="5"/>
        <v>2.9194434936678275E-2</v>
      </c>
    </row>
    <row r="92" spans="1:13" ht="15.75" thickBot="1" x14ac:dyDescent="0.3">
      <c r="A92" s="106">
        <v>43592</v>
      </c>
      <c r="B92" s="127">
        <v>20688.02</v>
      </c>
      <c r="C92" s="107" t="s">
        <v>593</v>
      </c>
      <c r="D92" s="133">
        <f t="shared" si="3"/>
        <v>-2.8505106241046687E-3</v>
      </c>
      <c r="I92" s="135">
        <v>34093</v>
      </c>
      <c r="J92" s="136">
        <v>444.05</v>
      </c>
      <c r="K92" s="136">
        <v>510.6</v>
      </c>
      <c r="L92" s="138">
        <f t="shared" si="4"/>
        <v>3.5935451792253126E-3</v>
      </c>
      <c r="M92" s="138">
        <f t="shared" si="5"/>
        <v>-1.1150889136686292E-3</v>
      </c>
    </row>
    <row r="93" spans="1:13" ht="15.75" thickBot="1" x14ac:dyDescent="0.3">
      <c r="A93" s="108">
        <v>43593</v>
      </c>
      <c r="B93" s="128">
        <v>20430.439999999999</v>
      </c>
      <c r="C93" s="109" t="s">
        <v>474</v>
      </c>
      <c r="D93" s="133">
        <f t="shared" si="3"/>
        <v>-1.245068401906039E-2</v>
      </c>
      <c r="I93" s="135">
        <v>34094</v>
      </c>
      <c r="J93" s="136">
        <v>444.52</v>
      </c>
      <c r="K93" s="136">
        <v>499.53</v>
      </c>
      <c r="L93" s="138">
        <f t="shared" si="4"/>
        <v>1.0584393649363145E-3</v>
      </c>
      <c r="M93" s="138">
        <f t="shared" si="5"/>
        <v>-2.1680376028202213E-2</v>
      </c>
    </row>
    <row r="94" spans="1:13" ht="15.75" thickBot="1" x14ac:dyDescent="0.3">
      <c r="A94" s="106">
        <v>43594</v>
      </c>
      <c r="B94" s="127">
        <v>20213.3</v>
      </c>
      <c r="C94" s="107" t="s">
        <v>630</v>
      </c>
      <c r="D94" s="133">
        <f t="shared" si="3"/>
        <v>-1.0628258618022883E-2</v>
      </c>
      <c r="I94" s="135">
        <v>34095</v>
      </c>
      <c r="J94" s="136">
        <v>443.26</v>
      </c>
      <c r="K94" s="136">
        <v>490.78</v>
      </c>
      <c r="L94" s="138">
        <f t="shared" si="4"/>
        <v>-2.8345181319175536E-3</v>
      </c>
      <c r="M94" s="138">
        <f t="shared" si="5"/>
        <v>-1.7516465477548898E-2</v>
      </c>
    </row>
    <row r="95" spans="1:13" ht="15.75" thickBot="1" x14ac:dyDescent="0.3">
      <c r="A95" s="108">
        <v>43595</v>
      </c>
      <c r="B95" s="128">
        <v>20159.52</v>
      </c>
      <c r="C95" s="109" t="s">
        <v>629</v>
      </c>
      <c r="D95" s="133">
        <f t="shared" si="3"/>
        <v>-2.6606244403436768E-3</v>
      </c>
      <c r="I95" s="135">
        <v>34096</v>
      </c>
      <c r="J95" s="136">
        <v>442.31</v>
      </c>
      <c r="K95" s="136">
        <v>479.37</v>
      </c>
      <c r="L95" s="138">
        <f t="shared" si="4"/>
        <v>-2.1432116590713998E-3</v>
      </c>
      <c r="M95" s="138">
        <f t="shared" si="5"/>
        <v>-2.3248706141244486E-2</v>
      </c>
    </row>
    <row r="96" spans="1:13" ht="15.75" thickBot="1" x14ac:dyDescent="0.3">
      <c r="A96" s="106">
        <v>43598</v>
      </c>
      <c r="B96" s="127">
        <v>19957.71</v>
      </c>
      <c r="C96" s="107" t="s">
        <v>628</v>
      </c>
      <c r="D96" s="133">
        <f t="shared" si="3"/>
        <v>-1.0010655015595674E-2</v>
      </c>
      <c r="I96" s="135">
        <v>34099</v>
      </c>
      <c r="J96" s="136">
        <v>442.8</v>
      </c>
      <c r="K96" s="136">
        <v>472.94</v>
      </c>
      <c r="L96" s="138">
        <f t="shared" si="4"/>
        <v>1.1078203070245057E-3</v>
      </c>
      <c r="M96" s="138">
        <f t="shared" si="5"/>
        <v>-1.3413438471326963E-2</v>
      </c>
    </row>
    <row r="97" spans="1:13" ht="15.75" thickBot="1" x14ac:dyDescent="0.3">
      <c r="A97" s="108">
        <v>43599</v>
      </c>
      <c r="B97" s="128">
        <v>20021.439999999999</v>
      </c>
      <c r="C97" s="111" t="s">
        <v>627</v>
      </c>
      <c r="D97" s="133">
        <f t="shared" si="3"/>
        <v>3.193252131632315E-3</v>
      </c>
      <c r="I97" s="135">
        <v>34100</v>
      </c>
      <c r="J97" s="136">
        <v>444.36</v>
      </c>
      <c r="K97" s="136">
        <v>449.48</v>
      </c>
      <c r="L97" s="138">
        <f t="shared" si="4"/>
        <v>3.5230352303523087E-3</v>
      </c>
      <c r="M97" s="138">
        <f t="shared" si="5"/>
        <v>-4.9604601006470121E-2</v>
      </c>
    </row>
    <row r="98" spans="1:13" ht="15.75" thickBot="1" x14ac:dyDescent="0.3">
      <c r="A98" s="106">
        <v>43600</v>
      </c>
      <c r="B98" s="127">
        <v>20011.32</v>
      </c>
      <c r="C98" s="107" t="s">
        <v>466</v>
      </c>
      <c r="D98" s="133">
        <f t="shared" si="3"/>
        <v>-5.0545814886436655E-4</v>
      </c>
      <c r="I98" s="135">
        <v>34101</v>
      </c>
      <c r="J98" s="136">
        <v>444.8</v>
      </c>
      <c r="K98" s="136">
        <v>459.01</v>
      </c>
      <c r="L98" s="138">
        <f t="shared" si="4"/>
        <v>9.9018813574578649E-4</v>
      </c>
      <c r="M98" s="138">
        <f t="shared" si="5"/>
        <v>2.1202278188128441E-2</v>
      </c>
    </row>
    <row r="99" spans="1:13" ht="15.75" thickBot="1" x14ac:dyDescent="0.3">
      <c r="A99" s="108">
        <v>43601</v>
      </c>
      <c r="B99" s="128">
        <v>19951.900000000001</v>
      </c>
      <c r="C99" s="109" t="s">
        <v>577</v>
      </c>
      <c r="D99" s="133">
        <f t="shared" si="3"/>
        <v>-2.9693193652391872E-3</v>
      </c>
      <c r="I99" s="135">
        <v>34102</v>
      </c>
      <c r="J99" s="136">
        <v>439.23</v>
      </c>
      <c r="K99" s="136">
        <v>479.45</v>
      </c>
      <c r="L99" s="138">
        <f t="shared" si="4"/>
        <v>-1.2522482014388473E-2</v>
      </c>
      <c r="M99" s="138">
        <f t="shared" si="5"/>
        <v>4.4530620247924875E-2</v>
      </c>
    </row>
    <row r="100" spans="1:13" ht="15.75" thickBot="1" x14ac:dyDescent="0.3">
      <c r="A100" s="106">
        <v>43602</v>
      </c>
      <c r="B100" s="127">
        <v>19919</v>
      </c>
      <c r="C100" s="107" t="s">
        <v>626</v>
      </c>
      <c r="D100" s="133">
        <f t="shared" si="3"/>
        <v>-1.6489657626592683E-3</v>
      </c>
      <c r="I100" s="135">
        <v>34103</v>
      </c>
      <c r="J100" s="136">
        <v>439.56</v>
      </c>
      <c r="K100" s="136">
        <v>493.11</v>
      </c>
      <c r="L100" s="138">
        <f t="shared" si="4"/>
        <v>7.5131480090154148E-4</v>
      </c>
      <c r="M100" s="138">
        <f t="shared" si="5"/>
        <v>2.8490979247053967E-2</v>
      </c>
    </row>
    <row r="101" spans="1:13" ht="15.75" thickBot="1" x14ac:dyDescent="0.3">
      <c r="A101" s="108">
        <v>43605</v>
      </c>
      <c r="B101" s="128">
        <v>19941.11</v>
      </c>
      <c r="C101" s="111" t="s">
        <v>413</v>
      </c>
      <c r="D101" s="133">
        <f t="shared" si="3"/>
        <v>1.1099954817009178E-3</v>
      </c>
      <c r="I101" s="135">
        <v>34106</v>
      </c>
      <c r="J101" s="136">
        <v>440.37</v>
      </c>
      <c r="K101" s="136">
        <v>493.9</v>
      </c>
      <c r="L101" s="138">
        <f t="shared" si="4"/>
        <v>1.842751842751848E-3</v>
      </c>
      <c r="M101" s="138">
        <f t="shared" si="5"/>
        <v>1.6020766157651713E-3</v>
      </c>
    </row>
    <row r="102" spans="1:13" ht="15.75" thickBot="1" x14ac:dyDescent="0.3">
      <c r="A102" s="106">
        <v>43606</v>
      </c>
      <c r="B102" s="127">
        <v>20074.22</v>
      </c>
      <c r="C102" s="110" t="s">
        <v>585</v>
      </c>
      <c r="D102" s="133">
        <f t="shared" si="3"/>
        <v>6.6751549938795073E-3</v>
      </c>
      <c r="I102" s="135">
        <v>34107</v>
      </c>
      <c r="J102" s="136">
        <v>440.32</v>
      </c>
      <c r="K102" s="136">
        <v>499.29</v>
      </c>
      <c r="L102" s="138">
        <f t="shared" si="4"/>
        <v>-1.1354088607310073E-4</v>
      </c>
      <c r="M102" s="138">
        <f t="shared" si="5"/>
        <v>1.0913140311804096E-2</v>
      </c>
    </row>
    <row r="103" spans="1:13" ht="15.75" thickBot="1" x14ac:dyDescent="0.3">
      <c r="A103" s="108">
        <v>43607</v>
      </c>
      <c r="B103" s="128">
        <v>19902.59</v>
      </c>
      <c r="C103" s="109" t="s">
        <v>602</v>
      </c>
      <c r="D103" s="133">
        <f t="shared" si="3"/>
        <v>-8.5497717968618953E-3</v>
      </c>
      <c r="I103" s="135">
        <v>34108</v>
      </c>
      <c r="J103" s="136">
        <v>447.57</v>
      </c>
      <c r="K103" s="136">
        <v>502.13</v>
      </c>
      <c r="L103" s="138">
        <f t="shared" si="4"/>
        <v>1.6465297965116279E-2</v>
      </c>
      <c r="M103" s="138">
        <f t="shared" si="5"/>
        <v>5.6880770694385527E-3</v>
      </c>
    </row>
    <row r="104" spans="1:13" ht="15.75" thickBot="1" x14ac:dyDescent="0.3">
      <c r="A104" s="106">
        <v>43608</v>
      </c>
      <c r="B104" s="127">
        <v>19669.22</v>
      </c>
      <c r="C104" s="107" t="s">
        <v>493</v>
      </c>
      <c r="D104" s="133">
        <f t="shared" si="3"/>
        <v>-1.1725609581466482E-2</v>
      </c>
      <c r="I104" s="135">
        <v>34109</v>
      </c>
      <c r="J104" s="136">
        <v>450.59</v>
      </c>
      <c r="K104" s="136">
        <v>505.57</v>
      </c>
      <c r="L104" s="138">
        <f t="shared" si="4"/>
        <v>6.7475478696069485E-3</v>
      </c>
      <c r="M104" s="138">
        <f t="shared" si="5"/>
        <v>6.8508155258598328E-3</v>
      </c>
    </row>
    <row r="105" spans="1:13" ht="15.75" thickBot="1" x14ac:dyDescent="0.3">
      <c r="A105" s="108">
        <v>43609</v>
      </c>
      <c r="B105" s="128">
        <v>19711.53</v>
      </c>
      <c r="C105" s="111" t="s">
        <v>494</v>
      </c>
      <c r="D105" s="133">
        <f t="shared" si="3"/>
        <v>2.1510766568271478E-3</v>
      </c>
      <c r="I105" s="135">
        <v>34110</v>
      </c>
      <c r="J105" s="136">
        <v>445.84</v>
      </c>
      <c r="K105" s="136">
        <v>507.88</v>
      </c>
      <c r="L105" s="138">
        <f t="shared" si="4"/>
        <v>-1.0541734170753901E-2</v>
      </c>
      <c r="M105" s="138">
        <f t="shared" si="5"/>
        <v>4.5691002235101023E-3</v>
      </c>
    </row>
    <row r="106" spans="1:13" ht="15.75" thickBot="1" x14ac:dyDescent="0.3">
      <c r="A106" s="106">
        <v>43612</v>
      </c>
      <c r="B106" s="127">
        <v>19668.89</v>
      </c>
      <c r="C106" s="107" t="s">
        <v>479</v>
      </c>
      <c r="D106" s="133">
        <f t="shared" si="3"/>
        <v>-2.1632009285935398E-3</v>
      </c>
      <c r="I106" s="135">
        <v>34113</v>
      </c>
      <c r="J106" s="136">
        <v>448</v>
      </c>
      <c r="K106" s="136">
        <v>509.52</v>
      </c>
      <c r="L106" s="138">
        <f t="shared" si="4"/>
        <v>4.8447873676655869E-3</v>
      </c>
      <c r="M106" s="138">
        <f t="shared" si="5"/>
        <v>3.2291092384027454E-3</v>
      </c>
    </row>
    <row r="107" spans="1:13" ht="15.75" thickBot="1" x14ac:dyDescent="0.3">
      <c r="A107" s="108">
        <v>43613</v>
      </c>
      <c r="B107" s="128">
        <v>19639.09</v>
      </c>
      <c r="C107" s="109" t="s">
        <v>516</v>
      </c>
      <c r="D107" s="133">
        <f t="shared" si="3"/>
        <v>-1.5150829558759683E-3</v>
      </c>
      <c r="I107" s="135">
        <v>34114</v>
      </c>
      <c r="J107" s="136">
        <v>448.85</v>
      </c>
      <c r="K107" s="136">
        <v>510.28</v>
      </c>
      <c r="L107" s="138">
        <f t="shared" si="4"/>
        <v>1.8973214285714793E-3</v>
      </c>
      <c r="M107" s="138">
        <f t="shared" si="5"/>
        <v>1.4915999371957742E-3</v>
      </c>
    </row>
    <row r="108" spans="1:13" ht="15.75" thickBot="1" x14ac:dyDescent="0.3">
      <c r="A108" s="106">
        <v>43614</v>
      </c>
      <c r="B108" s="127">
        <v>19658.14</v>
      </c>
      <c r="C108" s="110" t="s">
        <v>625</v>
      </c>
      <c r="D108" s="133">
        <f t="shared" si="3"/>
        <v>9.7000421098937235E-4</v>
      </c>
      <c r="I108" s="135">
        <v>34115</v>
      </c>
      <c r="J108" s="136">
        <v>453.44</v>
      </c>
      <c r="K108" s="136">
        <v>511.61</v>
      </c>
      <c r="L108" s="138">
        <f t="shared" si="4"/>
        <v>1.0226133452155452E-2</v>
      </c>
      <c r="M108" s="138">
        <f t="shared" si="5"/>
        <v>2.606412165869799E-3</v>
      </c>
    </row>
    <row r="109" spans="1:13" ht="15.75" thickBot="1" x14ac:dyDescent="0.3">
      <c r="A109" s="108">
        <v>43615</v>
      </c>
      <c r="B109" s="128">
        <v>19812.400000000001</v>
      </c>
      <c r="C109" s="111" t="s">
        <v>622</v>
      </c>
      <c r="D109" s="133">
        <f t="shared" si="3"/>
        <v>7.8471310103601886E-3</v>
      </c>
      <c r="I109" s="135">
        <v>34116</v>
      </c>
      <c r="J109" s="136">
        <v>452.41</v>
      </c>
      <c r="K109" s="136">
        <v>511.75</v>
      </c>
      <c r="L109" s="138">
        <f t="shared" si="4"/>
        <v>-2.2715243472123605E-3</v>
      </c>
      <c r="M109" s="138">
        <f t="shared" si="5"/>
        <v>2.7364594124428053E-4</v>
      </c>
    </row>
    <row r="110" spans="1:13" ht="15.75" thickBot="1" x14ac:dyDescent="0.3">
      <c r="A110" s="114">
        <v>43616</v>
      </c>
      <c r="B110" s="129">
        <v>19922.77</v>
      </c>
      <c r="C110" s="116" t="s">
        <v>476</v>
      </c>
      <c r="D110" s="133">
        <f t="shared" si="3"/>
        <v>5.5707536694190995E-3</v>
      </c>
      <c r="I110" s="135">
        <v>34117</v>
      </c>
      <c r="J110" s="136">
        <v>450.19</v>
      </c>
      <c r="K110" s="136">
        <v>515.66999999999996</v>
      </c>
      <c r="L110" s="138">
        <f t="shared" si="4"/>
        <v>-4.9070533365752908E-3</v>
      </c>
      <c r="M110" s="138">
        <f t="shared" si="5"/>
        <v>7.6599902296042187E-3</v>
      </c>
    </row>
    <row r="111" spans="1:13" ht="15.75" thickBot="1" x14ac:dyDescent="0.3">
      <c r="A111" s="106">
        <v>43616</v>
      </c>
      <c r="B111" s="127">
        <v>19922.77</v>
      </c>
      <c r="C111" s="110" t="s">
        <v>476</v>
      </c>
      <c r="D111" s="133">
        <f t="shared" si="3"/>
        <v>0</v>
      </c>
      <c r="I111" s="135">
        <v>34120</v>
      </c>
      <c r="J111" s="136">
        <v>450.19</v>
      </c>
      <c r="K111" s="136">
        <v>510.63</v>
      </c>
      <c r="L111" s="138">
        <f t="shared" si="4"/>
        <v>0</v>
      </c>
      <c r="M111" s="138">
        <f t="shared" si="5"/>
        <v>-9.7736924777473266E-3</v>
      </c>
    </row>
    <row r="112" spans="1:13" ht="15.75" thickBot="1" x14ac:dyDescent="0.3">
      <c r="A112" s="108">
        <v>43619</v>
      </c>
      <c r="B112" s="128">
        <v>19981.099999999999</v>
      </c>
      <c r="C112" s="111" t="s">
        <v>431</v>
      </c>
      <c r="D112" s="133">
        <f t="shared" si="3"/>
        <v>2.9278057217946153E-3</v>
      </c>
      <c r="I112" s="135">
        <v>34121</v>
      </c>
      <c r="J112" s="136">
        <v>453.83</v>
      </c>
      <c r="K112" s="136">
        <v>512.27</v>
      </c>
      <c r="L112" s="138">
        <f t="shared" si="4"/>
        <v>8.0854750216574917E-3</v>
      </c>
      <c r="M112" s="138">
        <f t="shared" si="5"/>
        <v>3.211718857098068E-3</v>
      </c>
    </row>
    <row r="113" spans="1:13" ht="15.75" thickBot="1" x14ac:dyDescent="0.3">
      <c r="A113" s="106">
        <v>43620</v>
      </c>
      <c r="B113" s="127">
        <v>19986.77</v>
      </c>
      <c r="C113" s="110" t="s">
        <v>537</v>
      </c>
      <c r="D113" s="133">
        <f t="shared" si="3"/>
        <v>2.8376816091215659E-4</v>
      </c>
      <c r="I113" s="135">
        <v>34122</v>
      </c>
      <c r="J113" s="136">
        <v>453.85</v>
      </c>
      <c r="K113" s="136">
        <v>508.64</v>
      </c>
      <c r="L113" s="138">
        <f t="shared" si="4"/>
        <v>4.4069365180879745E-5</v>
      </c>
      <c r="M113" s="138">
        <f t="shared" si="5"/>
        <v>-7.0861069357955678E-3</v>
      </c>
    </row>
    <row r="114" spans="1:13" ht="15.75" thickBot="1" x14ac:dyDescent="0.3">
      <c r="A114" s="108">
        <v>43621</v>
      </c>
      <c r="B114" s="128">
        <v>20100.689999999999</v>
      </c>
      <c r="C114" s="111" t="s">
        <v>405</v>
      </c>
      <c r="D114" s="133">
        <f t="shared" si="3"/>
        <v>5.6997703981182682E-3</v>
      </c>
      <c r="I114" s="135">
        <v>34123</v>
      </c>
      <c r="J114" s="136">
        <v>452.49</v>
      </c>
      <c r="K114" s="136">
        <v>512.05999999999995</v>
      </c>
      <c r="L114" s="138">
        <f t="shared" si="4"/>
        <v>-2.996584774705329E-3</v>
      </c>
      <c r="M114" s="138">
        <f t="shared" si="5"/>
        <v>6.7238125196601899E-3</v>
      </c>
    </row>
    <row r="115" spans="1:13" ht="15.75" thickBot="1" x14ac:dyDescent="0.3">
      <c r="A115" s="106">
        <v>43622</v>
      </c>
      <c r="B115" s="127">
        <v>20113.62</v>
      </c>
      <c r="C115" s="110" t="s">
        <v>624</v>
      </c>
      <c r="D115" s="133">
        <f t="shared" si="3"/>
        <v>6.4326149997837349E-4</v>
      </c>
      <c r="I115" s="135">
        <v>34124</v>
      </c>
      <c r="J115" s="136">
        <v>450.06</v>
      </c>
      <c r="K115" s="136">
        <v>514.97</v>
      </c>
      <c r="L115" s="138">
        <f t="shared" si="4"/>
        <v>-5.3702844261751788E-3</v>
      </c>
      <c r="M115" s="138">
        <f t="shared" si="5"/>
        <v>5.6829277819007186E-3</v>
      </c>
    </row>
    <row r="116" spans="1:13" ht="15.75" thickBot="1" x14ac:dyDescent="0.3">
      <c r="A116" s="108">
        <v>43623</v>
      </c>
      <c r="B116" s="128">
        <v>20298.64</v>
      </c>
      <c r="C116" s="111" t="s">
        <v>623</v>
      </c>
      <c r="D116" s="133">
        <f t="shared" si="3"/>
        <v>9.1987419469991196E-3</v>
      </c>
      <c r="I116" s="135">
        <v>34127</v>
      </c>
      <c r="J116" s="136">
        <v>447.69</v>
      </c>
      <c r="K116" s="136">
        <v>516.73</v>
      </c>
      <c r="L116" s="138">
        <f t="shared" si="4"/>
        <v>-5.2659645380616019E-3</v>
      </c>
      <c r="M116" s="138">
        <f t="shared" si="5"/>
        <v>3.4176748160086815E-3</v>
      </c>
    </row>
    <row r="117" spans="1:13" ht="15.75" thickBot="1" x14ac:dyDescent="0.3">
      <c r="A117" s="106">
        <v>43626</v>
      </c>
      <c r="B117" s="127">
        <v>20287.560000000001</v>
      </c>
      <c r="C117" s="107" t="s">
        <v>466</v>
      </c>
      <c r="D117" s="133">
        <f t="shared" si="3"/>
        <v>-5.4584937710103285E-4</v>
      </c>
      <c r="I117" s="135">
        <v>34128</v>
      </c>
      <c r="J117" s="136">
        <v>444.71</v>
      </c>
      <c r="K117" s="136">
        <v>522.39</v>
      </c>
      <c r="L117" s="138">
        <f t="shared" si="4"/>
        <v>-6.6563916996136129E-3</v>
      </c>
      <c r="M117" s="138">
        <f t="shared" si="5"/>
        <v>1.0953496023068079E-2</v>
      </c>
    </row>
    <row r="118" spans="1:13" ht="15.75" thickBot="1" x14ac:dyDescent="0.3">
      <c r="A118" s="108">
        <v>43627</v>
      </c>
      <c r="B118" s="128">
        <v>20388.77</v>
      </c>
      <c r="C118" s="111" t="s">
        <v>429</v>
      </c>
      <c r="D118" s="133">
        <f t="shared" si="3"/>
        <v>4.9887714441755994E-3</v>
      </c>
      <c r="I118" s="135">
        <v>34129</v>
      </c>
      <c r="J118" s="136">
        <v>445.78</v>
      </c>
      <c r="K118" s="136">
        <v>527.57000000000005</v>
      </c>
      <c r="L118" s="138">
        <f t="shared" si="4"/>
        <v>2.4060623777292915E-3</v>
      </c>
      <c r="M118" s="138">
        <f t="shared" si="5"/>
        <v>9.9159631692797793E-3</v>
      </c>
    </row>
    <row r="119" spans="1:13" ht="15.75" thickBot="1" x14ac:dyDescent="0.3">
      <c r="A119" s="106">
        <v>43628</v>
      </c>
      <c r="B119" s="127">
        <v>20407.68</v>
      </c>
      <c r="C119" s="110" t="s">
        <v>430</v>
      </c>
      <c r="D119" s="133">
        <f t="shared" si="3"/>
        <v>9.2747134819804497E-4</v>
      </c>
      <c r="I119" s="135">
        <v>34130</v>
      </c>
      <c r="J119" s="136">
        <v>445.38</v>
      </c>
      <c r="K119" s="136">
        <v>532.79</v>
      </c>
      <c r="L119" s="138">
        <f t="shared" si="4"/>
        <v>-8.9730360267391382E-4</v>
      </c>
      <c r="M119" s="138">
        <f t="shared" si="5"/>
        <v>9.8944215933428996E-3</v>
      </c>
    </row>
    <row r="120" spans="1:13" ht="15.75" thickBot="1" x14ac:dyDescent="0.3">
      <c r="A120" s="108">
        <v>43629</v>
      </c>
      <c r="B120" s="128">
        <v>20250.849999999999</v>
      </c>
      <c r="C120" s="109" t="s">
        <v>427</v>
      </c>
      <c r="D120" s="133">
        <f t="shared" si="3"/>
        <v>-7.6848519772949077E-3</v>
      </c>
      <c r="I120" s="135">
        <v>34131</v>
      </c>
      <c r="J120" s="136">
        <v>447.26</v>
      </c>
      <c r="K120" s="136">
        <v>541.84</v>
      </c>
      <c r="L120" s="138">
        <f t="shared" si="4"/>
        <v>4.2211145538641063E-3</v>
      </c>
      <c r="M120" s="138">
        <f t="shared" si="5"/>
        <v>1.6986054543065877E-2</v>
      </c>
    </row>
    <row r="121" spans="1:13" ht="15.75" thickBot="1" x14ac:dyDescent="0.3">
      <c r="A121" s="106">
        <v>43630</v>
      </c>
      <c r="B121" s="127">
        <v>20295.8</v>
      </c>
      <c r="C121" s="110" t="s">
        <v>494</v>
      </c>
      <c r="D121" s="133">
        <f t="shared" si="3"/>
        <v>2.2196599155097554E-3</v>
      </c>
      <c r="I121" s="135">
        <v>34134</v>
      </c>
      <c r="J121" s="136">
        <v>447.71</v>
      </c>
      <c r="K121" s="136">
        <v>556.99</v>
      </c>
      <c r="L121" s="138">
        <f t="shared" si="4"/>
        <v>1.0061261905826334E-3</v>
      </c>
      <c r="M121" s="138">
        <f t="shared" si="5"/>
        <v>2.79602834785176E-2</v>
      </c>
    </row>
    <row r="122" spans="1:13" ht="15.75" thickBot="1" x14ac:dyDescent="0.3">
      <c r="A122" s="108">
        <v>43633</v>
      </c>
      <c r="B122" s="128">
        <v>20206.580000000002</v>
      </c>
      <c r="C122" s="109" t="s">
        <v>589</v>
      </c>
      <c r="D122" s="133">
        <f t="shared" si="3"/>
        <v>-4.3959834054335149E-3</v>
      </c>
      <c r="I122" s="135">
        <v>34135</v>
      </c>
      <c r="J122" s="136">
        <v>446.27</v>
      </c>
      <c r="K122" s="136">
        <v>570.97</v>
      </c>
      <c r="L122" s="138">
        <f t="shared" si="4"/>
        <v>-3.2163677380447116E-3</v>
      </c>
      <c r="M122" s="138">
        <f t="shared" si="5"/>
        <v>2.5099193881398262E-2</v>
      </c>
    </row>
    <row r="123" spans="1:13" ht="15.75" thickBot="1" x14ac:dyDescent="0.3">
      <c r="A123" s="106">
        <v>43634</v>
      </c>
      <c r="B123" s="127">
        <v>20363.599999999999</v>
      </c>
      <c r="C123" s="110" t="s">
        <v>622</v>
      </c>
      <c r="D123" s="133">
        <f t="shared" si="3"/>
        <v>7.7707360671621217E-3</v>
      </c>
      <c r="I123" s="135">
        <v>34136</v>
      </c>
      <c r="J123" s="136">
        <v>447.43</v>
      </c>
      <c r="K123" s="136">
        <v>567.97</v>
      </c>
      <c r="L123" s="138">
        <f t="shared" si="4"/>
        <v>2.5993232796289803E-3</v>
      </c>
      <c r="M123" s="138">
        <f t="shared" si="5"/>
        <v>-5.25421650874827E-3</v>
      </c>
    </row>
    <row r="124" spans="1:13" ht="15.75" thickBot="1" x14ac:dyDescent="0.3">
      <c r="A124" s="108">
        <v>43635</v>
      </c>
      <c r="B124" s="128">
        <v>20298.91</v>
      </c>
      <c r="C124" s="109" t="s">
        <v>396</v>
      </c>
      <c r="D124" s="133">
        <f t="shared" si="3"/>
        <v>-3.1767467441905506E-3</v>
      </c>
      <c r="I124" s="135">
        <v>34137</v>
      </c>
      <c r="J124" s="136">
        <v>448.54</v>
      </c>
      <c r="K124" s="136">
        <v>566.98</v>
      </c>
      <c r="L124" s="138">
        <f t="shared" si="4"/>
        <v>2.480834990948335E-3</v>
      </c>
      <c r="M124" s="138">
        <f t="shared" si="5"/>
        <v>-1.7430498089687995E-3</v>
      </c>
    </row>
    <row r="125" spans="1:13" ht="15.75" thickBot="1" x14ac:dyDescent="0.3">
      <c r="A125" s="106">
        <v>43636</v>
      </c>
      <c r="B125" s="127">
        <v>20587.849999999999</v>
      </c>
      <c r="C125" s="110" t="s">
        <v>621</v>
      </c>
      <c r="D125" s="133">
        <f t="shared" si="3"/>
        <v>1.4234261839675071E-2</v>
      </c>
      <c r="I125" s="135">
        <v>34138</v>
      </c>
      <c r="J125" s="136">
        <v>443.68</v>
      </c>
      <c r="K125" s="136">
        <v>574.29</v>
      </c>
      <c r="L125" s="138">
        <f t="shared" si="4"/>
        <v>-1.0835154055379706E-2</v>
      </c>
      <c r="M125" s="138">
        <f t="shared" si="5"/>
        <v>1.289287100074067E-2</v>
      </c>
    </row>
    <row r="126" spans="1:13" ht="15.75" thickBot="1" x14ac:dyDescent="0.3">
      <c r="A126" s="108">
        <v>43637</v>
      </c>
      <c r="B126" s="128">
        <v>20492.169999999998</v>
      </c>
      <c r="C126" s="109" t="s">
        <v>411</v>
      </c>
      <c r="D126" s="133">
        <f t="shared" si="3"/>
        <v>-4.6474012585092806E-3</v>
      </c>
      <c r="I126" s="135">
        <v>34141</v>
      </c>
      <c r="J126" s="136">
        <v>446.22</v>
      </c>
      <c r="K126" s="136">
        <v>582.25</v>
      </c>
      <c r="L126" s="138">
        <f t="shared" si="4"/>
        <v>5.7248467363866309E-3</v>
      </c>
      <c r="M126" s="138">
        <f t="shared" si="5"/>
        <v>1.3860593080151208E-2</v>
      </c>
    </row>
    <row r="127" spans="1:13" ht="15.75" thickBot="1" x14ac:dyDescent="0.3">
      <c r="A127" s="106">
        <v>43640</v>
      </c>
      <c r="B127" s="127">
        <v>20750</v>
      </c>
      <c r="C127" s="110" t="s">
        <v>620</v>
      </c>
      <c r="D127" s="133">
        <f t="shared" si="3"/>
        <v>1.2581878834696461E-2</v>
      </c>
      <c r="I127" s="135">
        <v>34142</v>
      </c>
      <c r="J127" s="136">
        <v>445.93</v>
      </c>
      <c r="K127" s="136">
        <v>611.01</v>
      </c>
      <c r="L127" s="138">
        <f t="shared" si="4"/>
        <v>-6.4990363497830763E-4</v>
      </c>
      <c r="M127" s="138">
        <f t="shared" si="5"/>
        <v>4.9394589952769415E-2</v>
      </c>
    </row>
    <row r="128" spans="1:13" ht="15.75" thickBot="1" x14ac:dyDescent="0.3">
      <c r="A128" s="108">
        <v>43641</v>
      </c>
      <c r="B128" s="128">
        <v>20601.04</v>
      </c>
      <c r="C128" s="109" t="s">
        <v>492</v>
      </c>
      <c r="D128" s="133">
        <f t="shared" si="3"/>
        <v>-7.1787951807228498E-3</v>
      </c>
      <c r="I128" s="135">
        <v>34143</v>
      </c>
      <c r="J128" s="136">
        <v>443.19</v>
      </c>
      <c r="K128" s="136">
        <v>627.92999999999995</v>
      </c>
      <c r="L128" s="138">
        <f t="shared" si="4"/>
        <v>-6.1444621353127374E-3</v>
      </c>
      <c r="M128" s="138">
        <f t="shared" si="5"/>
        <v>2.7691854470466865E-2</v>
      </c>
    </row>
    <row r="129" spans="1:13" ht="15.75" thickBot="1" x14ac:dyDescent="0.3">
      <c r="A129" s="106">
        <v>43642</v>
      </c>
      <c r="B129" s="127">
        <v>20609.419999999998</v>
      </c>
      <c r="C129" s="110" t="s">
        <v>404</v>
      </c>
      <c r="D129" s="133">
        <f t="shared" si="3"/>
        <v>4.0677558026184021E-4</v>
      </c>
      <c r="I129" s="135">
        <v>34144</v>
      </c>
      <c r="J129" s="136">
        <v>446.62</v>
      </c>
      <c r="K129" s="136">
        <v>638.54</v>
      </c>
      <c r="L129" s="138">
        <f t="shared" si="4"/>
        <v>7.7393442992847467E-3</v>
      </c>
      <c r="M129" s="138">
        <f t="shared" si="5"/>
        <v>1.6896787858519283E-2</v>
      </c>
    </row>
    <row r="130" spans="1:13" ht="15.75" thickBot="1" x14ac:dyDescent="0.3">
      <c r="A130" s="108">
        <v>43643</v>
      </c>
      <c r="B130" s="128">
        <v>20666.13</v>
      </c>
      <c r="C130" s="111" t="s">
        <v>397</v>
      </c>
      <c r="D130" s="133">
        <f t="shared" si="3"/>
        <v>2.7516543405880791E-3</v>
      </c>
      <c r="I130" s="135">
        <v>34145</v>
      </c>
      <c r="J130" s="136">
        <v>447.6</v>
      </c>
      <c r="K130" s="136">
        <v>651.37</v>
      </c>
      <c r="L130" s="138">
        <f t="shared" si="4"/>
        <v>2.1942591016972332E-3</v>
      </c>
      <c r="M130" s="138">
        <f t="shared" si="5"/>
        <v>2.0092711498105119E-2</v>
      </c>
    </row>
    <row r="131" spans="1:13" ht="15.75" thickBot="1" x14ac:dyDescent="0.3">
      <c r="A131" s="114">
        <v>43644</v>
      </c>
      <c r="B131" s="129">
        <v>20622.79</v>
      </c>
      <c r="C131" s="115" t="s">
        <v>586</v>
      </c>
      <c r="D131" s="133">
        <f t="shared" si="3"/>
        <v>-2.0971512324755599E-3</v>
      </c>
      <c r="I131" s="135">
        <v>34148</v>
      </c>
      <c r="J131" s="136">
        <v>451.85</v>
      </c>
      <c r="K131" s="136">
        <v>651.98</v>
      </c>
      <c r="L131" s="138">
        <f t="shared" si="4"/>
        <v>9.4950848972296682E-3</v>
      </c>
      <c r="M131" s="138">
        <f t="shared" si="5"/>
        <v>9.3648771051785262E-4</v>
      </c>
    </row>
    <row r="132" spans="1:13" ht="15.75" thickBot="1" x14ac:dyDescent="0.3">
      <c r="A132" s="122">
        <v>43647</v>
      </c>
      <c r="B132" s="126">
        <v>20727.82</v>
      </c>
      <c r="C132" s="123" t="s">
        <v>619</v>
      </c>
      <c r="D132" s="133">
        <f t="shared" si="3"/>
        <v>5.0929093493168884E-3</v>
      </c>
      <c r="I132" s="135">
        <v>34149</v>
      </c>
      <c r="J132" s="136">
        <v>450.69</v>
      </c>
      <c r="K132" s="136">
        <v>627.25</v>
      </c>
      <c r="L132" s="138">
        <f t="shared" si="4"/>
        <v>-2.5672236361624985E-3</v>
      </c>
      <c r="M132" s="138">
        <f t="shared" si="5"/>
        <v>-3.7930611368446915E-2</v>
      </c>
    </row>
    <row r="133" spans="1:13" ht="15.75" thickBot="1" x14ac:dyDescent="0.3">
      <c r="A133" s="106">
        <v>43648</v>
      </c>
      <c r="B133" s="127">
        <v>20729.07</v>
      </c>
      <c r="C133" s="110" t="s">
        <v>491</v>
      </c>
      <c r="D133" s="133">
        <f t="shared" si="3"/>
        <v>6.0305425269034566E-5</v>
      </c>
      <c r="I133" s="135">
        <v>34150</v>
      </c>
      <c r="J133" s="136">
        <v>450.53</v>
      </c>
      <c r="K133" s="136">
        <v>619.62</v>
      </c>
      <c r="L133" s="138">
        <f t="shared" si="4"/>
        <v>-3.550112050412146E-4</v>
      </c>
      <c r="M133" s="138">
        <f t="shared" si="5"/>
        <v>-1.2164208848146665E-2</v>
      </c>
    </row>
    <row r="134" spans="1:13" ht="15.75" thickBot="1" x14ac:dyDescent="0.3">
      <c r="A134" s="108">
        <v>43649</v>
      </c>
      <c r="B134" s="128">
        <v>20770.43</v>
      </c>
      <c r="C134" s="111" t="s">
        <v>471</v>
      </c>
      <c r="D134" s="133">
        <f t="shared" ref="D134:D197" si="6">(B134-B133)/B133</f>
        <v>1.9952655859621577E-3</v>
      </c>
      <c r="I134" s="135">
        <v>34151</v>
      </c>
      <c r="J134" s="136">
        <v>449.02</v>
      </c>
      <c r="K134" s="136">
        <v>627.36</v>
      </c>
      <c r="L134" s="138">
        <f t="shared" si="4"/>
        <v>-3.3516081060084588E-3</v>
      </c>
      <c r="M134" s="138">
        <f t="shared" si="5"/>
        <v>1.2491527064975323E-2</v>
      </c>
    </row>
    <row r="135" spans="1:13" ht="15.75" thickBot="1" x14ac:dyDescent="0.3">
      <c r="A135" s="106">
        <v>43650</v>
      </c>
      <c r="B135" s="127">
        <v>20845.740000000002</v>
      </c>
      <c r="C135" s="110" t="s">
        <v>488</v>
      </c>
      <c r="D135" s="133">
        <f t="shared" si="6"/>
        <v>3.6258276790611128E-3</v>
      </c>
      <c r="I135" s="135">
        <v>34152</v>
      </c>
      <c r="J135" s="136">
        <v>445.84</v>
      </c>
      <c r="K135" s="136">
        <v>646.78</v>
      </c>
      <c r="L135" s="138">
        <f t="shared" ref="L135:L198" si="7">(J135-J134)/J134</f>
        <v>-7.082089884637671E-3</v>
      </c>
      <c r="M135" s="138">
        <f t="shared" ref="M135:M198" si="8">(K135-K134)/K134</f>
        <v>3.0955113491456195E-2</v>
      </c>
    </row>
    <row r="136" spans="1:13" ht="15.75" thickBot="1" x14ac:dyDescent="0.3">
      <c r="A136" s="108">
        <v>43651</v>
      </c>
      <c r="B136" s="128">
        <v>20881.95</v>
      </c>
      <c r="C136" s="111" t="s">
        <v>618</v>
      </c>
      <c r="D136" s="133">
        <f t="shared" si="6"/>
        <v>1.7370455546312639E-3</v>
      </c>
      <c r="I136" s="135">
        <v>34155</v>
      </c>
      <c r="J136" s="136">
        <v>445.84</v>
      </c>
      <c r="K136" s="136">
        <v>646.78</v>
      </c>
      <c r="L136" s="138">
        <f t="shared" si="7"/>
        <v>0</v>
      </c>
      <c r="M136" s="138">
        <f t="shared" si="8"/>
        <v>0</v>
      </c>
    </row>
    <row r="137" spans="1:13" ht="15.75" thickBot="1" x14ac:dyDescent="0.3">
      <c r="A137" s="106">
        <v>43654</v>
      </c>
      <c r="B137" s="127">
        <v>20883.96</v>
      </c>
      <c r="C137" s="110" t="s">
        <v>491</v>
      </c>
      <c r="D137" s="133">
        <f t="shared" si="6"/>
        <v>9.6255378448775104E-5</v>
      </c>
      <c r="I137" s="135">
        <v>34156</v>
      </c>
      <c r="J137" s="136">
        <v>441.43</v>
      </c>
      <c r="K137" s="136">
        <v>663.29</v>
      </c>
      <c r="L137" s="138">
        <f t="shared" si="7"/>
        <v>-9.8914408756503869E-3</v>
      </c>
      <c r="M137" s="138">
        <f t="shared" si="8"/>
        <v>2.5526454126596355E-2</v>
      </c>
    </row>
    <row r="138" spans="1:13" ht="15.75" thickBot="1" x14ac:dyDescent="0.3">
      <c r="A138" s="108">
        <v>43655</v>
      </c>
      <c r="B138" s="128">
        <v>20707.330000000002</v>
      </c>
      <c r="C138" s="109" t="s">
        <v>602</v>
      </c>
      <c r="D138" s="133">
        <f t="shared" si="6"/>
        <v>-8.4576871436258926E-3</v>
      </c>
      <c r="I138" s="135">
        <v>34157</v>
      </c>
      <c r="J138" s="136">
        <v>442.83</v>
      </c>
      <c r="K138" s="136">
        <v>664.73</v>
      </c>
      <c r="L138" s="138">
        <f t="shared" si="7"/>
        <v>3.1715107718097483E-3</v>
      </c>
      <c r="M138" s="138">
        <f t="shared" si="8"/>
        <v>2.1709960952223835E-3</v>
      </c>
    </row>
    <row r="139" spans="1:13" ht="15.75" thickBot="1" x14ac:dyDescent="0.3">
      <c r="A139" s="106">
        <v>43656</v>
      </c>
      <c r="B139" s="127">
        <v>20760.77</v>
      </c>
      <c r="C139" s="110" t="s">
        <v>406</v>
      </c>
      <c r="D139" s="133">
        <f t="shared" si="6"/>
        <v>2.5807286598513034E-3</v>
      </c>
      <c r="I139" s="135">
        <v>34158</v>
      </c>
      <c r="J139" s="136">
        <v>448.64</v>
      </c>
      <c r="K139" s="136">
        <v>663.84</v>
      </c>
      <c r="L139" s="138">
        <f t="shared" si="7"/>
        <v>1.3120158977485722E-2</v>
      </c>
      <c r="M139" s="138">
        <f t="shared" si="8"/>
        <v>-1.3388894739217222E-3</v>
      </c>
    </row>
    <row r="140" spans="1:13" ht="15.75" thickBot="1" x14ac:dyDescent="0.3">
      <c r="A140" s="108">
        <v>43657</v>
      </c>
      <c r="B140" s="128">
        <v>20698.61</v>
      </c>
      <c r="C140" s="109" t="s">
        <v>577</v>
      </c>
      <c r="D140" s="133">
        <f t="shared" si="6"/>
        <v>-2.9941086000182002E-3</v>
      </c>
      <c r="I140" s="135">
        <v>34159</v>
      </c>
      <c r="J140" s="136">
        <v>448.13</v>
      </c>
      <c r="K140" s="136">
        <v>662.72</v>
      </c>
      <c r="L140" s="138">
        <f t="shared" si="7"/>
        <v>-1.1367689015691666E-3</v>
      </c>
      <c r="M140" s="138">
        <f t="shared" si="8"/>
        <v>-1.6871535309713251E-3</v>
      </c>
    </row>
    <row r="141" spans="1:13" ht="15.75" thickBot="1" x14ac:dyDescent="0.3">
      <c r="A141" s="106">
        <v>43658</v>
      </c>
      <c r="B141" s="127">
        <v>20738.54</v>
      </c>
      <c r="C141" s="110" t="s">
        <v>410</v>
      </c>
      <c r="D141" s="133">
        <f t="shared" si="6"/>
        <v>1.9291150468558173E-3</v>
      </c>
      <c r="I141" s="135">
        <v>34162</v>
      </c>
      <c r="J141" s="136">
        <v>448.98</v>
      </c>
      <c r="K141" s="136">
        <v>657.68</v>
      </c>
      <c r="L141" s="138">
        <f t="shared" si="7"/>
        <v>1.8967710262647508E-3</v>
      </c>
      <c r="M141" s="138">
        <f t="shared" si="8"/>
        <v>-7.6050217286336265E-3</v>
      </c>
    </row>
    <row r="142" spans="1:13" ht="15.75" thickBot="1" x14ac:dyDescent="0.3">
      <c r="A142" s="108">
        <v>43661</v>
      </c>
      <c r="B142" s="128">
        <v>20635</v>
      </c>
      <c r="C142" s="109" t="s">
        <v>617</v>
      </c>
      <c r="D142" s="133">
        <f t="shared" si="6"/>
        <v>-4.9926368972936794E-3</v>
      </c>
      <c r="I142" s="135">
        <v>34163</v>
      </c>
      <c r="J142" s="136">
        <v>448.09</v>
      </c>
      <c r="K142" s="136">
        <v>663.54</v>
      </c>
      <c r="L142" s="138">
        <f t="shared" si="7"/>
        <v>-1.9822709252083461E-3</v>
      </c>
      <c r="M142" s="138">
        <f t="shared" si="8"/>
        <v>8.9101082593358687E-3</v>
      </c>
    </row>
    <row r="143" spans="1:13" ht="15.75" thickBot="1" x14ac:dyDescent="0.3">
      <c r="A143" s="106">
        <v>43662</v>
      </c>
      <c r="B143" s="127">
        <v>20805.87</v>
      </c>
      <c r="C143" s="110" t="s">
        <v>563</v>
      </c>
      <c r="D143" s="133">
        <f t="shared" si="6"/>
        <v>8.2805912284952248E-3</v>
      </c>
      <c r="I143" s="135">
        <v>34164</v>
      </c>
      <c r="J143" s="136">
        <v>450.08</v>
      </c>
      <c r="K143" s="136">
        <v>670.6</v>
      </c>
      <c r="L143" s="138">
        <f t="shared" si="7"/>
        <v>4.4410721060501443E-3</v>
      </c>
      <c r="M143" s="138">
        <f t="shared" si="8"/>
        <v>1.0639901136329474E-2</v>
      </c>
    </row>
    <row r="144" spans="1:13" ht="15.75" thickBot="1" x14ac:dyDescent="0.3">
      <c r="A144" s="108">
        <v>43663</v>
      </c>
      <c r="B144" s="128">
        <v>20839.3</v>
      </c>
      <c r="C144" s="111" t="s">
        <v>615</v>
      </c>
      <c r="D144" s="133">
        <f t="shared" si="6"/>
        <v>1.6067580927882513E-3</v>
      </c>
      <c r="I144" s="135">
        <v>34165</v>
      </c>
      <c r="J144" s="136">
        <v>449.22</v>
      </c>
      <c r="K144" s="136">
        <v>673.79</v>
      </c>
      <c r="L144" s="138">
        <f t="shared" si="7"/>
        <v>-1.9107714184144081E-3</v>
      </c>
      <c r="M144" s="138">
        <f t="shared" si="8"/>
        <v>4.7569340888755458E-3</v>
      </c>
    </row>
    <row r="145" spans="1:13" ht="15.75" thickBot="1" x14ac:dyDescent="0.3">
      <c r="A145" s="106">
        <v>43664</v>
      </c>
      <c r="B145" s="127">
        <v>20919.650000000001</v>
      </c>
      <c r="C145" s="110" t="s">
        <v>512</v>
      </c>
      <c r="D145" s="133">
        <f t="shared" si="6"/>
        <v>3.855695728743393E-3</v>
      </c>
      <c r="I145" s="135">
        <v>34166</v>
      </c>
      <c r="J145" s="136">
        <v>445.75</v>
      </c>
      <c r="K145" s="136">
        <v>672.59</v>
      </c>
      <c r="L145" s="138">
        <f t="shared" si="7"/>
        <v>-7.7245002448689442E-3</v>
      </c>
      <c r="M145" s="138">
        <f t="shared" si="8"/>
        <v>-1.7809703320024516E-3</v>
      </c>
    </row>
    <row r="146" spans="1:13" ht="15.75" thickBot="1" x14ac:dyDescent="0.3">
      <c r="A146" s="108">
        <v>43665</v>
      </c>
      <c r="B146" s="128">
        <v>20845.29</v>
      </c>
      <c r="C146" s="109" t="s">
        <v>616</v>
      </c>
      <c r="D146" s="133">
        <f t="shared" si="6"/>
        <v>-3.554552776934632E-3</v>
      </c>
      <c r="I146" s="135">
        <v>34169</v>
      </c>
      <c r="J146" s="136">
        <v>446.03</v>
      </c>
      <c r="K146" s="136">
        <v>685.16</v>
      </c>
      <c r="L146" s="138">
        <f t="shared" si="7"/>
        <v>6.2815479528877778E-4</v>
      </c>
      <c r="M146" s="138">
        <f t="shared" si="8"/>
        <v>1.8688948690881422E-2</v>
      </c>
    </row>
    <row r="147" spans="1:13" ht="15.75" thickBot="1" x14ac:dyDescent="0.3">
      <c r="A147" s="106">
        <v>43668</v>
      </c>
      <c r="B147" s="127">
        <v>20783.490000000002</v>
      </c>
      <c r="C147" s="107" t="s">
        <v>577</v>
      </c>
      <c r="D147" s="133">
        <f t="shared" si="6"/>
        <v>-2.9646985002367092E-3</v>
      </c>
      <c r="I147" s="135">
        <v>34170</v>
      </c>
      <c r="J147" s="136">
        <v>447.31</v>
      </c>
      <c r="K147" s="136">
        <v>696.94</v>
      </c>
      <c r="L147" s="138">
        <f t="shared" si="7"/>
        <v>2.8697621236240378E-3</v>
      </c>
      <c r="M147" s="138">
        <f t="shared" si="8"/>
        <v>1.7193064393718382E-2</v>
      </c>
    </row>
    <row r="148" spans="1:13" ht="15.75" thickBot="1" x14ac:dyDescent="0.3">
      <c r="A148" s="108">
        <v>43669</v>
      </c>
      <c r="B148" s="128">
        <v>20729.21</v>
      </c>
      <c r="C148" s="109" t="s">
        <v>428</v>
      </c>
      <c r="D148" s="133">
        <f t="shared" si="6"/>
        <v>-2.6116884122927607E-3</v>
      </c>
      <c r="I148" s="135">
        <v>34171</v>
      </c>
      <c r="J148" s="136">
        <v>447.18</v>
      </c>
      <c r="K148" s="136">
        <v>696.53</v>
      </c>
      <c r="L148" s="138">
        <f t="shared" si="7"/>
        <v>-2.9062618765508363E-4</v>
      </c>
      <c r="M148" s="138">
        <f t="shared" si="8"/>
        <v>-5.882859356617239E-4</v>
      </c>
    </row>
    <row r="149" spans="1:13" ht="15.75" thickBot="1" x14ac:dyDescent="0.3">
      <c r="A149" s="106">
        <v>43670</v>
      </c>
      <c r="B149" s="127">
        <v>20762.12</v>
      </c>
      <c r="C149" s="110" t="s">
        <v>615</v>
      </c>
      <c r="D149" s="133">
        <f t="shared" si="6"/>
        <v>1.587614771619365E-3</v>
      </c>
      <c r="I149" s="135">
        <v>34172</v>
      </c>
      <c r="J149" s="136">
        <v>444.51</v>
      </c>
      <c r="K149" s="136">
        <v>699.15</v>
      </c>
      <c r="L149" s="138">
        <f t="shared" si="7"/>
        <v>-5.9707500335435754E-3</v>
      </c>
      <c r="M149" s="138">
        <f t="shared" si="8"/>
        <v>3.7615034528304661E-3</v>
      </c>
    </row>
    <row r="150" spans="1:13" ht="15.75" thickBot="1" x14ac:dyDescent="0.3">
      <c r="A150" s="108">
        <v>43671</v>
      </c>
      <c r="B150" s="128">
        <v>20817.150000000001</v>
      </c>
      <c r="C150" s="111" t="s">
        <v>535</v>
      </c>
      <c r="D150" s="133">
        <f t="shared" si="6"/>
        <v>2.6505000452748794E-3</v>
      </c>
      <c r="I150" s="135">
        <v>34173</v>
      </c>
      <c r="J150" s="136">
        <v>447.1</v>
      </c>
      <c r="K150" s="136">
        <v>696.66</v>
      </c>
      <c r="L150" s="138">
        <f t="shared" si="7"/>
        <v>5.8266405705159202E-3</v>
      </c>
      <c r="M150" s="138">
        <f t="shared" si="8"/>
        <v>-3.561467496245454E-3</v>
      </c>
    </row>
    <row r="151" spans="1:13" ht="15.75" thickBot="1" x14ac:dyDescent="0.3">
      <c r="A151" s="106">
        <v>43672</v>
      </c>
      <c r="B151" s="127">
        <v>20692.32</v>
      </c>
      <c r="C151" s="107" t="s">
        <v>614</v>
      </c>
      <c r="D151" s="133">
        <f t="shared" si="6"/>
        <v>-5.9964980797084007E-3</v>
      </c>
      <c r="I151" s="135">
        <v>34176</v>
      </c>
      <c r="J151" s="136">
        <v>449.09</v>
      </c>
      <c r="K151" s="136">
        <v>706.2</v>
      </c>
      <c r="L151" s="138">
        <f t="shared" si="7"/>
        <v>4.450905837620112E-3</v>
      </c>
      <c r="M151" s="138">
        <f t="shared" si="8"/>
        <v>1.3693910946516346E-2</v>
      </c>
    </row>
    <row r="152" spans="1:13" ht="15.75" thickBot="1" x14ac:dyDescent="0.3">
      <c r="A152" s="108">
        <v>43676</v>
      </c>
      <c r="B152" s="128">
        <v>20199.61</v>
      </c>
      <c r="C152" s="109" t="s">
        <v>613</v>
      </c>
      <c r="D152" s="133">
        <f t="shared" si="6"/>
        <v>-2.3811249777695258E-2</v>
      </c>
      <c r="I152" s="135">
        <v>34177</v>
      </c>
      <c r="J152" s="136">
        <v>448.24</v>
      </c>
      <c r="K152" s="136">
        <v>710.08</v>
      </c>
      <c r="L152" s="138">
        <f t="shared" si="7"/>
        <v>-1.8927163820168919E-3</v>
      </c>
      <c r="M152" s="138">
        <f t="shared" si="8"/>
        <v>5.4941942792410018E-3</v>
      </c>
    </row>
    <row r="153" spans="1:13" ht="15.75" thickBot="1" x14ac:dyDescent="0.3">
      <c r="A153" s="114">
        <v>43677</v>
      </c>
      <c r="B153" s="129">
        <v>19957.259999999998</v>
      </c>
      <c r="C153" s="115" t="s">
        <v>542</v>
      </c>
      <c r="D153" s="133">
        <f t="shared" si="6"/>
        <v>-1.1997756392326494E-2</v>
      </c>
      <c r="I153" s="135">
        <v>34178</v>
      </c>
      <c r="J153" s="136">
        <v>447.19</v>
      </c>
      <c r="K153" s="136">
        <v>710.08</v>
      </c>
      <c r="L153" s="138">
        <f t="shared" si="7"/>
        <v>-2.342495091915071E-3</v>
      </c>
      <c r="M153" s="138">
        <f t="shared" si="8"/>
        <v>0</v>
      </c>
    </row>
    <row r="154" spans="1:13" ht="15.75" thickBot="1" x14ac:dyDescent="0.3">
      <c r="A154" s="106">
        <v>43678</v>
      </c>
      <c r="B154" s="127">
        <v>19862.669999999998</v>
      </c>
      <c r="C154" s="107" t="s">
        <v>612</v>
      </c>
      <c r="D154" s="133">
        <f t="shared" si="6"/>
        <v>-4.7396285862889072E-3</v>
      </c>
      <c r="I154" s="135">
        <v>34179</v>
      </c>
      <c r="J154" s="136">
        <v>450.24</v>
      </c>
      <c r="K154" s="136">
        <v>710.08</v>
      </c>
      <c r="L154" s="138">
        <f t="shared" si="7"/>
        <v>6.8203671817348589E-3</v>
      </c>
      <c r="M154" s="138">
        <f t="shared" si="8"/>
        <v>0</v>
      </c>
    </row>
    <row r="155" spans="1:13" ht="15.75" thickBot="1" x14ac:dyDescent="0.3">
      <c r="A155" s="108">
        <v>43679</v>
      </c>
      <c r="B155" s="128">
        <v>19695.439999999999</v>
      </c>
      <c r="C155" s="109" t="s">
        <v>611</v>
      </c>
      <c r="D155" s="133">
        <f t="shared" si="6"/>
        <v>-8.4193112003572313E-3</v>
      </c>
      <c r="I155" s="135">
        <v>34180</v>
      </c>
      <c r="J155" s="136">
        <v>448.13</v>
      </c>
      <c r="K155" s="136">
        <v>710.08</v>
      </c>
      <c r="L155" s="138">
        <f t="shared" si="7"/>
        <v>-4.6863894811656308E-3</v>
      </c>
      <c r="M155" s="138">
        <f t="shared" si="8"/>
        <v>0</v>
      </c>
    </row>
    <row r="156" spans="1:13" ht="15.75" thickBot="1" x14ac:dyDescent="0.3">
      <c r="A156" s="106">
        <v>43682</v>
      </c>
      <c r="B156" s="127">
        <v>19396.96</v>
      </c>
      <c r="C156" s="107" t="s">
        <v>610</v>
      </c>
      <c r="D156" s="133">
        <f t="shared" si="6"/>
        <v>-1.5154776943292437E-2</v>
      </c>
      <c r="I156" s="135">
        <v>34183</v>
      </c>
      <c r="J156" s="136">
        <v>450.15</v>
      </c>
      <c r="K156" s="136">
        <v>747.44</v>
      </c>
      <c r="L156" s="138">
        <f t="shared" si="7"/>
        <v>4.5076205565348932E-3</v>
      </c>
      <c r="M156" s="138">
        <f t="shared" si="8"/>
        <v>5.261378999549348E-2</v>
      </c>
    </row>
    <row r="157" spans="1:13" ht="15.75" thickBot="1" x14ac:dyDescent="0.3">
      <c r="A157" s="108">
        <v>43683</v>
      </c>
      <c r="B157" s="128">
        <v>19338.63</v>
      </c>
      <c r="C157" s="109" t="s">
        <v>577</v>
      </c>
      <c r="D157" s="133">
        <f t="shared" si="6"/>
        <v>-3.0071722579207314E-3</v>
      </c>
      <c r="I157" s="135">
        <v>34184</v>
      </c>
      <c r="J157" s="136">
        <v>449.27</v>
      </c>
      <c r="K157" s="136">
        <v>761.34</v>
      </c>
      <c r="L157" s="138">
        <f t="shared" si="7"/>
        <v>-1.9549039209152404E-3</v>
      </c>
      <c r="M157" s="138">
        <f t="shared" si="8"/>
        <v>1.8596810446323418E-2</v>
      </c>
    </row>
    <row r="158" spans="1:13" ht="15.75" thickBot="1" x14ac:dyDescent="0.3">
      <c r="A158" s="106">
        <v>43684</v>
      </c>
      <c r="B158" s="127">
        <v>19604.48</v>
      </c>
      <c r="C158" s="110" t="s">
        <v>441</v>
      </c>
      <c r="D158" s="133">
        <f t="shared" si="6"/>
        <v>1.3747095838743412E-2</v>
      </c>
      <c r="I158" s="135">
        <v>34185</v>
      </c>
      <c r="J158" s="136">
        <v>448.54</v>
      </c>
      <c r="K158" s="136">
        <v>744.69</v>
      </c>
      <c r="L158" s="138">
        <f t="shared" si="7"/>
        <v>-1.624858103145016E-3</v>
      </c>
      <c r="M158" s="138">
        <f t="shared" si="8"/>
        <v>-2.186933564504686E-2</v>
      </c>
    </row>
    <row r="159" spans="1:13" ht="15.75" thickBot="1" x14ac:dyDescent="0.3">
      <c r="A159" s="108">
        <v>43685</v>
      </c>
      <c r="B159" s="128">
        <v>19653.96</v>
      </c>
      <c r="C159" s="111" t="s">
        <v>609</v>
      </c>
      <c r="D159" s="133">
        <f t="shared" si="6"/>
        <v>2.5239129015408499E-3</v>
      </c>
      <c r="I159" s="135">
        <v>34186</v>
      </c>
      <c r="J159" s="136">
        <v>448.13</v>
      </c>
      <c r="K159" s="136">
        <v>745.13</v>
      </c>
      <c r="L159" s="138">
        <f t="shared" si="7"/>
        <v>-9.140767824497815E-4</v>
      </c>
      <c r="M159" s="138">
        <f t="shared" si="8"/>
        <v>5.9084988384420481E-4</v>
      </c>
    </row>
    <row r="160" spans="1:13" ht="15.75" thickBot="1" x14ac:dyDescent="0.3">
      <c r="A160" s="106">
        <v>43686</v>
      </c>
      <c r="B160" s="127">
        <v>19487.669999999998</v>
      </c>
      <c r="C160" s="107" t="s">
        <v>602</v>
      </c>
      <c r="D160" s="133">
        <f t="shared" si="6"/>
        <v>-8.4608903243926867E-3</v>
      </c>
      <c r="I160" s="135">
        <v>34187</v>
      </c>
      <c r="J160" s="136">
        <v>448.68</v>
      </c>
      <c r="K160" s="136">
        <v>737.73</v>
      </c>
      <c r="L160" s="138">
        <f t="shared" si="7"/>
        <v>1.2273224287595371E-3</v>
      </c>
      <c r="M160" s="138">
        <f t="shared" si="8"/>
        <v>-9.9311529531759257E-3</v>
      </c>
    </row>
    <row r="161" spans="1:13" ht="15.75" thickBot="1" x14ac:dyDescent="0.3">
      <c r="A161" s="108">
        <v>43689</v>
      </c>
      <c r="B161" s="128">
        <v>19126.72</v>
      </c>
      <c r="C161" s="109" t="s">
        <v>417</v>
      </c>
      <c r="D161" s="133">
        <f t="shared" si="6"/>
        <v>-1.8521967993094975E-2</v>
      </c>
      <c r="I161" s="135">
        <v>34190</v>
      </c>
      <c r="J161" s="136">
        <v>450.72</v>
      </c>
      <c r="K161" s="136">
        <v>740.98</v>
      </c>
      <c r="L161" s="138">
        <f t="shared" si="7"/>
        <v>4.5466702326825807E-3</v>
      </c>
      <c r="M161" s="138">
        <f t="shared" si="8"/>
        <v>4.4054057717593156E-3</v>
      </c>
    </row>
    <row r="162" spans="1:13" ht="15.75" thickBot="1" x14ac:dyDescent="0.3">
      <c r="A162" s="106">
        <v>43690</v>
      </c>
      <c r="B162" s="127">
        <v>19226.189999999999</v>
      </c>
      <c r="C162" s="110" t="s">
        <v>592</v>
      </c>
      <c r="D162" s="133">
        <f t="shared" si="6"/>
        <v>5.2005780395173624E-3</v>
      </c>
      <c r="I162" s="135">
        <v>34191</v>
      </c>
      <c r="J162" s="136">
        <v>449.45</v>
      </c>
      <c r="K162" s="136">
        <v>750.46</v>
      </c>
      <c r="L162" s="138">
        <f t="shared" si="7"/>
        <v>-2.8177138800142853E-3</v>
      </c>
      <c r="M162" s="138">
        <f t="shared" si="8"/>
        <v>1.2793867580771435E-2</v>
      </c>
    </row>
    <row r="163" spans="1:13" ht="15.75" thickBot="1" x14ac:dyDescent="0.3">
      <c r="A163" s="108">
        <v>43691</v>
      </c>
      <c r="B163" s="128">
        <v>18955.34</v>
      </c>
      <c r="C163" s="109" t="s">
        <v>608</v>
      </c>
      <c r="D163" s="133">
        <f t="shared" si="6"/>
        <v>-1.4087554528484248E-2</v>
      </c>
      <c r="I163" s="135">
        <v>34192</v>
      </c>
      <c r="J163" s="136">
        <v>450.46</v>
      </c>
      <c r="K163" s="136">
        <v>752.18</v>
      </c>
      <c r="L163" s="138">
        <f t="shared" si="7"/>
        <v>2.2471910112359349E-3</v>
      </c>
      <c r="M163" s="138">
        <f t="shared" si="8"/>
        <v>2.2919276177276785E-3</v>
      </c>
    </row>
    <row r="164" spans="1:13" ht="15.75" thickBot="1" x14ac:dyDescent="0.3">
      <c r="A164" s="106">
        <v>43692</v>
      </c>
      <c r="B164" s="127">
        <v>18862.77</v>
      </c>
      <c r="C164" s="107" t="s">
        <v>607</v>
      </c>
      <c r="D164" s="133">
        <f t="shared" si="6"/>
        <v>-4.8835842564680827E-3</v>
      </c>
      <c r="I164" s="135">
        <v>34193</v>
      </c>
      <c r="J164" s="136">
        <v>448.96</v>
      </c>
      <c r="K164" s="136">
        <v>748.71</v>
      </c>
      <c r="L164" s="138">
        <f t="shared" si="7"/>
        <v>-3.3299294054966034E-3</v>
      </c>
      <c r="M164" s="138">
        <f t="shared" si="8"/>
        <v>-4.6132574649683771E-3</v>
      </c>
    </row>
    <row r="165" spans="1:13" ht="15.75" thickBot="1" x14ac:dyDescent="0.3">
      <c r="A165" s="108">
        <v>43693</v>
      </c>
      <c r="B165" s="128">
        <v>18915.650000000001</v>
      </c>
      <c r="C165" s="111" t="s">
        <v>397</v>
      </c>
      <c r="D165" s="133">
        <f t="shared" si="6"/>
        <v>2.8034058624476161E-3</v>
      </c>
      <c r="I165" s="135">
        <v>34194</v>
      </c>
      <c r="J165" s="136">
        <v>450.14</v>
      </c>
      <c r="K165" s="136">
        <v>746.33</v>
      </c>
      <c r="L165" s="138">
        <f t="shared" si="7"/>
        <v>2.628296507483978E-3</v>
      </c>
      <c r="M165" s="138">
        <f t="shared" si="8"/>
        <v>-3.1788008708311566E-3</v>
      </c>
    </row>
    <row r="166" spans="1:13" ht="15.75" thickBot="1" x14ac:dyDescent="0.3">
      <c r="A166" s="106">
        <v>43696</v>
      </c>
      <c r="B166" s="127">
        <v>19112.2</v>
      </c>
      <c r="C166" s="110" t="s">
        <v>504</v>
      </c>
      <c r="D166" s="133">
        <f t="shared" si="6"/>
        <v>1.0390866821917262E-2</v>
      </c>
      <c r="I166" s="135">
        <v>34197</v>
      </c>
      <c r="J166" s="136">
        <v>452.38</v>
      </c>
      <c r="K166" s="136">
        <v>748.75</v>
      </c>
      <c r="L166" s="138">
        <f t="shared" si="7"/>
        <v>4.9762296174523683E-3</v>
      </c>
      <c r="M166" s="138">
        <f t="shared" si="8"/>
        <v>3.2425334637492249E-3</v>
      </c>
    </row>
    <row r="167" spans="1:13" ht="15.75" thickBot="1" x14ac:dyDescent="0.3">
      <c r="A167" s="108">
        <v>43697</v>
      </c>
      <c r="B167" s="128">
        <v>19088.02</v>
      </c>
      <c r="C167" s="109" t="s">
        <v>557</v>
      </c>
      <c r="D167" s="133">
        <f t="shared" si="6"/>
        <v>-1.2651604734149021E-3</v>
      </c>
      <c r="I167" s="135">
        <v>34198</v>
      </c>
      <c r="J167" s="136">
        <v>453.13</v>
      </c>
      <c r="K167" s="136">
        <v>749.57</v>
      </c>
      <c r="L167" s="138">
        <f t="shared" si="7"/>
        <v>1.6578982271541625E-3</v>
      </c>
      <c r="M167" s="138">
        <f t="shared" si="8"/>
        <v>1.095158597662838E-3</v>
      </c>
    </row>
    <row r="168" spans="1:13" ht="15.75" thickBot="1" x14ac:dyDescent="0.3">
      <c r="A168" s="106">
        <v>43698</v>
      </c>
      <c r="B168" s="127">
        <v>18965.52</v>
      </c>
      <c r="C168" s="107" t="s">
        <v>606</v>
      </c>
      <c r="D168" s="133">
        <f t="shared" si="6"/>
        <v>-6.4176378691975381E-3</v>
      </c>
      <c r="I168" s="135">
        <v>34199</v>
      </c>
      <c r="J168" s="136">
        <v>456.04</v>
      </c>
      <c r="K168" s="136">
        <v>747.19</v>
      </c>
      <c r="L168" s="138">
        <f t="shared" si="7"/>
        <v>6.4219981020899632E-3</v>
      </c>
      <c r="M168" s="138">
        <f t="shared" si="8"/>
        <v>-3.1751537548194235E-3</v>
      </c>
    </row>
    <row r="169" spans="1:13" ht="15.75" thickBot="1" x14ac:dyDescent="0.3">
      <c r="A169" s="108">
        <v>43699</v>
      </c>
      <c r="B169" s="128">
        <v>18833.669999999998</v>
      </c>
      <c r="C169" s="109" t="s">
        <v>505</v>
      </c>
      <c r="D169" s="133">
        <f t="shared" si="6"/>
        <v>-6.952089897877948E-3</v>
      </c>
      <c r="I169" s="135">
        <v>34200</v>
      </c>
      <c r="J169" s="136">
        <v>456.43</v>
      </c>
      <c r="K169" s="136">
        <v>752.05</v>
      </c>
      <c r="L169" s="138">
        <f t="shared" si="7"/>
        <v>8.5518814139107604E-4</v>
      </c>
      <c r="M169" s="138">
        <f t="shared" si="8"/>
        <v>6.5043697051618728E-3</v>
      </c>
    </row>
    <row r="170" spans="1:13" ht="15.75" thickBot="1" x14ac:dyDescent="0.3">
      <c r="A170" s="106">
        <v>43700</v>
      </c>
      <c r="B170" s="127">
        <v>18807.43</v>
      </c>
      <c r="C170" s="107" t="s">
        <v>462</v>
      </c>
      <c r="D170" s="133">
        <f t="shared" si="6"/>
        <v>-1.3932494304083041E-3</v>
      </c>
      <c r="I170" s="135">
        <v>34201</v>
      </c>
      <c r="J170" s="136">
        <v>456.16</v>
      </c>
      <c r="K170" s="136">
        <v>760.17</v>
      </c>
      <c r="L170" s="138">
        <f t="shared" si="7"/>
        <v>-5.9154744429590908E-4</v>
      </c>
      <c r="M170" s="138">
        <f t="shared" si="8"/>
        <v>1.0797154444518323E-2</v>
      </c>
    </row>
    <row r="171" spans="1:13" ht="15.75" thickBot="1" x14ac:dyDescent="0.3">
      <c r="A171" s="108">
        <v>43703</v>
      </c>
      <c r="B171" s="128">
        <v>18723.7</v>
      </c>
      <c r="C171" s="109" t="s">
        <v>412</v>
      </c>
      <c r="D171" s="133">
        <f t="shared" si="6"/>
        <v>-4.4519639312760734E-3</v>
      </c>
      <c r="I171" s="135">
        <v>34204</v>
      </c>
      <c r="J171" s="136">
        <v>455.23</v>
      </c>
      <c r="K171" s="136">
        <v>759.39</v>
      </c>
      <c r="L171" s="138">
        <f t="shared" si="7"/>
        <v>-2.0387583304103973E-3</v>
      </c>
      <c r="M171" s="138">
        <f t="shared" si="8"/>
        <v>-1.026086270176372E-3</v>
      </c>
    </row>
    <row r="172" spans="1:13" ht="15.75" thickBot="1" x14ac:dyDescent="0.3">
      <c r="A172" s="106">
        <v>43704</v>
      </c>
      <c r="B172" s="127">
        <v>18866.03</v>
      </c>
      <c r="C172" s="110" t="s">
        <v>459</v>
      </c>
      <c r="D172" s="133">
        <f t="shared" si="6"/>
        <v>7.6015958384292688E-3</v>
      </c>
      <c r="I172" s="135">
        <v>34205</v>
      </c>
      <c r="J172" s="136">
        <v>459.77</v>
      </c>
      <c r="K172" s="136">
        <v>767.81</v>
      </c>
      <c r="L172" s="138">
        <f t="shared" si="7"/>
        <v>9.9729806910791551E-3</v>
      </c>
      <c r="M172" s="138">
        <f t="shared" si="8"/>
        <v>1.1087846824424813E-2</v>
      </c>
    </row>
    <row r="173" spans="1:13" ht="15.75" thickBot="1" x14ac:dyDescent="0.3">
      <c r="A173" s="108">
        <v>43705</v>
      </c>
      <c r="B173" s="128">
        <v>19034.990000000002</v>
      </c>
      <c r="C173" s="111" t="s">
        <v>605</v>
      </c>
      <c r="D173" s="133">
        <f t="shared" si="6"/>
        <v>8.9557792497946195E-3</v>
      </c>
      <c r="I173" s="135">
        <v>34206</v>
      </c>
      <c r="J173" s="136">
        <v>460.13</v>
      </c>
      <c r="K173" s="136">
        <v>784.57</v>
      </c>
      <c r="L173" s="138">
        <f t="shared" si="7"/>
        <v>7.8300019575007864E-4</v>
      </c>
      <c r="M173" s="138">
        <f t="shared" si="8"/>
        <v>2.1828316901316869E-2</v>
      </c>
    </row>
    <row r="174" spans="1:13" ht="15.75" thickBot="1" x14ac:dyDescent="0.3">
      <c r="A174" s="114">
        <v>43706</v>
      </c>
      <c r="B174" s="129">
        <v>19106.75</v>
      </c>
      <c r="C174" s="116" t="s">
        <v>536</v>
      </c>
      <c r="D174" s="133">
        <f t="shared" si="6"/>
        <v>3.76989953764086E-3</v>
      </c>
      <c r="I174" s="135">
        <v>34207</v>
      </c>
      <c r="J174" s="136">
        <v>461.04</v>
      </c>
      <c r="K174" s="136">
        <v>808.92</v>
      </c>
      <c r="L174" s="138">
        <f t="shared" si="7"/>
        <v>1.9777019537957209E-3</v>
      </c>
      <c r="M174" s="138">
        <f t="shared" si="8"/>
        <v>3.1036108951400011E-2</v>
      </c>
    </row>
    <row r="175" spans="1:13" ht="15.75" thickBot="1" x14ac:dyDescent="0.3">
      <c r="A175" s="106">
        <v>43710</v>
      </c>
      <c r="B175" s="127">
        <v>19279.91</v>
      </c>
      <c r="C175" s="110" t="s">
        <v>465</v>
      </c>
      <c r="D175" s="133">
        <f t="shared" si="6"/>
        <v>9.0627657764925929E-3</v>
      </c>
      <c r="I175" s="135">
        <v>34208</v>
      </c>
      <c r="J175" s="136">
        <v>460.54</v>
      </c>
      <c r="K175" s="136">
        <v>827.29</v>
      </c>
      <c r="L175" s="138">
        <f t="shared" si="7"/>
        <v>-1.0845045982994968E-3</v>
      </c>
      <c r="M175" s="138">
        <f t="shared" si="8"/>
        <v>2.2709291400880193E-2</v>
      </c>
    </row>
    <row r="176" spans="1:13" ht="15.75" thickBot="1" x14ac:dyDescent="0.3">
      <c r="A176" s="108">
        <v>43711</v>
      </c>
      <c r="B176" s="128">
        <v>19264.759999999998</v>
      </c>
      <c r="C176" s="109" t="s">
        <v>601</v>
      </c>
      <c r="D176" s="133">
        <f t="shared" si="6"/>
        <v>-7.8579204985922938E-4</v>
      </c>
      <c r="I176" s="135">
        <v>34211</v>
      </c>
      <c r="J176" s="136">
        <v>461.9</v>
      </c>
      <c r="K176" s="136">
        <v>827.28</v>
      </c>
      <c r="L176" s="138">
        <f t="shared" si="7"/>
        <v>2.953055109219518E-3</v>
      </c>
      <c r="M176" s="138">
        <f t="shared" si="8"/>
        <v>-1.2087659708192901E-5</v>
      </c>
    </row>
    <row r="177" spans="1:13" ht="15.75" thickBot="1" x14ac:dyDescent="0.3">
      <c r="A177" s="106">
        <v>43712</v>
      </c>
      <c r="B177" s="127">
        <v>19242.27</v>
      </c>
      <c r="C177" s="107" t="s">
        <v>583</v>
      </c>
      <c r="D177" s="133">
        <f t="shared" si="6"/>
        <v>-1.1674165678678564E-3</v>
      </c>
      <c r="I177" s="135">
        <v>34212</v>
      </c>
      <c r="J177" s="136">
        <v>463.56</v>
      </c>
      <c r="K177" s="136">
        <v>835.06</v>
      </c>
      <c r="L177" s="138">
        <f t="shared" si="7"/>
        <v>3.5938514830050339E-3</v>
      </c>
      <c r="M177" s="138">
        <f t="shared" si="8"/>
        <v>9.4043129291170747E-3</v>
      </c>
    </row>
    <row r="178" spans="1:13" ht="15.75" thickBot="1" x14ac:dyDescent="0.3">
      <c r="A178" s="108">
        <v>43713</v>
      </c>
      <c r="B178" s="128">
        <v>19487.18</v>
      </c>
      <c r="C178" s="111" t="s">
        <v>604</v>
      </c>
      <c r="D178" s="133">
        <f t="shared" si="6"/>
        <v>1.2727708321315513E-2</v>
      </c>
      <c r="I178" s="135">
        <v>34213</v>
      </c>
      <c r="J178" s="136">
        <v>463.15</v>
      </c>
      <c r="K178" s="136">
        <v>843.69</v>
      </c>
      <c r="L178" s="138">
        <f t="shared" si="7"/>
        <v>-8.8445940115632288E-4</v>
      </c>
      <c r="M178" s="138">
        <f t="shared" si="8"/>
        <v>1.0334586736282554E-2</v>
      </c>
    </row>
    <row r="179" spans="1:13" ht="15.75" thickBot="1" x14ac:dyDescent="0.3">
      <c r="A179" s="106">
        <v>43714</v>
      </c>
      <c r="B179" s="127">
        <v>19357.650000000001</v>
      </c>
      <c r="C179" s="107" t="s">
        <v>603</v>
      </c>
      <c r="D179" s="133">
        <f t="shared" si="6"/>
        <v>-6.6469340356069394E-3</v>
      </c>
      <c r="I179" s="135">
        <v>34214</v>
      </c>
      <c r="J179" s="136">
        <v>461.3</v>
      </c>
      <c r="K179" s="136">
        <v>850.57</v>
      </c>
      <c r="L179" s="138">
        <f t="shared" si="7"/>
        <v>-3.9943862679476753E-3</v>
      </c>
      <c r="M179" s="138">
        <f t="shared" si="8"/>
        <v>8.154653960577931E-3</v>
      </c>
    </row>
    <row r="180" spans="1:13" ht="15.75" thickBot="1" x14ac:dyDescent="0.3">
      <c r="A180" s="108">
        <v>43717</v>
      </c>
      <c r="B180" s="128">
        <v>19193.23</v>
      </c>
      <c r="C180" s="109" t="s">
        <v>602</v>
      </c>
      <c r="D180" s="133">
        <f t="shared" si="6"/>
        <v>-8.4937996089402314E-3</v>
      </c>
      <c r="I180" s="135">
        <v>34215</v>
      </c>
      <c r="J180" s="136">
        <v>461.34</v>
      </c>
      <c r="K180" s="136">
        <v>866.16</v>
      </c>
      <c r="L180" s="138">
        <f t="shared" si="7"/>
        <v>8.6711467591510125E-5</v>
      </c>
      <c r="M180" s="138">
        <f t="shared" si="8"/>
        <v>1.8328885335715951E-2</v>
      </c>
    </row>
    <row r="181" spans="1:13" ht="15.75" thickBot="1" x14ac:dyDescent="0.3">
      <c r="A181" s="106">
        <v>43718</v>
      </c>
      <c r="B181" s="127">
        <v>19211.419999999998</v>
      </c>
      <c r="C181" s="110" t="s">
        <v>430</v>
      </c>
      <c r="D181" s="133">
        <f t="shared" si="6"/>
        <v>9.4773000688256693E-4</v>
      </c>
      <c r="I181" s="135">
        <v>34218</v>
      </c>
      <c r="J181" s="136">
        <v>461.34</v>
      </c>
      <c r="K181" s="136">
        <v>898.16</v>
      </c>
      <c r="L181" s="138">
        <f t="shared" si="7"/>
        <v>0</v>
      </c>
      <c r="M181" s="138">
        <f t="shared" si="8"/>
        <v>3.6944675348665378E-2</v>
      </c>
    </row>
    <row r="182" spans="1:13" ht="15.75" thickBot="1" x14ac:dyDescent="0.3">
      <c r="A182" s="108">
        <v>43719</v>
      </c>
      <c r="B182" s="128">
        <v>19328.810000000001</v>
      </c>
      <c r="C182" s="111" t="s">
        <v>565</v>
      </c>
      <c r="D182" s="133">
        <f t="shared" si="6"/>
        <v>6.1104280683053659E-3</v>
      </c>
      <c r="I182" s="135">
        <v>34219</v>
      </c>
      <c r="J182" s="136">
        <v>458.52</v>
      </c>
      <c r="K182" s="136">
        <v>923.73</v>
      </c>
      <c r="L182" s="138">
        <f t="shared" si="7"/>
        <v>-6.1126284302249825E-3</v>
      </c>
      <c r="M182" s="138">
        <f t="shared" si="8"/>
        <v>2.8469315044090195E-2</v>
      </c>
    </row>
    <row r="183" spans="1:13" ht="15.75" thickBot="1" x14ac:dyDescent="0.3">
      <c r="A183" s="106">
        <v>43720</v>
      </c>
      <c r="B183" s="127">
        <v>19416.72</v>
      </c>
      <c r="C183" s="110" t="s">
        <v>559</v>
      </c>
      <c r="D183" s="133">
        <f t="shared" si="6"/>
        <v>4.5481330718238656E-3</v>
      </c>
      <c r="I183" s="135">
        <v>34220</v>
      </c>
      <c r="J183" s="136">
        <v>456.65</v>
      </c>
      <c r="K183" s="136">
        <v>916.96</v>
      </c>
      <c r="L183" s="138">
        <f t="shared" si="7"/>
        <v>-4.0783390037512097E-3</v>
      </c>
      <c r="M183" s="138">
        <f t="shared" si="8"/>
        <v>-7.328981412317432E-3</v>
      </c>
    </row>
    <row r="184" spans="1:13" ht="15.75" thickBot="1" x14ac:dyDescent="0.3">
      <c r="A184" s="108">
        <v>43721</v>
      </c>
      <c r="B184" s="128">
        <v>19416.32</v>
      </c>
      <c r="C184" s="109" t="s">
        <v>436</v>
      </c>
      <c r="D184" s="133">
        <f t="shared" si="6"/>
        <v>-2.0600801783280345E-5</v>
      </c>
      <c r="I184" s="135">
        <v>34221</v>
      </c>
      <c r="J184" s="136">
        <v>457.5</v>
      </c>
      <c r="K184" s="136">
        <v>908.21</v>
      </c>
      <c r="L184" s="138">
        <f t="shared" si="7"/>
        <v>1.8613818022556066E-3</v>
      </c>
      <c r="M184" s="138">
        <f t="shared" si="8"/>
        <v>-9.54240097714186E-3</v>
      </c>
    </row>
    <row r="185" spans="1:13" ht="15.75" thickBot="1" x14ac:dyDescent="0.3">
      <c r="A185" s="106">
        <v>43724</v>
      </c>
      <c r="B185" s="127">
        <v>19468.259999999998</v>
      </c>
      <c r="C185" s="110" t="s">
        <v>535</v>
      </c>
      <c r="D185" s="133">
        <f t="shared" si="6"/>
        <v>2.675069220119914E-3</v>
      </c>
      <c r="I185" s="135">
        <v>34222</v>
      </c>
      <c r="J185" s="136">
        <v>461.72</v>
      </c>
      <c r="K185" s="136">
        <v>908.21</v>
      </c>
      <c r="L185" s="138">
        <f t="shared" si="7"/>
        <v>9.2240437158470547E-3</v>
      </c>
      <c r="M185" s="138">
        <f t="shared" si="8"/>
        <v>0</v>
      </c>
    </row>
    <row r="186" spans="1:13" ht="15.75" thickBot="1" x14ac:dyDescent="0.3">
      <c r="A186" s="108">
        <v>43725</v>
      </c>
      <c r="B186" s="128">
        <v>19485.46</v>
      </c>
      <c r="C186" s="111" t="s">
        <v>430</v>
      </c>
      <c r="D186" s="133">
        <f t="shared" si="6"/>
        <v>8.8348933083905439E-4</v>
      </c>
      <c r="I186" s="135">
        <v>34225</v>
      </c>
      <c r="J186" s="136">
        <v>462.06</v>
      </c>
      <c r="K186" s="136">
        <v>871.77</v>
      </c>
      <c r="L186" s="138">
        <f t="shared" si="7"/>
        <v>7.3637702503676463E-4</v>
      </c>
      <c r="M186" s="138">
        <f t="shared" si="8"/>
        <v>-4.0122879069818713E-2</v>
      </c>
    </row>
    <row r="187" spans="1:13" ht="15.75" thickBot="1" x14ac:dyDescent="0.3">
      <c r="A187" s="106">
        <v>43726</v>
      </c>
      <c r="B187" s="127">
        <v>19506.98</v>
      </c>
      <c r="C187" s="110" t="s">
        <v>413</v>
      </c>
      <c r="D187" s="133">
        <f t="shared" si="6"/>
        <v>1.1044132394103315E-3</v>
      </c>
      <c r="I187" s="135">
        <v>34226</v>
      </c>
      <c r="J187" s="136">
        <v>459.9</v>
      </c>
      <c r="K187" s="136">
        <v>854.63</v>
      </c>
      <c r="L187" s="138">
        <f t="shared" si="7"/>
        <v>-4.6747175691469181E-3</v>
      </c>
      <c r="M187" s="138">
        <f t="shared" si="8"/>
        <v>-1.9661149156314152E-2</v>
      </c>
    </row>
    <row r="188" spans="1:13" ht="15.75" thickBot="1" x14ac:dyDescent="0.3">
      <c r="A188" s="108">
        <v>43727</v>
      </c>
      <c r="B188" s="128">
        <v>19491.36</v>
      </c>
      <c r="C188" s="109" t="s">
        <v>601</v>
      </c>
      <c r="D188" s="133">
        <f t="shared" si="6"/>
        <v>-8.0073901752085572E-4</v>
      </c>
      <c r="I188" s="135">
        <v>34227</v>
      </c>
      <c r="J188" s="136">
        <v>461.6</v>
      </c>
      <c r="K188" s="136">
        <v>851.4</v>
      </c>
      <c r="L188" s="138">
        <f t="shared" si="7"/>
        <v>3.6964557512503709E-3</v>
      </c>
      <c r="M188" s="138">
        <f t="shared" si="8"/>
        <v>-3.7794133133636993E-3</v>
      </c>
    </row>
    <row r="189" spans="1:13" ht="15.75" thickBot="1" x14ac:dyDescent="0.3">
      <c r="A189" s="106">
        <v>43728</v>
      </c>
      <c r="B189" s="127">
        <v>19455.72</v>
      </c>
      <c r="C189" s="107" t="s">
        <v>570</v>
      </c>
      <c r="D189" s="133">
        <f t="shared" si="6"/>
        <v>-1.8285024749427139E-3</v>
      </c>
      <c r="I189" s="135">
        <v>34228</v>
      </c>
      <c r="J189" s="136">
        <v>459.43</v>
      </c>
      <c r="K189" s="136">
        <v>865.37</v>
      </c>
      <c r="L189" s="138">
        <f t="shared" si="7"/>
        <v>-4.7010398613518542E-3</v>
      </c>
      <c r="M189" s="138">
        <f t="shared" si="8"/>
        <v>1.6408268733850161E-2</v>
      </c>
    </row>
    <row r="190" spans="1:13" ht="15.75" thickBot="1" x14ac:dyDescent="0.3">
      <c r="A190" s="108">
        <v>43731</v>
      </c>
      <c r="B190" s="128">
        <v>19370.14</v>
      </c>
      <c r="C190" s="109" t="s">
        <v>589</v>
      </c>
      <c r="D190" s="133">
        <f t="shared" si="6"/>
        <v>-4.398706395856938E-3</v>
      </c>
      <c r="I190" s="135">
        <v>34229</v>
      </c>
      <c r="J190" s="136">
        <v>458.83</v>
      </c>
      <c r="K190" s="136">
        <v>879.08</v>
      </c>
      <c r="L190" s="138">
        <f t="shared" si="7"/>
        <v>-1.3059660884139537E-3</v>
      </c>
      <c r="M190" s="138">
        <f t="shared" si="8"/>
        <v>1.5842934236222697E-2</v>
      </c>
    </row>
    <row r="191" spans="1:13" ht="15.75" thickBot="1" x14ac:dyDescent="0.3">
      <c r="A191" s="106">
        <v>43732</v>
      </c>
      <c r="B191" s="127">
        <v>19371.18</v>
      </c>
      <c r="C191" s="110" t="s">
        <v>491</v>
      </c>
      <c r="D191" s="133">
        <f t="shared" si="6"/>
        <v>5.3690887107727313E-5</v>
      </c>
      <c r="I191" s="135">
        <v>34232</v>
      </c>
      <c r="J191" s="136">
        <v>455.05</v>
      </c>
      <c r="K191" s="136">
        <v>885.17</v>
      </c>
      <c r="L191" s="138">
        <f t="shared" si="7"/>
        <v>-8.2383453566679879E-3</v>
      </c>
      <c r="M191" s="138">
        <f t="shared" si="8"/>
        <v>6.9276971379168195E-3</v>
      </c>
    </row>
    <row r="192" spans="1:13" ht="15.75" thickBot="1" x14ac:dyDescent="0.3">
      <c r="A192" s="108">
        <v>43733</v>
      </c>
      <c r="B192" s="128">
        <v>19391.8</v>
      </c>
      <c r="C192" s="111" t="s">
        <v>413</v>
      </c>
      <c r="D192" s="133">
        <f t="shared" si="6"/>
        <v>1.0644679363879218E-3</v>
      </c>
      <c r="I192" s="135">
        <v>34233</v>
      </c>
      <c r="J192" s="136">
        <v>452.95</v>
      </c>
      <c r="K192" s="136">
        <v>876.86</v>
      </c>
      <c r="L192" s="138">
        <f t="shared" si="7"/>
        <v>-4.6148774859906001E-3</v>
      </c>
      <c r="M192" s="138">
        <f t="shared" si="8"/>
        <v>-9.3880271586248357E-3</v>
      </c>
    </row>
    <row r="193" spans="1:13" ht="15.75" thickBot="1" x14ac:dyDescent="0.3">
      <c r="A193" s="106">
        <v>43734</v>
      </c>
      <c r="B193" s="127">
        <v>19630.64</v>
      </c>
      <c r="C193" s="110" t="s">
        <v>445</v>
      </c>
      <c r="D193" s="133">
        <f t="shared" si="6"/>
        <v>1.2316546168999276E-2</v>
      </c>
      <c r="I193" s="135">
        <v>34234</v>
      </c>
      <c r="J193" s="136">
        <v>456.2</v>
      </c>
      <c r="K193" s="136">
        <v>854.63</v>
      </c>
      <c r="L193" s="138">
        <f t="shared" si="7"/>
        <v>7.1751848989954747E-3</v>
      </c>
      <c r="M193" s="138">
        <f t="shared" si="8"/>
        <v>-2.5351823552220442E-2</v>
      </c>
    </row>
    <row r="194" spans="1:13" ht="15.75" thickBot="1" x14ac:dyDescent="0.3">
      <c r="A194" s="108">
        <v>43735</v>
      </c>
      <c r="B194" s="128">
        <v>19750.349999999999</v>
      </c>
      <c r="C194" s="111" t="s">
        <v>565</v>
      </c>
      <c r="D194" s="133">
        <f t="shared" si="6"/>
        <v>6.0981200816682046E-3</v>
      </c>
      <c r="I194" s="135">
        <v>34235</v>
      </c>
      <c r="J194" s="136">
        <v>457.74</v>
      </c>
      <c r="K194" s="136">
        <v>847.78</v>
      </c>
      <c r="L194" s="138">
        <f t="shared" si="7"/>
        <v>3.3757124068391508E-3</v>
      </c>
      <c r="M194" s="138">
        <f t="shared" si="8"/>
        <v>-8.0151644571335237E-3</v>
      </c>
    </row>
    <row r="195" spans="1:13" ht="15.75" thickBot="1" x14ac:dyDescent="0.3">
      <c r="A195" s="106">
        <v>43738</v>
      </c>
      <c r="B195" s="127">
        <v>19602.71</v>
      </c>
      <c r="C195" s="107" t="s">
        <v>600</v>
      </c>
      <c r="D195" s="133">
        <f t="shared" si="6"/>
        <v>-7.4753105641165562E-3</v>
      </c>
      <c r="I195" s="135">
        <v>34236</v>
      </c>
      <c r="J195" s="136">
        <v>457.63</v>
      </c>
      <c r="K195" s="136">
        <v>854.53</v>
      </c>
      <c r="L195" s="138">
        <f t="shared" si="7"/>
        <v>-2.4031109363397047E-4</v>
      </c>
      <c r="M195" s="138">
        <f t="shared" si="8"/>
        <v>7.9619712661303643E-3</v>
      </c>
    </row>
    <row r="196" spans="1:13" ht="15.75" thickBot="1" x14ac:dyDescent="0.3">
      <c r="A196" s="112">
        <v>43739</v>
      </c>
      <c r="B196" s="130">
        <v>19249.810000000001</v>
      </c>
      <c r="C196" s="117" t="s">
        <v>599</v>
      </c>
      <c r="D196" s="133">
        <f t="shared" si="6"/>
        <v>-1.8002612904032034E-2</v>
      </c>
      <c r="I196" s="135">
        <v>34239</v>
      </c>
      <c r="J196" s="136">
        <v>461.8</v>
      </c>
      <c r="K196" s="136">
        <v>850.73</v>
      </c>
      <c r="L196" s="138">
        <f t="shared" si="7"/>
        <v>9.1121648493324645E-3</v>
      </c>
      <c r="M196" s="138">
        <f t="shared" si="8"/>
        <v>-4.4468889330976733E-3</v>
      </c>
    </row>
    <row r="197" spans="1:13" ht="15.75" thickBot="1" x14ac:dyDescent="0.3">
      <c r="A197" s="106">
        <v>43740</v>
      </c>
      <c r="B197" s="127">
        <v>19008.189999999999</v>
      </c>
      <c r="C197" s="107" t="s">
        <v>598</v>
      </c>
      <c r="D197" s="133">
        <f t="shared" si="6"/>
        <v>-1.2551812199704963E-2</v>
      </c>
      <c r="I197" s="135">
        <v>34240</v>
      </c>
      <c r="J197" s="136">
        <v>461.53</v>
      </c>
      <c r="K197" s="136">
        <v>854.3</v>
      </c>
      <c r="L197" s="138">
        <f t="shared" si="7"/>
        <v>-5.8466868774369565E-4</v>
      </c>
      <c r="M197" s="138">
        <f t="shared" si="8"/>
        <v>4.1963960363451819E-3</v>
      </c>
    </row>
    <row r="198" spans="1:13" ht="15.75" thickBot="1" x14ac:dyDescent="0.3">
      <c r="A198" s="108">
        <v>43741</v>
      </c>
      <c r="B198" s="128">
        <v>18990.27</v>
      </c>
      <c r="C198" s="109" t="s">
        <v>597</v>
      </c>
      <c r="D198" s="133">
        <f t="shared" ref="D198:D261" si="9">(B198-B197)/B197</f>
        <v>-9.4275151921346825E-4</v>
      </c>
      <c r="I198" s="135">
        <v>34241</v>
      </c>
      <c r="J198" s="136">
        <v>460.11</v>
      </c>
      <c r="K198" s="136">
        <v>862.75</v>
      </c>
      <c r="L198" s="138">
        <f t="shared" si="7"/>
        <v>-3.0767230732562548E-3</v>
      </c>
      <c r="M198" s="138">
        <f t="shared" si="8"/>
        <v>9.8911389441648668E-3</v>
      </c>
    </row>
    <row r="199" spans="1:13" ht="15.75" thickBot="1" x14ac:dyDescent="0.3">
      <c r="A199" s="106">
        <v>43742</v>
      </c>
      <c r="B199" s="127">
        <v>19270.23</v>
      </c>
      <c r="C199" s="110" t="s">
        <v>596</v>
      </c>
      <c r="D199" s="133">
        <f t="shared" si="9"/>
        <v>1.474228644458447E-2</v>
      </c>
      <c r="I199" s="135">
        <v>34242</v>
      </c>
      <c r="J199" s="136">
        <v>458.93</v>
      </c>
      <c r="K199" s="136">
        <v>879.96</v>
      </c>
      <c r="L199" s="138">
        <f t="shared" ref="L199:L262" si="10">(J199-J198)/J198</f>
        <v>-2.5646041164069607E-3</v>
      </c>
      <c r="M199" s="138">
        <f t="shared" ref="M199:M262" si="11">(K199-K198)/K198</f>
        <v>1.994784120544774E-2</v>
      </c>
    </row>
    <row r="200" spans="1:13" ht="15.75" thickBot="1" x14ac:dyDescent="0.3">
      <c r="A200" s="108">
        <v>43745</v>
      </c>
      <c r="B200" s="128">
        <v>19232.36</v>
      </c>
      <c r="C200" s="109" t="s">
        <v>398</v>
      </c>
      <c r="D200" s="133">
        <f t="shared" si="9"/>
        <v>-1.9652074728739089E-3</v>
      </c>
      <c r="I200" s="135">
        <v>34243</v>
      </c>
      <c r="J200" s="136">
        <v>461.29</v>
      </c>
      <c r="K200" s="136">
        <v>908.89</v>
      </c>
      <c r="L200" s="138">
        <f t="shared" si="10"/>
        <v>5.1423964439021499E-3</v>
      </c>
      <c r="M200" s="138">
        <f t="shared" si="11"/>
        <v>3.2876494386108401E-2</v>
      </c>
    </row>
    <row r="201" spans="1:13" ht="15.75" thickBot="1" x14ac:dyDescent="0.3">
      <c r="A201" s="106">
        <v>43747</v>
      </c>
      <c r="B201" s="127">
        <v>19059.650000000001</v>
      </c>
      <c r="C201" s="107" t="s">
        <v>595</v>
      </c>
      <c r="D201" s="133">
        <f t="shared" si="9"/>
        <v>-8.980177159745301E-3</v>
      </c>
      <c r="I201" s="135">
        <v>34246</v>
      </c>
      <c r="J201" s="136">
        <v>461.34</v>
      </c>
      <c r="K201" s="136">
        <v>964.04</v>
      </c>
      <c r="L201" s="138">
        <f t="shared" si="10"/>
        <v>1.0839168418989036E-4</v>
      </c>
      <c r="M201" s="138">
        <f t="shared" si="11"/>
        <v>6.0678409928594197E-2</v>
      </c>
    </row>
    <row r="202" spans="1:13" ht="15.75" thickBot="1" x14ac:dyDescent="0.3">
      <c r="A202" s="108">
        <v>43748</v>
      </c>
      <c r="B202" s="128">
        <v>19034.39</v>
      </c>
      <c r="C202" s="109" t="s">
        <v>557</v>
      </c>
      <c r="D202" s="133">
        <f t="shared" si="9"/>
        <v>-1.3253128992401244E-3</v>
      </c>
      <c r="I202" s="135">
        <v>34247</v>
      </c>
      <c r="J202" s="136">
        <v>461.2</v>
      </c>
      <c r="K202" s="136">
        <v>964.04</v>
      </c>
      <c r="L202" s="138">
        <f t="shared" si="10"/>
        <v>-3.0346382277709794E-4</v>
      </c>
      <c r="M202" s="138">
        <f t="shared" si="11"/>
        <v>0</v>
      </c>
    </row>
    <row r="203" spans="1:13" ht="15.75" thickBot="1" x14ac:dyDescent="0.3">
      <c r="A203" s="106">
        <v>43749</v>
      </c>
      <c r="B203" s="127">
        <v>19284.68</v>
      </c>
      <c r="C203" s="110" t="s">
        <v>594</v>
      </c>
      <c r="D203" s="133">
        <f t="shared" si="9"/>
        <v>1.3149357557557709E-2</v>
      </c>
      <c r="I203" s="135">
        <v>34248</v>
      </c>
      <c r="J203" s="136">
        <v>460.74</v>
      </c>
      <c r="K203" s="136">
        <v>940.9</v>
      </c>
      <c r="L203" s="138">
        <f t="shared" si="10"/>
        <v>-9.9739809193404071E-4</v>
      </c>
      <c r="M203" s="138">
        <f t="shared" si="11"/>
        <v>-2.4003153396124629E-2</v>
      </c>
    </row>
    <row r="204" spans="1:13" ht="15.75" thickBot="1" x14ac:dyDescent="0.3">
      <c r="A204" s="108">
        <v>43752</v>
      </c>
      <c r="B204" s="128">
        <v>19401.490000000002</v>
      </c>
      <c r="C204" s="111" t="s">
        <v>565</v>
      </c>
      <c r="D204" s="133">
        <f t="shared" si="9"/>
        <v>6.0571396569713007E-3</v>
      </c>
      <c r="I204" s="135">
        <v>34249</v>
      </c>
      <c r="J204" s="136">
        <v>459.18</v>
      </c>
      <c r="K204" s="136">
        <v>941.55</v>
      </c>
      <c r="L204" s="138">
        <f t="shared" si="10"/>
        <v>-3.3858575335330172E-3</v>
      </c>
      <c r="M204" s="138">
        <f t="shared" si="11"/>
        <v>6.9082793070462034E-4</v>
      </c>
    </row>
    <row r="205" spans="1:13" ht="15.75" thickBot="1" x14ac:dyDescent="0.3">
      <c r="A205" s="106">
        <v>43753</v>
      </c>
      <c r="B205" s="127">
        <v>19405.79</v>
      </c>
      <c r="C205" s="110" t="s">
        <v>588</v>
      </c>
      <c r="D205" s="133">
        <f t="shared" si="9"/>
        <v>2.2163246224899592E-4</v>
      </c>
      <c r="I205" s="135">
        <v>34250</v>
      </c>
      <c r="J205" s="136">
        <v>460.31</v>
      </c>
      <c r="K205" s="136">
        <v>957.05</v>
      </c>
      <c r="L205" s="138">
        <f t="shared" si="10"/>
        <v>2.4609085761574884E-3</v>
      </c>
      <c r="M205" s="138">
        <f t="shared" si="11"/>
        <v>1.6462216557803621E-2</v>
      </c>
    </row>
    <row r="206" spans="1:13" ht="15.75" thickBot="1" x14ac:dyDescent="0.3">
      <c r="A206" s="108">
        <v>43754</v>
      </c>
      <c r="B206" s="128">
        <v>19355.12</v>
      </c>
      <c r="C206" s="109" t="s">
        <v>428</v>
      </c>
      <c r="D206" s="133">
        <f t="shared" si="9"/>
        <v>-2.6110763849346969E-3</v>
      </c>
      <c r="I206" s="135">
        <v>34253</v>
      </c>
      <c r="J206" s="136">
        <v>460.88</v>
      </c>
      <c r="K206" s="136">
        <v>957.05</v>
      </c>
      <c r="L206" s="138">
        <f t="shared" si="10"/>
        <v>1.2382959310030049E-3</v>
      </c>
      <c r="M206" s="138">
        <f t="shared" si="11"/>
        <v>0</v>
      </c>
    </row>
    <row r="207" spans="1:13" ht="15.75" thickBot="1" x14ac:dyDescent="0.3">
      <c r="A207" s="106">
        <v>43755</v>
      </c>
      <c r="B207" s="127">
        <v>19298.57</v>
      </c>
      <c r="C207" s="107" t="s">
        <v>593</v>
      </c>
      <c r="D207" s="133">
        <f t="shared" si="9"/>
        <v>-2.9217075378504126E-3</v>
      </c>
      <c r="I207" s="135">
        <v>34254</v>
      </c>
      <c r="J207" s="136">
        <v>461.12</v>
      </c>
      <c r="K207" s="136">
        <v>977.61</v>
      </c>
      <c r="L207" s="138">
        <f t="shared" si="10"/>
        <v>5.2074292657526707E-4</v>
      </c>
      <c r="M207" s="138">
        <f t="shared" si="11"/>
        <v>2.1482681155634564E-2</v>
      </c>
    </row>
    <row r="208" spans="1:13" ht="15.75" thickBot="1" x14ac:dyDescent="0.3">
      <c r="A208" s="108">
        <v>43756</v>
      </c>
      <c r="B208" s="128">
        <v>19407.98</v>
      </c>
      <c r="C208" s="111" t="s">
        <v>405</v>
      </c>
      <c r="D208" s="133">
        <f t="shared" si="9"/>
        <v>5.6693319764106803E-3</v>
      </c>
      <c r="I208" s="135">
        <v>34255</v>
      </c>
      <c r="J208" s="136">
        <v>461.49</v>
      </c>
      <c r="K208" s="136">
        <v>994.38</v>
      </c>
      <c r="L208" s="138">
        <f t="shared" si="10"/>
        <v>8.0239417071479126E-4</v>
      </c>
      <c r="M208" s="138">
        <f t="shared" si="11"/>
        <v>1.7154079847792044E-2</v>
      </c>
    </row>
    <row r="209" spans="1:13" ht="15.75" thickBot="1" x14ac:dyDescent="0.3">
      <c r="A209" s="106">
        <v>43759</v>
      </c>
      <c r="B209" s="127">
        <v>19284.830000000002</v>
      </c>
      <c r="C209" s="107" t="s">
        <v>453</v>
      </c>
      <c r="D209" s="133">
        <f t="shared" si="9"/>
        <v>-6.3453280557790055E-3</v>
      </c>
      <c r="I209" s="135">
        <v>34256</v>
      </c>
      <c r="J209" s="136">
        <v>466.83</v>
      </c>
      <c r="K209" s="136">
        <v>1011.03</v>
      </c>
      <c r="L209" s="138">
        <f t="shared" si="10"/>
        <v>1.157121497757259E-2</v>
      </c>
      <c r="M209" s="138">
        <f t="shared" si="11"/>
        <v>1.6744101852410525E-2</v>
      </c>
    </row>
    <row r="210" spans="1:13" ht="15.75" thickBot="1" x14ac:dyDescent="0.3">
      <c r="A210" s="108">
        <v>43760</v>
      </c>
      <c r="B210" s="128">
        <v>19402.990000000002</v>
      </c>
      <c r="C210" s="111" t="s">
        <v>565</v>
      </c>
      <c r="D210" s="133">
        <f t="shared" si="9"/>
        <v>6.1270957535015788E-3</v>
      </c>
      <c r="I210" s="135">
        <v>34257</v>
      </c>
      <c r="J210" s="136">
        <v>469.5</v>
      </c>
      <c r="K210" s="136">
        <v>1023.26</v>
      </c>
      <c r="L210" s="138">
        <f t="shared" si="10"/>
        <v>5.7194267720583856E-3</v>
      </c>
      <c r="M210" s="138">
        <f t="shared" si="11"/>
        <v>1.2096574780174691E-2</v>
      </c>
    </row>
    <row r="211" spans="1:13" ht="15.75" thickBot="1" x14ac:dyDescent="0.3">
      <c r="A211" s="106">
        <v>43761</v>
      </c>
      <c r="B211" s="127">
        <v>19502.96</v>
      </c>
      <c r="C211" s="110" t="s">
        <v>592</v>
      </c>
      <c r="D211" s="133">
        <f t="shared" si="9"/>
        <v>5.152298692108666E-3</v>
      </c>
      <c r="I211" s="135">
        <v>34260</v>
      </c>
      <c r="J211" s="136">
        <v>468.45</v>
      </c>
      <c r="K211" s="136">
        <v>1031.33</v>
      </c>
      <c r="L211" s="138">
        <f t="shared" si="10"/>
        <v>-2.2364217252396406E-3</v>
      </c>
      <c r="M211" s="138">
        <f t="shared" si="11"/>
        <v>7.8865586458963868E-3</v>
      </c>
    </row>
    <row r="212" spans="1:13" ht="15.75" thickBot="1" x14ac:dyDescent="0.3">
      <c r="A212" s="108">
        <v>43762</v>
      </c>
      <c r="B212" s="128">
        <v>19600.580000000002</v>
      </c>
      <c r="C212" s="111" t="s">
        <v>429</v>
      </c>
      <c r="D212" s="133">
        <f t="shared" si="9"/>
        <v>5.0053940530054219E-3</v>
      </c>
      <c r="I212" s="135">
        <v>34261</v>
      </c>
      <c r="J212" s="136">
        <v>466.21</v>
      </c>
      <c r="K212" s="136">
        <v>1034.73</v>
      </c>
      <c r="L212" s="138">
        <f t="shared" si="10"/>
        <v>-4.7817269719287207E-3</v>
      </c>
      <c r="M212" s="138">
        <f t="shared" si="11"/>
        <v>3.296713951887457E-3</v>
      </c>
    </row>
    <row r="213" spans="1:13" ht="15.75" thickBot="1" x14ac:dyDescent="0.3">
      <c r="A213" s="106">
        <v>43763</v>
      </c>
      <c r="B213" s="127">
        <v>19518.939999999999</v>
      </c>
      <c r="C213" s="107" t="s">
        <v>544</v>
      </c>
      <c r="D213" s="133">
        <f t="shared" si="9"/>
        <v>-4.1651828670377635E-3</v>
      </c>
      <c r="I213" s="135">
        <v>34262</v>
      </c>
      <c r="J213" s="136">
        <v>466.07</v>
      </c>
      <c r="K213" s="136">
        <v>1025.8399999999999</v>
      </c>
      <c r="L213" s="138">
        <f t="shared" si="10"/>
        <v>-3.0029385899055439E-4</v>
      </c>
      <c r="M213" s="138">
        <f t="shared" si="11"/>
        <v>-8.5916132710949708E-3</v>
      </c>
    </row>
    <row r="214" spans="1:13" ht="15.75" thickBot="1" x14ac:dyDescent="0.3">
      <c r="A214" s="108">
        <v>43766</v>
      </c>
      <c r="B214" s="128">
        <v>19561.490000000002</v>
      </c>
      <c r="C214" s="111" t="s">
        <v>494</v>
      </c>
      <c r="D214" s="133">
        <f t="shared" si="9"/>
        <v>2.1799339513315229E-3</v>
      </c>
      <c r="I214" s="135">
        <v>34263</v>
      </c>
      <c r="J214" s="136">
        <v>465.36</v>
      </c>
      <c r="K214" s="136">
        <v>992.83</v>
      </c>
      <c r="L214" s="138">
        <f t="shared" si="10"/>
        <v>-1.5233763168622299E-3</v>
      </c>
      <c r="M214" s="138">
        <f t="shared" si="11"/>
        <v>-3.2178507369570189E-2</v>
      </c>
    </row>
    <row r="215" spans="1:13" ht="15.75" thickBot="1" x14ac:dyDescent="0.3">
      <c r="A215" s="106">
        <v>43767</v>
      </c>
      <c r="B215" s="127">
        <v>19719.8</v>
      </c>
      <c r="C215" s="110" t="s">
        <v>460</v>
      </c>
      <c r="D215" s="133">
        <f t="shared" si="9"/>
        <v>8.0929417953334668E-3</v>
      </c>
      <c r="I215" s="135">
        <v>34264</v>
      </c>
      <c r="J215" s="136">
        <v>463.27</v>
      </c>
      <c r="K215" s="136">
        <v>1005.64</v>
      </c>
      <c r="L215" s="138">
        <f t="shared" si="10"/>
        <v>-4.4911466391611482E-3</v>
      </c>
      <c r="M215" s="138">
        <f t="shared" si="11"/>
        <v>1.2902511003897893E-2</v>
      </c>
    </row>
    <row r="216" spans="1:13" ht="15.75" thickBot="1" x14ac:dyDescent="0.3">
      <c r="A216" s="108">
        <v>43768</v>
      </c>
      <c r="B216" s="128">
        <v>19690.62</v>
      </c>
      <c r="C216" s="109" t="s">
        <v>516</v>
      </c>
      <c r="D216" s="133">
        <f t="shared" si="9"/>
        <v>-1.4797310317549008E-3</v>
      </c>
      <c r="I216" s="135">
        <v>34267</v>
      </c>
      <c r="J216" s="136">
        <v>464.2</v>
      </c>
      <c r="K216" s="136">
        <v>1025.8399999999999</v>
      </c>
      <c r="L216" s="138">
        <f t="shared" si="10"/>
        <v>2.0074686467934613E-3</v>
      </c>
      <c r="M216" s="138">
        <f t="shared" si="11"/>
        <v>2.0086710950240574E-2</v>
      </c>
    </row>
    <row r="217" spans="1:13" ht="15.75" thickBot="1" x14ac:dyDescent="0.3">
      <c r="A217" s="106">
        <v>43769</v>
      </c>
      <c r="B217" s="127">
        <v>19904.87</v>
      </c>
      <c r="C217" s="110" t="s">
        <v>591</v>
      </c>
      <c r="D217" s="133">
        <f t="shared" si="9"/>
        <v>1.0880815332376533E-2</v>
      </c>
      <c r="I217" s="135">
        <v>34268</v>
      </c>
      <c r="J217" s="136">
        <v>464.3</v>
      </c>
      <c r="K217" s="136">
        <v>1049.8399999999999</v>
      </c>
      <c r="L217" s="138">
        <f t="shared" si="10"/>
        <v>2.1542438604054876E-4</v>
      </c>
      <c r="M217" s="138">
        <f t="shared" si="11"/>
        <v>2.3395461280511582E-2</v>
      </c>
    </row>
    <row r="218" spans="1:13" ht="15.75" thickBot="1" x14ac:dyDescent="0.3">
      <c r="A218" s="106">
        <v>43769</v>
      </c>
      <c r="B218" s="127">
        <v>19904.87</v>
      </c>
      <c r="C218" s="110" t="s">
        <v>591</v>
      </c>
      <c r="D218" s="133">
        <f t="shared" si="9"/>
        <v>0</v>
      </c>
      <c r="I218" s="135">
        <v>34269</v>
      </c>
      <c r="J218" s="136">
        <v>464.61</v>
      </c>
      <c r="K218" s="136">
        <v>1060.98</v>
      </c>
      <c r="L218" s="138">
        <f t="shared" si="10"/>
        <v>6.6767176394572959E-4</v>
      </c>
      <c r="M218" s="138">
        <f t="shared" si="11"/>
        <v>1.0611140745256516E-2</v>
      </c>
    </row>
    <row r="219" spans="1:13" ht="15.75" thickBot="1" x14ac:dyDescent="0.3">
      <c r="A219" s="108">
        <v>43773</v>
      </c>
      <c r="B219" s="128">
        <v>20079.560000000001</v>
      </c>
      <c r="C219" s="111" t="s">
        <v>578</v>
      </c>
      <c r="D219" s="133">
        <f t="shared" si="9"/>
        <v>8.7762442055638809E-3</v>
      </c>
      <c r="I219" s="135">
        <v>34270</v>
      </c>
      <c r="J219" s="136">
        <v>467.73</v>
      </c>
      <c r="K219" s="136">
        <v>1061.4100000000001</v>
      </c>
      <c r="L219" s="138">
        <f t="shared" si="10"/>
        <v>6.7153096145154099E-3</v>
      </c>
      <c r="M219" s="138">
        <f t="shared" si="11"/>
        <v>4.0528567927770897E-4</v>
      </c>
    </row>
    <row r="220" spans="1:13" ht="15.75" thickBot="1" x14ac:dyDescent="0.3">
      <c r="A220" s="106">
        <v>43774</v>
      </c>
      <c r="B220" s="127">
        <v>20067.57</v>
      </c>
      <c r="C220" s="107" t="s">
        <v>423</v>
      </c>
      <c r="D220" s="133">
        <f t="shared" si="9"/>
        <v>-5.9712463818936267E-4</v>
      </c>
      <c r="I220" s="135">
        <v>34271</v>
      </c>
      <c r="J220" s="136">
        <v>467.83</v>
      </c>
      <c r="K220" s="136">
        <v>1061.4100000000001</v>
      </c>
      <c r="L220" s="138">
        <f t="shared" si="10"/>
        <v>2.1379855899763943E-4</v>
      </c>
      <c r="M220" s="138">
        <f t="shared" si="11"/>
        <v>0</v>
      </c>
    </row>
    <row r="221" spans="1:13" ht="15.75" thickBot="1" x14ac:dyDescent="0.3">
      <c r="A221" s="108">
        <v>43775</v>
      </c>
      <c r="B221" s="128">
        <v>20065.189999999999</v>
      </c>
      <c r="C221" s="109" t="s">
        <v>525</v>
      </c>
      <c r="D221" s="133">
        <f t="shared" si="9"/>
        <v>-1.1859931222370316E-4</v>
      </c>
      <c r="I221" s="135">
        <v>34274</v>
      </c>
      <c r="J221" s="136">
        <v>469.1</v>
      </c>
      <c r="K221" s="136">
        <v>1061.4100000000001</v>
      </c>
      <c r="L221" s="138">
        <f t="shared" si="10"/>
        <v>2.714661308595085E-3</v>
      </c>
      <c r="M221" s="138">
        <f t="shared" si="11"/>
        <v>0</v>
      </c>
    </row>
    <row r="222" spans="1:13" ht="15.75" thickBot="1" x14ac:dyDescent="0.3">
      <c r="A222" s="106">
        <v>43776</v>
      </c>
      <c r="B222" s="127">
        <v>20140.82</v>
      </c>
      <c r="C222" s="110" t="s">
        <v>536</v>
      </c>
      <c r="D222" s="133">
        <f t="shared" si="9"/>
        <v>3.7692142461646775E-3</v>
      </c>
      <c r="I222" s="135">
        <v>34275</v>
      </c>
      <c r="J222" s="136">
        <v>468.44</v>
      </c>
      <c r="K222" s="136">
        <v>1061.4100000000001</v>
      </c>
      <c r="L222" s="138">
        <f t="shared" si="10"/>
        <v>-1.4069494777233533E-3</v>
      </c>
      <c r="M222" s="138">
        <f t="shared" si="11"/>
        <v>0</v>
      </c>
    </row>
    <row r="223" spans="1:13" ht="15.75" thickBot="1" x14ac:dyDescent="0.3">
      <c r="A223" s="108">
        <v>43777</v>
      </c>
      <c r="B223" s="128">
        <v>19853.8</v>
      </c>
      <c r="C223" s="109" t="s">
        <v>590</v>
      </c>
      <c r="D223" s="133">
        <f t="shared" si="9"/>
        <v>-1.4250661095228517E-2</v>
      </c>
      <c r="I223" s="135">
        <v>34276</v>
      </c>
      <c r="J223" s="136">
        <v>463.02</v>
      </c>
      <c r="K223" s="136">
        <v>1061.4100000000001</v>
      </c>
      <c r="L223" s="138">
        <f t="shared" si="10"/>
        <v>-1.157031850397066E-2</v>
      </c>
      <c r="M223" s="138">
        <f t="shared" si="11"/>
        <v>0</v>
      </c>
    </row>
    <row r="224" spans="1:13" ht="15.75" thickBot="1" x14ac:dyDescent="0.3">
      <c r="A224" s="106">
        <v>43780</v>
      </c>
      <c r="B224" s="127">
        <v>19767</v>
      </c>
      <c r="C224" s="107" t="s">
        <v>589</v>
      </c>
      <c r="D224" s="133">
        <f t="shared" si="9"/>
        <v>-4.3719590204393758E-3</v>
      </c>
      <c r="I224" s="135">
        <v>34277</v>
      </c>
      <c r="J224" s="136">
        <v>457.49</v>
      </c>
      <c r="K224" s="136">
        <v>979.83</v>
      </c>
      <c r="L224" s="138">
        <f t="shared" si="10"/>
        <v>-1.194332858191865E-2</v>
      </c>
      <c r="M224" s="138">
        <f t="shared" si="11"/>
        <v>-7.6860025814718194E-2</v>
      </c>
    </row>
    <row r="225" spans="1:13" ht="15.75" thickBot="1" x14ac:dyDescent="0.3">
      <c r="A225" s="108">
        <v>43781</v>
      </c>
      <c r="B225" s="128">
        <v>19771.080000000002</v>
      </c>
      <c r="C225" s="111" t="s">
        <v>588</v>
      </c>
      <c r="D225" s="133">
        <f t="shared" si="9"/>
        <v>2.0640461375027804E-4</v>
      </c>
      <c r="I225" s="135">
        <v>34278</v>
      </c>
      <c r="J225" s="136">
        <v>459.57</v>
      </c>
      <c r="K225" s="136">
        <v>986.27</v>
      </c>
      <c r="L225" s="138">
        <f t="shared" si="10"/>
        <v>4.5465474655183372E-3</v>
      </c>
      <c r="M225" s="138">
        <f t="shared" si="11"/>
        <v>6.5725687108987687E-3</v>
      </c>
    </row>
    <row r="226" spans="1:13" ht="15.75" thickBot="1" x14ac:dyDescent="0.3">
      <c r="A226" s="106">
        <v>43782</v>
      </c>
      <c r="B226" s="127">
        <v>19716.28</v>
      </c>
      <c r="C226" s="107" t="s">
        <v>556</v>
      </c>
      <c r="D226" s="133">
        <f t="shared" si="9"/>
        <v>-2.7717251662530782E-3</v>
      </c>
      <c r="I226" s="135">
        <v>34281</v>
      </c>
      <c r="J226" s="136">
        <v>460.21</v>
      </c>
      <c r="K226" s="136">
        <v>987.04</v>
      </c>
      <c r="L226" s="138">
        <f t="shared" si="10"/>
        <v>1.3926061318188445E-3</v>
      </c>
      <c r="M226" s="138">
        <f t="shared" si="11"/>
        <v>7.8071927565472119E-4</v>
      </c>
    </row>
    <row r="227" spans="1:13" ht="15.75" thickBot="1" x14ac:dyDescent="0.3">
      <c r="A227" s="108">
        <v>43783</v>
      </c>
      <c r="B227" s="128">
        <v>19581.080000000002</v>
      </c>
      <c r="C227" s="109" t="s">
        <v>587</v>
      </c>
      <c r="D227" s="133">
        <f t="shared" si="9"/>
        <v>-6.8572773362925001E-3</v>
      </c>
      <c r="I227" s="135">
        <v>34282</v>
      </c>
      <c r="J227" s="136">
        <v>460.33</v>
      </c>
      <c r="K227" s="136">
        <v>987.04</v>
      </c>
      <c r="L227" s="138">
        <f t="shared" si="10"/>
        <v>2.6075052693336643E-4</v>
      </c>
      <c r="M227" s="138">
        <f t="shared" si="11"/>
        <v>0</v>
      </c>
    </row>
    <row r="228" spans="1:13" ht="15.75" thickBot="1" x14ac:dyDescent="0.3">
      <c r="A228" s="106">
        <v>43784</v>
      </c>
      <c r="B228" s="127">
        <v>19700.669999999998</v>
      </c>
      <c r="C228" s="110" t="s">
        <v>565</v>
      </c>
      <c r="D228" s="133">
        <f t="shared" si="9"/>
        <v>6.1074261480978829E-3</v>
      </c>
      <c r="I228" s="135">
        <v>34283</v>
      </c>
      <c r="J228" s="136">
        <v>463.72</v>
      </c>
      <c r="K228" s="136">
        <v>931.1</v>
      </c>
      <c r="L228" s="138">
        <f t="shared" si="10"/>
        <v>7.364282145417512E-3</v>
      </c>
      <c r="M228" s="138">
        <f t="shared" si="11"/>
        <v>-5.6674501539957796E-2</v>
      </c>
    </row>
    <row r="229" spans="1:13" ht="15.75" thickBot="1" x14ac:dyDescent="0.3">
      <c r="A229" s="108">
        <v>43787</v>
      </c>
      <c r="B229" s="128">
        <v>19742.8</v>
      </c>
      <c r="C229" s="111" t="s">
        <v>506</v>
      </c>
      <c r="D229" s="133">
        <f t="shared" si="9"/>
        <v>2.1385059492901016E-3</v>
      </c>
      <c r="I229" s="135">
        <v>34284</v>
      </c>
      <c r="J229" s="136">
        <v>462.64</v>
      </c>
      <c r="K229" s="136">
        <v>937.86</v>
      </c>
      <c r="L229" s="138">
        <f t="shared" si="10"/>
        <v>-2.3289916328819997E-3</v>
      </c>
      <c r="M229" s="138">
        <f t="shared" si="11"/>
        <v>7.2602298356782202E-3</v>
      </c>
    </row>
    <row r="230" spans="1:13" ht="15.75" thickBot="1" x14ac:dyDescent="0.3">
      <c r="A230" s="106">
        <v>43788</v>
      </c>
      <c r="B230" s="127">
        <v>19743.22</v>
      </c>
      <c r="C230" s="110" t="s">
        <v>436</v>
      </c>
      <c r="D230" s="133">
        <f t="shared" si="9"/>
        <v>2.1273578215951726E-5</v>
      </c>
      <c r="I230" s="135">
        <v>34285</v>
      </c>
      <c r="J230" s="136">
        <v>465.39</v>
      </c>
      <c r="K230" s="136">
        <v>937.03</v>
      </c>
      <c r="L230" s="138">
        <f t="shared" si="10"/>
        <v>5.9441466366937576E-3</v>
      </c>
      <c r="M230" s="138">
        <f t="shared" si="11"/>
        <v>-8.8499349583097788E-4</v>
      </c>
    </row>
    <row r="231" spans="1:13" ht="15.75" thickBot="1" x14ac:dyDescent="0.3">
      <c r="A231" s="108">
        <v>43789</v>
      </c>
      <c r="B231" s="128">
        <v>19702.21</v>
      </c>
      <c r="C231" s="109" t="s">
        <v>586</v>
      </c>
      <c r="D231" s="133">
        <f t="shared" si="9"/>
        <v>-2.0771687698360264E-3</v>
      </c>
      <c r="I231" s="135">
        <v>34288</v>
      </c>
      <c r="J231" s="136">
        <v>463.75</v>
      </c>
      <c r="K231" s="136">
        <v>919.62</v>
      </c>
      <c r="L231" s="138">
        <f t="shared" si="10"/>
        <v>-3.5239261694492499E-3</v>
      </c>
      <c r="M231" s="138">
        <f t="shared" si="11"/>
        <v>-1.8579981430690552E-2</v>
      </c>
    </row>
    <row r="232" spans="1:13" ht="15.75" thickBot="1" x14ac:dyDescent="0.3">
      <c r="A232" s="106">
        <v>43790</v>
      </c>
      <c r="B232" s="127">
        <v>19753.04</v>
      </c>
      <c r="C232" s="110" t="s">
        <v>406</v>
      </c>
      <c r="D232" s="133">
        <f t="shared" si="9"/>
        <v>2.5799136239031939E-3</v>
      </c>
      <c r="I232" s="135">
        <v>34289</v>
      </c>
      <c r="J232" s="136">
        <v>466.74</v>
      </c>
      <c r="K232" s="136">
        <v>882.73</v>
      </c>
      <c r="L232" s="138">
        <f t="shared" si="10"/>
        <v>6.4474393530997501E-3</v>
      </c>
      <c r="M232" s="138">
        <f t="shared" si="11"/>
        <v>-4.0114395076227119E-2</v>
      </c>
    </row>
    <row r="233" spans="1:13" ht="15.75" thickBot="1" x14ac:dyDescent="0.3">
      <c r="A233" s="108">
        <v>43791</v>
      </c>
      <c r="B233" s="128">
        <v>19885.650000000001</v>
      </c>
      <c r="C233" s="111" t="s">
        <v>585</v>
      </c>
      <c r="D233" s="133">
        <f t="shared" si="9"/>
        <v>6.7133970264830417E-3</v>
      </c>
      <c r="I233" s="135">
        <v>34290</v>
      </c>
      <c r="J233" s="136">
        <v>464.81</v>
      </c>
      <c r="K233" s="136">
        <v>824.36</v>
      </c>
      <c r="L233" s="138">
        <f t="shared" si="10"/>
        <v>-4.1350644898658926E-3</v>
      </c>
      <c r="M233" s="138">
        <f t="shared" si="11"/>
        <v>-6.6124409502339332E-2</v>
      </c>
    </row>
    <row r="234" spans="1:13" ht="15.75" thickBot="1" x14ac:dyDescent="0.3">
      <c r="A234" s="106">
        <v>43794</v>
      </c>
      <c r="B234" s="127">
        <v>19971.599999999999</v>
      </c>
      <c r="C234" s="110" t="s">
        <v>517</v>
      </c>
      <c r="D234" s="133">
        <f t="shared" si="9"/>
        <v>4.3222122485308294E-3</v>
      </c>
      <c r="I234" s="135">
        <v>34291</v>
      </c>
      <c r="J234" s="136">
        <v>463.62</v>
      </c>
      <c r="K234" s="136">
        <v>937.03</v>
      </c>
      <c r="L234" s="138">
        <f t="shared" si="10"/>
        <v>-2.5601858824035578E-3</v>
      </c>
      <c r="M234" s="138">
        <f t="shared" si="11"/>
        <v>0.13667572419816579</v>
      </c>
    </row>
    <row r="235" spans="1:13" ht="15.75" thickBot="1" x14ac:dyDescent="0.3">
      <c r="A235" s="108">
        <v>43795</v>
      </c>
      <c r="B235" s="128">
        <v>19965.93</v>
      </c>
      <c r="C235" s="109" t="s">
        <v>584</v>
      </c>
      <c r="D235" s="133">
        <f t="shared" si="9"/>
        <v>-2.8390314246220903E-4</v>
      </c>
      <c r="I235" s="135">
        <v>34292</v>
      </c>
      <c r="J235" s="136">
        <v>462.6</v>
      </c>
      <c r="K235" s="136">
        <v>916.3</v>
      </c>
      <c r="L235" s="138">
        <f t="shared" si="10"/>
        <v>-2.2000776497993653E-3</v>
      </c>
      <c r="M235" s="138">
        <f t="shared" si="11"/>
        <v>-2.2123091042976231E-2</v>
      </c>
    </row>
    <row r="236" spans="1:13" ht="15.75" thickBot="1" x14ac:dyDescent="0.3">
      <c r="A236" s="106">
        <v>43796</v>
      </c>
      <c r="B236" s="127">
        <v>19942.330000000002</v>
      </c>
      <c r="C236" s="107" t="s">
        <v>583</v>
      </c>
      <c r="D236" s="133">
        <f t="shared" si="9"/>
        <v>-1.1820135600995568E-3</v>
      </c>
      <c r="I236" s="135">
        <v>34295</v>
      </c>
      <c r="J236" s="136">
        <v>459.13</v>
      </c>
      <c r="K236" s="136">
        <v>924.08</v>
      </c>
      <c r="L236" s="138">
        <f t="shared" si="10"/>
        <v>-7.5010808473844077E-3</v>
      </c>
      <c r="M236" s="138">
        <f t="shared" si="11"/>
        <v>8.4906689948707707E-3</v>
      </c>
    </row>
    <row r="237" spans="1:13" ht="15.75" thickBot="1" x14ac:dyDescent="0.3">
      <c r="A237" s="108">
        <v>43797</v>
      </c>
      <c r="B237" s="128">
        <v>20055.57</v>
      </c>
      <c r="C237" s="111" t="s">
        <v>405</v>
      </c>
      <c r="D237" s="133">
        <f t="shared" si="9"/>
        <v>5.6783735902473757E-3</v>
      </c>
      <c r="I237" s="135">
        <v>34296</v>
      </c>
      <c r="J237" s="136">
        <v>461.03</v>
      </c>
      <c r="K237" s="136">
        <v>908.38</v>
      </c>
      <c r="L237" s="138">
        <f t="shared" si="10"/>
        <v>4.1382614945657597E-3</v>
      </c>
      <c r="M237" s="138">
        <f t="shared" si="11"/>
        <v>-1.6989871006839283E-2</v>
      </c>
    </row>
    <row r="238" spans="1:13" ht="15.75" thickBot="1" x14ac:dyDescent="0.3">
      <c r="A238" s="106">
        <v>43798</v>
      </c>
      <c r="B238" s="127">
        <v>20078</v>
      </c>
      <c r="C238" s="110" t="s">
        <v>413</v>
      </c>
      <c r="D238" s="133">
        <f t="shared" si="9"/>
        <v>1.118392546310092E-3</v>
      </c>
      <c r="I238" s="135">
        <v>34297</v>
      </c>
      <c r="J238" s="136">
        <v>462.36</v>
      </c>
      <c r="K238" s="136">
        <v>881.45</v>
      </c>
      <c r="L238" s="138">
        <f t="shared" si="10"/>
        <v>2.8848448040258573E-3</v>
      </c>
      <c r="M238" s="138">
        <f t="shared" si="11"/>
        <v>-2.9646183315352549E-2</v>
      </c>
    </row>
    <row r="239" spans="1:13" ht="15.75" thickBot="1" x14ac:dyDescent="0.3">
      <c r="A239" s="114">
        <v>43801</v>
      </c>
      <c r="B239" s="129">
        <v>20044.400000000001</v>
      </c>
      <c r="C239" s="115" t="s">
        <v>582</v>
      </c>
      <c r="D239" s="133">
        <f t="shared" si="9"/>
        <v>-1.6734734535311557E-3</v>
      </c>
      <c r="I239" s="135">
        <v>34298</v>
      </c>
      <c r="J239" s="136">
        <v>462.36</v>
      </c>
      <c r="K239" s="136">
        <v>867.33</v>
      </c>
      <c r="L239" s="138">
        <f t="shared" si="10"/>
        <v>0</v>
      </c>
      <c r="M239" s="138">
        <f t="shared" si="11"/>
        <v>-1.6019059504225996E-2</v>
      </c>
    </row>
    <row r="240" spans="1:13" ht="15.75" thickBot="1" x14ac:dyDescent="0.3">
      <c r="A240" s="108">
        <v>43802</v>
      </c>
      <c r="B240" s="128">
        <v>19759.25</v>
      </c>
      <c r="C240" s="109" t="s">
        <v>581</v>
      </c>
      <c r="D240" s="133">
        <f t="shared" si="9"/>
        <v>-1.4225918461016614E-2</v>
      </c>
      <c r="I240" s="135">
        <v>34299</v>
      </c>
      <c r="J240" s="136">
        <v>463.06</v>
      </c>
      <c r="K240" s="136">
        <v>868.19</v>
      </c>
      <c r="L240" s="138">
        <f t="shared" si="10"/>
        <v>1.5139717968682166E-3</v>
      </c>
      <c r="M240" s="138">
        <f t="shared" si="11"/>
        <v>9.9154877612905542E-4</v>
      </c>
    </row>
    <row r="241" spans="1:13" ht="15.75" thickBot="1" x14ac:dyDescent="0.3">
      <c r="A241" s="106">
        <v>43803</v>
      </c>
      <c r="B241" s="127">
        <v>19766.89</v>
      </c>
      <c r="C241" s="110" t="s">
        <v>404</v>
      </c>
      <c r="D241" s="133">
        <f t="shared" si="9"/>
        <v>3.8665435175927313E-4</v>
      </c>
      <c r="I241" s="135">
        <v>34302</v>
      </c>
      <c r="J241" s="136">
        <v>461.9</v>
      </c>
      <c r="K241" s="136">
        <v>853.13</v>
      </c>
      <c r="L241" s="138">
        <f t="shared" si="10"/>
        <v>-2.5050749362934069E-3</v>
      </c>
      <c r="M241" s="138">
        <f t="shared" si="11"/>
        <v>-1.7346433384397491E-2</v>
      </c>
    </row>
    <row r="242" spans="1:13" ht="15.75" thickBot="1" x14ac:dyDescent="0.3">
      <c r="A242" s="108">
        <v>43804</v>
      </c>
      <c r="B242" s="128">
        <v>19769.52</v>
      </c>
      <c r="C242" s="111" t="s">
        <v>491</v>
      </c>
      <c r="D242" s="133">
        <f t="shared" si="9"/>
        <v>1.330507732881105E-4</v>
      </c>
      <c r="I242" s="135">
        <v>34303</v>
      </c>
      <c r="J242" s="136">
        <v>461.79</v>
      </c>
      <c r="K242" s="136">
        <v>832.17</v>
      </c>
      <c r="L242" s="138">
        <f t="shared" si="10"/>
        <v>-2.3814678501830875E-4</v>
      </c>
      <c r="M242" s="138">
        <f t="shared" si="11"/>
        <v>-2.4568354178144052E-2</v>
      </c>
    </row>
    <row r="243" spans="1:13" ht="15.75" thickBot="1" x14ac:dyDescent="0.3">
      <c r="A243" s="106">
        <v>43805</v>
      </c>
      <c r="B243" s="127">
        <v>19874.38</v>
      </c>
      <c r="C243" s="110" t="s">
        <v>415</v>
      </c>
      <c r="D243" s="133">
        <f t="shared" si="9"/>
        <v>5.3041247334280539E-3</v>
      </c>
      <c r="I243" s="135">
        <v>34304</v>
      </c>
      <c r="J243" s="136">
        <v>461.89</v>
      </c>
      <c r="K243" s="136">
        <v>823.69</v>
      </c>
      <c r="L243" s="138">
        <f t="shared" si="10"/>
        <v>2.1654864765362154E-4</v>
      </c>
      <c r="M243" s="138">
        <f t="shared" si="11"/>
        <v>-1.0190225554874491E-2</v>
      </c>
    </row>
    <row r="244" spans="1:13" ht="15.75" thickBot="1" x14ac:dyDescent="0.3">
      <c r="A244" s="108">
        <v>43808</v>
      </c>
      <c r="B244" s="128">
        <v>19779.52</v>
      </c>
      <c r="C244" s="109" t="s">
        <v>477</v>
      </c>
      <c r="D244" s="133">
        <f t="shared" si="9"/>
        <v>-4.7729790816116316E-3</v>
      </c>
      <c r="I244" s="135">
        <v>34305</v>
      </c>
      <c r="J244" s="136">
        <v>463.11</v>
      </c>
      <c r="K244" s="136">
        <v>823.45</v>
      </c>
      <c r="L244" s="138">
        <f t="shared" si="10"/>
        <v>2.6413215267705025E-3</v>
      </c>
      <c r="M244" s="138">
        <f t="shared" si="11"/>
        <v>-2.9137175393656483E-4</v>
      </c>
    </row>
    <row r="245" spans="1:13" ht="15.75" thickBot="1" x14ac:dyDescent="0.3">
      <c r="A245" s="106">
        <v>43809</v>
      </c>
      <c r="B245" s="127">
        <v>19925.830000000002</v>
      </c>
      <c r="C245" s="110" t="s">
        <v>538</v>
      </c>
      <c r="D245" s="133">
        <f t="shared" si="9"/>
        <v>7.397045024348483E-3</v>
      </c>
      <c r="I245" s="135">
        <v>34306</v>
      </c>
      <c r="J245" s="136">
        <v>464.89</v>
      </c>
      <c r="K245" s="136">
        <v>851.45</v>
      </c>
      <c r="L245" s="138">
        <f t="shared" si="10"/>
        <v>3.8435792792208606E-3</v>
      </c>
      <c r="M245" s="138">
        <f t="shared" si="11"/>
        <v>3.400327888760702E-2</v>
      </c>
    </row>
    <row r="246" spans="1:13" ht="15.75" thickBot="1" x14ac:dyDescent="0.3">
      <c r="A246" s="108">
        <v>43810</v>
      </c>
      <c r="B246" s="128">
        <v>20022.73</v>
      </c>
      <c r="C246" s="111" t="s">
        <v>419</v>
      </c>
      <c r="D246" s="133">
        <f t="shared" si="9"/>
        <v>4.8630345636792955E-3</v>
      </c>
      <c r="I246" s="135">
        <v>34309</v>
      </c>
      <c r="J246" s="136">
        <v>466.43</v>
      </c>
      <c r="K246" s="136">
        <v>863.78</v>
      </c>
      <c r="L246" s="138">
        <f t="shared" si="10"/>
        <v>3.3126115855364076E-3</v>
      </c>
      <c r="M246" s="138">
        <f t="shared" si="11"/>
        <v>1.4481179164953817E-2</v>
      </c>
    </row>
    <row r="247" spans="1:13" ht="15.75" thickBot="1" x14ac:dyDescent="0.3">
      <c r="A247" s="106">
        <v>43811</v>
      </c>
      <c r="B247" s="127">
        <v>20103.93</v>
      </c>
      <c r="C247" s="110" t="s">
        <v>530</v>
      </c>
      <c r="D247" s="133">
        <f t="shared" si="9"/>
        <v>4.0553910480739001E-3</v>
      </c>
      <c r="I247" s="135">
        <v>34310</v>
      </c>
      <c r="J247" s="136">
        <v>466.76</v>
      </c>
      <c r="K247" s="136">
        <v>867.98</v>
      </c>
      <c r="L247" s="138">
        <f t="shared" si="10"/>
        <v>7.0750166155689827E-4</v>
      </c>
      <c r="M247" s="138">
        <f t="shared" si="11"/>
        <v>4.8623492092894549E-3</v>
      </c>
    </row>
    <row r="248" spans="1:13" ht="15.75" thickBot="1" x14ac:dyDescent="0.3">
      <c r="A248" s="108">
        <v>43812</v>
      </c>
      <c r="B248" s="128">
        <v>20096.560000000001</v>
      </c>
      <c r="C248" s="109" t="s">
        <v>552</v>
      </c>
      <c r="D248" s="133">
        <f t="shared" si="9"/>
        <v>-3.6659498913888883E-4</v>
      </c>
      <c r="I248" s="135">
        <v>34311</v>
      </c>
      <c r="J248" s="136">
        <v>466.29</v>
      </c>
      <c r="K248" s="136">
        <v>873.6</v>
      </c>
      <c r="L248" s="138">
        <f t="shared" si="10"/>
        <v>-1.006941468849024E-3</v>
      </c>
      <c r="M248" s="138">
        <f t="shared" si="11"/>
        <v>6.474803566902468E-3</v>
      </c>
    </row>
    <row r="249" spans="1:13" ht="15.75" thickBot="1" x14ac:dyDescent="0.3">
      <c r="A249" s="106">
        <v>43815</v>
      </c>
      <c r="B249" s="127">
        <v>20010.54</v>
      </c>
      <c r="C249" s="107" t="s">
        <v>414</v>
      </c>
      <c r="D249" s="133">
        <f t="shared" si="9"/>
        <v>-4.2803345448176417E-3</v>
      </c>
      <c r="I249" s="135">
        <v>34312</v>
      </c>
      <c r="J249" s="136">
        <v>464.18</v>
      </c>
      <c r="K249" s="136">
        <v>871.4</v>
      </c>
      <c r="L249" s="138">
        <f t="shared" si="10"/>
        <v>-4.5250809582020064E-3</v>
      </c>
      <c r="M249" s="138">
        <f t="shared" si="11"/>
        <v>-2.5183150183150705E-3</v>
      </c>
    </row>
    <row r="250" spans="1:13" ht="15.75" thickBot="1" x14ac:dyDescent="0.3">
      <c r="A250" s="108">
        <v>43816</v>
      </c>
      <c r="B250" s="128">
        <v>20069.21</v>
      </c>
      <c r="C250" s="111" t="s">
        <v>431</v>
      </c>
      <c r="D250" s="133">
        <f t="shared" si="9"/>
        <v>2.931954859788804E-3</v>
      </c>
      <c r="I250" s="135">
        <v>34313</v>
      </c>
      <c r="J250" s="136">
        <v>463.93</v>
      </c>
      <c r="K250" s="136">
        <v>855.27</v>
      </c>
      <c r="L250" s="138">
        <f t="shared" si="10"/>
        <v>-5.3858416993407727E-4</v>
      </c>
      <c r="M250" s="138">
        <f t="shared" si="11"/>
        <v>-1.851044296534312E-2</v>
      </c>
    </row>
    <row r="251" spans="1:13" ht="15.75" thickBot="1" x14ac:dyDescent="0.3">
      <c r="A251" s="106">
        <v>43817</v>
      </c>
      <c r="B251" s="127">
        <v>20243.150000000001</v>
      </c>
      <c r="C251" s="110" t="s">
        <v>443</v>
      </c>
      <c r="D251" s="133">
        <f t="shared" si="9"/>
        <v>8.6670078194409413E-3</v>
      </c>
      <c r="I251" s="135">
        <v>34316</v>
      </c>
      <c r="J251" s="136">
        <v>465.7</v>
      </c>
      <c r="K251" s="136">
        <v>855.27</v>
      </c>
      <c r="L251" s="138">
        <f t="shared" si="10"/>
        <v>3.8152307460176788E-3</v>
      </c>
      <c r="M251" s="138">
        <f t="shared" si="11"/>
        <v>0</v>
      </c>
    </row>
    <row r="252" spans="1:13" ht="15.75" thickBot="1" x14ac:dyDescent="0.3">
      <c r="A252" s="108">
        <v>43818</v>
      </c>
      <c r="B252" s="128">
        <v>20439.28</v>
      </c>
      <c r="C252" s="111" t="s">
        <v>571</v>
      </c>
      <c r="D252" s="133">
        <f t="shared" si="9"/>
        <v>9.6887095140824123E-3</v>
      </c>
      <c r="I252" s="135">
        <v>34317</v>
      </c>
      <c r="J252" s="136">
        <v>463.06</v>
      </c>
      <c r="K252" s="136">
        <v>868.68</v>
      </c>
      <c r="L252" s="138">
        <f t="shared" si="10"/>
        <v>-5.6688855486364317E-3</v>
      </c>
      <c r="M252" s="138">
        <f t="shared" si="11"/>
        <v>1.5679259181311127E-2</v>
      </c>
    </row>
    <row r="253" spans="1:13" ht="15.75" thickBot="1" x14ac:dyDescent="0.3">
      <c r="A253" s="106">
        <v>43819</v>
      </c>
      <c r="B253" s="127">
        <v>20312.78</v>
      </c>
      <c r="C253" s="107" t="s">
        <v>580</v>
      </c>
      <c r="D253" s="133">
        <f t="shared" si="9"/>
        <v>-6.1890634112356209E-3</v>
      </c>
      <c r="I253" s="135">
        <v>34318</v>
      </c>
      <c r="J253" s="136">
        <v>461.84</v>
      </c>
      <c r="K253" s="136">
        <v>863.49</v>
      </c>
      <c r="L253" s="138">
        <f t="shared" si="10"/>
        <v>-2.6346477778258267E-3</v>
      </c>
      <c r="M253" s="138">
        <f t="shared" si="11"/>
        <v>-5.9745821246027777E-3</v>
      </c>
    </row>
    <row r="254" spans="1:13" ht="15.75" thickBot="1" x14ac:dyDescent="0.3">
      <c r="A254" s="108">
        <v>43822</v>
      </c>
      <c r="B254" s="128">
        <v>20356.48</v>
      </c>
      <c r="C254" s="111" t="s">
        <v>494</v>
      </c>
      <c r="D254" s="133">
        <f t="shared" si="9"/>
        <v>2.1513549597839748E-3</v>
      </c>
      <c r="I254" s="135">
        <v>34319</v>
      </c>
      <c r="J254" s="136">
        <v>463.34</v>
      </c>
      <c r="K254" s="136">
        <v>857.17</v>
      </c>
      <c r="L254" s="138">
        <f t="shared" si="10"/>
        <v>3.2478780530053701E-3</v>
      </c>
      <c r="M254" s="138">
        <f t="shared" si="11"/>
        <v>-7.3191351376391735E-3</v>
      </c>
    </row>
    <row r="255" spans="1:13" ht="15.75" thickBot="1" x14ac:dyDescent="0.3">
      <c r="A255" s="106">
        <v>43823</v>
      </c>
      <c r="B255" s="127">
        <v>20426.990000000002</v>
      </c>
      <c r="C255" s="110" t="s">
        <v>579</v>
      </c>
      <c r="D255" s="133">
        <f t="shared" si="9"/>
        <v>3.4637619077562544E-3</v>
      </c>
      <c r="I255" s="135">
        <v>34320</v>
      </c>
      <c r="J255" s="136">
        <v>466.38</v>
      </c>
      <c r="K255" s="136">
        <v>857.78</v>
      </c>
      <c r="L255" s="138">
        <f t="shared" si="10"/>
        <v>6.5610566754435631E-3</v>
      </c>
      <c r="M255" s="138">
        <f t="shared" si="11"/>
        <v>7.1164413126919245E-4</v>
      </c>
    </row>
    <row r="256" spans="1:13" ht="15.75" thickBot="1" x14ac:dyDescent="0.3">
      <c r="A256" s="108">
        <v>43825</v>
      </c>
      <c r="B256" s="128">
        <v>20606.900000000001</v>
      </c>
      <c r="C256" s="111" t="s">
        <v>578</v>
      </c>
      <c r="D256" s="133">
        <f t="shared" si="9"/>
        <v>8.8074650254393733E-3</v>
      </c>
      <c r="I256" s="135">
        <v>34323</v>
      </c>
      <c r="J256" s="136">
        <v>465.85</v>
      </c>
      <c r="K256" s="136">
        <v>860.25</v>
      </c>
      <c r="L256" s="138">
        <f t="shared" si="10"/>
        <v>-1.1364123675971797E-3</v>
      </c>
      <c r="M256" s="138">
        <f t="shared" si="11"/>
        <v>2.8795262188440244E-3</v>
      </c>
    </row>
    <row r="257" spans="1:13" ht="15.75" thickBot="1" x14ac:dyDescent="0.3">
      <c r="A257" s="106">
        <v>43826</v>
      </c>
      <c r="B257" s="127">
        <v>20579.509999999998</v>
      </c>
      <c r="C257" s="107" t="s">
        <v>557</v>
      </c>
      <c r="D257" s="133">
        <f t="shared" si="9"/>
        <v>-1.3291664442494045E-3</v>
      </c>
      <c r="I257" s="135">
        <v>34324</v>
      </c>
      <c r="J257" s="136">
        <v>465.3</v>
      </c>
      <c r="K257" s="136">
        <v>865.3</v>
      </c>
      <c r="L257" s="138">
        <f t="shared" si="10"/>
        <v>-1.1806375442739324E-3</v>
      </c>
      <c r="M257" s="138">
        <f t="shared" si="11"/>
        <v>5.8703865155477529E-3</v>
      </c>
    </row>
    <row r="258" spans="1:13" ht="15.75" thickBot="1" x14ac:dyDescent="0.3">
      <c r="A258" s="108">
        <v>43829</v>
      </c>
      <c r="B258" s="128">
        <v>20587.080000000002</v>
      </c>
      <c r="C258" s="111" t="s">
        <v>404</v>
      </c>
      <c r="D258" s="133">
        <f t="shared" si="9"/>
        <v>3.6784160555831247E-4</v>
      </c>
      <c r="I258" s="135">
        <v>34325</v>
      </c>
      <c r="J258" s="136">
        <v>467.32</v>
      </c>
      <c r="K258" s="136">
        <v>872.84</v>
      </c>
      <c r="L258" s="138">
        <f t="shared" si="10"/>
        <v>4.3412851923489825E-3</v>
      </c>
      <c r="M258" s="138">
        <f t="shared" si="11"/>
        <v>8.7137408991102248E-3</v>
      </c>
    </row>
    <row r="259" spans="1:13" ht="15.75" thickBot="1" x14ac:dyDescent="0.3">
      <c r="A259" s="106">
        <v>43830</v>
      </c>
      <c r="B259" s="127">
        <v>20526.13</v>
      </c>
      <c r="C259" s="107" t="s">
        <v>577</v>
      </c>
      <c r="D259" s="133">
        <f t="shared" si="9"/>
        <v>-2.9605947030856596E-3</v>
      </c>
      <c r="I259" s="135">
        <v>34326</v>
      </c>
      <c r="J259" s="136">
        <v>467.38</v>
      </c>
      <c r="K259" s="136">
        <v>891.08</v>
      </c>
      <c r="L259" s="138">
        <f t="shared" si="10"/>
        <v>1.2839168021912666E-4</v>
      </c>
      <c r="M259" s="138">
        <f t="shared" si="11"/>
        <v>2.0897300765317824E-2</v>
      </c>
    </row>
    <row r="260" spans="1:13" ht="15.75" thickBot="1" x14ac:dyDescent="0.3">
      <c r="A260" s="112">
        <v>43832</v>
      </c>
      <c r="B260" s="130">
        <v>20634.14</v>
      </c>
      <c r="C260" s="113" t="s">
        <v>415</v>
      </c>
      <c r="D260" s="133">
        <f t="shared" si="9"/>
        <v>5.2620732695348995E-3</v>
      </c>
      <c r="I260" s="135">
        <v>34327</v>
      </c>
      <c r="J260" s="136">
        <v>467.38</v>
      </c>
      <c r="K260" s="136">
        <v>891.61</v>
      </c>
      <c r="L260" s="138">
        <f t="shared" si="10"/>
        <v>0</v>
      </c>
      <c r="M260" s="138">
        <f t="shared" si="11"/>
        <v>5.9478385779051569E-4</v>
      </c>
    </row>
    <row r="261" spans="1:13" ht="15.75" thickBot="1" x14ac:dyDescent="0.3">
      <c r="A261" s="106">
        <v>43833</v>
      </c>
      <c r="B261" s="127">
        <v>20545.509999999998</v>
      </c>
      <c r="C261" s="107" t="s">
        <v>414</v>
      </c>
      <c r="D261" s="133">
        <f t="shared" si="9"/>
        <v>-4.2953086486764661E-3</v>
      </c>
      <c r="I261" s="135">
        <v>34330</v>
      </c>
      <c r="J261" s="136">
        <v>470.54</v>
      </c>
      <c r="K261" s="136">
        <v>890.88</v>
      </c>
      <c r="L261" s="138">
        <f t="shared" si="10"/>
        <v>6.7610937566862615E-3</v>
      </c>
      <c r="M261" s="138">
        <f t="shared" si="11"/>
        <v>-8.1874362108995879E-4</v>
      </c>
    </row>
    <row r="262" spans="1:13" ht="15.75" thickBot="1" x14ac:dyDescent="0.3">
      <c r="A262" s="108">
        <v>43836</v>
      </c>
      <c r="B262" s="128">
        <v>20568.39</v>
      </c>
      <c r="C262" s="111" t="s">
        <v>413</v>
      </c>
      <c r="D262" s="133">
        <f t="shared" ref="D262:D325" si="12">(B262-B261)/B261</f>
        <v>1.1136253127812851E-3</v>
      </c>
      <c r="I262" s="135">
        <v>34331</v>
      </c>
      <c r="J262" s="136">
        <v>470.94</v>
      </c>
      <c r="K262" s="136">
        <v>889.79</v>
      </c>
      <c r="L262" s="138">
        <f t="shared" si="10"/>
        <v>8.5008713393117964E-4</v>
      </c>
      <c r="M262" s="138">
        <f t="shared" si="11"/>
        <v>-1.2235093390804955E-3</v>
      </c>
    </row>
    <row r="263" spans="1:13" ht="15.75" thickBot="1" x14ac:dyDescent="0.3">
      <c r="A263" s="106">
        <v>43837</v>
      </c>
      <c r="B263" s="127">
        <v>20475.28</v>
      </c>
      <c r="C263" s="107" t="s">
        <v>412</v>
      </c>
      <c r="D263" s="133">
        <f t="shared" si="12"/>
        <v>-4.5268492089074828E-3</v>
      </c>
      <c r="I263" s="135">
        <v>34332</v>
      </c>
      <c r="J263" s="136">
        <v>470.58</v>
      </c>
      <c r="K263" s="136">
        <v>898.08</v>
      </c>
      <c r="L263" s="138">
        <f t="shared" ref="L263:L326" si="13">(J263-J262)/J262</f>
        <v>-7.644285896292811E-4</v>
      </c>
      <c r="M263" s="138">
        <f t="shared" ref="M263:M326" si="14">(K263-K262)/K262</f>
        <v>9.3168050888412738E-3</v>
      </c>
    </row>
    <row r="264" spans="1:13" ht="15.75" thickBot="1" x14ac:dyDescent="0.3">
      <c r="A264" s="108">
        <v>43838</v>
      </c>
      <c r="B264" s="128">
        <v>20381.919999999998</v>
      </c>
      <c r="C264" s="109" t="s">
        <v>411</v>
      </c>
      <c r="D264" s="133">
        <f t="shared" si="12"/>
        <v>-4.5596446055927243E-3</v>
      </c>
      <c r="I264" s="135">
        <v>34333</v>
      </c>
      <c r="J264" s="136">
        <v>468.64</v>
      </c>
      <c r="K264" s="136">
        <v>930.47</v>
      </c>
      <c r="L264" s="138">
        <f t="shared" si="13"/>
        <v>-4.1225721450125329E-3</v>
      </c>
      <c r="M264" s="138">
        <f t="shared" si="14"/>
        <v>3.6065829324781737E-2</v>
      </c>
    </row>
    <row r="265" spans="1:13" ht="15.75" thickBot="1" x14ac:dyDescent="0.3">
      <c r="A265" s="106">
        <v>43839</v>
      </c>
      <c r="B265" s="127">
        <v>20420.169999999998</v>
      </c>
      <c r="C265" s="110" t="s">
        <v>410</v>
      </c>
      <c r="D265" s="133">
        <f t="shared" si="12"/>
        <v>1.8766632387920276E-3</v>
      </c>
      <c r="I265" s="139">
        <v>34334</v>
      </c>
      <c r="J265" s="140">
        <v>466.45</v>
      </c>
      <c r="K265" s="136">
        <v>930.47</v>
      </c>
      <c r="L265" s="138">
        <f t="shared" si="13"/>
        <v>-4.6730966200068235E-3</v>
      </c>
      <c r="M265" s="138">
        <f t="shared" si="14"/>
        <v>0</v>
      </c>
    </row>
    <row r="266" spans="1:13" ht="15.75" thickBot="1" x14ac:dyDescent="0.3">
      <c r="A266" s="108">
        <v>43840</v>
      </c>
      <c r="B266" s="128">
        <v>20447.349999999999</v>
      </c>
      <c r="C266" s="111" t="s">
        <v>409</v>
      </c>
      <c r="D266" s="133">
        <f t="shared" si="12"/>
        <v>1.3310369110541339E-3</v>
      </c>
      <c r="I266" s="135">
        <v>34337</v>
      </c>
      <c r="J266" s="136">
        <v>465.44</v>
      </c>
      <c r="K266" s="136">
        <v>958.79</v>
      </c>
      <c r="L266" s="138">
        <f t="shared" si="13"/>
        <v>-2.1652910279772557E-3</v>
      </c>
      <c r="M266" s="138">
        <f t="shared" si="14"/>
        <v>3.0436231151998384E-2</v>
      </c>
    </row>
    <row r="267" spans="1:13" ht="15.75" thickBot="1" x14ac:dyDescent="0.3">
      <c r="A267" s="106">
        <v>43843</v>
      </c>
      <c r="B267" s="127">
        <v>20475.919999999998</v>
      </c>
      <c r="C267" s="110" t="s">
        <v>408</v>
      </c>
      <c r="D267" s="133">
        <f t="shared" si="12"/>
        <v>1.3972470760269526E-3</v>
      </c>
      <c r="I267" s="135">
        <v>34338</v>
      </c>
      <c r="J267" s="136">
        <v>466.87</v>
      </c>
      <c r="K267" s="136">
        <v>948.28</v>
      </c>
      <c r="L267" s="138">
        <f t="shared" si="13"/>
        <v>3.0723616363011489E-3</v>
      </c>
      <c r="M267" s="138">
        <f t="shared" si="14"/>
        <v>-1.0961733017657663E-2</v>
      </c>
    </row>
    <row r="268" spans="1:13" ht="15.75" thickBot="1" x14ac:dyDescent="0.3">
      <c r="A268" s="108">
        <v>43844</v>
      </c>
      <c r="B268" s="128">
        <v>20489.66</v>
      </c>
      <c r="C268" s="111" t="s">
        <v>407</v>
      </c>
      <c r="D268" s="133">
        <f t="shared" si="12"/>
        <v>6.7103211968017073E-4</v>
      </c>
      <c r="I268" s="135">
        <v>34339</v>
      </c>
      <c r="J268" s="136">
        <v>467.55</v>
      </c>
      <c r="K268" s="136">
        <v>947.46</v>
      </c>
      <c r="L268" s="138">
        <f t="shared" si="13"/>
        <v>1.456508235697318E-3</v>
      </c>
      <c r="M268" s="138">
        <f t="shared" si="14"/>
        <v>-8.6472349938829924E-4</v>
      </c>
    </row>
    <row r="269" spans="1:13" ht="15.75" thickBot="1" x14ac:dyDescent="0.3">
      <c r="A269" s="106">
        <v>43845</v>
      </c>
      <c r="B269" s="127">
        <v>20557.02</v>
      </c>
      <c r="C269" s="110" t="s">
        <v>402</v>
      </c>
      <c r="D269" s="133">
        <f t="shared" si="12"/>
        <v>3.2875118474391756E-3</v>
      </c>
      <c r="I269" s="135">
        <v>34340</v>
      </c>
      <c r="J269" s="136">
        <v>467.12</v>
      </c>
      <c r="K269" s="136">
        <v>948.02</v>
      </c>
      <c r="L269" s="138">
        <f t="shared" si="13"/>
        <v>-9.1968773393221435E-4</v>
      </c>
      <c r="M269" s="138">
        <f t="shared" si="14"/>
        <v>5.9105397589338381E-4</v>
      </c>
    </row>
    <row r="270" spans="1:13" ht="15.75" thickBot="1" x14ac:dyDescent="0.3">
      <c r="A270" s="108">
        <v>43846</v>
      </c>
      <c r="B270" s="128">
        <v>20610.52</v>
      </c>
      <c r="C270" s="111" t="s">
        <v>406</v>
      </c>
      <c r="D270" s="133">
        <f t="shared" si="12"/>
        <v>2.6025172909303002E-3</v>
      </c>
      <c r="I270" s="135">
        <v>34341</v>
      </c>
      <c r="J270" s="136">
        <v>469.9</v>
      </c>
      <c r="K270" s="136">
        <v>949.82</v>
      </c>
      <c r="L270" s="138">
        <f t="shared" si="13"/>
        <v>5.951361534509275E-3</v>
      </c>
      <c r="M270" s="138">
        <f t="shared" si="14"/>
        <v>1.8986941203772791E-3</v>
      </c>
    </row>
    <row r="271" spans="1:13" ht="15.75" thickBot="1" x14ac:dyDescent="0.3">
      <c r="A271" s="106">
        <v>43847</v>
      </c>
      <c r="B271" s="127">
        <v>20727.28</v>
      </c>
      <c r="C271" s="110" t="s">
        <v>405</v>
      </c>
      <c r="D271" s="133">
        <f t="shared" si="12"/>
        <v>5.6650681302557329E-3</v>
      </c>
      <c r="I271" s="135">
        <v>34344</v>
      </c>
      <c r="J271" s="136">
        <v>475.27</v>
      </c>
      <c r="K271" s="136">
        <v>971.2</v>
      </c>
      <c r="L271" s="138">
        <f t="shared" si="13"/>
        <v>1.1427963396467344E-2</v>
      </c>
      <c r="M271" s="138">
        <f t="shared" si="14"/>
        <v>2.2509528121117679E-2</v>
      </c>
    </row>
    <row r="272" spans="1:13" ht="15.75" thickBot="1" x14ac:dyDescent="0.3">
      <c r="A272" s="108">
        <v>43850</v>
      </c>
      <c r="B272" s="128">
        <v>20734.740000000002</v>
      </c>
      <c r="C272" s="111" t="s">
        <v>404</v>
      </c>
      <c r="D272" s="133">
        <f t="shared" si="12"/>
        <v>3.5991215441692135E-4</v>
      </c>
      <c r="I272" s="135">
        <v>34345</v>
      </c>
      <c r="J272" s="136">
        <v>474.13</v>
      </c>
      <c r="K272" s="136">
        <v>968.4</v>
      </c>
      <c r="L272" s="138">
        <f t="shared" si="13"/>
        <v>-2.3986365644791097E-3</v>
      </c>
      <c r="M272" s="138">
        <f t="shared" si="14"/>
        <v>-2.8830313014827718E-3</v>
      </c>
    </row>
    <row r="273" spans="1:13" ht="15.75" thickBot="1" x14ac:dyDescent="0.3">
      <c r="A273" s="106">
        <v>43851</v>
      </c>
      <c r="B273" s="127">
        <v>20612.18</v>
      </c>
      <c r="C273" s="107" t="s">
        <v>403</v>
      </c>
      <c r="D273" s="133">
        <f t="shared" si="12"/>
        <v>-5.9108529935750966E-3</v>
      </c>
      <c r="I273" s="135">
        <v>34346</v>
      </c>
      <c r="J273" s="136">
        <v>474.17</v>
      </c>
      <c r="K273" s="136">
        <v>968.17</v>
      </c>
      <c r="L273" s="138">
        <f t="shared" si="13"/>
        <v>8.4365047560838727E-5</v>
      </c>
      <c r="M273" s="138">
        <f t="shared" si="14"/>
        <v>-2.3750516315573957E-4</v>
      </c>
    </row>
    <row r="274" spans="1:13" ht="15.75" thickBot="1" x14ac:dyDescent="0.3">
      <c r="A274" s="108">
        <v>43852</v>
      </c>
      <c r="B274" s="128">
        <v>20679.59</v>
      </c>
      <c r="C274" s="111" t="s">
        <v>402</v>
      </c>
      <c r="D274" s="133">
        <f t="shared" si="12"/>
        <v>3.2703964355056017E-3</v>
      </c>
      <c r="I274" s="135">
        <v>34347</v>
      </c>
      <c r="J274" s="136">
        <v>472.47</v>
      </c>
      <c r="K274" s="136">
        <v>975.02</v>
      </c>
      <c r="L274" s="138">
        <f t="shared" si="13"/>
        <v>-3.5852120547482731E-3</v>
      </c>
      <c r="M274" s="138">
        <f t="shared" si="14"/>
        <v>7.0752037348812942E-3</v>
      </c>
    </row>
    <row r="275" spans="1:13" ht="15.75" thickBot="1" x14ac:dyDescent="0.3">
      <c r="A275" s="106">
        <v>43853</v>
      </c>
      <c r="B275" s="127">
        <v>20545.189999999999</v>
      </c>
      <c r="C275" s="107" t="s">
        <v>401</v>
      </c>
      <c r="D275" s="133">
        <f t="shared" si="12"/>
        <v>-6.4991617338642331E-3</v>
      </c>
      <c r="I275" s="135">
        <v>34348</v>
      </c>
      <c r="J275" s="136">
        <v>474.91</v>
      </c>
      <c r="K275" s="136">
        <v>984.78</v>
      </c>
      <c r="L275" s="138">
        <f t="shared" si="13"/>
        <v>5.1643490591995207E-3</v>
      </c>
      <c r="M275" s="138">
        <f t="shared" si="14"/>
        <v>1.0010051075875357E-2</v>
      </c>
    </row>
    <row r="276" spans="1:13" ht="15.75" thickBot="1" x14ac:dyDescent="0.3">
      <c r="A276" s="108">
        <v>43854</v>
      </c>
      <c r="B276" s="128">
        <v>20319.2</v>
      </c>
      <c r="C276" s="109" t="s">
        <v>400</v>
      </c>
      <c r="D276" s="133">
        <f t="shared" si="12"/>
        <v>-1.0999654907060874E-2</v>
      </c>
      <c r="I276" s="135">
        <v>34351</v>
      </c>
      <c r="J276" s="136">
        <v>473.25</v>
      </c>
      <c r="K276" s="136">
        <v>988.21</v>
      </c>
      <c r="L276" s="138">
        <f t="shared" si="13"/>
        <v>-3.4953991282559325E-3</v>
      </c>
      <c r="M276" s="138">
        <f t="shared" si="14"/>
        <v>3.4830114340259387E-3</v>
      </c>
    </row>
    <row r="277" spans="1:13" ht="15.75" thickBot="1" x14ac:dyDescent="0.3">
      <c r="A277" s="106">
        <v>43857</v>
      </c>
      <c r="B277" s="127">
        <v>19964.419999999998</v>
      </c>
      <c r="C277" s="107" t="s">
        <v>399</v>
      </c>
      <c r="D277" s="133">
        <f t="shared" si="12"/>
        <v>-1.7460333083979804E-2</v>
      </c>
      <c r="I277" s="135">
        <v>34352</v>
      </c>
      <c r="J277" s="136">
        <v>474.25</v>
      </c>
      <c r="K277" s="136">
        <v>995.96</v>
      </c>
      <c r="L277" s="138">
        <f t="shared" si="13"/>
        <v>2.1130480718436345E-3</v>
      </c>
      <c r="M277" s="138">
        <f t="shared" si="14"/>
        <v>7.8424626344602861E-3</v>
      </c>
    </row>
    <row r="278" spans="1:13" ht="15.75" thickBot="1" x14ac:dyDescent="0.3">
      <c r="A278" s="108">
        <v>43858</v>
      </c>
      <c r="B278" s="128">
        <v>19924.759999999998</v>
      </c>
      <c r="C278" s="109" t="s">
        <v>398</v>
      </c>
      <c r="D278" s="133">
        <f t="shared" si="12"/>
        <v>-1.9865340440643835E-3</v>
      </c>
      <c r="I278" s="135">
        <v>34353</v>
      </c>
      <c r="J278" s="136">
        <v>474.3</v>
      </c>
      <c r="K278" s="136">
        <v>995.96</v>
      </c>
      <c r="L278" s="138">
        <f t="shared" si="13"/>
        <v>1.0542962572485265E-4</v>
      </c>
      <c r="M278" s="138">
        <f t="shared" si="14"/>
        <v>0</v>
      </c>
    </row>
    <row r="279" spans="1:13" ht="15.75" thickBot="1" x14ac:dyDescent="0.3">
      <c r="A279" s="106">
        <v>43859</v>
      </c>
      <c r="B279" s="127">
        <v>19979.740000000002</v>
      </c>
      <c r="C279" s="110" t="s">
        <v>397</v>
      </c>
      <c r="D279" s="133">
        <f t="shared" si="12"/>
        <v>2.7593807905341499E-3</v>
      </c>
      <c r="I279" s="135">
        <v>34354</v>
      </c>
      <c r="J279" s="136">
        <v>474.98</v>
      </c>
      <c r="K279" s="136">
        <v>1006.7</v>
      </c>
      <c r="L279" s="138">
        <f t="shared" si="13"/>
        <v>1.4336917562724157E-3</v>
      </c>
      <c r="M279" s="138">
        <f t="shared" si="14"/>
        <v>1.0783565605044388E-2</v>
      </c>
    </row>
    <row r="280" spans="1:13" ht="15.75" thickBot="1" x14ac:dyDescent="0.3">
      <c r="A280" s="108">
        <v>43860</v>
      </c>
      <c r="B280" s="128">
        <v>19914.98</v>
      </c>
      <c r="C280" s="109" t="s">
        <v>396</v>
      </c>
      <c r="D280" s="133">
        <f t="shared" si="12"/>
        <v>-3.2412834201046678E-3</v>
      </c>
      <c r="I280" s="135">
        <v>34355</v>
      </c>
      <c r="J280" s="136">
        <v>474.72</v>
      </c>
      <c r="K280" s="136">
        <v>1031.02</v>
      </c>
      <c r="L280" s="138">
        <f t="shared" si="13"/>
        <v>-5.4739146911446986E-4</v>
      </c>
      <c r="M280" s="138">
        <f t="shared" si="14"/>
        <v>2.4158140458925136E-2</v>
      </c>
    </row>
    <row r="281" spans="1:13" ht="15.75" thickBot="1" x14ac:dyDescent="0.3">
      <c r="A281" s="114">
        <v>43861</v>
      </c>
      <c r="B281" s="129">
        <v>19834.900000000001</v>
      </c>
      <c r="C281" s="115" t="s">
        <v>395</v>
      </c>
      <c r="D281" s="133">
        <f t="shared" si="12"/>
        <v>-4.0210936691876219E-3</v>
      </c>
      <c r="I281" s="135">
        <v>34358</v>
      </c>
      <c r="J281" s="136">
        <v>471.97</v>
      </c>
      <c r="K281" s="136">
        <v>1059.4100000000001</v>
      </c>
      <c r="L281" s="138">
        <f t="shared" si="13"/>
        <v>-5.7928884395011789E-3</v>
      </c>
      <c r="M281" s="138">
        <f t="shared" si="14"/>
        <v>2.7535838296056429E-2</v>
      </c>
    </row>
    <row r="282" spans="1:13" ht="15.75" thickBot="1" x14ac:dyDescent="0.3">
      <c r="A282" s="106">
        <v>43861</v>
      </c>
      <c r="B282" s="127">
        <v>19834.900000000001</v>
      </c>
      <c r="C282" s="107" t="s">
        <v>395</v>
      </c>
      <c r="D282" s="133">
        <f t="shared" si="12"/>
        <v>0</v>
      </c>
      <c r="I282" s="135">
        <v>34359</v>
      </c>
      <c r="J282" s="136">
        <v>470.92</v>
      </c>
      <c r="K282" s="136">
        <v>1055.8399999999999</v>
      </c>
      <c r="L282" s="138">
        <f t="shared" si="13"/>
        <v>-2.2247176727334603E-3</v>
      </c>
      <c r="M282" s="138">
        <f t="shared" si="14"/>
        <v>-3.3698001717938886E-3</v>
      </c>
    </row>
    <row r="283" spans="1:13" ht="15.75" thickBot="1" x14ac:dyDescent="0.3">
      <c r="A283" s="108">
        <v>43864</v>
      </c>
      <c r="B283" s="128">
        <v>19835.79</v>
      </c>
      <c r="C283" s="111" t="s">
        <v>436</v>
      </c>
      <c r="D283" s="133">
        <f t="shared" si="12"/>
        <v>4.4870405194854417E-5</v>
      </c>
      <c r="I283" s="135">
        <v>34360</v>
      </c>
      <c r="J283" s="136">
        <v>473.2</v>
      </c>
      <c r="K283" s="136">
        <v>1059.44</v>
      </c>
      <c r="L283" s="138">
        <f t="shared" si="13"/>
        <v>4.8415866813895621E-3</v>
      </c>
      <c r="M283" s="138">
        <f t="shared" si="14"/>
        <v>3.4096075162904763E-3</v>
      </c>
    </row>
    <row r="284" spans="1:13" ht="15.75" thickBot="1" x14ac:dyDescent="0.3">
      <c r="A284" s="106">
        <v>43865</v>
      </c>
      <c r="B284" s="127">
        <v>20251.61</v>
      </c>
      <c r="C284" s="110" t="s">
        <v>435</v>
      </c>
      <c r="D284" s="133">
        <f t="shared" si="12"/>
        <v>2.096311767769268E-2</v>
      </c>
      <c r="I284" s="135">
        <v>34361</v>
      </c>
      <c r="J284" s="136">
        <v>477.05</v>
      </c>
      <c r="K284" s="136">
        <v>1068.45</v>
      </c>
      <c r="L284" s="138">
        <f t="shared" si="13"/>
        <v>8.1360946745562615E-3</v>
      </c>
      <c r="M284" s="138">
        <f t="shared" si="14"/>
        <v>8.5044929396662292E-3</v>
      </c>
    </row>
    <row r="285" spans="1:13" ht="15.75" thickBot="1" x14ac:dyDescent="0.3">
      <c r="A285" s="108">
        <v>43866</v>
      </c>
      <c r="B285" s="128">
        <v>20393.939999999999</v>
      </c>
      <c r="C285" s="111" t="s">
        <v>434</v>
      </c>
      <c r="D285" s="133">
        <f t="shared" si="12"/>
        <v>7.0280831993109732E-3</v>
      </c>
      <c r="I285" s="135">
        <v>34362</v>
      </c>
      <c r="J285" s="136">
        <v>478.7</v>
      </c>
      <c r="K285" s="136">
        <v>1078.3900000000001</v>
      </c>
      <c r="L285" s="138">
        <f t="shared" si="13"/>
        <v>3.4587569437165436E-3</v>
      </c>
      <c r="M285" s="138">
        <f t="shared" si="14"/>
        <v>9.3031962188217087E-3</v>
      </c>
    </row>
    <row r="286" spans="1:13" ht="15.75" thickBot="1" x14ac:dyDescent="0.3">
      <c r="A286" s="106">
        <v>43867</v>
      </c>
      <c r="B286" s="127">
        <v>20100.810000000001</v>
      </c>
      <c r="C286" s="107" t="s">
        <v>433</v>
      </c>
      <c r="D286" s="133">
        <f t="shared" si="12"/>
        <v>-1.4373387388606489E-2</v>
      </c>
      <c r="I286" s="135">
        <v>34365</v>
      </c>
      <c r="J286" s="136">
        <v>481.61</v>
      </c>
      <c r="K286" s="136">
        <v>1106.3800000000001</v>
      </c>
      <c r="L286" s="138">
        <f t="shared" si="13"/>
        <v>6.0789638604554523E-3</v>
      </c>
      <c r="M286" s="138">
        <f t="shared" si="14"/>
        <v>2.5955359378332519E-2</v>
      </c>
    </row>
    <row r="287" spans="1:13" ht="15.75" thickBot="1" x14ac:dyDescent="0.3">
      <c r="A287" s="108">
        <v>43868</v>
      </c>
      <c r="B287" s="128">
        <v>19883.88</v>
      </c>
      <c r="C287" s="109" t="s">
        <v>432</v>
      </c>
      <c r="D287" s="133">
        <f t="shared" si="12"/>
        <v>-1.079210240781343E-2</v>
      </c>
      <c r="I287" s="135">
        <v>34366</v>
      </c>
      <c r="J287" s="136">
        <v>479.62</v>
      </c>
      <c r="K287" s="136">
        <v>1141.24</v>
      </c>
      <c r="L287" s="138">
        <f t="shared" si="13"/>
        <v>-4.1319740038620652E-3</v>
      </c>
      <c r="M287" s="138">
        <f t="shared" si="14"/>
        <v>3.150816175274309E-2</v>
      </c>
    </row>
    <row r="288" spans="1:13" ht="15.75" thickBot="1" x14ac:dyDescent="0.3">
      <c r="A288" s="106">
        <v>43871</v>
      </c>
      <c r="B288" s="127">
        <v>19941.39</v>
      </c>
      <c r="C288" s="110" t="s">
        <v>431</v>
      </c>
      <c r="D288" s="133">
        <f t="shared" si="12"/>
        <v>2.8922926511323944E-3</v>
      </c>
      <c r="I288" s="135">
        <v>34367</v>
      </c>
      <c r="J288" s="136">
        <v>482</v>
      </c>
      <c r="K288" s="136">
        <v>1171.06</v>
      </c>
      <c r="L288" s="138">
        <f t="shared" si="13"/>
        <v>4.9622617905842031E-3</v>
      </c>
      <c r="M288" s="138">
        <f t="shared" si="14"/>
        <v>2.612947320458443E-2</v>
      </c>
    </row>
    <row r="289" spans="1:13" ht="15.75" thickBot="1" x14ac:dyDescent="0.3">
      <c r="A289" s="108">
        <v>43872</v>
      </c>
      <c r="B289" s="128">
        <v>19958.87</v>
      </c>
      <c r="C289" s="111" t="s">
        <v>430</v>
      </c>
      <c r="D289" s="133">
        <f t="shared" si="12"/>
        <v>8.7656878482390464E-4</v>
      </c>
      <c r="I289" s="135">
        <v>34368</v>
      </c>
      <c r="J289" s="136">
        <v>480.71</v>
      </c>
      <c r="K289" s="136">
        <v>1153.99</v>
      </c>
      <c r="L289" s="138">
        <f t="shared" si="13"/>
        <v>-2.6763485477178848E-3</v>
      </c>
      <c r="M289" s="138">
        <f t="shared" si="14"/>
        <v>-1.4576537495943792E-2</v>
      </c>
    </row>
    <row r="290" spans="1:13" ht="15.75" thickBot="1" x14ac:dyDescent="0.3">
      <c r="A290" s="106">
        <v>43873</v>
      </c>
      <c r="B290" s="127">
        <v>20059.310000000001</v>
      </c>
      <c r="C290" s="110" t="s">
        <v>429</v>
      </c>
      <c r="D290" s="133">
        <f t="shared" si="12"/>
        <v>5.0323490257716159E-3</v>
      </c>
      <c r="I290" s="135">
        <v>34369</v>
      </c>
      <c r="J290" s="136">
        <v>469.81</v>
      </c>
      <c r="K290" s="136">
        <v>1179.71</v>
      </c>
      <c r="L290" s="138">
        <f t="shared" si="13"/>
        <v>-2.2674793534563413E-2</v>
      </c>
      <c r="M290" s="138">
        <f t="shared" si="14"/>
        <v>2.2287888109948983E-2</v>
      </c>
    </row>
    <row r="291" spans="1:13" ht="15.75" thickBot="1" x14ac:dyDescent="0.3">
      <c r="A291" s="108">
        <v>43874</v>
      </c>
      <c r="B291" s="128">
        <v>20008.03</v>
      </c>
      <c r="C291" s="109" t="s">
        <v>428</v>
      </c>
      <c r="D291" s="133">
        <f t="shared" si="12"/>
        <v>-2.556418939634637E-3</v>
      </c>
      <c r="I291" s="135">
        <v>34372</v>
      </c>
      <c r="J291" s="136">
        <v>471.76</v>
      </c>
      <c r="K291" s="136">
        <v>1176.43</v>
      </c>
      <c r="L291" s="138">
        <f t="shared" si="13"/>
        <v>4.1506140780315209E-3</v>
      </c>
      <c r="M291" s="138">
        <f t="shared" si="14"/>
        <v>-2.7803443219095985E-3</v>
      </c>
    </row>
    <row r="292" spans="1:13" ht="15.75" thickBot="1" x14ac:dyDescent="0.3">
      <c r="A292" s="106">
        <v>43875</v>
      </c>
      <c r="B292" s="127">
        <v>19854.48</v>
      </c>
      <c r="C292" s="107" t="s">
        <v>427</v>
      </c>
      <c r="D292" s="133">
        <f t="shared" si="12"/>
        <v>-7.6744187208835296E-3</v>
      </c>
      <c r="I292" s="135">
        <v>34373</v>
      </c>
      <c r="J292" s="136">
        <v>471.05</v>
      </c>
      <c r="K292" s="136">
        <v>1169.83</v>
      </c>
      <c r="L292" s="138">
        <f t="shared" si="13"/>
        <v>-1.5050025436662276E-3</v>
      </c>
      <c r="M292" s="138">
        <f t="shared" si="14"/>
        <v>-5.6101935516776483E-3</v>
      </c>
    </row>
    <row r="293" spans="1:13" ht="15.75" thickBot="1" x14ac:dyDescent="0.3">
      <c r="A293" s="108">
        <v>43878</v>
      </c>
      <c r="B293" s="128">
        <v>19841.45</v>
      </c>
      <c r="C293" s="109" t="s">
        <v>426</v>
      </c>
      <c r="D293" s="133">
        <f t="shared" si="12"/>
        <v>-6.5627505731698016E-4</v>
      </c>
      <c r="I293" s="135">
        <v>34374</v>
      </c>
      <c r="J293" s="136">
        <v>472.77</v>
      </c>
      <c r="K293" s="136">
        <v>1165.67</v>
      </c>
      <c r="L293" s="138">
        <f t="shared" si="13"/>
        <v>3.6514170470225461E-3</v>
      </c>
      <c r="M293" s="138">
        <f t="shared" si="14"/>
        <v>-3.5560722498139512E-3</v>
      </c>
    </row>
    <row r="294" spans="1:13" ht="15.75" thickBot="1" x14ac:dyDescent="0.3">
      <c r="A294" s="106">
        <v>43879</v>
      </c>
      <c r="B294" s="127">
        <v>19600.060000000001</v>
      </c>
      <c r="C294" s="107" t="s">
        <v>425</v>
      </c>
      <c r="D294" s="133">
        <f t="shared" si="12"/>
        <v>-1.2165945533214529E-2</v>
      </c>
      <c r="I294" s="135">
        <v>34375</v>
      </c>
      <c r="J294" s="136">
        <v>468.93</v>
      </c>
      <c r="K294" s="136">
        <v>1163.19</v>
      </c>
      <c r="L294" s="138">
        <f t="shared" si="13"/>
        <v>-8.1223427882479333E-3</v>
      </c>
      <c r="M294" s="138">
        <f t="shared" si="14"/>
        <v>-2.1275318057426356E-3</v>
      </c>
    </row>
    <row r="295" spans="1:13" ht="15.75" thickBot="1" x14ac:dyDescent="0.3">
      <c r="A295" s="108">
        <v>43880</v>
      </c>
      <c r="B295" s="128">
        <v>19728.32</v>
      </c>
      <c r="C295" s="111" t="s">
        <v>424</v>
      </c>
      <c r="D295" s="133">
        <f t="shared" si="12"/>
        <v>6.5438575188034318E-3</v>
      </c>
      <c r="I295" s="135">
        <v>34376</v>
      </c>
      <c r="J295" s="136">
        <v>470.18</v>
      </c>
      <c r="K295" s="136">
        <v>1123.53</v>
      </c>
      <c r="L295" s="138">
        <f t="shared" si="13"/>
        <v>2.6656430597317296E-3</v>
      </c>
      <c r="M295" s="138">
        <f t="shared" si="14"/>
        <v>-3.4095891470868972E-2</v>
      </c>
    </row>
    <row r="296" spans="1:13" ht="15.75" thickBot="1" x14ac:dyDescent="0.3">
      <c r="A296" s="106">
        <v>43881</v>
      </c>
      <c r="B296" s="127">
        <v>19715.96</v>
      </c>
      <c r="C296" s="107" t="s">
        <v>423</v>
      </c>
      <c r="D296" s="133">
        <f t="shared" si="12"/>
        <v>-6.2651051888861203E-4</v>
      </c>
      <c r="I296" s="135">
        <v>34379</v>
      </c>
      <c r="J296" s="136">
        <v>470.23</v>
      </c>
      <c r="K296" s="136">
        <v>1134.42</v>
      </c>
      <c r="L296" s="138">
        <f t="shared" si="13"/>
        <v>1.0634225190355049E-4</v>
      </c>
      <c r="M296" s="138">
        <f t="shared" si="14"/>
        <v>9.6926650823743916E-3</v>
      </c>
    </row>
    <row r="297" spans="1:13" ht="15.75" thickBot="1" x14ac:dyDescent="0.3">
      <c r="A297" s="108">
        <v>43882</v>
      </c>
      <c r="B297" s="128">
        <v>19600.88</v>
      </c>
      <c r="C297" s="109" t="s">
        <v>422</v>
      </c>
      <c r="D297" s="133">
        <f t="shared" si="12"/>
        <v>-5.8368955911859283E-3</v>
      </c>
      <c r="I297" s="135">
        <v>34380</v>
      </c>
      <c r="J297" s="136">
        <v>472.52</v>
      </c>
      <c r="K297" s="136">
        <v>1173.3900000000001</v>
      </c>
      <c r="L297" s="138">
        <f t="shared" si="13"/>
        <v>4.8699572549602606E-3</v>
      </c>
      <c r="M297" s="138">
        <f t="shared" si="14"/>
        <v>3.4352356270164509E-2</v>
      </c>
    </row>
    <row r="298" spans="1:13" ht="15.75" thickBot="1" x14ac:dyDescent="0.3">
      <c r="A298" s="106">
        <v>43885</v>
      </c>
      <c r="B298" s="127">
        <v>19196.599999999999</v>
      </c>
      <c r="C298" s="107" t="s">
        <v>421</v>
      </c>
      <c r="D298" s="133">
        <f t="shared" si="12"/>
        <v>-2.0625604564693138E-2</v>
      </c>
      <c r="I298" s="135">
        <v>34381</v>
      </c>
      <c r="J298" s="136">
        <v>472.79</v>
      </c>
      <c r="K298" s="136">
        <v>1192</v>
      </c>
      <c r="L298" s="138">
        <f t="shared" si="13"/>
        <v>5.7140438499965853E-4</v>
      </c>
      <c r="M298" s="138">
        <f t="shared" si="14"/>
        <v>1.5860029487212178E-2</v>
      </c>
    </row>
    <row r="299" spans="1:13" ht="15.75" thickBot="1" x14ac:dyDescent="0.3">
      <c r="A299" s="108">
        <v>43886</v>
      </c>
      <c r="B299" s="128">
        <v>18852.95</v>
      </c>
      <c r="C299" s="109" t="s">
        <v>420</v>
      </c>
      <c r="D299" s="133">
        <f t="shared" si="12"/>
        <v>-1.790160757634153E-2</v>
      </c>
      <c r="I299" s="135">
        <v>34382</v>
      </c>
      <c r="J299" s="136">
        <v>470.34</v>
      </c>
      <c r="K299" s="136">
        <v>1208.6199999999999</v>
      </c>
      <c r="L299" s="138">
        <f t="shared" si="13"/>
        <v>-5.1820046955308816E-3</v>
      </c>
      <c r="M299" s="138">
        <f t="shared" si="14"/>
        <v>1.3942953020134137E-2</v>
      </c>
    </row>
    <row r="300" spans="1:13" ht="15.75" thickBot="1" x14ac:dyDescent="0.3">
      <c r="A300" s="106">
        <v>43887</v>
      </c>
      <c r="B300" s="127">
        <v>18945.68</v>
      </c>
      <c r="C300" s="110" t="s">
        <v>419</v>
      </c>
      <c r="D300" s="133">
        <f t="shared" si="12"/>
        <v>4.9185936418438261E-3</v>
      </c>
      <c r="I300" s="135">
        <v>34383</v>
      </c>
      <c r="J300" s="136">
        <v>467.69</v>
      </c>
      <c r="K300" s="136">
        <v>1220.8599999999999</v>
      </c>
      <c r="L300" s="138">
        <f t="shared" si="13"/>
        <v>-5.6342220521324515E-3</v>
      </c>
      <c r="M300" s="138">
        <f t="shared" si="14"/>
        <v>1.0127252569045697E-2</v>
      </c>
    </row>
    <row r="301" spans="1:13" ht="15.75" thickBot="1" x14ac:dyDescent="0.3">
      <c r="A301" s="108">
        <v>43888</v>
      </c>
      <c r="B301" s="128">
        <v>18608.189999999999</v>
      </c>
      <c r="C301" s="109" t="s">
        <v>418</v>
      </c>
      <c r="D301" s="133">
        <f t="shared" si="12"/>
        <v>-1.7813559608311848E-2</v>
      </c>
      <c r="I301" s="135">
        <v>34386</v>
      </c>
      <c r="J301" s="136">
        <v>467.69</v>
      </c>
      <c r="K301" s="136">
        <v>1220.1199999999999</v>
      </c>
      <c r="L301" s="138">
        <f t="shared" si="13"/>
        <v>0</v>
      </c>
      <c r="M301" s="138">
        <f t="shared" si="14"/>
        <v>-6.0613010500795272E-4</v>
      </c>
    </row>
    <row r="302" spans="1:13" ht="15.75" thickBot="1" x14ac:dyDescent="0.3">
      <c r="A302" s="106">
        <v>43889</v>
      </c>
      <c r="B302" s="127">
        <v>18264.3</v>
      </c>
      <c r="C302" s="107" t="s">
        <v>417</v>
      </c>
      <c r="D302" s="133">
        <f t="shared" si="12"/>
        <v>-1.8480572264148176E-2</v>
      </c>
      <c r="I302" s="135">
        <v>34387</v>
      </c>
      <c r="J302" s="136">
        <v>471.46</v>
      </c>
      <c r="K302" s="136">
        <v>1218.17</v>
      </c>
      <c r="L302" s="138">
        <f t="shared" si="13"/>
        <v>8.060895037311E-3</v>
      </c>
      <c r="M302" s="138">
        <f t="shared" si="14"/>
        <v>-1.5982034553976808E-3</v>
      </c>
    </row>
    <row r="303" spans="1:13" ht="15.75" thickBot="1" x14ac:dyDescent="0.3">
      <c r="A303" s="112">
        <v>43892</v>
      </c>
      <c r="B303" s="130">
        <v>18555.849999999999</v>
      </c>
      <c r="C303" s="113" t="s">
        <v>456</v>
      </c>
      <c r="D303" s="133">
        <f t="shared" si="12"/>
        <v>1.5962834600833281E-2</v>
      </c>
      <c r="I303" s="135">
        <v>34388</v>
      </c>
      <c r="J303" s="136">
        <v>470.69</v>
      </c>
      <c r="K303" s="136">
        <v>1203.04</v>
      </c>
      <c r="L303" s="138">
        <f t="shared" si="13"/>
        <v>-1.6332244517031813E-3</v>
      </c>
      <c r="M303" s="138">
        <f t="shared" si="14"/>
        <v>-1.2420269748885712E-2</v>
      </c>
    </row>
    <row r="304" spans="1:13" ht="15.75" thickBot="1" x14ac:dyDescent="0.3">
      <c r="A304" s="106">
        <v>43893</v>
      </c>
      <c r="B304" s="127">
        <v>18494.810000000001</v>
      </c>
      <c r="C304" s="107" t="s">
        <v>455</v>
      </c>
      <c r="D304" s="133">
        <f t="shared" si="12"/>
        <v>-3.2895286392160554E-3</v>
      </c>
      <c r="I304" s="135">
        <v>34389</v>
      </c>
      <c r="J304" s="136">
        <v>464.26</v>
      </c>
      <c r="K304" s="136">
        <v>1136.5899999999999</v>
      </c>
      <c r="L304" s="138">
        <f t="shared" si="13"/>
        <v>-1.3660795852896826E-2</v>
      </c>
      <c r="M304" s="138">
        <f t="shared" si="14"/>
        <v>-5.5235071153078907E-2</v>
      </c>
    </row>
    <row r="305" spans="1:13" ht="15.75" thickBot="1" x14ac:dyDescent="0.3">
      <c r="A305" s="108">
        <v>43894</v>
      </c>
      <c r="B305" s="128">
        <v>18837.400000000001</v>
      </c>
      <c r="C305" s="111" t="s">
        <v>454</v>
      </c>
      <c r="D305" s="133">
        <f t="shared" si="12"/>
        <v>1.8523574992119419E-2</v>
      </c>
      <c r="I305" s="135">
        <v>34390</v>
      </c>
      <c r="J305" s="136">
        <v>466.07</v>
      </c>
      <c r="K305" s="136">
        <v>1147.83</v>
      </c>
      <c r="L305" s="138">
        <f t="shared" si="13"/>
        <v>3.8986774652134629E-3</v>
      </c>
      <c r="M305" s="138">
        <f t="shared" si="14"/>
        <v>9.889230065370987E-3</v>
      </c>
    </row>
    <row r="306" spans="1:13" ht="15.75" thickBot="1" x14ac:dyDescent="0.3">
      <c r="A306" s="106">
        <v>43895</v>
      </c>
      <c r="B306" s="127">
        <v>18717.88</v>
      </c>
      <c r="C306" s="107" t="s">
        <v>453</v>
      </c>
      <c r="D306" s="133">
        <f t="shared" si="12"/>
        <v>-6.3448246573306524E-3</v>
      </c>
      <c r="I306" s="135">
        <v>34393</v>
      </c>
      <c r="J306" s="136">
        <v>467.14</v>
      </c>
      <c r="K306" s="136">
        <v>1183.3900000000001</v>
      </c>
      <c r="L306" s="138">
        <f t="shared" si="13"/>
        <v>2.2957924775248205E-3</v>
      </c>
      <c r="M306" s="138">
        <f t="shared" si="14"/>
        <v>3.098019741599381E-2</v>
      </c>
    </row>
    <row r="307" spans="1:13" ht="15.75" thickBot="1" x14ac:dyDescent="0.3">
      <c r="A307" s="108">
        <v>43896</v>
      </c>
      <c r="B307" s="128">
        <v>18285.939999999999</v>
      </c>
      <c r="C307" s="109" t="s">
        <v>452</v>
      </c>
      <c r="D307" s="133">
        <f t="shared" si="12"/>
        <v>-2.307633129392871E-2</v>
      </c>
      <c r="I307" s="135">
        <v>34394</v>
      </c>
      <c r="J307" s="136">
        <v>464.44</v>
      </c>
      <c r="K307" s="136">
        <v>1238.54</v>
      </c>
      <c r="L307" s="138">
        <f t="shared" si="13"/>
        <v>-5.7798518645373739E-3</v>
      </c>
      <c r="M307" s="138">
        <f t="shared" si="14"/>
        <v>4.6603402090603992E-2</v>
      </c>
    </row>
    <row r="308" spans="1:13" ht="15.75" thickBot="1" x14ac:dyDescent="0.3">
      <c r="A308" s="106">
        <v>43899</v>
      </c>
      <c r="B308" s="127">
        <v>17323.13</v>
      </c>
      <c r="C308" s="107" t="s">
        <v>451</v>
      </c>
      <c r="D308" s="133">
        <f t="shared" si="12"/>
        <v>-5.2653021939260317E-2</v>
      </c>
      <c r="I308" s="135">
        <v>34395</v>
      </c>
      <c r="J308" s="136">
        <v>464.81</v>
      </c>
      <c r="K308" s="136">
        <v>1215.5899999999999</v>
      </c>
      <c r="L308" s="138">
        <f t="shared" si="13"/>
        <v>7.9665834122815554E-4</v>
      </c>
      <c r="M308" s="138">
        <f t="shared" si="14"/>
        <v>-1.8529881957789048E-2</v>
      </c>
    </row>
    <row r="309" spans="1:13" ht="15.75" thickBot="1" x14ac:dyDescent="0.3">
      <c r="A309" s="108">
        <v>43900</v>
      </c>
      <c r="B309" s="128">
        <v>17750.63</v>
      </c>
      <c r="C309" s="111" t="s">
        <v>450</v>
      </c>
      <c r="D309" s="133">
        <f t="shared" si="12"/>
        <v>2.4677988331208042E-2</v>
      </c>
      <c r="I309" s="135">
        <v>34396</v>
      </c>
      <c r="J309" s="136">
        <v>463.01</v>
      </c>
      <c r="K309" s="136">
        <v>1205.45</v>
      </c>
      <c r="L309" s="138">
        <f t="shared" si="13"/>
        <v>-3.8725500742239007E-3</v>
      </c>
      <c r="M309" s="138">
        <f t="shared" si="14"/>
        <v>-8.3416283450833528E-3</v>
      </c>
    </row>
    <row r="310" spans="1:13" ht="15.75" thickBot="1" x14ac:dyDescent="0.3">
      <c r="A310" s="106">
        <v>43901</v>
      </c>
      <c r="B310" s="127">
        <v>17094.310000000001</v>
      </c>
      <c r="C310" s="107" t="s">
        <v>449</v>
      </c>
      <c r="D310" s="133">
        <f t="shared" si="12"/>
        <v>-3.6974462314858667E-2</v>
      </c>
      <c r="I310" s="135">
        <v>34397</v>
      </c>
      <c r="J310" s="136">
        <v>464.74</v>
      </c>
      <c r="K310" s="136">
        <v>1175.47</v>
      </c>
      <c r="L310" s="138">
        <f t="shared" si="13"/>
        <v>3.7364203796894629E-3</v>
      </c>
      <c r="M310" s="138">
        <f t="shared" si="14"/>
        <v>-2.4870380355883709E-2</v>
      </c>
    </row>
    <row r="311" spans="1:13" ht="15.75" thickBot="1" x14ac:dyDescent="0.3">
      <c r="A311" s="108">
        <v>43902</v>
      </c>
      <c r="B311" s="128">
        <v>15312.23</v>
      </c>
      <c r="C311" s="109" t="s">
        <v>448</v>
      </c>
      <c r="D311" s="133">
        <f t="shared" si="12"/>
        <v>-0.10424989367807191</v>
      </c>
      <c r="I311" s="135">
        <v>34400</v>
      </c>
      <c r="J311" s="136">
        <v>466.91</v>
      </c>
      <c r="K311" s="136">
        <v>1183.4100000000001</v>
      </c>
      <c r="L311" s="138">
        <f t="shared" si="13"/>
        <v>4.6692774454534063E-3</v>
      </c>
      <c r="M311" s="138">
        <f t="shared" si="14"/>
        <v>6.7547449105464664E-3</v>
      </c>
    </row>
    <row r="312" spans="1:13" ht="15.75" thickBot="1" x14ac:dyDescent="0.3">
      <c r="A312" s="106">
        <v>43903</v>
      </c>
      <c r="B312" s="127">
        <v>15947.92</v>
      </c>
      <c r="C312" s="110" t="s">
        <v>447</v>
      </c>
      <c r="D312" s="133">
        <f t="shared" si="12"/>
        <v>4.1515181002375258E-2</v>
      </c>
      <c r="I312" s="135">
        <v>34401</v>
      </c>
      <c r="J312" s="136">
        <v>465.88</v>
      </c>
      <c r="K312" s="136">
        <v>1173.44</v>
      </c>
      <c r="L312" s="138">
        <f t="shared" si="13"/>
        <v>-2.2059925895783544E-3</v>
      </c>
      <c r="M312" s="138">
        <f t="shared" si="14"/>
        <v>-8.4248062801565195E-3</v>
      </c>
    </row>
    <row r="313" spans="1:13" ht="15.75" thickBot="1" x14ac:dyDescent="0.3">
      <c r="A313" s="108">
        <v>43906</v>
      </c>
      <c r="B313" s="128">
        <v>15215.21</v>
      </c>
      <c r="C313" s="109" t="s">
        <v>446</v>
      </c>
      <c r="D313" s="133">
        <f t="shared" si="12"/>
        <v>-4.5943922467632202E-2</v>
      </c>
      <c r="I313" s="135">
        <v>34402</v>
      </c>
      <c r="J313" s="136">
        <v>467.06</v>
      </c>
      <c r="K313" s="136">
        <v>1154.44</v>
      </c>
      <c r="L313" s="138">
        <f t="shared" si="13"/>
        <v>2.5328410749549386E-3</v>
      </c>
      <c r="M313" s="138">
        <f t="shared" si="14"/>
        <v>-1.6191709844559584E-2</v>
      </c>
    </row>
    <row r="314" spans="1:13" ht="15.75" thickBot="1" x14ac:dyDescent="0.3">
      <c r="A314" s="106">
        <v>43907</v>
      </c>
      <c r="B314" s="127">
        <v>15403.07</v>
      </c>
      <c r="C314" s="110" t="s">
        <v>445</v>
      </c>
      <c r="D314" s="133">
        <f t="shared" si="12"/>
        <v>1.234685554783671E-2</v>
      </c>
      <c r="I314" s="135">
        <v>34403</v>
      </c>
      <c r="J314" s="136">
        <v>463.9</v>
      </c>
      <c r="K314" s="136">
        <v>1154.44</v>
      </c>
      <c r="L314" s="138">
        <f t="shared" si="13"/>
        <v>-6.7657260309168521E-3</v>
      </c>
      <c r="M314" s="138">
        <f t="shared" si="14"/>
        <v>0</v>
      </c>
    </row>
    <row r="315" spans="1:13" ht="15.75" thickBot="1" x14ac:dyDescent="0.3">
      <c r="A315" s="108">
        <v>43908</v>
      </c>
      <c r="B315" s="128">
        <v>14523.92</v>
      </c>
      <c r="C315" s="109" t="s">
        <v>444</v>
      </c>
      <c r="D315" s="133">
        <f t="shared" si="12"/>
        <v>-5.7076284143355818E-2</v>
      </c>
      <c r="I315" s="135">
        <v>34404</v>
      </c>
      <c r="J315" s="136">
        <v>466.44</v>
      </c>
      <c r="K315" s="136">
        <v>1146.1199999999999</v>
      </c>
      <c r="L315" s="138">
        <f t="shared" si="13"/>
        <v>5.4753179564561768E-3</v>
      </c>
      <c r="M315" s="138">
        <f t="shared" si="14"/>
        <v>-7.2069574858807418E-3</v>
      </c>
    </row>
    <row r="316" spans="1:13" ht="15.75" thickBot="1" x14ac:dyDescent="0.3">
      <c r="A316" s="106">
        <v>43909</v>
      </c>
      <c r="B316" s="127">
        <v>14650.97</v>
      </c>
      <c r="C316" s="110" t="s">
        <v>443</v>
      </c>
      <c r="D316" s="133">
        <f t="shared" si="12"/>
        <v>8.7476383786194954E-3</v>
      </c>
      <c r="I316" s="135">
        <v>34407</v>
      </c>
      <c r="J316" s="136">
        <v>467.39</v>
      </c>
      <c r="K316" s="136">
        <v>1158.77</v>
      </c>
      <c r="L316" s="138">
        <f t="shared" si="13"/>
        <v>2.0367035417202398E-3</v>
      </c>
      <c r="M316" s="138">
        <f t="shared" si="14"/>
        <v>1.1037238683558522E-2</v>
      </c>
    </row>
    <row r="317" spans="1:13" ht="15.75" thickBot="1" x14ac:dyDescent="0.3">
      <c r="A317" s="108">
        <v>43910</v>
      </c>
      <c r="B317" s="128">
        <v>14389.9</v>
      </c>
      <c r="C317" s="109" t="s">
        <v>418</v>
      </c>
      <c r="D317" s="133">
        <f t="shared" si="12"/>
        <v>-1.7819297971397096E-2</v>
      </c>
      <c r="I317" s="135">
        <v>34408</v>
      </c>
      <c r="J317" s="136">
        <v>467.01</v>
      </c>
      <c r="K317" s="136">
        <v>1177.8</v>
      </c>
      <c r="L317" s="138">
        <f t="shared" si="13"/>
        <v>-8.1302552472238489E-4</v>
      </c>
      <c r="M317" s="138">
        <f t="shared" si="14"/>
        <v>1.6422586017932783E-2</v>
      </c>
    </row>
    <row r="318" spans="1:13" ht="15.75" thickBot="1" x14ac:dyDescent="0.3">
      <c r="A318" s="106">
        <v>43913</v>
      </c>
      <c r="B318" s="127">
        <v>14050.97</v>
      </c>
      <c r="C318" s="107" t="s">
        <v>442</v>
      </c>
      <c r="D318" s="133">
        <f t="shared" si="12"/>
        <v>-2.3553325596425291E-2</v>
      </c>
      <c r="I318" s="135">
        <v>34409</v>
      </c>
      <c r="J318" s="136">
        <v>469.42</v>
      </c>
      <c r="K318" s="136">
        <v>1194.72</v>
      </c>
      <c r="L318" s="138">
        <f t="shared" si="13"/>
        <v>5.1604890687566114E-3</v>
      </c>
      <c r="M318" s="138">
        <f t="shared" si="14"/>
        <v>1.436576668364754E-2</v>
      </c>
    </row>
    <row r="319" spans="1:13" ht="15.75" thickBot="1" x14ac:dyDescent="0.3">
      <c r="A319" s="108">
        <v>43914</v>
      </c>
      <c r="B319" s="128">
        <v>14243.5</v>
      </c>
      <c r="C319" s="111" t="s">
        <v>441</v>
      </c>
      <c r="D319" s="133">
        <f t="shared" si="12"/>
        <v>1.3702256854864871E-2</v>
      </c>
      <c r="I319" s="135">
        <v>34410</v>
      </c>
      <c r="J319" s="136">
        <v>470.9</v>
      </c>
      <c r="K319" s="136">
        <v>1185.32</v>
      </c>
      <c r="L319" s="138">
        <f t="shared" si="13"/>
        <v>3.1528268927611975E-3</v>
      </c>
      <c r="M319" s="138">
        <f t="shared" si="14"/>
        <v>-7.8679523235570606E-3</v>
      </c>
    </row>
    <row r="320" spans="1:13" ht="15.75" thickBot="1" x14ac:dyDescent="0.3">
      <c r="A320" s="106">
        <v>43915</v>
      </c>
      <c r="B320" s="127">
        <v>14539.6</v>
      </c>
      <c r="C320" s="110" t="s">
        <v>440</v>
      </c>
      <c r="D320" s="133">
        <f t="shared" si="12"/>
        <v>2.0788429810088837E-2</v>
      </c>
      <c r="I320" s="135">
        <v>34411</v>
      </c>
      <c r="J320" s="136">
        <v>471.06</v>
      </c>
      <c r="K320" s="136">
        <v>1182.55</v>
      </c>
      <c r="L320" s="138">
        <f t="shared" si="13"/>
        <v>3.3977489912937993E-4</v>
      </c>
      <c r="M320" s="138">
        <f t="shared" si="14"/>
        <v>-2.3369216751594354E-3</v>
      </c>
    </row>
    <row r="321" spans="1:13" ht="15.75" thickBot="1" x14ac:dyDescent="0.3">
      <c r="A321" s="108">
        <v>43916</v>
      </c>
      <c r="B321" s="128">
        <v>14483.46</v>
      </c>
      <c r="C321" s="109" t="s">
        <v>439</v>
      </c>
      <c r="D321" s="133">
        <f t="shared" si="12"/>
        <v>-3.8611791245977355E-3</v>
      </c>
      <c r="I321" s="135">
        <v>34414</v>
      </c>
      <c r="J321" s="136">
        <v>468.54</v>
      </c>
      <c r="K321" s="136">
        <v>1168.8800000000001</v>
      </c>
      <c r="L321" s="138">
        <f t="shared" si="13"/>
        <v>-5.3496369889185708E-3</v>
      </c>
      <c r="M321" s="138">
        <f t="shared" si="14"/>
        <v>-1.1559764914802626E-2</v>
      </c>
    </row>
    <row r="322" spans="1:13" ht="15.75" thickBot="1" x14ac:dyDescent="0.3">
      <c r="A322" s="106">
        <v>43917</v>
      </c>
      <c r="B322" s="127">
        <v>13892.62</v>
      </c>
      <c r="C322" s="107" t="s">
        <v>438</v>
      </c>
      <c r="D322" s="133">
        <f t="shared" si="12"/>
        <v>-4.0794119637158413E-2</v>
      </c>
      <c r="I322" s="135">
        <v>34415</v>
      </c>
      <c r="J322" s="136">
        <v>468.8</v>
      </c>
      <c r="K322" s="136">
        <v>1153.6600000000001</v>
      </c>
      <c r="L322" s="138">
        <f t="shared" si="13"/>
        <v>5.5491526870702799E-4</v>
      </c>
      <c r="M322" s="138">
        <f t="shared" si="14"/>
        <v>-1.3021011566627905E-2</v>
      </c>
    </row>
    <row r="323" spans="1:13" ht="15.75" thickBot="1" x14ac:dyDescent="0.3">
      <c r="A323" s="108">
        <v>43920</v>
      </c>
      <c r="B323" s="128">
        <v>13911.73</v>
      </c>
      <c r="C323" s="111" t="s">
        <v>408</v>
      </c>
      <c r="D323" s="133">
        <f t="shared" si="12"/>
        <v>1.3755504721210802E-3</v>
      </c>
      <c r="I323" s="135">
        <v>34416</v>
      </c>
      <c r="J323" s="136">
        <v>468.54</v>
      </c>
      <c r="K323" s="136">
        <v>1165.5</v>
      </c>
      <c r="L323" s="138">
        <f t="shared" si="13"/>
        <v>-5.5460750853240383E-4</v>
      </c>
      <c r="M323" s="138">
        <f t="shared" si="14"/>
        <v>1.0262989095574014E-2</v>
      </c>
    </row>
    <row r="324" spans="1:13" ht="15.75" thickBot="1" x14ac:dyDescent="0.3">
      <c r="A324" s="114">
        <v>43921</v>
      </c>
      <c r="B324" s="129">
        <v>14463.96</v>
      </c>
      <c r="C324" s="116" t="s">
        <v>437</v>
      </c>
      <c r="D324" s="133">
        <f t="shared" si="12"/>
        <v>3.9695278732407802E-2</v>
      </c>
      <c r="I324" s="135">
        <v>34417</v>
      </c>
      <c r="J324" s="136">
        <v>464.35</v>
      </c>
      <c r="K324" s="136">
        <v>1156.22</v>
      </c>
      <c r="L324" s="138">
        <f t="shared" si="13"/>
        <v>-8.9426729841635671E-3</v>
      </c>
      <c r="M324" s="138">
        <f t="shared" si="14"/>
        <v>-7.962247962247938E-3</v>
      </c>
    </row>
    <row r="325" spans="1:13" ht="15.75" thickBot="1" x14ac:dyDescent="0.3">
      <c r="A325" s="106">
        <v>43921</v>
      </c>
      <c r="B325" s="127">
        <v>14463.96</v>
      </c>
      <c r="C325" s="110" t="s">
        <v>437</v>
      </c>
      <c r="D325" s="133">
        <f t="shared" si="12"/>
        <v>0</v>
      </c>
      <c r="I325" s="135">
        <v>34418</v>
      </c>
      <c r="J325" s="136">
        <v>460.58</v>
      </c>
      <c r="K325" s="136">
        <v>1162.53</v>
      </c>
      <c r="L325" s="138">
        <f t="shared" si="13"/>
        <v>-8.118875847959596E-3</v>
      </c>
      <c r="M325" s="138">
        <f t="shared" si="14"/>
        <v>5.4574388957118417E-3</v>
      </c>
    </row>
    <row r="326" spans="1:13" ht="15.75" thickBot="1" x14ac:dyDescent="0.3">
      <c r="A326" s="108">
        <v>43922</v>
      </c>
      <c r="B326" s="128">
        <v>13900.05</v>
      </c>
      <c r="C326" s="109" t="s">
        <v>473</v>
      </c>
      <c r="D326" s="133">
        <f t="shared" ref="D326:D389" si="15">(B326-B325)/B325</f>
        <v>-3.8987248305443312E-2</v>
      </c>
      <c r="I326" s="135">
        <v>34421</v>
      </c>
      <c r="J326" s="136">
        <v>460</v>
      </c>
      <c r="K326" s="136">
        <v>1187.3900000000001</v>
      </c>
      <c r="L326" s="138">
        <f t="shared" si="13"/>
        <v>-1.2592817751530335E-3</v>
      </c>
      <c r="M326" s="138">
        <f t="shared" si="14"/>
        <v>2.1384394381220379E-2</v>
      </c>
    </row>
    <row r="327" spans="1:13" ht="15.75" thickBot="1" x14ac:dyDescent="0.3">
      <c r="A327" s="106">
        <v>43923</v>
      </c>
      <c r="B327" s="127">
        <v>13785.72</v>
      </c>
      <c r="C327" s="107" t="s">
        <v>472</v>
      </c>
      <c r="D327" s="133">
        <f t="shared" si="15"/>
        <v>-8.2251502692436314E-3</v>
      </c>
      <c r="I327" s="135">
        <v>34422</v>
      </c>
      <c r="J327" s="136">
        <v>452.48</v>
      </c>
      <c r="K327" s="136">
        <v>1161.1300000000001</v>
      </c>
      <c r="L327" s="138">
        <f t="shared" ref="L327:L390" si="16">(J327-J326)/J326</f>
        <v>-1.6347826086956483E-2</v>
      </c>
      <c r="M327" s="138">
        <f t="shared" ref="M327:M390" si="17">(K327-K326)/K326</f>
        <v>-2.2115732825777536E-2</v>
      </c>
    </row>
    <row r="328" spans="1:13" ht="15.75" thickBot="1" x14ac:dyDescent="0.3">
      <c r="A328" s="108">
        <v>43924</v>
      </c>
      <c r="B328" s="128">
        <v>13538.79</v>
      </c>
      <c r="C328" s="109" t="s">
        <v>420</v>
      </c>
      <c r="D328" s="133">
        <f t="shared" si="15"/>
        <v>-1.7912013300719766E-2</v>
      </c>
      <c r="I328" s="135">
        <v>34423</v>
      </c>
      <c r="J328" s="136">
        <v>445.55</v>
      </c>
      <c r="K328" s="136">
        <v>1157.17</v>
      </c>
      <c r="L328" s="138">
        <f t="shared" si="16"/>
        <v>-1.5315594059405954E-2</v>
      </c>
      <c r="M328" s="138">
        <f t="shared" si="17"/>
        <v>-3.4104708344457864E-3</v>
      </c>
    </row>
    <row r="329" spans="1:13" ht="15.75" thickBot="1" x14ac:dyDescent="0.3">
      <c r="A329" s="106">
        <v>43927</v>
      </c>
      <c r="B329" s="127">
        <v>13565.64</v>
      </c>
      <c r="C329" s="110" t="s">
        <v>471</v>
      </c>
      <c r="D329" s="133">
        <f t="shared" si="15"/>
        <v>1.9831905214571276E-3</v>
      </c>
      <c r="I329" s="135">
        <v>34424</v>
      </c>
      <c r="J329" s="136">
        <v>445.77</v>
      </c>
      <c r="K329" s="136">
        <v>1157.17</v>
      </c>
      <c r="L329" s="138">
        <f t="shared" si="16"/>
        <v>4.9377174278974405E-4</v>
      </c>
      <c r="M329" s="138">
        <f t="shared" si="17"/>
        <v>0</v>
      </c>
    </row>
    <row r="330" spans="1:13" ht="15.75" thickBot="1" x14ac:dyDescent="0.3">
      <c r="A330" s="108">
        <v>43928</v>
      </c>
      <c r="B330" s="128">
        <v>13774.5</v>
      </c>
      <c r="C330" s="111" t="s">
        <v>470</v>
      </c>
      <c r="D330" s="133">
        <f t="shared" si="15"/>
        <v>1.5396251116792175E-2</v>
      </c>
      <c r="I330" s="135">
        <v>34425</v>
      </c>
      <c r="J330" s="136">
        <v>445.77</v>
      </c>
      <c r="K330" s="136">
        <v>1157.17</v>
      </c>
      <c r="L330" s="138">
        <f t="shared" si="16"/>
        <v>0</v>
      </c>
      <c r="M330" s="138">
        <f t="shared" si="17"/>
        <v>0</v>
      </c>
    </row>
    <row r="331" spans="1:13" ht="15.75" thickBot="1" x14ac:dyDescent="0.3">
      <c r="A331" s="106">
        <v>43929</v>
      </c>
      <c r="B331" s="127">
        <v>13912.39</v>
      </c>
      <c r="C331" s="110" t="s">
        <v>469</v>
      </c>
      <c r="D331" s="133">
        <f t="shared" si="15"/>
        <v>1.0010526697883729E-2</v>
      </c>
      <c r="I331" s="135">
        <v>34428</v>
      </c>
      <c r="J331" s="136">
        <v>438.92</v>
      </c>
      <c r="K331" s="136">
        <v>1104.95</v>
      </c>
      <c r="L331" s="138">
        <f t="shared" si="16"/>
        <v>-1.5366668909975921E-2</v>
      </c>
      <c r="M331" s="138">
        <f t="shared" si="17"/>
        <v>-4.5127336519266856E-2</v>
      </c>
    </row>
    <row r="332" spans="1:13" ht="15.75" thickBot="1" x14ac:dyDescent="0.3">
      <c r="A332" s="108">
        <v>43934</v>
      </c>
      <c r="B332" s="128">
        <v>14379.82</v>
      </c>
      <c r="C332" s="111" t="s">
        <v>468</v>
      </c>
      <c r="D332" s="133">
        <f t="shared" si="15"/>
        <v>3.3598109311196736E-2</v>
      </c>
      <c r="I332" s="135">
        <v>34429</v>
      </c>
      <c r="J332" s="136">
        <v>448.29</v>
      </c>
      <c r="K332" s="136">
        <v>1065.0999999999999</v>
      </c>
      <c r="L332" s="138">
        <f t="shared" si="16"/>
        <v>2.1347853823020149E-2</v>
      </c>
      <c r="M332" s="138">
        <f t="shared" si="17"/>
        <v>-3.6064980315851515E-2</v>
      </c>
    </row>
    <row r="333" spans="1:13" ht="15.75" thickBot="1" x14ac:dyDescent="0.3">
      <c r="A333" s="106">
        <v>43935</v>
      </c>
      <c r="B333" s="127">
        <v>14464.82</v>
      </c>
      <c r="C333" s="110" t="s">
        <v>467</v>
      </c>
      <c r="D333" s="133">
        <f t="shared" si="15"/>
        <v>5.9110614736484881E-3</v>
      </c>
      <c r="I333" s="135">
        <v>34430</v>
      </c>
      <c r="J333" s="136">
        <v>448.05</v>
      </c>
      <c r="K333" s="136">
        <v>1072.08</v>
      </c>
      <c r="L333" s="138">
        <f t="shared" si="16"/>
        <v>-5.3536773071005174E-4</v>
      </c>
      <c r="M333" s="138">
        <f t="shared" si="17"/>
        <v>6.5533752699277236E-3</v>
      </c>
    </row>
    <row r="334" spans="1:13" ht="15.75" thickBot="1" x14ac:dyDescent="0.3">
      <c r="A334" s="108">
        <v>43936</v>
      </c>
      <c r="B334" s="128">
        <v>14456.95</v>
      </c>
      <c r="C334" s="109" t="s">
        <v>466</v>
      </c>
      <c r="D334" s="133">
        <f t="shared" si="15"/>
        <v>-5.4407866810641137E-4</v>
      </c>
      <c r="I334" s="135">
        <v>34431</v>
      </c>
      <c r="J334" s="136">
        <v>450.88</v>
      </c>
      <c r="K334" s="136">
        <v>1092.19</v>
      </c>
      <c r="L334" s="138">
        <f t="shared" si="16"/>
        <v>6.316259346055092E-3</v>
      </c>
      <c r="M334" s="138">
        <f t="shared" si="17"/>
        <v>1.8757928512797672E-2</v>
      </c>
    </row>
    <row r="335" spans="1:13" ht="15.75" thickBot="1" x14ac:dyDescent="0.3">
      <c r="A335" s="106">
        <v>43937</v>
      </c>
      <c r="B335" s="127">
        <v>14446.73</v>
      </c>
      <c r="C335" s="107" t="s">
        <v>426</v>
      </c>
      <c r="D335" s="133">
        <f t="shared" si="15"/>
        <v>-7.069264263901559E-4</v>
      </c>
      <c r="I335" s="135">
        <v>34432</v>
      </c>
      <c r="J335" s="136">
        <v>447.1</v>
      </c>
      <c r="K335" s="136">
        <v>1101.99</v>
      </c>
      <c r="L335" s="138">
        <f t="shared" si="16"/>
        <v>-8.3836053938963206E-3</v>
      </c>
      <c r="M335" s="138">
        <f t="shared" si="17"/>
        <v>8.9727977732811642E-3</v>
      </c>
    </row>
    <row r="336" spans="1:13" ht="15.75" thickBot="1" x14ac:dyDescent="0.3">
      <c r="A336" s="108">
        <v>43938</v>
      </c>
      <c r="B336" s="128">
        <v>14493.95</v>
      </c>
      <c r="C336" s="111" t="s">
        <v>402</v>
      </c>
      <c r="D336" s="133">
        <f t="shared" si="15"/>
        <v>3.2685597363556434E-3</v>
      </c>
      <c r="I336" s="135">
        <v>34435</v>
      </c>
      <c r="J336" s="136">
        <v>449.87</v>
      </c>
      <c r="K336" s="136">
        <v>1112.93</v>
      </c>
      <c r="L336" s="138">
        <f t="shared" si="16"/>
        <v>6.1954819950793593E-3</v>
      </c>
      <c r="M336" s="138">
        <f t="shared" si="17"/>
        <v>9.9274948048530872E-3</v>
      </c>
    </row>
    <row r="337" spans="1:13" ht="15.75" thickBot="1" x14ac:dyDescent="0.3">
      <c r="A337" s="106">
        <v>43941</v>
      </c>
      <c r="B337" s="127">
        <v>14625.61</v>
      </c>
      <c r="C337" s="110" t="s">
        <v>465</v>
      </c>
      <c r="D337" s="133">
        <f t="shared" si="15"/>
        <v>9.0837901331245006E-3</v>
      </c>
      <c r="I337" s="135">
        <v>34436</v>
      </c>
      <c r="J337" s="136">
        <v>447.57</v>
      </c>
      <c r="K337" s="136">
        <v>1113.44</v>
      </c>
      <c r="L337" s="138">
        <f t="shared" si="16"/>
        <v>-5.1125880810012035E-3</v>
      </c>
      <c r="M337" s="138">
        <f t="shared" si="17"/>
        <v>4.5824984500372068E-4</v>
      </c>
    </row>
    <row r="338" spans="1:13" ht="15.75" thickBot="1" x14ac:dyDescent="0.3">
      <c r="A338" s="108">
        <v>43942</v>
      </c>
      <c r="B338" s="128">
        <v>14306.62</v>
      </c>
      <c r="C338" s="109" t="s">
        <v>464</v>
      </c>
      <c r="D338" s="133">
        <f t="shared" si="15"/>
        <v>-2.1810372353700102E-2</v>
      </c>
      <c r="I338" s="135">
        <v>34437</v>
      </c>
      <c r="J338" s="136">
        <v>446.3</v>
      </c>
      <c r="K338" s="136">
        <v>1091.07</v>
      </c>
      <c r="L338" s="138">
        <f t="shared" si="16"/>
        <v>-2.8375449650333618E-3</v>
      </c>
      <c r="M338" s="138">
        <f t="shared" si="17"/>
        <v>-2.0090889495617291E-2</v>
      </c>
    </row>
    <row r="339" spans="1:13" ht="15.75" thickBot="1" x14ac:dyDescent="0.3">
      <c r="A339" s="106">
        <v>43943</v>
      </c>
      <c r="B339" s="127">
        <v>14403.89</v>
      </c>
      <c r="C339" s="110" t="s">
        <v>463</v>
      </c>
      <c r="D339" s="133">
        <f t="shared" si="15"/>
        <v>6.7989504159611854E-3</v>
      </c>
      <c r="I339" s="135">
        <v>34438</v>
      </c>
      <c r="J339" s="136">
        <v>446.38</v>
      </c>
      <c r="K339" s="136">
        <v>1073.57</v>
      </c>
      <c r="L339" s="138">
        <f t="shared" si="16"/>
        <v>1.7925162446781107E-4</v>
      </c>
      <c r="M339" s="138">
        <f t="shared" si="17"/>
        <v>-1.6039300869788373E-2</v>
      </c>
    </row>
    <row r="340" spans="1:13" ht="15.75" thickBot="1" x14ac:dyDescent="0.3">
      <c r="A340" s="108">
        <v>43944</v>
      </c>
      <c r="B340" s="128">
        <v>14384.07</v>
      </c>
      <c r="C340" s="109" t="s">
        <v>462</v>
      </c>
      <c r="D340" s="133">
        <f t="shared" si="15"/>
        <v>-1.376017173138625E-3</v>
      </c>
      <c r="I340" s="135">
        <v>34439</v>
      </c>
      <c r="J340" s="136">
        <v>446.18</v>
      </c>
      <c r="K340" s="136">
        <v>1050.6600000000001</v>
      </c>
      <c r="L340" s="138">
        <f t="shared" si="16"/>
        <v>-4.4804874770372472E-4</v>
      </c>
      <c r="M340" s="138">
        <f t="shared" si="17"/>
        <v>-2.1340015089840306E-2</v>
      </c>
    </row>
    <row r="341" spans="1:13" ht="15.75" thickBot="1" x14ac:dyDescent="0.3">
      <c r="A341" s="106">
        <v>43945</v>
      </c>
      <c r="B341" s="127">
        <v>14229.95</v>
      </c>
      <c r="C341" s="107" t="s">
        <v>461</v>
      </c>
      <c r="D341" s="133">
        <f t="shared" si="15"/>
        <v>-1.0714630838142402E-2</v>
      </c>
      <c r="I341" s="135">
        <v>34442</v>
      </c>
      <c r="J341" s="136">
        <v>442.46</v>
      </c>
      <c r="K341" s="136">
        <v>1022.03</v>
      </c>
      <c r="L341" s="138">
        <f t="shared" si="16"/>
        <v>-8.3374422878659451E-3</v>
      </c>
      <c r="M341" s="138">
        <f t="shared" si="17"/>
        <v>-2.7249538385395948E-2</v>
      </c>
    </row>
    <row r="342" spans="1:13" ht="15.75" thickBot="1" x14ac:dyDescent="0.3">
      <c r="A342" s="108">
        <v>43948</v>
      </c>
      <c r="B342" s="128">
        <v>14345.05</v>
      </c>
      <c r="C342" s="111" t="s">
        <v>460</v>
      </c>
      <c r="D342" s="133">
        <f t="shared" si="15"/>
        <v>8.0885737476237476E-3</v>
      </c>
      <c r="I342" s="135">
        <v>34443</v>
      </c>
      <c r="J342" s="136">
        <v>442.54</v>
      </c>
      <c r="K342" s="136">
        <v>981.14</v>
      </c>
      <c r="L342" s="138">
        <f t="shared" si="16"/>
        <v>1.8080730461519896E-4</v>
      </c>
      <c r="M342" s="138">
        <f t="shared" si="17"/>
        <v>-4.00086103147657E-2</v>
      </c>
    </row>
    <row r="343" spans="1:13" ht="15.75" thickBot="1" x14ac:dyDescent="0.3">
      <c r="A343" s="106">
        <v>43949</v>
      </c>
      <c r="B343" s="127">
        <v>14453.53</v>
      </c>
      <c r="C343" s="110" t="s">
        <v>459</v>
      </c>
      <c r="D343" s="133">
        <f t="shared" si="15"/>
        <v>7.5621904419992531E-3</v>
      </c>
      <c r="I343" s="135">
        <v>34444</v>
      </c>
      <c r="J343" s="136">
        <v>441.96</v>
      </c>
      <c r="K343" s="136">
        <v>971.14</v>
      </c>
      <c r="L343" s="138">
        <f t="shared" si="16"/>
        <v>-1.3106159895151645E-3</v>
      </c>
      <c r="M343" s="138">
        <f t="shared" si="17"/>
        <v>-1.0192225370487392E-2</v>
      </c>
    </row>
    <row r="344" spans="1:13" ht="15.75" thickBot="1" x14ac:dyDescent="0.3">
      <c r="A344" s="108">
        <v>43950</v>
      </c>
      <c r="B344" s="128">
        <v>14933.61</v>
      </c>
      <c r="C344" s="111" t="s">
        <v>458</v>
      </c>
      <c r="D344" s="133">
        <f t="shared" si="15"/>
        <v>3.321541519614931E-2</v>
      </c>
      <c r="I344" s="135">
        <v>34445</v>
      </c>
      <c r="J344" s="136">
        <v>448.73</v>
      </c>
      <c r="K344" s="136">
        <v>972.25</v>
      </c>
      <c r="L344" s="138">
        <f t="shared" si="16"/>
        <v>1.5318128337406188E-2</v>
      </c>
      <c r="M344" s="138">
        <f t="shared" si="17"/>
        <v>1.1429865930761927E-3</v>
      </c>
    </row>
    <row r="345" spans="1:13" ht="15.75" thickBot="1" x14ac:dyDescent="0.3">
      <c r="A345" s="114">
        <v>43951</v>
      </c>
      <c r="B345" s="129">
        <v>14779.28</v>
      </c>
      <c r="C345" s="115" t="s">
        <v>457</v>
      </c>
      <c r="D345" s="133">
        <f t="shared" si="15"/>
        <v>-1.0334406750946349E-2</v>
      </c>
      <c r="I345" s="135">
        <v>34446</v>
      </c>
      <c r="J345" s="136">
        <v>447.63</v>
      </c>
      <c r="K345" s="136">
        <v>984.53</v>
      </c>
      <c r="L345" s="138">
        <f t="shared" si="16"/>
        <v>-2.451362734829458E-3</v>
      </c>
      <c r="M345" s="138">
        <f t="shared" si="17"/>
        <v>1.263049627153507E-2</v>
      </c>
    </row>
    <row r="346" spans="1:13" ht="15.75" thickBot="1" x14ac:dyDescent="0.3">
      <c r="A346" s="106">
        <v>43951</v>
      </c>
      <c r="B346" s="127">
        <v>14779.28</v>
      </c>
      <c r="C346" s="107" t="s">
        <v>457</v>
      </c>
      <c r="D346" s="133">
        <f t="shared" si="15"/>
        <v>0</v>
      </c>
      <c r="I346" s="135">
        <v>34449</v>
      </c>
      <c r="J346" s="136">
        <v>452.71</v>
      </c>
      <c r="K346" s="136">
        <v>1023.64</v>
      </c>
      <c r="L346" s="138">
        <f t="shared" si="16"/>
        <v>1.1348658490270948E-2</v>
      </c>
      <c r="M346" s="138">
        <f t="shared" si="17"/>
        <v>3.9724538612332806E-2</v>
      </c>
    </row>
    <row r="347" spans="1:13" ht="15.75" thickBot="1" x14ac:dyDescent="0.3">
      <c r="A347" s="108">
        <v>43955</v>
      </c>
      <c r="B347" s="128">
        <v>14722.3</v>
      </c>
      <c r="C347" s="109" t="s">
        <v>439</v>
      </c>
      <c r="D347" s="133">
        <f t="shared" si="15"/>
        <v>-3.8553975565793043E-3</v>
      </c>
      <c r="I347" s="135">
        <v>34450</v>
      </c>
      <c r="J347" s="136">
        <v>451.87</v>
      </c>
      <c r="K347" s="136">
        <v>1045.3599999999999</v>
      </c>
      <c r="L347" s="138">
        <f t="shared" si="16"/>
        <v>-1.8554924786286476E-3</v>
      </c>
      <c r="M347" s="138">
        <f t="shared" si="17"/>
        <v>2.1218397092727829E-2</v>
      </c>
    </row>
    <row r="348" spans="1:13" ht="15.75" thickBot="1" x14ac:dyDescent="0.3">
      <c r="A348" s="106">
        <v>43956</v>
      </c>
      <c r="B348" s="127">
        <v>14900.48</v>
      </c>
      <c r="C348" s="110" t="s">
        <v>489</v>
      </c>
      <c r="D348" s="133">
        <f t="shared" si="15"/>
        <v>1.2102728513887117E-2</v>
      </c>
      <c r="I348" s="135">
        <v>34451</v>
      </c>
      <c r="J348" s="136">
        <v>451.87</v>
      </c>
      <c r="K348" s="136">
        <v>1075.7</v>
      </c>
      <c r="L348" s="138">
        <f t="shared" si="16"/>
        <v>0</v>
      </c>
      <c r="M348" s="138">
        <f t="shared" si="17"/>
        <v>2.9023494298614973E-2</v>
      </c>
    </row>
    <row r="349" spans="1:13" ht="15.75" thickBot="1" x14ac:dyDescent="0.3">
      <c r="A349" s="108">
        <v>43957</v>
      </c>
      <c r="B349" s="128">
        <v>14953.76</v>
      </c>
      <c r="C349" s="111" t="s">
        <v>488</v>
      </c>
      <c r="D349" s="133">
        <f t="shared" si="15"/>
        <v>3.5757237350743502E-3</v>
      </c>
      <c r="I349" s="135">
        <v>34452</v>
      </c>
      <c r="J349" s="136">
        <v>449.1</v>
      </c>
      <c r="K349" s="136">
        <v>1090.47</v>
      </c>
      <c r="L349" s="138">
        <f t="shared" si="16"/>
        <v>-6.1300816606545726E-3</v>
      </c>
      <c r="M349" s="138">
        <f t="shared" si="17"/>
        <v>1.3730594031793233E-2</v>
      </c>
    </row>
    <row r="350" spans="1:13" ht="15.75" thickBot="1" x14ac:dyDescent="0.3">
      <c r="A350" s="106">
        <v>43958</v>
      </c>
      <c r="B350" s="127">
        <v>15095.05</v>
      </c>
      <c r="C350" s="110" t="s">
        <v>487</v>
      </c>
      <c r="D350" s="133">
        <f t="shared" si="15"/>
        <v>9.4484597853649547E-3</v>
      </c>
      <c r="I350" s="135">
        <v>34453</v>
      </c>
      <c r="J350" s="136">
        <v>450.91</v>
      </c>
      <c r="K350" s="136">
        <v>1090.47</v>
      </c>
      <c r="L350" s="138">
        <f t="shared" si="16"/>
        <v>4.0302827877978231E-3</v>
      </c>
      <c r="M350" s="138">
        <f t="shared" si="17"/>
        <v>0</v>
      </c>
    </row>
    <row r="351" spans="1:13" ht="15.75" thickBot="1" x14ac:dyDescent="0.3">
      <c r="A351" s="108">
        <v>43959</v>
      </c>
      <c r="B351" s="128">
        <v>15409.18</v>
      </c>
      <c r="C351" s="111" t="s">
        <v>440</v>
      </c>
      <c r="D351" s="133">
        <f t="shared" si="15"/>
        <v>2.0810133123109961E-2</v>
      </c>
      <c r="I351" s="135">
        <v>34456</v>
      </c>
      <c r="J351" s="136">
        <v>453.02</v>
      </c>
      <c r="K351" s="136">
        <v>1093.19</v>
      </c>
      <c r="L351" s="138">
        <f t="shared" si="16"/>
        <v>4.6794260495441591E-3</v>
      </c>
      <c r="M351" s="138">
        <f t="shared" si="17"/>
        <v>2.494337304098258E-3</v>
      </c>
    </row>
    <row r="352" spans="1:13" ht="15.75" thickBot="1" x14ac:dyDescent="0.3">
      <c r="A352" s="106">
        <v>43962</v>
      </c>
      <c r="B352" s="127">
        <v>15265.59</v>
      </c>
      <c r="C352" s="107" t="s">
        <v>486</v>
      </c>
      <c r="D352" s="133">
        <f t="shared" si="15"/>
        <v>-9.3184711970396954E-3</v>
      </c>
      <c r="I352" s="135">
        <v>34457</v>
      </c>
      <c r="J352" s="136">
        <v>453.03</v>
      </c>
      <c r="K352" s="136">
        <v>1108.18</v>
      </c>
      <c r="L352" s="138">
        <f t="shared" si="16"/>
        <v>2.207408061452233E-5</v>
      </c>
      <c r="M352" s="138">
        <f t="shared" si="17"/>
        <v>1.3712163484847106E-2</v>
      </c>
    </row>
    <row r="353" spans="1:13" ht="15.75" thickBot="1" x14ac:dyDescent="0.3">
      <c r="A353" s="108">
        <v>43963</v>
      </c>
      <c r="B353" s="128">
        <v>15485.86</v>
      </c>
      <c r="C353" s="111" t="s">
        <v>485</v>
      </c>
      <c r="D353" s="133">
        <f t="shared" si="15"/>
        <v>1.4429183542856872E-2</v>
      </c>
      <c r="I353" s="135">
        <v>34458</v>
      </c>
      <c r="J353" s="136">
        <v>451.72</v>
      </c>
      <c r="K353" s="136">
        <v>1099.75</v>
      </c>
      <c r="L353" s="138">
        <f t="shared" si="16"/>
        <v>-2.8916407301943481E-3</v>
      </c>
      <c r="M353" s="138">
        <f t="shared" si="17"/>
        <v>-7.60706744391711E-3</v>
      </c>
    </row>
    <row r="354" spans="1:13" ht="15.75" thickBot="1" x14ac:dyDescent="0.3">
      <c r="A354" s="106">
        <v>43964</v>
      </c>
      <c r="B354" s="127">
        <v>15143.33</v>
      </c>
      <c r="C354" s="107" t="s">
        <v>484</v>
      </c>
      <c r="D354" s="133">
        <f t="shared" si="15"/>
        <v>-2.2118887811203292E-2</v>
      </c>
      <c r="I354" s="135">
        <v>34459</v>
      </c>
      <c r="J354" s="136">
        <v>451.38</v>
      </c>
      <c r="K354" s="136">
        <v>1088.75</v>
      </c>
      <c r="L354" s="138">
        <f t="shared" si="16"/>
        <v>-7.5267865049152534E-4</v>
      </c>
      <c r="M354" s="138">
        <f t="shared" si="17"/>
        <v>-1.0002273243919073E-2</v>
      </c>
    </row>
    <row r="355" spans="1:13" ht="15.75" thickBot="1" x14ac:dyDescent="0.3">
      <c r="A355" s="108">
        <v>43965</v>
      </c>
      <c r="B355" s="128">
        <v>15126.21</v>
      </c>
      <c r="C355" s="109" t="s">
        <v>483</v>
      </c>
      <c r="D355" s="133">
        <f t="shared" si="15"/>
        <v>-1.130530735313884E-3</v>
      </c>
      <c r="I355" s="135">
        <v>34460</v>
      </c>
      <c r="J355" s="136">
        <v>447.82</v>
      </c>
      <c r="K355" s="136">
        <v>1086.6300000000001</v>
      </c>
      <c r="L355" s="138">
        <f t="shared" si="16"/>
        <v>-7.8869245425140736E-3</v>
      </c>
      <c r="M355" s="138">
        <f t="shared" si="17"/>
        <v>-1.9471871412168917E-3</v>
      </c>
    </row>
    <row r="356" spans="1:13" ht="15.75" thickBot="1" x14ac:dyDescent="0.3">
      <c r="A356" s="106">
        <v>43966</v>
      </c>
      <c r="B356" s="127">
        <v>15189.15</v>
      </c>
      <c r="C356" s="110" t="s">
        <v>482</v>
      </c>
      <c r="D356" s="133">
        <f t="shared" si="15"/>
        <v>4.1609894348948288E-3</v>
      </c>
      <c r="I356" s="135">
        <v>34463</v>
      </c>
      <c r="J356" s="136">
        <v>442.32</v>
      </c>
      <c r="K356" s="136">
        <v>1077.83</v>
      </c>
      <c r="L356" s="138">
        <f t="shared" si="16"/>
        <v>-1.2281720334062792E-2</v>
      </c>
      <c r="M356" s="138">
        <f t="shared" si="17"/>
        <v>-8.0984327692040347E-3</v>
      </c>
    </row>
    <row r="357" spans="1:13" ht="15.75" thickBot="1" x14ac:dyDescent="0.3">
      <c r="A357" s="108">
        <v>43969</v>
      </c>
      <c r="B357" s="128">
        <v>15679.31</v>
      </c>
      <c r="C357" s="111" t="s">
        <v>481</v>
      </c>
      <c r="D357" s="133">
        <f t="shared" si="15"/>
        <v>3.2270403544635472E-2</v>
      </c>
      <c r="I357" s="135">
        <v>34464</v>
      </c>
      <c r="J357" s="136">
        <v>446.01</v>
      </c>
      <c r="K357" s="136">
        <v>1073.6400000000001</v>
      </c>
      <c r="L357" s="138">
        <f t="shared" si="16"/>
        <v>8.3423765599565883E-3</v>
      </c>
      <c r="M357" s="138">
        <f t="shared" si="17"/>
        <v>-3.8874405054598847E-3</v>
      </c>
    </row>
    <row r="358" spans="1:13" ht="15.75" thickBot="1" x14ac:dyDescent="0.3">
      <c r="A358" s="106">
        <v>43970</v>
      </c>
      <c r="B358" s="127">
        <v>15461.57</v>
      </c>
      <c r="C358" s="107" t="s">
        <v>480</v>
      </c>
      <c r="D358" s="133">
        <f t="shared" si="15"/>
        <v>-1.3887090694679791E-2</v>
      </c>
      <c r="I358" s="135">
        <v>34465</v>
      </c>
      <c r="J358" s="136">
        <v>441.49</v>
      </c>
      <c r="K358" s="136">
        <v>1069.9000000000001</v>
      </c>
      <c r="L358" s="138">
        <f t="shared" si="16"/>
        <v>-1.013430192148154E-2</v>
      </c>
      <c r="M358" s="138">
        <f t="shared" si="17"/>
        <v>-3.4834767706121315E-3</v>
      </c>
    </row>
    <row r="359" spans="1:13" ht="15.75" thickBot="1" x14ac:dyDescent="0.3">
      <c r="A359" s="108">
        <v>43971</v>
      </c>
      <c r="B359" s="128">
        <v>15427.15</v>
      </c>
      <c r="C359" s="109" t="s">
        <v>479</v>
      </c>
      <c r="D359" s="133">
        <f t="shared" si="15"/>
        <v>-2.2261646132960672E-3</v>
      </c>
      <c r="I359" s="135">
        <v>34466</v>
      </c>
      <c r="J359" s="136">
        <v>443.75</v>
      </c>
      <c r="K359" s="136">
        <v>1061.44</v>
      </c>
      <c r="L359" s="138">
        <f t="shared" si="16"/>
        <v>5.1190287435728798E-3</v>
      </c>
      <c r="M359" s="138">
        <f t="shared" si="17"/>
        <v>-7.9072810543041744E-3</v>
      </c>
    </row>
    <row r="360" spans="1:13" ht="15.75" thickBot="1" x14ac:dyDescent="0.3">
      <c r="A360" s="106">
        <v>43972</v>
      </c>
      <c r="B360" s="127">
        <v>15423.58</v>
      </c>
      <c r="C360" s="107" t="s">
        <v>478</v>
      </c>
      <c r="D360" s="133">
        <f t="shared" si="15"/>
        <v>-2.3141020862568323E-4</v>
      </c>
      <c r="I360" s="135">
        <v>34467</v>
      </c>
      <c r="J360" s="136">
        <v>444.14</v>
      </c>
      <c r="K360" s="136">
        <v>1062.3399999999999</v>
      </c>
      <c r="L360" s="138">
        <f t="shared" si="16"/>
        <v>8.78873239436589E-4</v>
      </c>
      <c r="M360" s="138">
        <f t="shared" si="17"/>
        <v>8.479047331925154E-4</v>
      </c>
    </row>
    <row r="361" spans="1:13" ht="15.75" thickBot="1" x14ac:dyDescent="0.3">
      <c r="A361" s="108">
        <v>43973</v>
      </c>
      <c r="B361" s="128">
        <v>15349.3</v>
      </c>
      <c r="C361" s="109" t="s">
        <v>477</v>
      </c>
      <c r="D361" s="133">
        <f t="shared" si="15"/>
        <v>-4.8160025104418466E-3</v>
      </c>
      <c r="I361" s="135">
        <v>34470</v>
      </c>
      <c r="J361" s="136">
        <v>444.49</v>
      </c>
      <c r="K361" s="136">
        <v>1068.56</v>
      </c>
      <c r="L361" s="138">
        <f t="shared" si="16"/>
        <v>7.880398072680298E-4</v>
      </c>
      <c r="M361" s="138">
        <f t="shared" si="17"/>
        <v>5.8549993410772711E-3</v>
      </c>
    </row>
    <row r="362" spans="1:13" ht="15.75" thickBot="1" x14ac:dyDescent="0.3">
      <c r="A362" s="106">
        <v>43976</v>
      </c>
      <c r="B362" s="127">
        <v>15400.12</v>
      </c>
      <c r="C362" s="110" t="s">
        <v>402</v>
      </c>
      <c r="D362" s="133">
        <f t="shared" si="15"/>
        <v>3.3109001713434185E-3</v>
      </c>
      <c r="I362" s="135">
        <v>34471</v>
      </c>
      <c r="J362" s="136">
        <v>449.37</v>
      </c>
      <c r="K362" s="136">
        <v>1056.6199999999999</v>
      </c>
      <c r="L362" s="138">
        <f t="shared" si="16"/>
        <v>1.0978874665346791E-2</v>
      </c>
      <c r="M362" s="138">
        <f t="shared" si="17"/>
        <v>-1.117391629857009E-2</v>
      </c>
    </row>
    <row r="363" spans="1:13" ht="15.75" thickBot="1" x14ac:dyDescent="0.3">
      <c r="A363" s="108">
        <v>43977</v>
      </c>
      <c r="B363" s="128">
        <v>15485.68</v>
      </c>
      <c r="C363" s="111" t="s">
        <v>476</v>
      </c>
      <c r="D363" s="133">
        <f t="shared" si="15"/>
        <v>5.555800863889339E-3</v>
      </c>
      <c r="I363" s="135">
        <v>34472</v>
      </c>
      <c r="J363" s="136">
        <v>453.69</v>
      </c>
      <c r="K363" s="136">
        <v>1073</v>
      </c>
      <c r="L363" s="138">
        <f t="shared" si="16"/>
        <v>9.6134588423793157E-3</v>
      </c>
      <c r="M363" s="138">
        <f t="shared" si="17"/>
        <v>1.5502261929549043E-2</v>
      </c>
    </row>
    <row r="364" spans="1:13" ht="15.75" thickBot="1" x14ac:dyDescent="0.3">
      <c r="A364" s="106">
        <v>43978</v>
      </c>
      <c r="B364" s="127">
        <v>15725.53</v>
      </c>
      <c r="C364" s="110" t="s">
        <v>475</v>
      </c>
      <c r="D364" s="133">
        <f t="shared" si="15"/>
        <v>1.5488502926574768E-2</v>
      </c>
      <c r="I364" s="135">
        <v>34473</v>
      </c>
      <c r="J364" s="136">
        <v>456.48</v>
      </c>
      <c r="K364" s="136">
        <v>1099.47</v>
      </c>
      <c r="L364" s="138">
        <f t="shared" si="16"/>
        <v>6.149573497322005E-3</v>
      </c>
      <c r="M364" s="138">
        <f t="shared" si="17"/>
        <v>2.4669151910531248E-2</v>
      </c>
    </row>
    <row r="365" spans="1:13" ht="15.75" thickBot="1" x14ac:dyDescent="0.3">
      <c r="A365" s="108">
        <v>43979</v>
      </c>
      <c r="B365" s="128">
        <v>15777.54</v>
      </c>
      <c r="C365" s="111" t="s">
        <v>402</v>
      </c>
      <c r="D365" s="133">
        <f t="shared" si="15"/>
        <v>3.3073607058077036E-3</v>
      </c>
      <c r="I365" s="135">
        <v>34474</v>
      </c>
      <c r="J365" s="136">
        <v>454.92</v>
      </c>
      <c r="K365" s="136">
        <v>1128.76</v>
      </c>
      <c r="L365" s="138">
        <f t="shared" si="16"/>
        <v>-3.4174553101997945E-3</v>
      </c>
      <c r="M365" s="138">
        <f t="shared" si="17"/>
        <v>2.6640108415873068E-2</v>
      </c>
    </row>
    <row r="366" spans="1:13" ht="15.75" thickBot="1" x14ac:dyDescent="0.3">
      <c r="A366" s="106">
        <v>43980</v>
      </c>
      <c r="B366" s="127">
        <v>15580.85</v>
      </c>
      <c r="C366" s="107" t="s">
        <v>474</v>
      </c>
      <c r="D366" s="133">
        <f t="shared" si="15"/>
        <v>-1.2466455480385441E-2</v>
      </c>
      <c r="I366" s="135">
        <v>34477</v>
      </c>
      <c r="J366" s="136">
        <v>453.2</v>
      </c>
      <c r="K366" s="136">
        <v>1136.8699999999999</v>
      </c>
      <c r="L366" s="138">
        <f t="shared" si="16"/>
        <v>-3.780884551129929E-3</v>
      </c>
      <c r="M366" s="138">
        <f t="shared" si="17"/>
        <v>7.1848754385342327E-3</v>
      </c>
    </row>
    <row r="367" spans="1:13" ht="15.75" thickBot="1" x14ac:dyDescent="0.3">
      <c r="A367" s="114">
        <v>43983</v>
      </c>
      <c r="B367" s="129">
        <v>15743.47</v>
      </c>
      <c r="C367" s="116" t="s">
        <v>504</v>
      </c>
      <c r="D367" s="133">
        <f t="shared" si="15"/>
        <v>1.0437171271143679E-2</v>
      </c>
      <c r="I367" s="135">
        <v>34478</v>
      </c>
      <c r="J367" s="136">
        <v>454.81</v>
      </c>
      <c r="K367" s="136">
        <v>1134.22</v>
      </c>
      <c r="L367" s="138">
        <f t="shared" si="16"/>
        <v>3.5525154457193594E-3</v>
      </c>
      <c r="M367" s="138">
        <f t="shared" si="17"/>
        <v>-2.3309613236340686E-3</v>
      </c>
    </row>
    <row r="368" spans="1:13" ht="15.75" thickBot="1" x14ac:dyDescent="0.3">
      <c r="A368" s="108">
        <v>43984</v>
      </c>
      <c r="B368" s="128">
        <v>15780.96</v>
      </c>
      <c r="C368" s="111" t="s">
        <v>503</v>
      </c>
      <c r="D368" s="133">
        <f t="shared" si="15"/>
        <v>2.3813047568293257E-3</v>
      </c>
      <c r="I368" s="135">
        <v>34479</v>
      </c>
      <c r="J368" s="136">
        <v>456.34</v>
      </c>
      <c r="K368" s="136">
        <v>1125.24</v>
      </c>
      <c r="L368" s="138">
        <f t="shared" si="16"/>
        <v>3.3640421274817455E-3</v>
      </c>
      <c r="M368" s="138">
        <f t="shared" si="17"/>
        <v>-7.9173352612368127E-3</v>
      </c>
    </row>
    <row r="369" spans="1:13" ht="15.75" thickBot="1" x14ac:dyDescent="0.3">
      <c r="A369" s="106">
        <v>43985</v>
      </c>
      <c r="B369" s="127">
        <v>16342.08</v>
      </c>
      <c r="C369" s="110" t="s">
        <v>502</v>
      </c>
      <c r="D369" s="133">
        <f t="shared" si="15"/>
        <v>3.5556772211576534E-2</v>
      </c>
      <c r="I369" s="135">
        <v>34480</v>
      </c>
      <c r="J369" s="136">
        <v>457.06</v>
      </c>
      <c r="K369" s="136">
        <v>1122.3</v>
      </c>
      <c r="L369" s="138">
        <f t="shared" si="16"/>
        <v>1.5777709602489971E-3</v>
      </c>
      <c r="M369" s="138">
        <f t="shared" si="17"/>
        <v>-2.6127759411326066E-3</v>
      </c>
    </row>
    <row r="370" spans="1:13" ht="15.75" thickBot="1" x14ac:dyDescent="0.3">
      <c r="A370" s="108">
        <v>43986</v>
      </c>
      <c r="B370" s="128">
        <v>16618.330000000002</v>
      </c>
      <c r="C370" s="111" t="s">
        <v>501</v>
      </c>
      <c r="D370" s="133">
        <f t="shared" si="15"/>
        <v>1.6904212927607857E-2</v>
      </c>
      <c r="I370" s="135">
        <v>34481</v>
      </c>
      <c r="J370" s="136">
        <v>457.33</v>
      </c>
      <c r="K370" s="136">
        <v>1120.28</v>
      </c>
      <c r="L370" s="138">
        <f t="shared" si="16"/>
        <v>5.9073207018768168E-4</v>
      </c>
      <c r="M370" s="138">
        <f t="shared" si="17"/>
        <v>-1.7998752561703482E-3</v>
      </c>
    </row>
    <row r="371" spans="1:13" ht="15.75" thickBot="1" x14ac:dyDescent="0.3">
      <c r="A371" s="106">
        <v>43987</v>
      </c>
      <c r="B371" s="127">
        <v>17236.689999999999</v>
      </c>
      <c r="C371" s="110" t="s">
        <v>500</v>
      </c>
      <c r="D371" s="133">
        <f t="shared" si="15"/>
        <v>3.7209515035505784E-2</v>
      </c>
      <c r="I371" s="135">
        <v>34484</v>
      </c>
      <c r="J371" s="136">
        <v>457.33</v>
      </c>
      <c r="K371" s="136">
        <v>1120.72</v>
      </c>
      <c r="L371" s="138">
        <f t="shared" si="16"/>
        <v>0</v>
      </c>
      <c r="M371" s="138">
        <f t="shared" si="17"/>
        <v>3.9275895311891186E-4</v>
      </c>
    </row>
    <row r="372" spans="1:13" ht="15.75" thickBot="1" x14ac:dyDescent="0.3">
      <c r="A372" s="108">
        <v>43990</v>
      </c>
      <c r="B372" s="128">
        <v>17488.349999999999</v>
      </c>
      <c r="C372" s="111" t="s">
        <v>490</v>
      </c>
      <c r="D372" s="133">
        <f t="shared" si="15"/>
        <v>1.4600250976260516E-2</v>
      </c>
      <c r="I372" s="135">
        <v>34485</v>
      </c>
      <c r="J372" s="136">
        <v>456.5</v>
      </c>
      <c r="K372" s="136">
        <v>1126.92</v>
      </c>
      <c r="L372" s="138">
        <f t="shared" si="16"/>
        <v>-1.8148820326678418E-3</v>
      </c>
      <c r="M372" s="138">
        <f t="shared" si="17"/>
        <v>5.5321578984938655E-3</v>
      </c>
    </row>
    <row r="373" spans="1:13" ht="15.75" thickBot="1" x14ac:dyDescent="0.3">
      <c r="A373" s="106">
        <v>43991</v>
      </c>
      <c r="B373" s="127">
        <v>17323.05</v>
      </c>
      <c r="C373" s="107" t="s">
        <v>499</v>
      </c>
      <c r="D373" s="133">
        <f t="shared" si="15"/>
        <v>-9.4520066215508774E-3</v>
      </c>
      <c r="I373" s="135">
        <v>34486</v>
      </c>
      <c r="J373" s="136">
        <v>457.63</v>
      </c>
      <c r="K373" s="136">
        <v>1125.32</v>
      </c>
      <c r="L373" s="138">
        <f t="shared" si="16"/>
        <v>2.4753559693318629E-3</v>
      </c>
      <c r="M373" s="138">
        <f t="shared" si="17"/>
        <v>-1.4197990984276935E-3</v>
      </c>
    </row>
    <row r="374" spans="1:13" ht="15.75" thickBot="1" x14ac:dyDescent="0.3">
      <c r="A374" s="108">
        <v>43992</v>
      </c>
      <c r="B374" s="128">
        <v>17324.63</v>
      </c>
      <c r="C374" s="111" t="s">
        <v>491</v>
      </c>
      <c r="D374" s="133">
        <f t="shared" si="15"/>
        <v>9.1207957028453199E-5</v>
      </c>
      <c r="I374" s="135">
        <v>34487</v>
      </c>
      <c r="J374" s="136">
        <v>457.65</v>
      </c>
      <c r="K374" s="136">
        <v>1108.83</v>
      </c>
      <c r="L374" s="138">
        <f t="shared" si="16"/>
        <v>4.3703428533928745E-5</v>
      </c>
      <c r="M374" s="138">
        <f t="shared" si="17"/>
        <v>-1.4653609639924653E-2</v>
      </c>
    </row>
    <row r="375" spans="1:13" ht="15.75" thickBot="1" x14ac:dyDescent="0.3">
      <c r="A375" s="106">
        <v>43993</v>
      </c>
      <c r="B375" s="127">
        <v>16603.5</v>
      </c>
      <c r="C375" s="107" t="s">
        <v>498</v>
      </c>
      <c r="D375" s="133">
        <f t="shared" si="15"/>
        <v>-4.1624554175183015E-2</v>
      </c>
      <c r="I375" s="135">
        <v>34488</v>
      </c>
      <c r="J375" s="136">
        <v>460.13</v>
      </c>
      <c r="K375" s="136">
        <v>1108.6099999999999</v>
      </c>
      <c r="L375" s="138">
        <f t="shared" si="16"/>
        <v>5.4189883098438073E-3</v>
      </c>
      <c r="M375" s="138">
        <f t="shared" si="17"/>
        <v>-1.9840733024902583E-4</v>
      </c>
    </row>
    <row r="376" spans="1:13" ht="15.75" thickBot="1" x14ac:dyDescent="0.3">
      <c r="A376" s="108">
        <v>43994</v>
      </c>
      <c r="B376" s="128">
        <v>16824.21</v>
      </c>
      <c r="C376" s="111" t="s">
        <v>497</v>
      </c>
      <c r="D376" s="133">
        <f t="shared" si="15"/>
        <v>1.329298039569965E-2</v>
      </c>
      <c r="I376" s="135">
        <v>34491</v>
      </c>
      <c r="J376" s="136">
        <v>458.88</v>
      </c>
      <c r="K376" s="136">
        <v>1120.97</v>
      </c>
      <c r="L376" s="138">
        <f t="shared" si="16"/>
        <v>-2.7166235629061354E-3</v>
      </c>
      <c r="M376" s="138">
        <f t="shared" si="17"/>
        <v>1.1149096616483821E-2</v>
      </c>
    </row>
    <row r="377" spans="1:13" ht="15.75" thickBot="1" x14ac:dyDescent="0.3">
      <c r="A377" s="106">
        <v>43997</v>
      </c>
      <c r="B377" s="127">
        <v>16982.91</v>
      </c>
      <c r="C377" s="110" t="s">
        <v>487</v>
      </c>
      <c r="D377" s="133">
        <f t="shared" si="15"/>
        <v>9.4328351821571857E-3</v>
      </c>
      <c r="I377" s="135">
        <v>34492</v>
      </c>
      <c r="J377" s="136">
        <v>458.21</v>
      </c>
      <c r="K377" s="136">
        <v>1134.22</v>
      </c>
      <c r="L377" s="138">
        <f t="shared" si="16"/>
        <v>-1.4600767085077055E-3</v>
      </c>
      <c r="M377" s="138">
        <f t="shared" si="17"/>
        <v>1.1820120074578267E-2</v>
      </c>
    </row>
    <row r="378" spans="1:13" ht="15.75" thickBot="1" x14ac:dyDescent="0.3">
      <c r="A378" s="108">
        <v>43998</v>
      </c>
      <c r="B378" s="128">
        <v>17019.55</v>
      </c>
      <c r="C378" s="111" t="s">
        <v>494</v>
      </c>
      <c r="D378" s="133">
        <f t="shared" si="15"/>
        <v>2.1574630025124916E-3</v>
      </c>
      <c r="I378" s="135">
        <v>34493</v>
      </c>
      <c r="J378" s="136">
        <v>457.06</v>
      </c>
      <c r="K378" s="136">
        <v>1152.08</v>
      </c>
      <c r="L378" s="138">
        <f t="shared" si="16"/>
        <v>-2.5097662643765463E-3</v>
      </c>
      <c r="M378" s="138">
        <f t="shared" si="17"/>
        <v>1.5746504205533231E-2</v>
      </c>
    </row>
    <row r="379" spans="1:13" ht="15.75" thickBot="1" x14ac:dyDescent="0.3">
      <c r="A379" s="106">
        <v>43999</v>
      </c>
      <c r="B379" s="127">
        <v>17008.37</v>
      </c>
      <c r="C379" s="107" t="s">
        <v>426</v>
      </c>
      <c r="D379" s="133">
        <f t="shared" si="15"/>
        <v>-6.5689163344508474E-4</v>
      </c>
      <c r="I379" s="135">
        <v>34494</v>
      </c>
      <c r="J379" s="136">
        <v>457.86</v>
      </c>
      <c r="K379" s="136">
        <v>1155.1099999999999</v>
      </c>
      <c r="L379" s="138">
        <f t="shared" si="16"/>
        <v>1.7503172450006811E-3</v>
      </c>
      <c r="M379" s="138">
        <f t="shared" si="17"/>
        <v>2.6300256926602085E-3</v>
      </c>
    </row>
    <row r="380" spans="1:13" ht="15.75" thickBot="1" x14ac:dyDescent="0.3">
      <c r="A380" s="108">
        <v>44000</v>
      </c>
      <c r="B380" s="128">
        <v>16948.04</v>
      </c>
      <c r="C380" s="109" t="s">
        <v>496</v>
      </c>
      <c r="D380" s="133">
        <f t="shared" si="15"/>
        <v>-3.5470771155612273E-3</v>
      </c>
      <c r="I380" s="135">
        <v>34495</v>
      </c>
      <c r="J380" s="136">
        <v>458.67</v>
      </c>
      <c r="K380" s="136">
        <v>1154.78</v>
      </c>
      <c r="L380" s="138">
        <f t="shared" si="16"/>
        <v>1.7690997248067143E-3</v>
      </c>
      <c r="M380" s="138">
        <f t="shared" si="17"/>
        <v>-2.85687077421135E-4</v>
      </c>
    </row>
    <row r="381" spans="1:13" ht="15.75" thickBot="1" x14ac:dyDescent="0.3">
      <c r="A381" s="106">
        <v>44001</v>
      </c>
      <c r="B381" s="127">
        <v>16971.98</v>
      </c>
      <c r="C381" s="110" t="s">
        <v>408</v>
      </c>
      <c r="D381" s="133">
        <f t="shared" si="15"/>
        <v>1.4125527199604609E-3</v>
      </c>
      <c r="I381" s="135">
        <v>34498</v>
      </c>
      <c r="J381" s="136">
        <v>459.1</v>
      </c>
      <c r="K381" s="136">
        <v>1154.2</v>
      </c>
      <c r="L381" s="138">
        <f t="shared" si="16"/>
        <v>9.3749318682278507E-4</v>
      </c>
      <c r="M381" s="138">
        <f t="shared" si="17"/>
        <v>-5.0226017076839512E-4</v>
      </c>
    </row>
    <row r="382" spans="1:13" ht="15.75" thickBot="1" x14ac:dyDescent="0.3">
      <c r="A382" s="108">
        <v>44004</v>
      </c>
      <c r="B382" s="128">
        <v>16913.689999999999</v>
      </c>
      <c r="C382" s="109" t="s">
        <v>495</v>
      </c>
      <c r="D382" s="133">
        <f t="shared" si="15"/>
        <v>-3.43448436776386E-3</v>
      </c>
      <c r="I382" s="135">
        <v>34499</v>
      </c>
      <c r="J382" s="136">
        <v>462.37</v>
      </c>
      <c r="K382" s="136">
        <v>1153.97</v>
      </c>
      <c r="L382" s="138">
        <f t="shared" si="16"/>
        <v>7.1226312350250089E-3</v>
      </c>
      <c r="M382" s="138">
        <f t="shared" si="17"/>
        <v>-1.9927222318490571E-4</v>
      </c>
    </row>
    <row r="383" spans="1:13" ht="15.75" thickBot="1" x14ac:dyDescent="0.3">
      <c r="A383" s="106">
        <v>44005</v>
      </c>
      <c r="B383" s="127">
        <v>16951.07</v>
      </c>
      <c r="C383" s="110" t="s">
        <v>494</v>
      </c>
      <c r="D383" s="133">
        <f t="shared" si="15"/>
        <v>2.210044053071862E-3</v>
      </c>
      <c r="I383" s="135">
        <v>34500</v>
      </c>
      <c r="J383" s="136">
        <v>460.61</v>
      </c>
      <c r="K383" s="136">
        <v>1152.79</v>
      </c>
      <c r="L383" s="138">
        <f t="shared" si="16"/>
        <v>-3.8064753336072643E-3</v>
      </c>
      <c r="M383" s="138">
        <f t="shared" si="17"/>
        <v>-1.0225569122248098E-3</v>
      </c>
    </row>
    <row r="384" spans="1:13" ht="15.75" thickBot="1" x14ac:dyDescent="0.3">
      <c r="A384" s="108">
        <v>44006</v>
      </c>
      <c r="B384" s="128">
        <v>16753.23</v>
      </c>
      <c r="C384" s="109" t="s">
        <v>493</v>
      </c>
      <c r="D384" s="133">
        <f t="shared" si="15"/>
        <v>-1.1671239632660367E-2</v>
      </c>
      <c r="I384" s="135">
        <v>34501</v>
      </c>
      <c r="J384" s="136">
        <v>461.93</v>
      </c>
      <c r="K384" s="136">
        <v>1156.74</v>
      </c>
      <c r="L384" s="138">
        <f t="shared" si="16"/>
        <v>2.8657649638522678E-3</v>
      </c>
      <c r="M384" s="138">
        <f t="shared" si="17"/>
        <v>3.4264696952611019E-3</v>
      </c>
    </row>
    <row r="385" spans="1:13" ht="15.75" thickBot="1" x14ac:dyDescent="0.3">
      <c r="A385" s="106">
        <v>44007</v>
      </c>
      <c r="B385" s="127">
        <v>16632.439999999999</v>
      </c>
      <c r="C385" s="107" t="s">
        <v>492</v>
      </c>
      <c r="D385" s="133">
        <f t="shared" si="15"/>
        <v>-7.2099529463871071E-3</v>
      </c>
      <c r="I385" s="135">
        <v>34502</v>
      </c>
      <c r="J385" s="136">
        <v>458.45</v>
      </c>
      <c r="K385" s="136">
        <v>1159.95</v>
      </c>
      <c r="L385" s="138">
        <f t="shared" si="16"/>
        <v>-7.5336089883749017E-3</v>
      </c>
      <c r="M385" s="138">
        <f t="shared" si="17"/>
        <v>2.7750401991804867E-3</v>
      </c>
    </row>
    <row r="386" spans="1:13" ht="15.75" thickBot="1" x14ac:dyDescent="0.3">
      <c r="A386" s="108">
        <v>44008</v>
      </c>
      <c r="B386" s="128">
        <v>16634.47</v>
      </c>
      <c r="C386" s="111" t="s">
        <v>491</v>
      </c>
      <c r="D386" s="133">
        <f t="shared" si="15"/>
        <v>1.2205064320102606E-4</v>
      </c>
      <c r="I386" s="135">
        <v>34505</v>
      </c>
      <c r="J386" s="136">
        <v>455.48</v>
      </c>
      <c r="K386" s="136">
        <v>1158.31</v>
      </c>
      <c r="L386" s="138">
        <f t="shared" si="16"/>
        <v>-6.4783509652087913E-3</v>
      </c>
      <c r="M386" s="138">
        <f t="shared" si="17"/>
        <v>-1.4138540454330789E-3</v>
      </c>
    </row>
    <row r="387" spans="1:13" ht="15.75" thickBot="1" x14ac:dyDescent="0.3">
      <c r="A387" s="106">
        <v>44012</v>
      </c>
      <c r="B387" s="127">
        <v>16878</v>
      </c>
      <c r="C387" s="110" t="s">
        <v>490</v>
      </c>
      <c r="D387" s="133">
        <f t="shared" si="15"/>
        <v>1.4640081709847012E-2</v>
      </c>
      <c r="I387" s="135">
        <v>34506</v>
      </c>
      <c r="J387" s="136">
        <v>451.34</v>
      </c>
      <c r="K387" s="136">
        <v>1140.8699999999999</v>
      </c>
      <c r="L387" s="138">
        <f t="shared" si="16"/>
        <v>-9.0893123737596452E-3</v>
      </c>
      <c r="M387" s="138">
        <f t="shared" si="17"/>
        <v>-1.5056418402672907E-2</v>
      </c>
    </row>
    <row r="388" spans="1:13" ht="15.75" thickBot="1" x14ac:dyDescent="0.3">
      <c r="A388" s="112">
        <v>44013</v>
      </c>
      <c r="B388" s="130">
        <v>16724.02</v>
      </c>
      <c r="C388" s="117" t="s">
        <v>523</v>
      </c>
      <c r="D388" s="133">
        <f t="shared" si="15"/>
        <v>-9.1231188529446363E-3</v>
      </c>
      <c r="I388" s="135">
        <v>34507</v>
      </c>
      <c r="J388" s="136">
        <v>453.09</v>
      </c>
      <c r="K388" s="136">
        <v>1125.1500000000001</v>
      </c>
      <c r="L388" s="138">
        <f t="shared" si="16"/>
        <v>3.8773430229981833E-3</v>
      </c>
      <c r="M388" s="138">
        <f t="shared" si="17"/>
        <v>-1.3778958163506624E-2</v>
      </c>
    </row>
    <row r="389" spans="1:13" ht="15.75" thickBot="1" x14ac:dyDescent="0.3">
      <c r="A389" s="106">
        <v>44014</v>
      </c>
      <c r="B389" s="127">
        <v>16737.05</v>
      </c>
      <c r="C389" s="110" t="s">
        <v>522</v>
      </c>
      <c r="D389" s="133">
        <f t="shared" si="15"/>
        <v>7.7911889605482623E-4</v>
      </c>
      <c r="I389" s="135">
        <v>34508</v>
      </c>
      <c r="J389" s="136">
        <v>449.63</v>
      </c>
      <c r="K389" s="136">
        <v>1114.71</v>
      </c>
      <c r="L389" s="138">
        <f t="shared" si="16"/>
        <v>-7.6364519190447368E-3</v>
      </c>
      <c r="M389" s="138">
        <f t="shared" si="17"/>
        <v>-9.2787628316224977E-3</v>
      </c>
    </row>
    <row r="390" spans="1:13" ht="15.75" thickBot="1" x14ac:dyDescent="0.3">
      <c r="A390" s="108">
        <v>44015</v>
      </c>
      <c r="B390" s="128">
        <v>16698.71</v>
      </c>
      <c r="C390" s="109" t="s">
        <v>521</v>
      </c>
      <c r="D390" s="133">
        <f t="shared" ref="D390:D453" si="18">(B390-B389)/B389</f>
        <v>-2.2907262629913963E-3</v>
      </c>
      <c r="I390" s="135">
        <v>34509</v>
      </c>
      <c r="J390" s="136">
        <v>442.8</v>
      </c>
      <c r="K390" s="136">
        <v>1106.22</v>
      </c>
      <c r="L390" s="138">
        <f t="shared" si="16"/>
        <v>-1.5190267553321585E-2</v>
      </c>
      <c r="M390" s="138">
        <f t="shared" si="17"/>
        <v>-7.6163307048470082E-3</v>
      </c>
    </row>
    <row r="391" spans="1:13" ht="15.75" thickBot="1" x14ac:dyDescent="0.3">
      <c r="A391" s="106">
        <v>44018</v>
      </c>
      <c r="B391" s="127">
        <v>16976.05</v>
      </c>
      <c r="C391" s="110" t="s">
        <v>520</v>
      </c>
      <c r="D391" s="133">
        <f t="shared" si="18"/>
        <v>1.6608468558349725E-2</v>
      </c>
      <c r="I391" s="135">
        <v>34512</v>
      </c>
      <c r="J391" s="136">
        <v>447.31</v>
      </c>
      <c r="K391" s="136">
        <v>1096.45</v>
      </c>
      <c r="L391" s="138">
        <f t="shared" ref="L391:L454" si="19">(J391-J390)/J390</f>
        <v>1.0185185185185165E-2</v>
      </c>
      <c r="M391" s="138">
        <f t="shared" ref="M391:M454" si="20">(K391-K390)/K390</f>
        <v>-8.8318779266330222E-3</v>
      </c>
    </row>
    <row r="392" spans="1:13" ht="15.75" thickBot="1" x14ac:dyDescent="0.3">
      <c r="A392" s="108">
        <v>44019</v>
      </c>
      <c r="B392" s="128">
        <v>16913.77</v>
      </c>
      <c r="C392" s="109" t="s">
        <v>519</v>
      </c>
      <c r="D392" s="133">
        <f t="shared" si="18"/>
        <v>-3.66869795977267E-3</v>
      </c>
      <c r="I392" s="135">
        <v>34513</v>
      </c>
      <c r="J392" s="136">
        <v>446.07</v>
      </c>
      <c r="K392" s="136">
        <v>1093.72</v>
      </c>
      <c r="L392" s="138">
        <f t="shared" si="19"/>
        <v>-2.7721267130178381E-3</v>
      </c>
      <c r="M392" s="138">
        <f t="shared" si="20"/>
        <v>-2.4898536184960718E-3</v>
      </c>
    </row>
    <row r="393" spans="1:13" ht="15.75" thickBot="1" x14ac:dyDescent="0.3">
      <c r="A393" s="106">
        <v>44020</v>
      </c>
      <c r="B393" s="127">
        <v>16835.88</v>
      </c>
      <c r="C393" s="107" t="s">
        <v>411</v>
      </c>
      <c r="D393" s="133">
        <f t="shared" si="18"/>
        <v>-4.6051235177018146E-3</v>
      </c>
      <c r="I393" s="135">
        <v>34514</v>
      </c>
      <c r="J393" s="136">
        <v>447.63</v>
      </c>
      <c r="K393" s="136">
        <v>1093.72</v>
      </c>
      <c r="L393" s="138">
        <f t="shared" si="19"/>
        <v>3.4972089582352597E-3</v>
      </c>
      <c r="M393" s="138">
        <f t="shared" si="20"/>
        <v>0</v>
      </c>
    </row>
    <row r="394" spans="1:13" ht="15.75" thickBot="1" x14ac:dyDescent="0.3">
      <c r="A394" s="108">
        <v>44021</v>
      </c>
      <c r="B394" s="128">
        <v>16599.650000000001</v>
      </c>
      <c r="C394" s="109" t="s">
        <v>518</v>
      </c>
      <c r="D394" s="133">
        <f t="shared" si="18"/>
        <v>-1.4031342585002955E-2</v>
      </c>
      <c r="I394" s="135">
        <v>34515</v>
      </c>
      <c r="J394" s="136">
        <v>444.27</v>
      </c>
      <c r="K394" s="136">
        <v>1086.48</v>
      </c>
      <c r="L394" s="138">
        <f t="shared" si="19"/>
        <v>-7.5061993163997353E-3</v>
      </c>
      <c r="M394" s="138">
        <f t="shared" si="20"/>
        <v>-6.6196101378780759E-3</v>
      </c>
    </row>
    <row r="395" spans="1:13" ht="15.75" thickBot="1" x14ac:dyDescent="0.3">
      <c r="A395" s="106">
        <v>44022</v>
      </c>
      <c r="B395" s="127">
        <v>16671.150000000001</v>
      </c>
      <c r="C395" s="110" t="s">
        <v>517</v>
      </c>
      <c r="D395" s="133">
        <f t="shared" si="18"/>
        <v>4.3073197326449651E-3</v>
      </c>
      <c r="I395" s="135">
        <v>34516</v>
      </c>
      <c r="J395" s="136">
        <v>446.2</v>
      </c>
      <c r="K395" s="136">
        <v>1078.3399999999999</v>
      </c>
      <c r="L395" s="138">
        <f t="shared" si="19"/>
        <v>4.3442051005019629E-3</v>
      </c>
      <c r="M395" s="138">
        <f t="shared" si="20"/>
        <v>-7.4920845298579817E-3</v>
      </c>
    </row>
    <row r="396" spans="1:13" ht="15.75" thickBot="1" x14ac:dyDescent="0.3">
      <c r="A396" s="108">
        <v>44025</v>
      </c>
      <c r="B396" s="128">
        <v>16646.36</v>
      </c>
      <c r="C396" s="109" t="s">
        <v>516</v>
      </c>
      <c r="D396" s="133">
        <f t="shared" si="18"/>
        <v>-1.486999997000859E-3</v>
      </c>
      <c r="I396" s="135">
        <v>34519</v>
      </c>
      <c r="J396" s="136">
        <v>446.2</v>
      </c>
      <c r="K396" s="136">
        <v>1053.6199999999999</v>
      </c>
      <c r="L396" s="138">
        <f t="shared" si="19"/>
        <v>0</v>
      </c>
      <c r="M396" s="138">
        <f t="shared" si="20"/>
        <v>-2.2924124116697916E-2</v>
      </c>
    </row>
    <row r="397" spans="1:13" ht="15.75" thickBot="1" x14ac:dyDescent="0.3">
      <c r="A397" s="106">
        <v>44026</v>
      </c>
      <c r="B397" s="127">
        <v>16574.72</v>
      </c>
      <c r="C397" s="107" t="s">
        <v>414</v>
      </c>
      <c r="D397" s="133">
        <f t="shared" si="18"/>
        <v>-4.3036435593126312E-3</v>
      </c>
      <c r="I397" s="135">
        <v>34520</v>
      </c>
      <c r="J397" s="136">
        <v>446.37</v>
      </c>
      <c r="K397" s="136">
        <v>1052.6500000000001</v>
      </c>
      <c r="L397" s="138">
        <f t="shared" si="19"/>
        <v>3.8099506947560715E-4</v>
      </c>
      <c r="M397" s="138">
        <f t="shared" si="20"/>
        <v>-9.206355232434844E-4</v>
      </c>
    </row>
    <row r="398" spans="1:13" ht="15.75" thickBot="1" x14ac:dyDescent="0.3">
      <c r="A398" s="108">
        <v>44027</v>
      </c>
      <c r="B398" s="128">
        <v>16741.43</v>
      </c>
      <c r="C398" s="111" t="s">
        <v>515</v>
      </c>
      <c r="D398" s="133">
        <f t="shared" si="18"/>
        <v>1.0058088462429478E-2</v>
      </c>
      <c r="I398" s="135">
        <v>34521</v>
      </c>
      <c r="J398" s="136">
        <v>446.13</v>
      </c>
      <c r="K398" s="136">
        <v>1052.19</v>
      </c>
      <c r="L398" s="138">
        <f t="shared" si="19"/>
        <v>-5.3767054237518E-4</v>
      </c>
      <c r="M398" s="138">
        <f t="shared" si="20"/>
        <v>-4.3699235263386344E-4</v>
      </c>
    </row>
    <row r="399" spans="1:13" ht="15.75" thickBot="1" x14ac:dyDescent="0.3">
      <c r="A399" s="106">
        <v>44028</v>
      </c>
      <c r="B399" s="127">
        <v>16649.490000000002</v>
      </c>
      <c r="C399" s="107" t="s">
        <v>514</v>
      </c>
      <c r="D399" s="133">
        <f t="shared" si="18"/>
        <v>-5.4917650403817769E-3</v>
      </c>
      <c r="I399" s="135">
        <v>34522</v>
      </c>
      <c r="J399" s="136">
        <v>448.38</v>
      </c>
      <c r="K399" s="136">
        <v>1051.3800000000001</v>
      </c>
      <c r="L399" s="138">
        <f t="shared" si="19"/>
        <v>5.0433730078676617E-3</v>
      </c>
      <c r="M399" s="138">
        <f t="shared" si="20"/>
        <v>-7.6982294072358169E-4</v>
      </c>
    </row>
    <row r="400" spans="1:13" ht="15.75" thickBot="1" x14ac:dyDescent="0.3">
      <c r="A400" s="108">
        <v>44029</v>
      </c>
      <c r="B400" s="128">
        <v>16752.86</v>
      </c>
      <c r="C400" s="111" t="s">
        <v>513</v>
      </c>
      <c r="D400" s="133">
        <f t="shared" si="18"/>
        <v>6.2085985816982365E-3</v>
      </c>
      <c r="I400" s="135">
        <v>34523</v>
      </c>
      <c r="J400" s="136">
        <v>449.55</v>
      </c>
      <c r="K400" s="136">
        <v>1043.1400000000001</v>
      </c>
      <c r="L400" s="138">
        <f t="shared" si="19"/>
        <v>2.6093938177439136E-3</v>
      </c>
      <c r="M400" s="138">
        <f t="shared" si="20"/>
        <v>-7.8373185717818556E-3</v>
      </c>
    </row>
    <row r="401" spans="1:13" ht="15.75" thickBot="1" x14ac:dyDescent="0.3">
      <c r="A401" s="106">
        <v>44032</v>
      </c>
      <c r="B401" s="127">
        <v>16817.61</v>
      </c>
      <c r="C401" s="110" t="s">
        <v>512</v>
      </c>
      <c r="D401" s="133">
        <f t="shared" si="18"/>
        <v>3.8650117054640221E-3</v>
      </c>
      <c r="I401" s="135">
        <v>34526</v>
      </c>
      <c r="J401" s="136">
        <v>448.06</v>
      </c>
      <c r="K401" s="136">
        <v>1041.43</v>
      </c>
      <c r="L401" s="138">
        <f t="shared" si="19"/>
        <v>-3.3144255366477789E-3</v>
      </c>
      <c r="M401" s="138">
        <f t="shared" si="20"/>
        <v>-1.6392814003873268E-3</v>
      </c>
    </row>
    <row r="402" spans="1:13" ht="15.75" thickBot="1" x14ac:dyDescent="0.3">
      <c r="A402" s="108">
        <v>44033</v>
      </c>
      <c r="B402" s="128">
        <v>17134.52</v>
      </c>
      <c r="C402" s="111" t="s">
        <v>511</v>
      </c>
      <c r="D402" s="133">
        <f t="shared" si="18"/>
        <v>1.884393799118899E-2</v>
      </c>
      <c r="I402" s="135">
        <v>34527</v>
      </c>
      <c r="J402" s="136">
        <v>447.95</v>
      </c>
      <c r="K402" s="136">
        <v>1039.06</v>
      </c>
      <c r="L402" s="138">
        <f t="shared" si="19"/>
        <v>-2.4550283444184628E-4</v>
      </c>
      <c r="M402" s="138">
        <f t="shared" si="20"/>
        <v>-2.2757170429122632E-3</v>
      </c>
    </row>
    <row r="403" spans="1:13" ht="15.75" thickBot="1" x14ac:dyDescent="0.3">
      <c r="A403" s="106">
        <v>44034</v>
      </c>
      <c r="B403" s="127">
        <v>17243.38</v>
      </c>
      <c r="C403" s="110" t="s">
        <v>510</v>
      </c>
      <c r="D403" s="133">
        <f t="shared" si="18"/>
        <v>6.3532564670618482E-3</v>
      </c>
      <c r="I403" s="135">
        <v>34528</v>
      </c>
      <c r="J403" s="136">
        <v>448.73</v>
      </c>
      <c r="K403" s="136">
        <v>1028.54</v>
      </c>
      <c r="L403" s="138">
        <f t="shared" si="19"/>
        <v>1.7412657662686229E-3</v>
      </c>
      <c r="M403" s="138">
        <f t="shared" si="20"/>
        <v>-1.0124535637980466E-2</v>
      </c>
    </row>
    <row r="404" spans="1:13" ht="15.75" thickBot="1" x14ac:dyDescent="0.3">
      <c r="A404" s="108">
        <v>44035</v>
      </c>
      <c r="B404" s="128">
        <v>17268.439999999999</v>
      </c>
      <c r="C404" s="111" t="s">
        <v>509</v>
      </c>
      <c r="D404" s="133">
        <f t="shared" si="18"/>
        <v>1.4533113577499116E-3</v>
      </c>
      <c r="I404" s="135">
        <v>34529</v>
      </c>
      <c r="J404" s="136">
        <v>453.41</v>
      </c>
      <c r="K404" s="136">
        <v>1031.07</v>
      </c>
      <c r="L404" s="138">
        <f t="shared" si="19"/>
        <v>1.0429434180910585E-2</v>
      </c>
      <c r="M404" s="138">
        <f t="shared" si="20"/>
        <v>2.4597973826977781E-3</v>
      </c>
    </row>
    <row r="405" spans="1:13" ht="15.75" thickBot="1" x14ac:dyDescent="0.3">
      <c r="A405" s="106">
        <v>44035</v>
      </c>
      <c r="B405" s="127">
        <v>17268.439999999999</v>
      </c>
      <c r="C405" s="110" t="s">
        <v>509</v>
      </c>
      <c r="D405" s="133">
        <f t="shared" si="18"/>
        <v>0</v>
      </c>
      <c r="I405" s="135">
        <v>34530</v>
      </c>
      <c r="J405" s="136">
        <v>454.16</v>
      </c>
      <c r="K405" s="136">
        <v>1046.1600000000001</v>
      </c>
      <c r="L405" s="138">
        <f t="shared" si="19"/>
        <v>1.6541320217904323E-3</v>
      </c>
      <c r="M405" s="138">
        <f t="shared" si="20"/>
        <v>1.4635281794640661E-2</v>
      </c>
    </row>
    <row r="406" spans="1:13" ht="15.75" thickBot="1" x14ac:dyDescent="0.3">
      <c r="A406" s="106">
        <v>44036</v>
      </c>
      <c r="B406" s="127">
        <v>17288.66</v>
      </c>
      <c r="C406" s="110" t="s">
        <v>508</v>
      </c>
      <c r="D406" s="133">
        <f t="shared" si="18"/>
        <v>1.170922214166489E-3</v>
      </c>
      <c r="I406" s="135">
        <v>34533</v>
      </c>
      <c r="J406" s="136">
        <v>455.22</v>
      </c>
      <c r="K406" s="136">
        <v>1070.08</v>
      </c>
      <c r="L406" s="138">
        <f t="shared" si="19"/>
        <v>2.3339792143737938E-3</v>
      </c>
      <c r="M406" s="138">
        <f t="shared" si="20"/>
        <v>2.2864571384874056E-2</v>
      </c>
    </row>
    <row r="407" spans="1:13" ht="15.75" thickBot="1" x14ac:dyDescent="0.3">
      <c r="A407" s="108">
        <v>44036</v>
      </c>
      <c r="B407" s="128">
        <v>17288.66</v>
      </c>
      <c r="C407" s="111" t="s">
        <v>508</v>
      </c>
      <c r="D407" s="133">
        <f t="shared" si="18"/>
        <v>0</v>
      </c>
      <c r="I407" s="135">
        <v>34534</v>
      </c>
      <c r="J407" s="136">
        <v>453.86</v>
      </c>
      <c r="K407" s="136">
        <v>1084.93</v>
      </c>
      <c r="L407" s="138">
        <f t="shared" si="19"/>
        <v>-2.9875664513861729E-3</v>
      </c>
      <c r="M407" s="138">
        <f t="shared" si="20"/>
        <v>1.3877467105263287E-2</v>
      </c>
    </row>
    <row r="408" spans="1:13" ht="15.75" thickBot="1" x14ac:dyDescent="0.3">
      <c r="A408" s="108">
        <v>44039</v>
      </c>
      <c r="B408" s="128">
        <v>17700.78</v>
      </c>
      <c r="C408" s="111" t="s">
        <v>507</v>
      </c>
      <c r="D408" s="133">
        <f t="shared" si="18"/>
        <v>2.3837590651907031E-2</v>
      </c>
      <c r="I408" s="135">
        <v>34535</v>
      </c>
      <c r="J408" s="136">
        <v>451.6</v>
      </c>
      <c r="K408" s="136">
        <v>1102.8499999999999</v>
      </c>
      <c r="L408" s="138">
        <f t="shared" si="19"/>
        <v>-4.9795090997223615E-3</v>
      </c>
      <c r="M408" s="138">
        <f t="shared" si="20"/>
        <v>1.6517194657719711E-2</v>
      </c>
    </row>
    <row r="409" spans="1:13" ht="15.75" thickBot="1" x14ac:dyDescent="0.3">
      <c r="A409" s="106">
        <v>44039</v>
      </c>
      <c r="B409" s="127">
        <v>17700.78</v>
      </c>
      <c r="C409" s="110" t="s">
        <v>507</v>
      </c>
      <c r="D409" s="133">
        <f t="shared" si="18"/>
        <v>0</v>
      </c>
      <c r="I409" s="135">
        <v>34536</v>
      </c>
      <c r="J409" s="136">
        <v>452.61</v>
      </c>
      <c r="K409" s="136">
        <v>1103.29</v>
      </c>
      <c r="L409" s="138">
        <f t="shared" si="19"/>
        <v>2.2364924712134429E-3</v>
      </c>
      <c r="M409" s="138">
        <f t="shared" si="20"/>
        <v>3.9896631454871889E-4</v>
      </c>
    </row>
    <row r="410" spans="1:13" ht="15.75" thickBot="1" x14ac:dyDescent="0.3">
      <c r="A410" s="114">
        <v>44041</v>
      </c>
      <c r="B410" s="129">
        <v>17737.740000000002</v>
      </c>
      <c r="C410" s="116" t="s">
        <v>506</v>
      </c>
      <c r="D410" s="133">
        <f t="shared" si="18"/>
        <v>2.0880435777407983E-3</v>
      </c>
      <c r="I410" s="135">
        <v>34537</v>
      </c>
      <c r="J410" s="136">
        <v>453.11</v>
      </c>
      <c r="K410" s="136">
        <v>1097.6500000000001</v>
      </c>
      <c r="L410" s="138">
        <f t="shared" si="19"/>
        <v>1.1047038289034709E-3</v>
      </c>
      <c r="M410" s="138">
        <f t="shared" si="20"/>
        <v>-5.111983250097321E-3</v>
      </c>
    </row>
    <row r="411" spans="1:13" ht="15.75" thickBot="1" x14ac:dyDescent="0.3">
      <c r="A411" s="108">
        <v>44041</v>
      </c>
      <c r="B411" s="128">
        <v>17737.740000000002</v>
      </c>
      <c r="C411" s="111" t="s">
        <v>506</v>
      </c>
      <c r="D411" s="133">
        <f t="shared" si="18"/>
        <v>0</v>
      </c>
      <c r="I411" s="135">
        <v>34540</v>
      </c>
      <c r="J411" s="136">
        <v>454.25</v>
      </c>
      <c r="K411" s="136">
        <v>1099.81</v>
      </c>
      <c r="L411" s="138">
        <f t="shared" si="19"/>
        <v>2.5159453554324256E-3</v>
      </c>
      <c r="M411" s="138">
        <f t="shared" si="20"/>
        <v>1.9678403862796469E-3</v>
      </c>
    </row>
    <row r="412" spans="1:13" ht="15.75" thickBot="1" x14ac:dyDescent="0.3">
      <c r="A412" s="108">
        <v>44042</v>
      </c>
      <c r="B412" s="128">
        <v>17614.34</v>
      </c>
      <c r="C412" s="109" t="s">
        <v>505</v>
      </c>
      <c r="D412" s="133">
        <f t="shared" si="18"/>
        <v>-6.956917848609882E-3</v>
      </c>
      <c r="I412" s="135">
        <v>34541</v>
      </c>
      <c r="J412" s="136">
        <v>453.26</v>
      </c>
      <c r="K412" s="136">
        <v>1098.18</v>
      </c>
      <c r="L412" s="138">
        <f t="shared" si="19"/>
        <v>-2.1794166208035422E-3</v>
      </c>
      <c r="M412" s="138">
        <f t="shared" si="20"/>
        <v>-1.4820741764485518E-3</v>
      </c>
    </row>
    <row r="413" spans="1:13" ht="15.75" thickBot="1" x14ac:dyDescent="0.3">
      <c r="A413" s="106">
        <v>44042</v>
      </c>
      <c r="B413" s="127">
        <v>17614.34</v>
      </c>
      <c r="C413" s="107" t="s">
        <v>505</v>
      </c>
      <c r="D413" s="133">
        <f t="shared" si="18"/>
        <v>0</v>
      </c>
      <c r="I413" s="135">
        <v>34542</v>
      </c>
      <c r="J413" s="136">
        <v>452.57</v>
      </c>
      <c r="K413" s="136">
        <v>1106.6400000000001</v>
      </c>
      <c r="L413" s="138">
        <f t="shared" si="19"/>
        <v>-1.522305078762736E-3</v>
      </c>
      <c r="M413" s="138">
        <f t="shared" si="20"/>
        <v>7.7036551385019176E-3</v>
      </c>
    </row>
    <row r="414" spans="1:13" ht="15.75" thickBot="1" x14ac:dyDescent="0.3">
      <c r="A414" s="106">
        <v>44043</v>
      </c>
      <c r="B414" s="127">
        <v>17512.53</v>
      </c>
      <c r="C414" s="107" t="s">
        <v>422</v>
      </c>
      <c r="D414" s="133">
        <f t="shared" si="18"/>
        <v>-5.7799497454915317E-3</v>
      </c>
      <c r="I414" s="135">
        <v>34543</v>
      </c>
      <c r="J414" s="136">
        <v>454.24</v>
      </c>
      <c r="K414" s="136">
        <v>1106.6400000000001</v>
      </c>
      <c r="L414" s="138">
        <f t="shared" si="19"/>
        <v>3.6900369003690387E-3</v>
      </c>
      <c r="M414" s="138">
        <f t="shared" si="20"/>
        <v>0</v>
      </c>
    </row>
    <row r="415" spans="1:13" ht="15.75" thickBot="1" x14ac:dyDescent="0.3">
      <c r="A415" s="108">
        <v>44043</v>
      </c>
      <c r="B415" s="128">
        <v>17512.53</v>
      </c>
      <c r="C415" s="109" t="s">
        <v>422</v>
      </c>
      <c r="D415" s="133">
        <f t="shared" si="18"/>
        <v>0</v>
      </c>
      <c r="I415" s="135">
        <v>34544</v>
      </c>
      <c r="J415" s="136">
        <v>458.26</v>
      </c>
      <c r="K415" s="136">
        <v>1106.6400000000001</v>
      </c>
      <c r="L415" s="138">
        <f t="shared" si="19"/>
        <v>8.8499471644945E-3</v>
      </c>
      <c r="M415" s="138">
        <f t="shared" si="20"/>
        <v>0</v>
      </c>
    </row>
    <row r="416" spans="1:13" ht="15.75" thickBot="1" x14ac:dyDescent="0.3">
      <c r="A416" s="106">
        <v>44046</v>
      </c>
      <c r="B416" s="127">
        <v>17559.53</v>
      </c>
      <c r="C416" s="110" t="s">
        <v>535</v>
      </c>
      <c r="D416" s="133">
        <f t="shared" si="18"/>
        <v>2.68379269014814E-3</v>
      </c>
      <c r="I416" s="135">
        <v>34547</v>
      </c>
      <c r="J416" s="136">
        <v>461.01</v>
      </c>
      <c r="K416" s="136">
        <v>1111.49</v>
      </c>
      <c r="L416" s="138">
        <f t="shared" si="19"/>
        <v>6.0009601536245797E-3</v>
      </c>
      <c r="M416" s="138">
        <f t="shared" si="20"/>
        <v>4.3826357261619936E-3</v>
      </c>
    </row>
    <row r="417" spans="1:13" ht="15.75" thickBot="1" x14ac:dyDescent="0.3">
      <c r="A417" s="108">
        <v>44047</v>
      </c>
      <c r="B417" s="128">
        <v>17571.8</v>
      </c>
      <c r="C417" s="111" t="s">
        <v>407</v>
      </c>
      <c r="D417" s="133">
        <f t="shared" si="18"/>
        <v>6.9876585535036742E-4</v>
      </c>
      <c r="I417" s="135">
        <v>34548</v>
      </c>
      <c r="J417" s="136">
        <v>460.56</v>
      </c>
      <c r="K417" s="136">
        <v>1121.81</v>
      </c>
      <c r="L417" s="138">
        <f t="shared" si="19"/>
        <v>-9.7611765471462364E-4</v>
      </c>
      <c r="M417" s="138">
        <f t="shared" si="20"/>
        <v>9.28483387164971E-3</v>
      </c>
    </row>
    <row r="418" spans="1:13" ht="15.75" thickBot="1" x14ac:dyDescent="0.3">
      <c r="A418" s="106">
        <v>44048</v>
      </c>
      <c r="B418" s="127">
        <v>17935.060000000001</v>
      </c>
      <c r="C418" s="110" t="s">
        <v>534</v>
      </c>
      <c r="D418" s="133">
        <f t="shared" si="18"/>
        <v>2.0672896345280623E-2</v>
      </c>
      <c r="I418" s="135">
        <v>34549</v>
      </c>
      <c r="J418" s="136">
        <v>461.45</v>
      </c>
      <c r="K418" s="136">
        <v>1133.49</v>
      </c>
      <c r="L418" s="138">
        <f t="shared" si="19"/>
        <v>1.932430085113745E-3</v>
      </c>
      <c r="M418" s="138">
        <f t="shared" si="20"/>
        <v>1.041174530446338E-2</v>
      </c>
    </row>
    <row r="419" spans="1:13" ht="15.75" thickBot="1" x14ac:dyDescent="0.3">
      <c r="A419" s="108">
        <v>44049</v>
      </c>
      <c r="B419" s="128">
        <v>18017.36</v>
      </c>
      <c r="C419" s="111" t="s">
        <v>533</v>
      </c>
      <c r="D419" s="133">
        <f t="shared" si="18"/>
        <v>4.588777511756262E-3</v>
      </c>
      <c r="I419" s="135">
        <v>34550</v>
      </c>
      <c r="J419" s="136">
        <v>458.4</v>
      </c>
      <c r="K419" s="136">
        <v>1136.99</v>
      </c>
      <c r="L419" s="138">
        <f t="shared" si="19"/>
        <v>-6.6096001733665869E-3</v>
      </c>
      <c r="M419" s="138">
        <f t="shared" si="20"/>
        <v>3.0878084500083813E-3</v>
      </c>
    </row>
    <row r="420" spans="1:13" ht="15.75" thickBot="1" x14ac:dyDescent="0.3">
      <c r="A420" s="106">
        <v>44050</v>
      </c>
      <c r="B420" s="127">
        <v>17972.36</v>
      </c>
      <c r="C420" s="107" t="s">
        <v>532</v>
      </c>
      <c r="D420" s="133">
        <f t="shared" si="18"/>
        <v>-2.4975912120310632E-3</v>
      </c>
      <c r="I420" s="135">
        <v>34551</v>
      </c>
      <c r="J420" s="136">
        <v>457.09</v>
      </c>
      <c r="K420" s="136">
        <v>1124.82</v>
      </c>
      <c r="L420" s="138">
        <f t="shared" si="19"/>
        <v>-2.8577661431064623E-3</v>
      </c>
      <c r="M420" s="138">
        <f t="shared" si="20"/>
        <v>-1.0703700120493648E-2</v>
      </c>
    </row>
    <row r="421" spans="1:13" ht="15.75" thickBot="1" x14ac:dyDescent="0.3">
      <c r="A421" s="108">
        <v>44053</v>
      </c>
      <c r="B421" s="128">
        <v>17981.82</v>
      </c>
      <c r="C421" s="111" t="s">
        <v>531</v>
      </c>
      <c r="D421" s="133">
        <f t="shared" si="18"/>
        <v>5.2636381643808192E-4</v>
      </c>
      <c r="I421" s="135">
        <v>34554</v>
      </c>
      <c r="J421" s="136">
        <v>457.89</v>
      </c>
      <c r="K421" s="136">
        <v>1127.29</v>
      </c>
      <c r="L421" s="138">
        <f t="shared" si="19"/>
        <v>1.7502023671487265E-3</v>
      </c>
      <c r="M421" s="138">
        <f t="shared" si="20"/>
        <v>2.1959069006596854E-3</v>
      </c>
    </row>
    <row r="422" spans="1:13" ht="15.75" thickBot="1" x14ac:dyDescent="0.3">
      <c r="A422" s="106">
        <v>44054</v>
      </c>
      <c r="B422" s="127">
        <v>17910.34</v>
      </c>
      <c r="C422" s="107" t="s">
        <v>395</v>
      </c>
      <c r="D422" s="133">
        <f t="shared" si="18"/>
        <v>-3.9751259883593296E-3</v>
      </c>
      <c r="I422" s="135">
        <v>34555</v>
      </c>
      <c r="J422" s="136">
        <v>457.93</v>
      </c>
      <c r="K422" s="136">
        <v>1126.04</v>
      </c>
      <c r="L422" s="138">
        <f t="shared" si="19"/>
        <v>8.7357225534561713E-5</v>
      </c>
      <c r="M422" s="138">
        <f t="shared" si="20"/>
        <v>-1.1088539772374456E-3</v>
      </c>
    </row>
    <row r="423" spans="1:13" ht="15.75" thickBot="1" x14ac:dyDescent="0.3">
      <c r="A423" s="108">
        <v>44055</v>
      </c>
      <c r="B423" s="128">
        <v>17983.07</v>
      </c>
      <c r="C423" s="111" t="s">
        <v>530</v>
      </c>
      <c r="D423" s="133">
        <f t="shared" si="18"/>
        <v>4.0607827657096161E-3</v>
      </c>
      <c r="I423" s="135">
        <v>34556</v>
      </c>
      <c r="J423" s="136">
        <v>460.3</v>
      </c>
      <c r="K423" s="136">
        <v>1129.31</v>
      </c>
      <c r="L423" s="138">
        <f t="shared" si="19"/>
        <v>5.1754634987880343E-3</v>
      </c>
      <c r="M423" s="138">
        <f t="shared" si="20"/>
        <v>2.9039820965507282E-3</v>
      </c>
    </row>
    <row r="424" spans="1:13" ht="15.75" thickBot="1" x14ac:dyDescent="0.3">
      <c r="A424" s="106">
        <v>44056</v>
      </c>
      <c r="B424" s="127">
        <v>18192.34</v>
      </c>
      <c r="C424" s="110" t="s">
        <v>529</v>
      </c>
      <c r="D424" s="133">
        <f t="shared" si="18"/>
        <v>1.1637056409167091E-2</v>
      </c>
      <c r="I424" s="135">
        <v>34557</v>
      </c>
      <c r="J424" s="136">
        <v>458.88</v>
      </c>
      <c r="K424" s="136">
        <v>1129.97</v>
      </c>
      <c r="L424" s="138">
        <f t="shared" si="19"/>
        <v>-3.0849446013469822E-3</v>
      </c>
      <c r="M424" s="138">
        <f t="shared" si="20"/>
        <v>5.8442765936729676E-4</v>
      </c>
    </row>
    <row r="425" spans="1:13" ht="15.75" thickBot="1" x14ac:dyDescent="0.3">
      <c r="A425" s="108">
        <v>44057</v>
      </c>
      <c r="B425" s="128">
        <v>18307.13</v>
      </c>
      <c r="C425" s="111" t="s">
        <v>528</v>
      </c>
      <c r="D425" s="133">
        <f t="shared" si="18"/>
        <v>6.3097985195967573E-3</v>
      </c>
      <c r="I425" s="135">
        <v>34558</v>
      </c>
      <c r="J425" s="136">
        <v>461.94</v>
      </c>
      <c r="K425" s="136">
        <v>1122.82</v>
      </c>
      <c r="L425" s="138">
        <f t="shared" si="19"/>
        <v>6.6684100418410094E-3</v>
      </c>
      <c r="M425" s="138">
        <f t="shared" si="20"/>
        <v>-6.3276016177421443E-3</v>
      </c>
    </row>
    <row r="426" spans="1:13" ht="15.75" thickBot="1" x14ac:dyDescent="0.3">
      <c r="A426" s="106">
        <v>44060</v>
      </c>
      <c r="B426" s="127">
        <v>18467.099999999999</v>
      </c>
      <c r="C426" s="110" t="s">
        <v>443</v>
      </c>
      <c r="D426" s="133">
        <f t="shared" si="18"/>
        <v>8.7381255281410858E-3</v>
      </c>
      <c r="I426" s="135">
        <v>34561</v>
      </c>
      <c r="J426" s="136">
        <v>461.23</v>
      </c>
      <c r="K426" s="136">
        <v>1118.96</v>
      </c>
      <c r="L426" s="138">
        <f t="shared" si="19"/>
        <v>-1.5369961466856724E-3</v>
      </c>
      <c r="M426" s="138">
        <f t="shared" si="20"/>
        <v>-3.4377727507524805E-3</v>
      </c>
    </row>
    <row r="427" spans="1:13" ht="15.75" thickBot="1" x14ac:dyDescent="0.3">
      <c r="A427" s="108">
        <v>44061</v>
      </c>
      <c r="B427" s="128">
        <v>18521.86</v>
      </c>
      <c r="C427" s="111" t="s">
        <v>527</v>
      </c>
      <c r="D427" s="133">
        <f t="shared" si="18"/>
        <v>2.9652733780616363E-3</v>
      </c>
      <c r="I427" s="135">
        <v>34562</v>
      </c>
      <c r="J427" s="136">
        <v>465.01</v>
      </c>
      <c r="K427" s="136">
        <v>1109.6600000000001</v>
      </c>
      <c r="L427" s="138">
        <f t="shared" si="19"/>
        <v>8.1954773106692382E-3</v>
      </c>
      <c r="M427" s="138">
        <f t="shared" si="20"/>
        <v>-8.3112890541216441E-3</v>
      </c>
    </row>
    <row r="428" spans="1:13" ht="15.75" thickBot="1" x14ac:dyDescent="0.3">
      <c r="A428" s="106">
        <v>44062</v>
      </c>
      <c r="B428" s="127">
        <v>18351.95</v>
      </c>
      <c r="C428" s="107" t="s">
        <v>526</v>
      </c>
      <c r="D428" s="133">
        <f t="shared" si="18"/>
        <v>-9.1734847364141527E-3</v>
      </c>
      <c r="I428" s="135">
        <v>34563</v>
      </c>
      <c r="J428" s="136">
        <v>465.17</v>
      </c>
      <c r="K428" s="136">
        <v>1104.48</v>
      </c>
      <c r="L428" s="138">
        <f t="shared" si="19"/>
        <v>3.4407862196517283E-4</v>
      </c>
      <c r="M428" s="138">
        <f t="shared" si="20"/>
        <v>-4.6680965340735571E-3</v>
      </c>
    </row>
    <row r="429" spans="1:13" ht="15.75" thickBot="1" x14ac:dyDescent="0.3">
      <c r="A429" s="108">
        <v>44063</v>
      </c>
      <c r="B429" s="128">
        <v>18349.71</v>
      </c>
      <c r="C429" s="109" t="s">
        <v>525</v>
      </c>
      <c r="D429" s="133">
        <f t="shared" si="18"/>
        <v>-1.2205787395898531E-4</v>
      </c>
      <c r="I429" s="135">
        <v>34564</v>
      </c>
      <c r="J429" s="136">
        <v>463.17</v>
      </c>
      <c r="K429" s="136">
        <v>1102.05</v>
      </c>
      <c r="L429" s="138">
        <f t="shared" si="19"/>
        <v>-4.2995034073564503E-3</v>
      </c>
      <c r="M429" s="138">
        <f t="shared" si="20"/>
        <v>-2.2001303780965374E-3</v>
      </c>
    </row>
    <row r="430" spans="1:13" ht="15.75" thickBot="1" x14ac:dyDescent="0.3">
      <c r="A430" s="106">
        <v>44074</v>
      </c>
      <c r="B430" s="127">
        <v>18576.89</v>
      </c>
      <c r="C430" s="110" t="s">
        <v>524</v>
      </c>
      <c r="D430" s="133">
        <f t="shared" si="18"/>
        <v>1.2380577131736703E-2</v>
      </c>
      <c r="I430" s="135">
        <v>34565</v>
      </c>
      <c r="J430" s="136">
        <v>463.68</v>
      </c>
      <c r="K430" s="136">
        <v>1102.05</v>
      </c>
      <c r="L430" s="138">
        <f t="shared" si="19"/>
        <v>1.1011075846881079E-3</v>
      </c>
      <c r="M430" s="138">
        <f t="shared" si="20"/>
        <v>0</v>
      </c>
    </row>
    <row r="431" spans="1:13" ht="15.75" thickBot="1" x14ac:dyDescent="0.3">
      <c r="A431" s="112">
        <v>44075</v>
      </c>
      <c r="B431" s="130">
        <v>18675.37</v>
      </c>
      <c r="C431" s="113" t="s">
        <v>415</v>
      </c>
      <c r="D431" s="133">
        <f t="shared" si="18"/>
        <v>5.3012102671652558E-3</v>
      </c>
      <c r="I431" s="135">
        <v>34568</v>
      </c>
      <c r="J431" s="136">
        <v>462.32</v>
      </c>
      <c r="K431" s="136">
        <v>1103.06</v>
      </c>
      <c r="L431" s="138">
        <f t="shared" si="19"/>
        <v>-2.933057280883397E-3</v>
      </c>
      <c r="M431" s="138">
        <f t="shared" si="20"/>
        <v>9.1647384419943822E-4</v>
      </c>
    </row>
    <row r="432" spans="1:13" ht="15.75" thickBot="1" x14ac:dyDescent="0.3">
      <c r="A432" s="106">
        <v>44076</v>
      </c>
      <c r="B432" s="127">
        <v>18487.05</v>
      </c>
      <c r="C432" s="107" t="s">
        <v>547</v>
      </c>
      <c r="D432" s="133">
        <f t="shared" si="18"/>
        <v>-1.0083869824265849E-2</v>
      </c>
      <c r="I432" s="135">
        <v>34569</v>
      </c>
      <c r="J432" s="136">
        <v>464.51</v>
      </c>
      <c r="K432" s="136">
        <v>1108.06</v>
      </c>
      <c r="L432" s="138">
        <f t="shared" si="19"/>
        <v>4.7369787160408327E-3</v>
      </c>
      <c r="M432" s="138">
        <f t="shared" si="20"/>
        <v>4.5328449948325569E-3</v>
      </c>
    </row>
    <row r="433" spans="1:13" ht="15.75" thickBot="1" x14ac:dyDescent="0.3">
      <c r="A433" s="108">
        <v>44077</v>
      </c>
      <c r="B433" s="128">
        <v>18485.97</v>
      </c>
      <c r="C433" s="109" t="s">
        <v>525</v>
      </c>
      <c r="D433" s="133">
        <f t="shared" si="18"/>
        <v>-5.8419271868584134E-5</v>
      </c>
      <c r="I433" s="135">
        <v>34570</v>
      </c>
      <c r="J433" s="136">
        <v>469.03</v>
      </c>
      <c r="K433" s="136">
        <v>1118.79</v>
      </c>
      <c r="L433" s="138">
        <f t="shared" si="19"/>
        <v>9.7306839465242552E-3</v>
      </c>
      <c r="M433" s="138">
        <f t="shared" si="20"/>
        <v>9.6835911412739544E-3</v>
      </c>
    </row>
    <row r="434" spans="1:13" ht="15.75" thickBot="1" x14ac:dyDescent="0.3">
      <c r="A434" s="106">
        <v>44078</v>
      </c>
      <c r="B434" s="127">
        <v>18137.939999999999</v>
      </c>
      <c r="C434" s="107" t="s">
        <v>546</v>
      </c>
      <c r="D434" s="133">
        <f t="shared" si="18"/>
        <v>-1.8826710202386049E-2</v>
      </c>
      <c r="I434" s="135">
        <v>34571</v>
      </c>
      <c r="J434" s="136">
        <v>468.08</v>
      </c>
      <c r="K434" s="136">
        <v>1131.1500000000001</v>
      </c>
      <c r="L434" s="138">
        <f t="shared" si="19"/>
        <v>-2.0254567938084744E-3</v>
      </c>
      <c r="M434" s="138">
        <f t="shared" si="20"/>
        <v>1.1047649692971985E-2</v>
      </c>
    </row>
    <row r="435" spans="1:13" ht="15.75" thickBot="1" x14ac:dyDescent="0.3">
      <c r="A435" s="108">
        <v>44081</v>
      </c>
      <c r="B435" s="128">
        <v>18198.36</v>
      </c>
      <c r="C435" s="111" t="s">
        <v>402</v>
      </c>
      <c r="D435" s="133">
        <f t="shared" si="18"/>
        <v>3.3311390378401237E-3</v>
      </c>
      <c r="I435" s="135">
        <v>34572</v>
      </c>
      <c r="J435" s="136">
        <v>473.8</v>
      </c>
      <c r="K435" s="136">
        <v>1145.48</v>
      </c>
      <c r="L435" s="138">
        <f t="shared" si="19"/>
        <v>1.2220133310545264E-2</v>
      </c>
      <c r="M435" s="138">
        <f t="shared" si="20"/>
        <v>1.2668523184369824E-2</v>
      </c>
    </row>
    <row r="436" spans="1:13" ht="15.75" thickBot="1" x14ac:dyDescent="0.3">
      <c r="A436" s="106">
        <v>44082</v>
      </c>
      <c r="B436" s="127">
        <v>18103.14</v>
      </c>
      <c r="C436" s="107" t="s">
        <v>545</v>
      </c>
      <c r="D436" s="133">
        <f t="shared" si="18"/>
        <v>-5.232339617416139E-3</v>
      </c>
      <c r="I436" s="135">
        <v>34575</v>
      </c>
      <c r="J436" s="136">
        <v>474.59</v>
      </c>
      <c r="K436" s="136">
        <v>1151.29</v>
      </c>
      <c r="L436" s="138">
        <f t="shared" si="19"/>
        <v>1.6673701983958707E-3</v>
      </c>
      <c r="M436" s="138">
        <f t="shared" si="20"/>
        <v>5.0721095086775376E-3</v>
      </c>
    </row>
    <row r="437" spans="1:13" ht="15.75" thickBot="1" x14ac:dyDescent="0.3">
      <c r="A437" s="108">
        <v>44083</v>
      </c>
      <c r="B437" s="128">
        <v>18268.07</v>
      </c>
      <c r="C437" s="111" t="s">
        <v>465</v>
      </c>
      <c r="D437" s="133">
        <f t="shared" si="18"/>
        <v>9.1105741876823746E-3</v>
      </c>
      <c r="I437" s="135">
        <v>34576</v>
      </c>
      <c r="J437" s="136">
        <v>476.07</v>
      </c>
      <c r="K437" s="136">
        <v>1151.29</v>
      </c>
      <c r="L437" s="138">
        <f t="shared" si="19"/>
        <v>3.1184812153648798E-3</v>
      </c>
      <c r="M437" s="138">
        <f t="shared" si="20"/>
        <v>0</v>
      </c>
    </row>
    <row r="438" spans="1:13" ht="15.75" thickBot="1" x14ac:dyDescent="0.3">
      <c r="A438" s="106">
        <v>44084</v>
      </c>
      <c r="B438" s="127">
        <v>18102.310000000001</v>
      </c>
      <c r="C438" s="107" t="s">
        <v>523</v>
      </c>
      <c r="D438" s="133">
        <f t="shared" si="18"/>
        <v>-9.073755465136623E-3</v>
      </c>
      <c r="I438" s="135">
        <v>34577</v>
      </c>
      <c r="J438" s="136">
        <v>475.49</v>
      </c>
      <c r="K438" s="136">
        <v>1168.1500000000001</v>
      </c>
      <c r="L438" s="138">
        <f t="shared" si="19"/>
        <v>-1.2183082319826581E-3</v>
      </c>
      <c r="M438" s="138">
        <f t="shared" si="20"/>
        <v>1.4644442321222393E-2</v>
      </c>
    </row>
    <row r="439" spans="1:13" ht="15.75" thickBot="1" x14ac:dyDescent="0.3">
      <c r="A439" s="108">
        <v>44085</v>
      </c>
      <c r="B439" s="128">
        <v>18025.939999999999</v>
      </c>
      <c r="C439" s="109" t="s">
        <v>544</v>
      </c>
      <c r="D439" s="133">
        <f t="shared" si="18"/>
        <v>-4.2187985953175376E-3</v>
      </c>
      <c r="I439" s="135">
        <v>34578</v>
      </c>
      <c r="J439" s="136">
        <v>473.17</v>
      </c>
      <c r="K439" s="136">
        <v>1189.33</v>
      </c>
      <c r="L439" s="138">
        <f t="shared" si="19"/>
        <v>-4.8791772697638078E-3</v>
      </c>
      <c r="M439" s="138">
        <f t="shared" si="20"/>
        <v>1.8131233146427971E-2</v>
      </c>
    </row>
    <row r="440" spans="1:13" ht="15.75" thickBot="1" x14ac:dyDescent="0.3">
      <c r="A440" s="106">
        <v>44088</v>
      </c>
      <c r="B440" s="127">
        <v>18163.490000000002</v>
      </c>
      <c r="C440" s="110" t="s">
        <v>459</v>
      </c>
      <c r="D440" s="133">
        <f t="shared" si="18"/>
        <v>7.6306700233110128E-3</v>
      </c>
      <c r="I440" s="135">
        <v>34579</v>
      </c>
      <c r="J440" s="136">
        <v>470.99</v>
      </c>
      <c r="K440" s="136">
        <v>1188.07</v>
      </c>
      <c r="L440" s="138">
        <f t="shared" si="19"/>
        <v>-4.6072236194179828E-3</v>
      </c>
      <c r="M440" s="138">
        <f t="shared" si="20"/>
        <v>-1.059420009585221E-3</v>
      </c>
    </row>
    <row r="441" spans="1:13" ht="15.75" thickBot="1" x14ac:dyDescent="0.3">
      <c r="A441" s="108">
        <v>44089</v>
      </c>
      <c r="B441" s="128">
        <v>17966.919999999998</v>
      </c>
      <c r="C441" s="109" t="s">
        <v>432</v>
      </c>
      <c r="D441" s="133">
        <f t="shared" si="18"/>
        <v>-1.0822259378566748E-2</v>
      </c>
      <c r="I441" s="135">
        <v>34582</v>
      </c>
      <c r="J441" s="136">
        <v>470.99</v>
      </c>
      <c r="K441" s="136">
        <v>1189.96</v>
      </c>
      <c r="L441" s="138">
        <f t="shared" si="19"/>
        <v>0</v>
      </c>
      <c r="M441" s="138">
        <f t="shared" si="20"/>
        <v>1.5908153559976265E-3</v>
      </c>
    </row>
    <row r="442" spans="1:13" ht="15.75" thickBot="1" x14ac:dyDescent="0.3">
      <c r="A442" s="106">
        <v>44090</v>
      </c>
      <c r="B442" s="127">
        <v>18093.990000000002</v>
      </c>
      <c r="C442" s="110" t="s">
        <v>543</v>
      </c>
      <c r="D442" s="133">
        <f t="shared" si="18"/>
        <v>7.0724420212258613E-3</v>
      </c>
      <c r="I442" s="135">
        <v>34583</v>
      </c>
      <c r="J442" s="136">
        <v>471.86</v>
      </c>
      <c r="K442" s="136">
        <v>1197.02</v>
      </c>
      <c r="L442" s="138">
        <f t="shared" si="19"/>
        <v>1.8471729760716883E-3</v>
      </c>
      <c r="M442" s="138">
        <f t="shared" si="20"/>
        <v>5.9329725368919501E-3</v>
      </c>
    </row>
    <row r="443" spans="1:13" ht="15.75" thickBot="1" x14ac:dyDescent="0.3">
      <c r="A443" s="108">
        <v>44091</v>
      </c>
      <c r="B443" s="128">
        <v>18021.2</v>
      </c>
      <c r="C443" s="109" t="s">
        <v>395</v>
      </c>
      <c r="D443" s="133">
        <f t="shared" si="18"/>
        <v>-4.0228827362014056E-3</v>
      </c>
      <c r="I443" s="135">
        <v>34584</v>
      </c>
      <c r="J443" s="136">
        <v>470.96</v>
      </c>
      <c r="K443" s="136">
        <v>1206.22</v>
      </c>
      <c r="L443" s="138">
        <f t="shared" si="19"/>
        <v>-1.9073453990591151E-3</v>
      </c>
      <c r="M443" s="138">
        <f t="shared" si="20"/>
        <v>7.6857529531670693E-3</v>
      </c>
    </row>
    <row r="444" spans="1:13" ht="15.75" thickBot="1" x14ac:dyDescent="0.3">
      <c r="A444" s="106">
        <v>44092</v>
      </c>
      <c r="B444" s="127">
        <v>17907.13</v>
      </c>
      <c r="C444" s="107" t="s">
        <v>453</v>
      </c>
      <c r="D444" s="133">
        <f t="shared" si="18"/>
        <v>-6.3297671631189767E-3</v>
      </c>
      <c r="I444" s="135">
        <v>34585</v>
      </c>
      <c r="J444" s="136">
        <v>473.14</v>
      </c>
      <c r="K444" s="136">
        <v>1226.1199999999999</v>
      </c>
      <c r="L444" s="138">
        <f t="shared" si="19"/>
        <v>4.6288432138610648E-3</v>
      </c>
      <c r="M444" s="138">
        <f t="shared" si="20"/>
        <v>1.6497819634892361E-2</v>
      </c>
    </row>
    <row r="445" spans="1:13" ht="15.75" thickBot="1" x14ac:dyDescent="0.3">
      <c r="A445" s="108">
        <v>44095</v>
      </c>
      <c r="B445" s="128">
        <v>17692.68</v>
      </c>
      <c r="C445" s="109" t="s">
        <v>542</v>
      </c>
      <c r="D445" s="133">
        <f t="shared" si="18"/>
        <v>-1.1975676727649865E-2</v>
      </c>
      <c r="I445" s="135">
        <v>34586</v>
      </c>
      <c r="J445" s="136">
        <v>468.18</v>
      </c>
      <c r="K445" s="136">
        <v>1247.94</v>
      </c>
      <c r="L445" s="138">
        <f t="shared" si="19"/>
        <v>-1.048315509151621E-2</v>
      </c>
      <c r="M445" s="138">
        <f t="shared" si="20"/>
        <v>1.7795974292891533E-2</v>
      </c>
    </row>
    <row r="446" spans="1:13" ht="15.75" thickBot="1" x14ac:dyDescent="0.3">
      <c r="A446" s="106">
        <v>44096</v>
      </c>
      <c r="B446" s="127">
        <v>17777.14</v>
      </c>
      <c r="C446" s="110" t="s">
        <v>541</v>
      </c>
      <c r="D446" s="133">
        <f t="shared" si="18"/>
        <v>4.7737256311649297E-3</v>
      </c>
      <c r="I446" s="135">
        <v>34589</v>
      </c>
      <c r="J446" s="136">
        <v>466.21</v>
      </c>
      <c r="K446" s="136">
        <v>1271.6500000000001</v>
      </c>
      <c r="L446" s="138">
        <f t="shared" si="19"/>
        <v>-4.2077833311974606E-3</v>
      </c>
      <c r="M446" s="138">
        <f t="shared" si="20"/>
        <v>1.8999310864304401E-2</v>
      </c>
    </row>
    <row r="447" spans="1:13" ht="15.75" thickBot="1" x14ac:dyDescent="0.3">
      <c r="A447" s="108">
        <v>44097</v>
      </c>
      <c r="B447" s="128">
        <v>17497.240000000002</v>
      </c>
      <c r="C447" s="109" t="s">
        <v>540</v>
      </c>
      <c r="D447" s="133">
        <f t="shared" si="18"/>
        <v>-1.5744939849716987E-2</v>
      </c>
      <c r="I447" s="135">
        <v>34590</v>
      </c>
      <c r="J447" s="136">
        <v>467.51</v>
      </c>
      <c r="K447" s="136">
        <v>1283.52</v>
      </c>
      <c r="L447" s="138">
        <f t="shared" si="19"/>
        <v>2.7884429763411584E-3</v>
      </c>
      <c r="M447" s="138">
        <f t="shared" si="20"/>
        <v>9.3343294145400782E-3</v>
      </c>
    </row>
    <row r="448" spans="1:13" ht="15.75" thickBot="1" x14ac:dyDescent="0.3">
      <c r="A448" s="106">
        <v>44098</v>
      </c>
      <c r="B448" s="127">
        <v>17777.75</v>
      </c>
      <c r="C448" s="110" t="s">
        <v>456</v>
      </c>
      <c r="D448" s="133">
        <f t="shared" si="18"/>
        <v>1.6031671280727612E-2</v>
      </c>
      <c r="I448" s="135">
        <v>34591</v>
      </c>
      <c r="J448" s="136">
        <v>468.8</v>
      </c>
      <c r="K448" s="136">
        <v>1279.68</v>
      </c>
      <c r="L448" s="138">
        <f t="shared" si="19"/>
        <v>2.7592992663258977E-3</v>
      </c>
      <c r="M448" s="138">
        <f t="shared" si="20"/>
        <v>-2.9917726252804149E-3</v>
      </c>
    </row>
    <row r="449" spans="1:13" ht="15.75" thickBot="1" x14ac:dyDescent="0.3">
      <c r="A449" s="108">
        <v>44099</v>
      </c>
      <c r="B449" s="128">
        <v>17743.88</v>
      </c>
      <c r="C449" s="109" t="s">
        <v>539</v>
      </c>
      <c r="D449" s="133">
        <f t="shared" si="18"/>
        <v>-1.9051904768600629E-3</v>
      </c>
      <c r="I449" s="135">
        <v>34592</v>
      </c>
      <c r="J449" s="136">
        <v>474.81</v>
      </c>
      <c r="K449" s="136">
        <v>1275.4000000000001</v>
      </c>
      <c r="L449" s="138">
        <f t="shared" si="19"/>
        <v>1.2819965870307147E-2</v>
      </c>
      <c r="M449" s="138">
        <f t="shared" si="20"/>
        <v>-3.3445861465366128E-3</v>
      </c>
    </row>
    <row r="450" spans="1:13" ht="15.75" thickBot="1" x14ac:dyDescent="0.3">
      <c r="A450" s="106">
        <v>44102</v>
      </c>
      <c r="B450" s="127">
        <v>17875.080000000002</v>
      </c>
      <c r="C450" s="110" t="s">
        <v>538</v>
      </c>
      <c r="D450" s="133">
        <f t="shared" si="18"/>
        <v>7.3940986976918643E-3</v>
      </c>
      <c r="I450" s="135">
        <v>34593</v>
      </c>
      <c r="J450" s="136">
        <v>471.19</v>
      </c>
      <c r="K450" s="136">
        <v>1302.19</v>
      </c>
      <c r="L450" s="138">
        <f t="shared" si="19"/>
        <v>-7.6241022724879521E-3</v>
      </c>
      <c r="M450" s="138">
        <f t="shared" si="20"/>
        <v>2.1005174847106761E-2</v>
      </c>
    </row>
    <row r="451" spans="1:13" ht="15.75" thickBot="1" x14ac:dyDescent="0.3">
      <c r="A451" s="108">
        <v>44103</v>
      </c>
      <c r="B451" s="128">
        <v>17881.18</v>
      </c>
      <c r="C451" s="111" t="s">
        <v>537</v>
      </c>
      <c r="D451" s="133">
        <f t="shared" si="18"/>
        <v>3.4125721395364633E-4</v>
      </c>
      <c r="I451" s="135">
        <v>34596</v>
      </c>
      <c r="J451" s="136">
        <v>470.85</v>
      </c>
      <c r="K451" s="136">
        <v>1311.47</v>
      </c>
      <c r="L451" s="138">
        <f t="shared" si="19"/>
        <v>-7.2157728304924761E-4</v>
      </c>
      <c r="M451" s="138">
        <f t="shared" si="20"/>
        <v>7.1264562007080168E-3</v>
      </c>
    </row>
    <row r="452" spans="1:13" ht="15.75" thickBot="1" x14ac:dyDescent="0.3">
      <c r="A452" s="114">
        <v>44104</v>
      </c>
      <c r="B452" s="129">
        <v>17948.78</v>
      </c>
      <c r="C452" s="116" t="s">
        <v>536</v>
      </c>
      <c r="D452" s="133">
        <f t="shared" si="18"/>
        <v>3.7805111295786151E-3</v>
      </c>
      <c r="I452" s="135">
        <v>34597</v>
      </c>
      <c r="J452" s="136">
        <v>463.36</v>
      </c>
      <c r="K452" s="136">
        <v>1332.16</v>
      </c>
      <c r="L452" s="138">
        <f t="shared" si="19"/>
        <v>-1.5907401507911242E-2</v>
      </c>
      <c r="M452" s="138">
        <f t="shared" si="20"/>
        <v>1.5776190076784109E-2</v>
      </c>
    </row>
    <row r="453" spans="1:13" ht="15.75" thickBot="1" x14ac:dyDescent="0.3">
      <c r="A453" s="119">
        <v>44105</v>
      </c>
      <c r="B453" s="131">
        <v>17842.810000000001</v>
      </c>
      <c r="C453" s="121" t="s">
        <v>403</v>
      </c>
      <c r="D453" s="133">
        <f t="shared" si="18"/>
        <v>-5.9040224460936916E-3</v>
      </c>
      <c r="I453" s="135">
        <v>34598</v>
      </c>
      <c r="J453" s="136">
        <v>461.46</v>
      </c>
      <c r="K453" s="136">
        <v>1363.32</v>
      </c>
      <c r="L453" s="138">
        <f t="shared" si="19"/>
        <v>-4.1004834254144383E-3</v>
      </c>
      <c r="M453" s="138">
        <f t="shared" si="20"/>
        <v>2.3390583713667916E-2</v>
      </c>
    </row>
    <row r="454" spans="1:13" ht="15.75" thickBot="1" x14ac:dyDescent="0.3">
      <c r="A454" s="118">
        <v>44106</v>
      </c>
      <c r="B454" s="132">
        <v>17911.560000000001</v>
      </c>
      <c r="C454" s="110" t="s">
        <v>512</v>
      </c>
      <c r="D454" s="133">
        <f t="shared" ref="D454:D495" si="21">(B454-B453)/B453</f>
        <v>3.8530926462816114E-3</v>
      </c>
      <c r="I454" s="135">
        <v>34599</v>
      </c>
      <c r="J454" s="136">
        <v>461.27</v>
      </c>
      <c r="K454" s="136">
        <v>1358.18</v>
      </c>
      <c r="L454" s="138">
        <f t="shared" si="19"/>
        <v>-4.1173666189918461E-4</v>
      </c>
      <c r="M454" s="138">
        <f t="shared" si="20"/>
        <v>-3.77020802159425E-3</v>
      </c>
    </row>
    <row r="455" spans="1:13" ht="15.75" thickBot="1" x14ac:dyDescent="0.3">
      <c r="A455" s="119">
        <v>44109</v>
      </c>
      <c r="B455" s="131">
        <v>17953.22</v>
      </c>
      <c r="C455" s="120" t="s">
        <v>562</v>
      </c>
      <c r="D455" s="133">
        <f t="shared" si="21"/>
        <v>2.3258722300011753E-3</v>
      </c>
      <c r="I455" s="135">
        <v>34600</v>
      </c>
      <c r="J455" s="136">
        <v>459.67</v>
      </c>
      <c r="K455" s="136">
        <v>1381.93</v>
      </c>
      <c r="L455" s="138">
        <f t="shared" ref="L455:L518" si="22">(J455-J454)/J454</f>
        <v>-3.4686842846921888E-3</v>
      </c>
      <c r="M455" s="138">
        <f t="shared" ref="M455:M518" si="23">(K455-K454)/K454</f>
        <v>1.7486636528295216E-2</v>
      </c>
    </row>
    <row r="456" spans="1:13" ht="15.75" thickBot="1" x14ac:dyDescent="0.3">
      <c r="A456" s="118">
        <v>44110</v>
      </c>
      <c r="B456" s="132">
        <v>18128.919999999998</v>
      </c>
      <c r="C456" s="110" t="s">
        <v>561</v>
      </c>
      <c r="D456" s="133">
        <f t="shared" si="21"/>
        <v>9.7865452548343453E-3</v>
      </c>
      <c r="I456" s="135">
        <v>34603</v>
      </c>
      <c r="J456" s="136">
        <v>460.82</v>
      </c>
      <c r="K456" s="136">
        <v>1386.25</v>
      </c>
      <c r="L456" s="138">
        <f t="shared" si="22"/>
        <v>2.5017947658102055E-3</v>
      </c>
      <c r="M456" s="138">
        <f t="shared" si="23"/>
        <v>3.126062825179232E-3</v>
      </c>
    </row>
    <row r="457" spans="1:13" ht="15.75" thickBot="1" x14ac:dyDescent="0.3">
      <c r="A457" s="119">
        <v>44111</v>
      </c>
      <c r="B457" s="131">
        <v>17958.64</v>
      </c>
      <c r="C457" s="121" t="s">
        <v>560</v>
      </c>
      <c r="D457" s="133">
        <f t="shared" si="21"/>
        <v>-9.392727200517122E-3</v>
      </c>
      <c r="I457" s="135">
        <v>34604</v>
      </c>
      <c r="J457" s="136">
        <v>462.05</v>
      </c>
      <c r="K457" s="136">
        <v>1398.15</v>
      </c>
      <c r="L457" s="138">
        <f t="shared" si="22"/>
        <v>2.669154984592722E-3</v>
      </c>
      <c r="M457" s="138">
        <f t="shared" si="23"/>
        <v>8.5843101893598485E-3</v>
      </c>
    </row>
    <row r="458" spans="1:13" ht="15.75" thickBot="1" x14ac:dyDescent="0.3">
      <c r="A458" s="118">
        <v>44112</v>
      </c>
      <c r="B458" s="132">
        <v>18032</v>
      </c>
      <c r="C458" s="110" t="s">
        <v>530</v>
      </c>
      <c r="D458" s="133">
        <f t="shared" si="21"/>
        <v>4.0849418441485869E-3</v>
      </c>
      <c r="I458" s="135">
        <v>34605</v>
      </c>
      <c r="J458" s="136">
        <v>464.84</v>
      </c>
      <c r="K458" s="136">
        <v>1385.55</v>
      </c>
      <c r="L458" s="138">
        <f t="shared" si="22"/>
        <v>6.0383075424736794E-3</v>
      </c>
      <c r="M458" s="138">
        <f t="shared" si="23"/>
        <v>-9.0119085934986486E-3</v>
      </c>
    </row>
    <row r="459" spans="1:13" ht="15.75" thickBot="1" x14ac:dyDescent="0.3">
      <c r="A459" s="119">
        <v>44113</v>
      </c>
      <c r="B459" s="131">
        <v>18112.259999999998</v>
      </c>
      <c r="C459" s="120" t="s">
        <v>559</v>
      </c>
      <c r="D459" s="133">
        <f t="shared" si="21"/>
        <v>4.4509760425908602E-3</v>
      </c>
      <c r="I459" s="135">
        <v>34606</v>
      </c>
      <c r="J459" s="136">
        <v>462.24</v>
      </c>
      <c r="K459" s="136">
        <v>1379.84</v>
      </c>
      <c r="L459" s="138">
        <f t="shared" si="22"/>
        <v>-5.5933224335254408E-3</v>
      </c>
      <c r="M459" s="138">
        <f t="shared" si="23"/>
        <v>-4.1211071415683566E-3</v>
      </c>
    </row>
    <row r="460" spans="1:13" ht="15.75" thickBot="1" x14ac:dyDescent="0.3">
      <c r="A460" s="118">
        <v>44116</v>
      </c>
      <c r="B460" s="132">
        <v>18013.55</v>
      </c>
      <c r="C460" s="107" t="s">
        <v>553</v>
      </c>
      <c r="D460" s="133">
        <f t="shared" si="21"/>
        <v>-5.4498996812103592E-3</v>
      </c>
      <c r="I460" s="135">
        <v>34607</v>
      </c>
      <c r="J460" s="136">
        <v>462.69</v>
      </c>
      <c r="K460" s="136">
        <v>1403.86</v>
      </c>
      <c r="L460" s="138">
        <f t="shared" si="22"/>
        <v>9.7352024922115919E-4</v>
      </c>
      <c r="M460" s="138">
        <f t="shared" si="23"/>
        <v>1.7407815398886816E-2</v>
      </c>
    </row>
    <row r="461" spans="1:13" ht="15.75" thickBot="1" x14ac:dyDescent="0.3">
      <c r="A461" s="119">
        <v>44117</v>
      </c>
      <c r="B461" s="131">
        <v>17821.169999999998</v>
      </c>
      <c r="C461" s="121" t="s">
        <v>461</v>
      </c>
      <c r="D461" s="133">
        <f t="shared" si="21"/>
        <v>-1.067973830810701E-2</v>
      </c>
      <c r="I461" s="135">
        <v>34610</v>
      </c>
      <c r="J461" s="136">
        <v>461.74</v>
      </c>
      <c r="K461" s="136">
        <v>1417.54</v>
      </c>
      <c r="L461" s="138">
        <f t="shared" si="22"/>
        <v>-2.0532105729537892E-3</v>
      </c>
      <c r="M461" s="138">
        <f t="shared" si="23"/>
        <v>9.7445614235038142E-3</v>
      </c>
    </row>
    <row r="462" spans="1:13" ht="15.75" thickBot="1" x14ac:dyDescent="0.3">
      <c r="A462" s="118">
        <v>44118</v>
      </c>
      <c r="B462" s="132">
        <v>17835.07</v>
      </c>
      <c r="C462" s="110" t="s">
        <v>522</v>
      </c>
      <c r="D462" s="133">
        <f t="shared" si="21"/>
        <v>7.7997123645649844E-4</v>
      </c>
      <c r="I462" s="135">
        <v>34611</v>
      </c>
      <c r="J462" s="136">
        <v>454.59</v>
      </c>
      <c r="K462" s="136">
        <v>1417.25</v>
      </c>
      <c r="L462" s="138">
        <f t="shared" si="22"/>
        <v>-1.5484904924849555E-2</v>
      </c>
      <c r="M462" s="138">
        <f t="shared" si="23"/>
        <v>-2.045797649448789E-4</v>
      </c>
    </row>
    <row r="463" spans="1:13" ht="15.75" thickBot="1" x14ac:dyDescent="0.3">
      <c r="A463" s="119">
        <v>44119</v>
      </c>
      <c r="B463" s="131">
        <v>17690.8</v>
      </c>
      <c r="C463" s="121" t="s">
        <v>558</v>
      </c>
      <c r="D463" s="133">
        <f t="shared" si="21"/>
        <v>-8.0891187979638124E-3</v>
      </c>
      <c r="I463" s="135">
        <v>34612</v>
      </c>
      <c r="J463" s="136">
        <v>453.52</v>
      </c>
      <c r="K463" s="136">
        <v>1399.57</v>
      </c>
      <c r="L463" s="138">
        <f t="shared" si="22"/>
        <v>-2.3537693306055858E-3</v>
      </c>
      <c r="M463" s="138">
        <f t="shared" si="23"/>
        <v>-1.2474863291585862E-2</v>
      </c>
    </row>
    <row r="464" spans="1:13" ht="15.75" thickBot="1" x14ac:dyDescent="0.3">
      <c r="A464" s="118">
        <v>44120</v>
      </c>
      <c r="B464" s="132">
        <v>17667.509999999998</v>
      </c>
      <c r="C464" s="107" t="s">
        <v>557</v>
      </c>
      <c r="D464" s="133">
        <f t="shared" si="21"/>
        <v>-1.3165034933412211E-3</v>
      </c>
      <c r="I464" s="135">
        <v>34613</v>
      </c>
      <c r="J464" s="136">
        <v>452.36</v>
      </c>
      <c r="K464" s="136">
        <v>1385.42</v>
      </c>
      <c r="L464" s="138">
        <f t="shared" si="22"/>
        <v>-2.5577703298641035E-3</v>
      </c>
      <c r="M464" s="138">
        <f t="shared" si="23"/>
        <v>-1.0110248147645251E-2</v>
      </c>
    </row>
    <row r="465" spans="1:13" ht="15.75" thickBot="1" x14ac:dyDescent="0.3">
      <c r="A465" s="119">
        <v>44123</v>
      </c>
      <c r="B465" s="131">
        <v>17617.400000000001</v>
      </c>
      <c r="C465" s="121" t="s">
        <v>556</v>
      </c>
      <c r="D465" s="133">
        <f t="shared" si="21"/>
        <v>-2.8362797021197071E-3</v>
      </c>
      <c r="I465" s="135">
        <v>34614</v>
      </c>
      <c r="J465" s="136">
        <v>455.1</v>
      </c>
      <c r="K465" s="136">
        <v>1379.06</v>
      </c>
      <c r="L465" s="138">
        <f t="shared" si="22"/>
        <v>6.0571226456804517E-3</v>
      </c>
      <c r="M465" s="138">
        <f t="shared" si="23"/>
        <v>-4.5906656465188366E-3</v>
      </c>
    </row>
    <row r="466" spans="1:13" ht="15.75" thickBot="1" x14ac:dyDescent="0.3">
      <c r="A466" s="118">
        <v>44124</v>
      </c>
      <c r="B466" s="132">
        <v>17812.29</v>
      </c>
      <c r="C466" s="110" t="s">
        <v>555</v>
      </c>
      <c r="D466" s="133">
        <f t="shared" si="21"/>
        <v>1.1062358804363834E-2</v>
      </c>
      <c r="I466" s="135">
        <v>34617</v>
      </c>
      <c r="J466" s="136">
        <v>459.04</v>
      </c>
      <c r="K466" s="136">
        <v>1391.42</v>
      </c>
      <c r="L466" s="138">
        <f t="shared" si="22"/>
        <v>8.6574379257306038E-3</v>
      </c>
      <c r="M466" s="138">
        <f t="shared" si="23"/>
        <v>8.9626267167491822E-3</v>
      </c>
    </row>
    <row r="467" spans="1:13" ht="15.75" thickBot="1" x14ac:dyDescent="0.3">
      <c r="A467" s="119">
        <v>44125</v>
      </c>
      <c r="B467" s="131">
        <v>18164.72</v>
      </c>
      <c r="C467" s="120" t="s">
        <v>554</v>
      </c>
      <c r="D467" s="133">
        <f t="shared" si="21"/>
        <v>1.9785777123547857E-2</v>
      </c>
      <c r="I467" s="135">
        <v>34618</v>
      </c>
      <c r="J467" s="136">
        <v>465.79</v>
      </c>
      <c r="K467" s="136">
        <v>1411.62</v>
      </c>
      <c r="L467" s="138">
        <f t="shared" si="22"/>
        <v>1.4704600906239106E-2</v>
      </c>
      <c r="M467" s="138">
        <f t="shared" si="23"/>
        <v>1.451754322921894E-2</v>
      </c>
    </row>
    <row r="468" spans="1:13" ht="15.75" thickBot="1" x14ac:dyDescent="0.3">
      <c r="A468" s="118">
        <v>44126</v>
      </c>
      <c r="B468" s="132">
        <v>18066.53</v>
      </c>
      <c r="C468" s="107" t="s">
        <v>553</v>
      </c>
      <c r="D468" s="133">
        <f t="shared" si="21"/>
        <v>-5.4055333635752338E-3</v>
      </c>
      <c r="I468" s="135">
        <v>34619</v>
      </c>
      <c r="J468" s="136">
        <v>465.47</v>
      </c>
      <c r="K468" s="136">
        <v>1430.81</v>
      </c>
      <c r="L468" s="138">
        <f t="shared" si="22"/>
        <v>-6.8700487344080629E-4</v>
      </c>
      <c r="M468" s="138">
        <f t="shared" si="23"/>
        <v>1.3594310083450261E-2</v>
      </c>
    </row>
    <row r="469" spans="1:13" ht="15.75" thickBot="1" x14ac:dyDescent="0.3">
      <c r="A469" s="119">
        <v>44127</v>
      </c>
      <c r="B469" s="131">
        <v>18058.66</v>
      </c>
      <c r="C469" s="121" t="s">
        <v>552</v>
      </c>
      <c r="D469" s="133">
        <f t="shared" si="21"/>
        <v>-4.3561215130957532E-4</v>
      </c>
      <c r="I469" s="135">
        <v>34620</v>
      </c>
      <c r="J469" s="136">
        <v>467.77</v>
      </c>
      <c r="K469" s="136">
        <v>1439.13</v>
      </c>
      <c r="L469" s="138">
        <f t="shared" si="22"/>
        <v>4.9412421853179678E-3</v>
      </c>
      <c r="M469" s="138">
        <f t="shared" si="23"/>
        <v>5.8148880703938078E-3</v>
      </c>
    </row>
    <row r="470" spans="1:13" ht="15.75" thickBot="1" x14ac:dyDescent="0.3">
      <c r="A470" s="118">
        <v>44130</v>
      </c>
      <c r="B470" s="132">
        <v>17844.41</v>
      </c>
      <c r="C470" s="107" t="s">
        <v>551</v>
      </c>
      <c r="D470" s="133">
        <f t="shared" si="21"/>
        <v>-1.1864113948653998E-2</v>
      </c>
      <c r="I470" s="135">
        <v>34621</v>
      </c>
      <c r="J470" s="136">
        <v>469.1</v>
      </c>
      <c r="K470" s="136">
        <v>1456.69</v>
      </c>
      <c r="L470" s="138">
        <f t="shared" si="22"/>
        <v>2.8432776792014043E-3</v>
      </c>
      <c r="M470" s="138">
        <f t="shared" si="23"/>
        <v>1.2201816375171072E-2</v>
      </c>
    </row>
    <row r="471" spans="1:13" ht="15.75" thickBot="1" x14ac:dyDescent="0.3">
      <c r="A471" s="119">
        <v>44131</v>
      </c>
      <c r="B471" s="131">
        <v>18157.71</v>
      </c>
      <c r="C471" s="120" t="s">
        <v>550</v>
      </c>
      <c r="D471" s="133">
        <f t="shared" si="21"/>
        <v>1.7557319070790195E-2</v>
      </c>
      <c r="I471" s="135">
        <v>34624</v>
      </c>
      <c r="J471" s="136">
        <v>468.96</v>
      </c>
      <c r="K471" s="136">
        <v>1481.12</v>
      </c>
      <c r="L471" s="138">
        <f t="shared" si="22"/>
        <v>-2.9844382860806477E-4</v>
      </c>
      <c r="M471" s="138">
        <f t="shared" si="23"/>
        <v>1.6770898406661565E-2</v>
      </c>
    </row>
    <row r="472" spans="1:13" ht="15.75" thickBot="1" x14ac:dyDescent="0.3">
      <c r="A472" s="118">
        <v>44132</v>
      </c>
      <c r="B472" s="132">
        <v>17664.099999999999</v>
      </c>
      <c r="C472" s="107" t="s">
        <v>549</v>
      </c>
      <c r="D472" s="133">
        <f t="shared" si="21"/>
        <v>-2.7184595414289612E-2</v>
      </c>
      <c r="I472" s="135">
        <v>34625</v>
      </c>
      <c r="J472" s="136">
        <v>467.66</v>
      </c>
      <c r="K472" s="136">
        <v>1508</v>
      </c>
      <c r="L472" s="138">
        <f t="shared" si="22"/>
        <v>-2.7720914363697428E-3</v>
      </c>
      <c r="M472" s="138">
        <f t="shared" si="23"/>
        <v>1.8148428216484897E-2</v>
      </c>
    </row>
    <row r="473" spans="1:13" ht="15.75" thickBot="1" x14ac:dyDescent="0.3">
      <c r="A473" s="114">
        <v>44132</v>
      </c>
      <c r="B473" s="129">
        <v>17664.099999999999</v>
      </c>
      <c r="C473" s="115" t="s">
        <v>549</v>
      </c>
      <c r="D473" s="133">
        <f t="shared" si="21"/>
        <v>0</v>
      </c>
      <c r="I473" s="135">
        <v>34626</v>
      </c>
      <c r="J473" s="136">
        <v>470.28</v>
      </c>
      <c r="K473" s="136">
        <v>1523.69</v>
      </c>
      <c r="L473" s="138">
        <f t="shared" si="22"/>
        <v>5.6023606893896155E-3</v>
      </c>
      <c r="M473" s="138">
        <f t="shared" si="23"/>
        <v>1.0404509283819665E-2</v>
      </c>
    </row>
    <row r="474" spans="1:13" ht="15.75" thickBot="1" x14ac:dyDescent="0.3">
      <c r="A474" s="119">
        <v>44133</v>
      </c>
      <c r="B474" s="131">
        <v>17705.84</v>
      </c>
      <c r="C474" s="120" t="s">
        <v>503</v>
      </c>
      <c r="D474" s="133">
        <f t="shared" si="21"/>
        <v>2.3629848110009342E-3</v>
      </c>
      <c r="I474" s="135">
        <v>34627</v>
      </c>
      <c r="J474" s="136">
        <v>466.85</v>
      </c>
      <c r="K474" s="136">
        <v>1501.98</v>
      </c>
      <c r="L474" s="138">
        <f t="shared" si="22"/>
        <v>-7.2935272603554266E-3</v>
      </c>
      <c r="M474" s="138">
        <f t="shared" si="23"/>
        <v>-1.4248305101431416E-2</v>
      </c>
    </row>
    <row r="475" spans="1:13" ht="15.75" thickBot="1" x14ac:dyDescent="0.3">
      <c r="A475" s="108">
        <v>44133</v>
      </c>
      <c r="B475" s="128">
        <v>17705.84</v>
      </c>
      <c r="C475" s="111" t="s">
        <v>503</v>
      </c>
      <c r="D475" s="133">
        <f t="shared" si="21"/>
        <v>0</v>
      </c>
      <c r="I475" s="135">
        <v>34628</v>
      </c>
      <c r="J475" s="136">
        <v>464.89</v>
      </c>
      <c r="K475" s="136">
        <v>1486</v>
      </c>
      <c r="L475" s="138">
        <f t="shared" si="22"/>
        <v>-4.1983506479598082E-3</v>
      </c>
      <c r="M475" s="138">
        <f t="shared" si="23"/>
        <v>-1.0639289471231319E-2</v>
      </c>
    </row>
    <row r="476" spans="1:13" ht="15.75" thickBot="1" x14ac:dyDescent="0.3">
      <c r="A476" s="118">
        <v>44134</v>
      </c>
      <c r="B476" s="132">
        <v>17472.2</v>
      </c>
      <c r="C476" s="107" t="s">
        <v>548</v>
      </c>
      <c r="D476" s="133">
        <f t="shared" si="21"/>
        <v>-1.319564618227655E-2</v>
      </c>
      <c r="I476" s="135">
        <v>34631</v>
      </c>
      <c r="J476" s="136">
        <v>460.83</v>
      </c>
      <c r="K476" s="136">
        <v>1471.85</v>
      </c>
      <c r="L476" s="138">
        <f t="shared" si="22"/>
        <v>-8.7332487255049641E-3</v>
      </c>
      <c r="M476" s="138">
        <f t="shared" si="23"/>
        <v>-9.5222072678331701E-3</v>
      </c>
    </row>
    <row r="477" spans="1:13" ht="15.75" thickBot="1" x14ac:dyDescent="0.3">
      <c r="A477" s="106">
        <v>44134</v>
      </c>
      <c r="B477" s="127">
        <v>17472.2</v>
      </c>
      <c r="C477" s="107" t="s">
        <v>548</v>
      </c>
      <c r="D477" s="133">
        <f t="shared" si="21"/>
        <v>0</v>
      </c>
      <c r="I477" s="135">
        <v>34632</v>
      </c>
      <c r="J477" s="136">
        <v>461.53</v>
      </c>
      <c r="K477" s="136">
        <v>1461.43</v>
      </c>
      <c r="L477" s="138">
        <f t="shared" si="22"/>
        <v>1.5189983291018134E-3</v>
      </c>
      <c r="M477" s="138">
        <f t="shared" si="23"/>
        <v>-7.0795257668919021E-3</v>
      </c>
    </row>
    <row r="478" spans="1:13" ht="15.75" thickBot="1" x14ac:dyDescent="0.3">
      <c r="A478" s="108">
        <v>44137</v>
      </c>
      <c r="B478" s="128">
        <v>17772.77</v>
      </c>
      <c r="C478" s="111" t="s">
        <v>574</v>
      </c>
      <c r="D478" s="133">
        <f t="shared" si="21"/>
        <v>1.7202756378704439E-2</v>
      </c>
      <c r="I478" s="135">
        <v>34633</v>
      </c>
      <c r="J478" s="136">
        <v>462.62</v>
      </c>
      <c r="K478" s="136">
        <v>1431.65</v>
      </c>
      <c r="L478" s="138">
        <f t="shared" si="22"/>
        <v>2.3617099646827551E-3</v>
      </c>
      <c r="M478" s="138">
        <f t="shared" si="23"/>
        <v>-2.0377301683967054E-2</v>
      </c>
    </row>
    <row r="479" spans="1:13" ht="15.75" thickBot="1" x14ac:dyDescent="0.3">
      <c r="A479" s="106">
        <v>44138</v>
      </c>
      <c r="B479" s="127">
        <v>17824.47</v>
      </c>
      <c r="C479" s="110" t="s">
        <v>431</v>
      </c>
      <c r="D479" s="133">
        <f t="shared" si="21"/>
        <v>2.9089444132794563E-3</v>
      </c>
      <c r="I479" s="135">
        <v>34634</v>
      </c>
      <c r="J479" s="136">
        <v>465.85</v>
      </c>
      <c r="K479" s="136">
        <v>1469.73</v>
      </c>
      <c r="L479" s="138">
        <f t="shared" si="22"/>
        <v>6.9819722450391647E-3</v>
      </c>
      <c r="M479" s="138">
        <f t="shared" si="23"/>
        <v>2.6598679844934116E-2</v>
      </c>
    </row>
    <row r="480" spans="1:13" ht="15.75" thickBot="1" x14ac:dyDescent="0.3">
      <c r="A480" s="108">
        <v>44139</v>
      </c>
      <c r="B480" s="128">
        <v>17709.04</v>
      </c>
      <c r="C480" s="109" t="s">
        <v>401</v>
      </c>
      <c r="D480" s="133">
        <f t="shared" si="21"/>
        <v>-6.4759288775486888E-3</v>
      </c>
      <c r="I480" s="135">
        <v>34635</v>
      </c>
      <c r="J480" s="136">
        <v>473.77</v>
      </c>
      <c r="K480" s="136">
        <v>1499.48</v>
      </c>
      <c r="L480" s="138">
        <f t="shared" si="22"/>
        <v>1.7001180637544185E-2</v>
      </c>
      <c r="M480" s="138">
        <f t="shared" si="23"/>
        <v>2.0241813122138078E-2</v>
      </c>
    </row>
    <row r="481" spans="1:13" ht="15.75" thickBot="1" x14ac:dyDescent="0.3">
      <c r="A481" s="106">
        <v>44140</v>
      </c>
      <c r="B481" s="127">
        <v>18037.18</v>
      </c>
      <c r="C481" s="110" t="s">
        <v>454</v>
      </c>
      <c r="D481" s="133">
        <f t="shared" si="21"/>
        <v>1.8529519386708677E-2</v>
      </c>
      <c r="I481" s="135">
        <v>34638</v>
      </c>
      <c r="J481" s="136">
        <v>472.35</v>
      </c>
      <c r="K481" s="136">
        <v>1525.94</v>
      </c>
      <c r="L481" s="138">
        <f t="shared" si="22"/>
        <v>-2.9972349452265005E-3</v>
      </c>
      <c r="M481" s="138">
        <f t="shared" si="23"/>
        <v>1.764611732067119E-2</v>
      </c>
    </row>
    <row r="482" spans="1:13" ht="15.75" thickBot="1" x14ac:dyDescent="0.3">
      <c r="A482" s="108">
        <v>44141</v>
      </c>
      <c r="B482" s="128">
        <v>17994.830000000002</v>
      </c>
      <c r="C482" s="109" t="s">
        <v>521</v>
      </c>
      <c r="D482" s="133">
        <f t="shared" si="21"/>
        <v>-2.3479280020490202E-3</v>
      </c>
      <c r="I482" s="135">
        <v>34639</v>
      </c>
      <c r="J482" s="136">
        <v>468.42</v>
      </c>
      <c r="K482" s="136">
        <v>1525.94</v>
      </c>
      <c r="L482" s="138">
        <f t="shared" si="22"/>
        <v>-8.3201016195617802E-3</v>
      </c>
      <c r="M482" s="138">
        <f t="shared" si="23"/>
        <v>0</v>
      </c>
    </row>
    <row r="483" spans="1:13" ht="15.75" thickBot="1" x14ac:dyDescent="0.3">
      <c r="A483" s="106">
        <v>44144</v>
      </c>
      <c r="B483" s="127">
        <v>18896.04</v>
      </c>
      <c r="C483" s="110" t="s">
        <v>573</v>
      </c>
      <c r="D483" s="133">
        <f t="shared" si="21"/>
        <v>5.0081606772611857E-2</v>
      </c>
      <c r="I483" s="135">
        <v>34640</v>
      </c>
      <c r="J483" s="136">
        <v>466.5</v>
      </c>
      <c r="K483" s="136">
        <v>1528.86</v>
      </c>
      <c r="L483" s="138">
        <f t="shared" si="22"/>
        <v>-4.0988856154733268E-3</v>
      </c>
      <c r="M483" s="138">
        <f t="shared" si="23"/>
        <v>1.9135745835352931E-3</v>
      </c>
    </row>
    <row r="484" spans="1:13" ht="15.75" thickBot="1" x14ac:dyDescent="0.3">
      <c r="A484" s="108">
        <v>44145</v>
      </c>
      <c r="B484" s="128">
        <v>17666.78</v>
      </c>
      <c r="C484" s="109" t="s">
        <v>572</v>
      </c>
      <c r="D484" s="133">
        <f t="shared" si="21"/>
        <v>-6.5053841969005252E-2</v>
      </c>
      <c r="I484" s="135">
        <v>34641</v>
      </c>
      <c r="J484" s="136">
        <v>467.91</v>
      </c>
      <c r="K484" s="136">
        <v>1499.9</v>
      </c>
      <c r="L484" s="138">
        <f t="shared" si="22"/>
        <v>3.0225080385852627E-3</v>
      </c>
      <c r="M484" s="138">
        <f t="shared" si="23"/>
        <v>-1.8942218384940288E-2</v>
      </c>
    </row>
    <row r="485" spans="1:13" ht="15.75" thickBot="1" x14ac:dyDescent="0.3">
      <c r="A485" s="106">
        <v>44146</v>
      </c>
      <c r="B485" s="127">
        <v>17837.75</v>
      </c>
      <c r="C485" s="110" t="s">
        <v>571</v>
      </c>
      <c r="D485" s="133">
        <f t="shared" si="21"/>
        <v>9.6774850878315784E-3</v>
      </c>
      <c r="I485" s="135">
        <v>34642</v>
      </c>
      <c r="J485" s="136">
        <v>462.28</v>
      </c>
      <c r="K485" s="136">
        <v>1499.73</v>
      </c>
      <c r="L485" s="138">
        <f t="shared" si="22"/>
        <v>-1.2032228419995409E-2</v>
      </c>
      <c r="M485" s="138">
        <f t="shared" si="23"/>
        <v>-1.1334088939267468E-4</v>
      </c>
    </row>
    <row r="486" spans="1:13" ht="15.75" thickBot="1" x14ac:dyDescent="0.3">
      <c r="A486" s="108">
        <v>44147</v>
      </c>
      <c r="B486" s="128">
        <v>17804.86</v>
      </c>
      <c r="C486" s="109" t="s">
        <v>570</v>
      </c>
      <c r="D486" s="133">
        <f t="shared" si="21"/>
        <v>-1.8438424128603336E-3</v>
      </c>
      <c r="I486" s="135">
        <v>34645</v>
      </c>
      <c r="J486" s="136">
        <v>463.07</v>
      </c>
      <c r="K486" s="136">
        <v>1481.95</v>
      </c>
      <c r="L486" s="138">
        <f t="shared" si="22"/>
        <v>1.7089210002596274E-3</v>
      </c>
      <c r="M486" s="138">
        <f t="shared" si="23"/>
        <v>-1.1855467317450456E-2</v>
      </c>
    </row>
    <row r="487" spans="1:13" ht="15.75" thickBot="1" x14ac:dyDescent="0.3">
      <c r="A487" s="106">
        <v>44148</v>
      </c>
      <c r="B487" s="127">
        <v>18048.41</v>
      </c>
      <c r="C487" s="110" t="s">
        <v>441</v>
      </c>
      <c r="D487" s="133">
        <f t="shared" si="21"/>
        <v>1.3678849482669297E-2</v>
      </c>
      <c r="I487" s="135">
        <v>34646</v>
      </c>
      <c r="J487" s="136">
        <v>465.65</v>
      </c>
      <c r="K487" s="136">
        <v>1471.93</v>
      </c>
      <c r="L487" s="138">
        <f t="shared" si="22"/>
        <v>5.5715118664564408E-3</v>
      </c>
      <c r="M487" s="138">
        <f t="shared" si="23"/>
        <v>-6.7613617193562408E-3</v>
      </c>
    </row>
    <row r="488" spans="1:13" ht="15.75" thickBot="1" x14ac:dyDescent="0.3">
      <c r="A488" s="108">
        <v>44151</v>
      </c>
      <c r="B488" s="128">
        <v>18290.330000000002</v>
      </c>
      <c r="C488" s="111" t="s">
        <v>569</v>
      </c>
      <c r="D488" s="133">
        <f t="shared" si="21"/>
        <v>1.340395081893651E-2</v>
      </c>
      <c r="I488" s="135">
        <v>34647</v>
      </c>
      <c r="J488" s="136">
        <v>465.4</v>
      </c>
      <c r="K488" s="136">
        <v>1479.03</v>
      </c>
      <c r="L488" s="138">
        <f t="shared" si="22"/>
        <v>-5.3688392569526473E-4</v>
      </c>
      <c r="M488" s="138">
        <f t="shared" si="23"/>
        <v>4.8235989483194916E-3</v>
      </c>
    </row>
    <row r="489" spans="1:13" ht="15.75" thickBot="1" x14ac:dyDescent="0.3">
      <c r="A489" s="106">
        <v>44152</v>
      </c>
      <c r="B489" s="127">
        <v>18517.7</v>
      </c>
      <c r="C489" s="110" t="s">
        <v>524</v>
      </c>
      <c r="D489" s="133">
        <f t="shared" si="21"/>
        <v>1.2431158978542156E-2</v>
      </c>
      <c r="I489" s="135">
        <v>34648</v>
      </c>
      <c r="J489" s="136">
        <v>464.37</v>
      </c>
      <c r="K489" s="136">
        <v>1486.05</v>
      </c>
      <c r="L489" s="138">
        <f t="shared" si="22"/>
        <v>-2.2131499785130486E-3</v>
      </c>
      <c r="M489" s="138">
        <f t="shared" si="23"/>
        <v>4.7463540293300214E-3</v>
      </c>
    </row>
    <row r="490" spans="1:13" ht="15.75" thickBot="1" x14ac:dyDescent="0.3">
      <c r="A490" s="108">
        <v>44153</v>
      </c>
      <c r="B490" s="128">
        <v>18629.02</v>
      </c>
      <c r="C490" s="111" t="s">
        <v>568</v>
      </c>
      <c r="D490" s="133">
        <f t="shared" si="21"/>
        <v>6.0115457103203799E-3</v>
      </c>
      <c r="I490" s="135">
        <v>34649</v>
      </c>
      <c r="J490" s="136">
        <v>462.35</v>
      </c>
      <c r="K490" s="136">
        <v>1483.34</v>
      </c>
      <c r="L490" s="138">
        <f t="shared" si="22"/>
        <v>-4.3499795421753813E-3</v>
      </c>
      <c r="M490" s="138">
        <f t="shared" si="23"/>
        <v>-1.8236263921133451E-3</v>
      </c>
    </row>
    <row r="491" spans="1:13" ht="15.75" thickBot="1" x14ac:dyDescent="0.3">
      <c r="A491" s="106">
        <v>44154</v>
      </c>
      <c r="B491" s="127">
        <v>18553.16</v>
      </c>
      <c r="C491" s="107" t="s">
        <v>567</v>
      </c>
      <c r="D491" s="133">
        <f t="shared" si="21"/>
        <v>-4.0721412076427307E-3</v>
      </c>
      <c r="I491" s="135">
        <v>34652</v>
      </c>
      <c r="J491" s="136">
        <v>466.04</v>
      </c>
      <c r="K491" s="136">
        <v>1474.81</v>
      </c>
      <c r="L491" s="138">
        <f t="shared" si="22"/>
        <v>7.9809668000432512E-3</v>
      </c>
      <c r="M491" s="138">
        <f t="shared" si="23"/>
        <v>-5.7505359526473857E-3</v>
      </c>
    </row>
    <row r="492" spans="1:13" ht="15.75" thickBot="1" x14ac:dyDescent="0.3">
      <c r="A492" s="108">
        <v>44155</v>
      </c>
      <c r="B492" s="128">
        <v>18810.39</v>
      </c>
      <c r="C492" s="111" t="s">
        <v>566</v>
      </c>
      <c r="D492" s="133">
        <f t="shared" si="21"/>
        <v>1.3864484540638876E-2</v>
      </c>
      <c r="I492" s="135">
        <v>34653</v>
      </c>
      <c r="J492" s="136">
        <v>465.02</v>
      </c>
      <c r="K492" s="136">
        <v>1469.94</v>
      </c>
      <c r="L492" s="138">
        <f t="shared" si="22"/>
        <v>-2.1886533344778101E-3</v>
      </c>
      <c r="M492" s="138">
        <f t="shared" si="23"/>
        <v>-3.3021202731198535E-3</v>
      </c>
    </row>
    <row r="493" spans="1:13" ht="15.75" thickBot="1" x14ac:dyDescent="0.3">
      <c r="A493" s="106">
        <v>44158</v>
      </c>
      <c r="B493" s="127">
        <v>18924.54</v>
      </c>
      <c r="C493" s="110" t="s">
        <v>565</v>
      </c>
      <c r="D493" s="133">
        <f t="shared" si="21"/>
        <v>6.0684547210345698E-3</v>
      </c>
      <c r="I493" s="135">
        <v>34654</v>
      </c>
      <c r="J493" s="136">
        <v>465.6</v>
      </c>
      <c r="K493" s="136">
        <v>1477.51</v>
      </c>
      <c r="L493" s="138">
        <f t="shared" si="22"/>
        <v>1.2472581824438539E-3</v>
      </c>
      <c r="M493" s="138">
        <f t="shared" si="23"/>
        <v>5.1498700627236049E-3</v>
      </c>
    </row>
    <row r="494" spans="1:13" ht="15.75" thickBot="1" x14ac:dyDescent="0.3">
      <c r="A494" s="108">
        <v>44159</v>
      </c>
      <c r="B494" s="128">
        <v>19480.87</v>
      </c>
      <c r="C494" s="111" t="s">
        <v>564</v>
      </c>
      <c r="D494" s="133">
        <f t="shared" si="21"/>
        <v>2.9397279933884687E-2</v>
      </c>
      <c r="I494" s="135">
        <v>34655</v>
      </c>
      <c r="J494" s="136">
        <v>463.56</v>
      </c>
      <c r="K494" s="136">
        <v>1471.5</v>
      </c>
      <c r="L494" s="138">
        <f t="shared" si="22"/>
        <v>-4.3814432989691156E-3</v>
      </c>
      <c r="M494" s="138">
        <f t="shared" si="23"/>
        <v>-4.0676543644374598E-3</v>
      </c>
    </row>
    <row r="495" spans="1:13" ht="15.75" thickBot="1" x14ac:dyDescent="0.3">
      <c r="A495" s="114">
        <v>44160</v>
      </c>
      <c r="B495" s="129">
        <v>19642.32</v>
      </c>
      <c r="C495" s="116" t="s">
        <v>563</v>
      </c>
      <c r="D495" s="133">
        <f t="shared" si="21"/>
        <v>8.2876175448016818E-3</v>
      </c>
      <c r="E495" s="133">
        <f>AVERAGE(D5:D495)</f>
        <v>1.038048529453634E-4</v>
      </c>
      <c r="F495" s="133">
        <f>(1+E495)^360-1</f>
        <v>3.8074762431628661E-2</v>
      </c>
      <c r="I495" s="135">
        <v>34656</v>
      </c>
      <c r="J495" s="136">
        <v>461.47</v>
      </c>
      <c r="K495" s="136">
        <v>1463.62</v>
      </c>
      <c r="L495" s="138">
        <f t="shared" si="22"/>
        <v>-4.5085857278453169E-3</v>
      </c>
      <c r="M495" s="138">
        <f t="shared" si="23"/>
        <v>-5.3550798504927687E-3</v>
      </c>
    </row>
    <row r="496" spans="1:13" x14ac:dyDescent="0.25">
      <c r="I496" s="135">
        <v>34659</v>
      </c>
      <c r="J496" s="136">
        <v>458.3</v>
      </c>
      <c r="K496" s="136">
        <v>1433.41</v>
      </c>
      <c r="L496" s="138">
        <f t="shared" si="22"/>
        <v>-6.8693522872559773E-3</v>
      </c>
      <c r="M496" s="138">
        <f t="shared" si="23"/>
        <v>-2.0640603435317782E-2</v>
      </c>
    </row>
    <row r="497" spans="9:13" x14ac:dyDescent="0.25">
      <c r="I497" s="135">
        <v>34660</v>
      </c>
      <c r="J497" s="136">
        <v>450.09</v>
      </c>
      <c r="K497" s="136">
        <v>1419.53</v>
      </c>
      <c r="L497" s="138">
        <f t="shared" si="22"/>
        <v>-1.7914030111280899E-2</v>
      </c>
      <c r="M497" s="138">
        <f t="shared" si="23"/>
        <v>-9.6832029914679738E-3</v>
      </c>
    </row>
    <row r="498" spans="9:13" x14ac:dyDescent="0.25">
      <c r="I498" s="135">
        <v>34661</v>
      </c>
      <c r="J498" s="136">
        <v>449.93</v>
      </c>
      <c r="K498" s="136">
        <v>1373.75</v>
      </c>
      <c r="L498" s="138">
        <f t="shared" si="22"/>
        <v>-3.5548445866375209E-4</v>
      </c>
      <c r="M498" s="138">
        <f t="shared" si="23"/>
        <v>-3.2250110952216561E-2</v>
      </c>
    </row>
    <row r="499" spans="9:13" x14ac:dyDescent="0.25">
      <c r="I499" s="135">
        <v>34662</v>
      </c>
      <c r="J499" s="136">
        <v>449.93</v>
      </c>
      <c r="K499" s="136">
        <v>1408.77</v>
      </c>
      <c r="L499" s="138">
        <f t="shared" si="22"/>
        <v>0</v>
      </c>
      <c r="M499" s="138">
        <f t="shared" si="23"/>
        <v>2.5492265696087341E-2</v>
      </c>
    </row>
    <row r="500" spans="9:13" x14ac:dyDescent="0.25">
      <c r="I500" s="135">
        <v>34663</v>
      </c>
      <c r="J500" s="136">
        <v>452.29</v>
      </c>
      <c r="K500" s="136">
        <v>1424.6</v>
      </c>
      <c r="L500" s="138">
        <f t="shared" si="22"/>
        <v>5.2452603738359603E-3</v>
      </c>
      <c r="M500" s="138">
        <f t="shared" si="23"/>
        <v>1.123675262817914E-2</v>
      </c>
    </row>
    <row r="501" spans="9:13" x14ac:dyDescent="0.25">
      <c r="I501" s="135">
        <v>34666</v>
      </c>
      <c r="J501" s="136">
        <v>454.16</v>
      </c>
      <c r="K501" s="136">
        <v>1426.45</v>
      </c>
      <c r="L501" s="138">
        <f t="shared" si="22"/>
        <v>4.134515465741017E-3</v>
      </c>
      <c r="M501" s="138">
        <f t="shared" si="23"/>
        <v>1.2986101361786722E-3</v>
      </c>
    </row>
    <row r="502" spans="9:13" x14ac:dyDescent="0.25">
      <c r="I502" s="135">
        <v>34667</v>
      </c>
      <c r="J502" s="136">
        <v>455.17</v>
      </c>
      <c r="K502" s="136">
        <v>1426.75</v>
      </c>
      <c r="L502" s="138">
        <f t="shared" si="22"/>
        <v>2.2238858552051941E-3</v>
      </c>
      <c r="M502" s="138">
        <f t="shared" si="23"/>
        <v>2.1031231378594028E-4</v>
      </c>
    </row>
    <row r="503" spans="9:13" x14ac:dyDescent="0.25">
      <c r="I503" s="135">
        <v>34668</v>
      </c>
      <c r="J503" s="136">
        <v>453.69</v>
      </c>
      <c r="K503" s="136">
        <v>1433.04</v>
      </c>
      <c r="L503" s="138">
        <f t="shared" si="22"/>
        <v>-3.2515323944900107E-3</v>
      </c>
      <c r="M503" s="138">
        <f t="shared" si="23"/>
        <v>4.4086209917644746E-3</v>
      </c>
    </row>
    <row r="504" spans="9:13" x14ac:dyDescent="0.25">
      <c r="I504" s="135">
        <v>34669</v>
      </c>
      <c r="J504" s="136">
        <v>448.92</v>
      </c>
      <c r="K504" s="136">
        <v>1444.59</v>
      </c>
      <c r="L504" s="138">
        <f t="shared" si="22"/>
        <v>-1.0513786947034278E-2</v>
      </c>
      <c r="M504" s="138">
        <f t="shared" si="23"/>
        <v>8.0597889800703079E-3</v>
      </c>
    </row>
    <row r="505" spans="9:13" x14ac:dyDescent="0.25">
      <c r="I505" s="135">
        <v>34670</v>
      </c>
      <c r="J505" s="136">
        <v>453.3</v>
      </c>
      <c r="K505" s="136">
        <v>1448.03</v>
      </c>
      <c r="L505" s="138">
        <f t="shared" si="22"/>
        <v>9.7567495322106283E-3</v>
      </c>
      <c r="M505" s="138">
        <f t="shared" si="23"/>
        <v>2.3812984999204306E-3</v>
      </c>
    </row>
    <row r="506" spans="9:13" x14ac:dyDescent="0.25">
      <c r="I506" s="135">
        <v>34673</v>
      </c>
      <c r="J506" s="136">
        <v>453.32</v>
      </c>
      <c r="K506" s="136">
        <v>1448.03</v>
      </c>
      <c r="L506" s="138">
        <f t="shared" si="22"/>
        <v>4.4120891241962959E-5</v>
      </c>
      <c r="M506" s="138">
        <f t="shared" si="23"/>
        <v>0</v>
      </c>
    </row>
    <row r="507" spans="9:13" x14ac:dyDescent="0.25">
      <c r="I507" s="135">
        <v>34674</v>
      </c>
      <c r="J507" s="136">
        <v>453.11</v>
      </c>
      <c r="K507" s="136">
        <v>1446.76</v>
      </c>
      <c r="L507" s="138">
        <f t="shared" si="22"/>
        <v>-4.6324891908581031E-4</v>
      </c>
      <c r="M507" s="138">
        <f t="shared" si="23"/>
        <v>-8.7705365220332578E-4</v>
      </c>
    </row>
    <row r="508" spans="9:13" x14ac:dyDescent="0.25">
      <c r="I508" s="135">
        <v>34675</v>
      </c>
      <c r="J508" s="136">
        <v>451.23</v>
      </c>
      <c r="K508" s="136">
        <v>1450.72</v>
      </c>
      <c r="L508" s="138">
        <f t="shared" si="22"/>
        <v>-4.1491028668535134E-3</v>
      </c>
      <c r="M508" s="138">
        <f t="shared" si="23"/>
        <v>2.7371505985789189E-3</v>
      </c>
    </row>
    <row r="509" spans="9:13" x14ac:dyDescent="0.25">
      <c r="I509" s="135">
        <v>34676</v>
      </c>
      <c r="J509" s="136">
        <v>445.45</v>
      </c>
      <c r="K509" s="136">
        <v>1450.72</v>
      </c>
      <c r="L509" s="138">
        <f t="shared" si="22"/>
        <v>-1.2809431996986082E-2</v>
      </c>
      <c r="M509" s="138">
        <f t="shared" si="23"/>
        <v>0</v>
      </c>
    </row>
    <row r="510" spans="9:13" x14ac:dyDescent="0.25">
      <c r="I510" s="135">
        <v>34677</v>
      </c>
      <c r="J510" s="136">
        <v>446.96</v>
      </c>
      <c r="K510" s="136">
        <v>1439.85</v>
      </c>
      <c r="L510" s="138">
        <f t="shared" si="22"/>
        <v>3.3898305084745558E-3</v>
      </c>
      <c r="M510" s="138">
        <f t="shared" si="23"/>
        <v>-7.4928311459138341E-3</v>
      </c>
    </row>
    <row r="511" spans="9:13" x14ac:dyDescent="0.25">
      <c r="I511" s="135">
        <v>34680</v>
      </c>
      <c r="J511" s="136">
        <v>449.47</v>
      </c>
      <c r="K511" s="136">
        <v>1432.29</v>
      </c>
      <c r="L511" s="138">
        <f t="shared" si="22"/>
        <v>5.6157150528012524E-3</v>
      </c>
      <c r="M511" s="138">
        <f t="shared" si="23"/>
        <v>-5.250546931972043E-3</v>
      </c>
    </row>
    <row r="512" spans="9:13" x14ac:dyDescent="0.25">
      <c r="I512" s="135">
        <v>34681</v>
      </c>
      <c r="J512" s="136">
        <v>450.15</v>
      </c>
      <c r="K512" s="136">
        <v>1427.22</v>
      </c>
      <c r="L512" s="138">
        <f t="shared" si="22"/>
        <v>1.5128929628227688E-3</v>
      </c>
      <c r="M512" s="138">
        <f t="shared" si="23"/>
        <v>-3.5397859372054098E-3</v>
      </c>
    </row>
    <row r="513" spans="9:13" x14ac:dyDescent="0.25">
      <c r="I513" s="135">
        <v>34682</v>
      </c>
      <c r="J513" s="136">
        <v>454.97</v>
      </c>
      <c r="K513" s="136">
        <v>1423.96</v>
      </c>
      <c r="L513" s="138">
        <f t="shared" si="22"/>
        <v>1.0707541930467733E-2</v>
      </c>
      <c r="M513" s="138">
        <f t="shared" si="23"/>
        <v>-2.2841608161320547E-3</v>
      </c>
    </row>
    <row r="514" spans="9:13" x14ac:dyDescent="0.25">
      <c r="I514" s="135">
        <v>34683</v>
      </c>
      <c r="J514" s="136">
        <v>455.34</v>
      </c>
      <c r="K514" s="136">
        <v>1407.22</v>
      </c>
      <c r="L514" s="138">
        <f t="shared" si="22"/>
        <v>8.1324043343505652E-4</v>
      </c>
      <c r="M514" s="138">
        <f t="shared" si="23"/>
        <v>-1.1755948200792163E-2</v>
      </c>
    </row>
    <row r="515" spans="9:13" x14ac:dyDescent="0.25">
      <c r="I515" s="135">
        <v>34684</v>
      </c>
      <c r="J515" s="136">
        <v>458.8</v>
      </c>
      <c r="K515" s="136">
        <v>1390.14</v>
      </c>
      <c r="L515" s="138">
        <f t="shared" si="22"/>
        <v>7.5987174419116189E-3</v>
      </c>
      <c r="M515" s="138">
        <f t="shared" si="23"/>
        <v>-1.2137405665070086E-2</v>
      </c>
    </row>
    <row r="516" spans="9:13" x14ac:dyDescent="0.25">
      <c r="I516" s="135">
        <v>34687</v>
      </c>
      <c r="J516" s="136">
        <v>457.91</v>
      </c>
      <c r="K516" s="136">
        <v>1425.35</v>
      </c>
      <c r="L516" s="138">
        <f t="shared" si="22"/>
        <v>-1.9398430688752971E-3</v>
      </c>
      <c r="M516" s="138">
        <f t="shared" si="23"/>
        <v>2.5328384191520139E-2</v>
      </c>
    </row>
    <row r="517" spans="9:13" x14ac:dyDescent="0.25">
      <c r="I517" s="135">
        <v>34688</v>
      </c>
      <c r="J517" s="136">
        <v>457.32</v>
      </c>
      <c r="K517" s="136">
        <v>1416.56</v>
      </c>
      <c r="L517" s="138">
        <f t="shared" si="22"/>
        <v>-1.2884627983665608E-3</v>
      </c>
      <c r="M517" s="138">
        <f t="shared" si="23"/>
        <v>-6.166906373873059E-3</v>
      </c>
    </row>
    <row r="518" spans="9:13" x14ac:dyDescent="0.25">
      <c r="I518" s="135">
        <v>34689</v>
      </c>
      <c r="J518" s="136">
        <v>459.61</v>
      </c>
      <c r="K518" s="136">
        <v>1405.3</v>
      </c>
      <c r="L518" s="138">
        <f t="shared" si="22"/>
        <v>5.0074346190851493E-3</v>
      </c>
      <c r="M518" s="138">
        <f t="shared" si="23"/>
        <v>-7.9488337945445246E-3</v>
      </c>
    </row>
    <row r="519" spans="9:13" x14ac:dyDescent="0.25">
      <c r="I519" s="135">
        <v>34690</v>
      </c>
      <c r="J519" s="136">
        <v>459.67</v>
      </c>
      <c r="K519" s="136">
        <v>1377.26</v>
      </c>
      <c r="L519" s="138">
        <f t="shared" ref="L519:L582" si="24">(J519-J518)/J518</f>
        <v>1.3054546245730569E-4</v>
      </c>
      <c r="M519" s="138">
        <f t="shared" ref="M519:M582" si="25">(K519-K518)/K518</f>
        <v>-1.9953034939158874E-2</v>
      </c>
    </row>
    <row r="520" spans="9:13" x14ac:dyDescent="0.25">
      <c r="I520" s="135">
        <v>34691</v>
      </c>
      <c r="J520" s="136">
        <v>459.83</v>
      </c>
      <c r="K520" s="136">
        <v>1387.57</v>
      </c>
      <c r="L520" s="138">
        <f t="shared" si="24"/>
        <v>3.4807579350396625E-4</v>
      </c>
      <c r="M520" s="138">
        <f t="shared" si="25"/>
        <v>7.4858777572861662E-3</v>
      </c>
    </row>
    <row r="521" spans="9:13" x14ac:dyDescent="0.25">
      <c r="I521" s="135">
        <v>34694</v>
      </c>
      <c r="J521" s="136">
        <v>459.83</v>
      </c>
      <c r="K521" s="136">
        <v>1406.83</v>
      </c>
      <c r="L521" s="138">
        <f t="shared" si="24"/>
        <v>0</v>
      </c>
      <c r="M521" s="138">
        <f t="shared" si="25"/>
        <v>1.3880380809616805E-2</v>
      </c>
    </row>
    <row r="522" spans="9:13" x14ac:dyDescent="0.25">
      <c r="I522" s="135">
        <v>34695</v>
      </c>
      <c r="J522" s="136">
        <v>462.47</v>
      </c>
      <c r="K522" s="136">
        <v>1389</v>
      </c>
      <c r="L522" s="138">
        <f t="shared" si="24"/>
        <v>5.7412522019007969E-3</v>
      </c>
      <c r="M522" s="138">
        <f t="shared" si="25"/>
        <v>-1.2673883838132487E-2</v>
      </c>
    </row>
    <row r="523" spans="9:13" x14ac:dyDescent="0.25">
      <c r="I523" s="135">
        <v>34696</v>
      </c>
      <c r="J523" s="136">
        <v>460.86</v>
      </c>
      <c r="K523" s="136">
        <v>1388.94</v>
      </c>
      <c r="L523" s="138">
        <f t="shared" si="24"/>
        <v>-3.4813068955824454E-3</v>
      </c>
      <c r="M523" s="138">
        <f t="shared" si="25"/>
        <v>-4.3196544276418597E-5</v>
      </c>
    </row>
    <row r="524" spans="9:13" x14ac:dyDescent="0.25">
      <c r="I524" s="135">
        <v>34697</v>
      </c>
      <c r="J524" s="136">
        <v>461.16</v>
      </c>
      <c r="K524" s="136">
        <v>1396.96</v>
      </c>
      <c r="L524" s="138">
        <f t="shared" si="24"/>
        <v>6.5095690665280422E-4</v>
      </c>
      <c r="M524" s="138">
        <f t="shared" si="25"/>
        <v>5.7741875098996226E-3</v>
      </c>
    </row>
    <row r="525" spans="9:13" x14ac:dyDescent="0.25">
      <c r="I525" s="139">
        <v>34698</v>
      </c>
      <c r="J525" s="140">
        <v>459.27</v>
      </c>
      <c r="K525" s="136">
        <v>1414.92</v>
      </c>
      <c r="L525" s="138">
        <f t="shared" si="24"/>
        <v>-4.0983606557377988E-3</v>
      </c>
      <c r="M525" s="138">
        <f t="shared" si="25"/>
        <v>1.285648837475664E-2</v>
      </c>
    </row>
    <row r="526" spans="9:13" x14ac:dyDescent="0.25">
      <c r="I526" s="135">
        <v>34701</v>
      </c>
      <c r="J526" s="136">
        <v>459.27</v>
      </c>
      <c r="K526" s="136">
        <v>1414.97</v>
      </c>
      <c r="L526" s="138">
        <f t="shared" si="24"/>
        <v>0</v>
      </c>
      <c r="M526" s="138">
        <f t="shared" si="25"/>
        <v>3.5337686936331755E-5</v>
      </c>
    </row>
    <row r="527" spans="9:13" x14ac:dyDescent="0.25">
      <c r="I527" s="135">
        <v>34702</v>
      </c>
      <c r="J527" s="136">
        <v>459.11</v>
      </c>
      <c r="K527" s="136">
        <v>1406.44</v>
      </c>
      <c r="L527" s="138">
        <f t="shared" si="24"/>
        <v>-3.4837894920192517E-4</v>
      </c>
      <c r="M527" s="138">
        <f t="shared" si="25"/>
        <v>-6.0283963617603006E-3</v>
      </c>
    </row>
    <row r="528" spans="9:13" x14ac:dyDescent="0.25">
      <c r="I528" s="135">
        <v>34703</v>
      </c>
      <c r="J528" s="136">
        <v>460.71</v>
      </c>
      <c r="K528" s="136">
        <v>1378.03</v>
      </c>
      <c r="L528" s="138">
        <f t="shared" si="24"/>
        <v>3.4850035939098818E-3</v>
      </c>
      <c r="M528" s="138">
        <f t="shared" si="25"/>
        <v>-2.019993743067609E-2</v>
      </c>
    </row>
    <row r="529" spans="9:13" x14ac:dyDescent="0.25">
      <c r="I529" s="135">
        <v>34704</v>
      </c>
      <c r="J529" s="136">
        <v>460.34</v>
      </c>
      <c r="K529" s="136">
        <v>1352.97</v>
      </c>
      <c r="L529" s="138">
        <f t="shared" si="24"/>
        <v>-8.0310824596818947E-4</v>
      </c>
      <c r="M529" s="138">
        <f t="shared" si="25"/>
        <v>-1.8185380579522903E-2</v>
      </c>
    </row>
    <row r="530" spans="9:13" x14ac:dyDescent="0.25">
      <c r="I530" s="135">
        <v>34705</v>
      </c>
      <c r="J530" s="136">
        <v>460.68</v>
      </c>
      <c r="K530" s="136">
        <v>1334.75</v>
      </c>
      <c r="L530" s="138">
        <f t="shared" si="24"/>
        <v>7.3858452448197383E-4</v>
      </c>
      <c r="M530" s="138">
        <f t="shared" si="25"/>
        <v>-1.3466669623125441E-2</v>
      </c>
    </row>
    <row r="531" spans="9:13" x14ac:dyDescent="0.25">
      <c r="I531" s="135">
        <v>34708</v>
      </c>
      <c r="J531" s="136">
        <v>460.83</v>
      </c>
      <c r="K531" s="136">
        <v>1281.25</v>
      </c>
      <c r="L531" s="138">
        <f t="shared" si="24"/>
        <v>3.2560562646517598E-4</v>
      </c>
      <c r="M531" s="138">
        <f t="shared" si="25"/>
        <v>-4.0082412436785918E-2</v>
      </c>
    </row>
    <row r="532" spans="9:13" x14ac:dyDescent="0.25">
      <c r="I532" s="135">
        <v>34709</v>
      </c>
      <c r="J532" s="136">
        <v>461.68</v>
      </c>
      <c r="K532" s="136">
        <v>1173.3699999999999</v>
      </c>
      <c r="L532" s="138">
        <f t="shared" si="24"/>
        <v>1.8444979710522812E-3</v>
      </c>
      <c r="M532" s="138">
        <f t="shared" si="25"/>
        <v>-8.4199024390243987E-2</v>
      </c>
    </row>
    <row r="533" spans="9:13" x14ac:dyDescent="0.25">
      <c r="I533" s="135">
        <v>34710</v>
      </c>
      <c r="J533" s="136">
        <v>461.66</v>
      </c>
      <c r="K533" s="136">
        <v>1163.31</v>
      </c>
      <c r="L533" s="138">
        <f t="shared" si="24"/>
        <v>-4.3320048518414938E-5</v>
      </c>
      <c r="M533" s="138">
        <f t="shared" si="25"/>
        <v>-8.5735957114976072E-3</v>
      </c>
    </row>
    <row r="534" spans="9:13" x14ac:dyDescent="0.25">
      <c r="I534" s="135">
        <v>34711</v>
      </c>
      <c r="J534" s="136">
        <v>461.64</v>
      </c>
      <c r="K534" s="136">
        <v>1236.5899999999999</v>
      </c>
      <c r="L534" s="138">
        <f t="shared" si="24"/>
        <v>-4.3321925226440785E-5</v>
      </c>
      <c r="M534" s="138">
        <f t="shared" si="25"/>
        <v>6.2992667474705777E-2</v>
      </c>
    </row>
    <row r="535" spans="9:13" x14ac:dyDescent="0.25">
      <c r="I535" s="135">
        <v>34712</v>
      </c>
      <c r="J535" s="136">
        <v>465.97</v>
      </c>
      <c r="K535" s="136">
        <v>1303.43</v>
      </c>
      <c r="L535" s="138">
        <f t="shared" si="24"/>
        <v>9.3796031539728816E-3</v>
      </c>
      <c r="M535" s="138">
        <f t="shared" si="25"/>
        <v>5.4051868444674592E-2</v>
      </c>
    </row>
    <row r="536" spans="9:13" x14ac:dyDescent="0.25">
      <c r="I536" s="135">
        <v>34715</v>
      </c>
      <c r="J536" s="136">
        <v>469.38</v>
      </c>
      <c r="K536" s="136">
        <v>1294.99</v>
      </c>
      <c r="L536" s="138">
        <f t="shared" si="24"/>
        <v>7.3180676867608818E-3</v>
      </c>
      <c r="M536" s="138">
        <f t="shared" si="25"/>
        <v>-6.4752230652969887E-3</v>
      </c>
    </row>
    <row r="537" spans="9:13" x14ac:dyDescent="0.25">
      <c r="I537" s="135">
        <v>34716</v>
      </c>
      <c r="J537" s="136">
        <v>470.05</v>
      </c>
      <c r="K537" s="136">
        <v>1294.5999999999999</v>
      </c>
      <c r="L537" s="138">
        <f t="shared" si="24"/>
        <v>1.427414887724266E-3</v>
      </c>
      <c r="M537" s="138">
        <f t="shared" si="25"/>
        <v>-3.0116062672306355E-4</v>
      </c>
    </row>
    <row r="538" spans="9:13" x14ac:dyDescent="0.25">
      <c r="I538" s="135">
        <v>34717</v>
      </c>
      <c r="J538" s="136">
        <v>469.72</v>
      </c>
      <c r="K538" s="136">
        <v>1278.93</v>
      </c>
      <c r="L538" s="138">
        <f t="shared" si="24"/>
        <v>-7.0205297308793553E-4</v>
      </c>
      <c r="M538" s="138">
        <f t="shared" si="25"/>
        <v>-1.2104124826201025E-2</v>
      </c>
    </row>
    <row r="539" spans="9:13" x14ac:dyDescent="0.25">
      <c r="I539" s="135">
        <v>34718</v>
      </c>
      <c r="J539" s="136">
        <v>466.95</v>
      </c>
      <c r="K539" s="136">
        <v>1228.6500000000001</v>
      </c>
      <c r="L539" s="138">
        <f t="shared" si="24"/>
        <v>-5.8971302052287285E-3</v>
      </c>
      <c r="M539" s="138">
        <f t="shared" si="25"/>
        <v>-3.9314114142290801E-2</v>
      </c>
    </row>
    <row r="540" spans="9:13" x14ac:dyDescent="0.25">
      <c r="I540" s="135">
        <v>34719</v>
      </c>
      <c r="J540" s="136">
        <v>464.78</v>
      </c>
      <c r="K540" s="136">
        <v>1207.9100000000001</v>
      </c>
      <c r="L540" s="138">
        <f t="shared" si="24"/>
        <v>-4.6471784987686393E-3</v>
      </c>
      <c r="M540" s="138">
        <f t="shared" si="25"/>
        <v>-1.6880315793757383E-2</v>
      </c>
    </row>
    <row r="541" spans="9:13" x14ac:dyDescent="0.25">
      <c r="I541" s="135">
        <v>34722</v>
      </c>
      <c r="J541" s="136">
        <v>465.81</v>
      </c>
      <c r="K541" s="136">
        <v>1185.94</v>
      </c>
      <c r="L541" s="138">
        <f t="shared" si="24"/>
        <v>2.2161022419209726E-3</v>
      </c>
      <c r="M541" s="138">
        <f t="shared" si="25"/>
        <v>-1.8188441191810671E-2</v>
      </c>
    </row>
    <row r="542" spans="9:13" x14ac:dyDescent="0.25">
      <c r="I542" s="135">
        <v>34723</v>
      </c>
      <c r="J542" s="136">
        <v>465.86</v>
      </c>
      <c r="K542" s="136">
        <v>1197.19</v>
      </c>
      <c r="L542" s="138">
        <f t="shared" si="24"/>
        <v>1.0733990253539291E-4</v>
      </c>
      <c r="M542" s="138">
        <f t="shared" si="25"/>
        <v>9.4861460107593977E-3</v>
      </c>
    </row>
    <row r="543" spans="9:13" x14ac:dyDescent="0.25">
      <c r="I543" s="135">
        <v>34724</v>
      </c>
      <c r="J543" s="136">
        <v>467.44</v>
      </c>
      <c r="K543" s="136">
        <v>1195.22</v>
      </c>
      <c r="L543" s="138">
        <f t="shared" si="24"/>
        <v>3.3915768685870949E-3</v>
      </c>
      <c r="M543" s="138">
        <f t="shared" si="25"/>
        <v>-1.6455199258263327E-3</v>
      </c>
    </row>
    <row r="544" spans="9:13" x14ac:dyDescent="0.25">
      <c r="I544" s="135">
        <v>34725</v>
      </c>
      <c r="J544" s="136">
        <v>468.32</v>
      </c>
      <c r="K544" s="136">
        <v>1203.5899999999999</v>
      </c>
      <c r="L544" s="138">
        <f t="shared" si="24"/>
        <v>1.8825945575902693E-3</v>
      </c>
      <c r="M544" s="138">
        <f t="shared" si="25"/>
        <v>7.0028948645436745E-3</v>
      </c>
    </row>
    <row r="545" spans="9:13" x14ac:dyDescent="0.25">
      <c r="I545" s="135">
        <v>34726</v>
      </c>
      <c r="J545" s="136">
        <v>470.39</v>
      </c>
      <c r="K545" s="136">
        <v>1182.6099999999999</v>
      </c>
      <c r="L545" s="138">
        <f t="shared" si="24"/>
        <v>4.4200546634779493E-3</v>
      </c>
      <c r="M545" s="138">
        <f t="shared" si="25"/>
        <v>-1.7431185038094384E-2</v>
      </c>
    </row>
    <row r="546" spans="9:13" x14ac:dyDescent="0.25">
      <c r="I546" s="135">
        <v>34729</v>
      </c>
      <c r="J546" s="136">
        <v>468.52</v>
      </c>
      <c r="K546" s="136">
        <v>1087.8499999999999</v>
      </c>
      <c r="L546" s="138">
        <f t="shared" si="24"/>
        <v>-3.9754246476328249E-3</v>
      </c>
      <c r="M546" s="138">
        <f t="shared" si="25"/>
        <v>-8.0127852800162352E-2</v>
      </c>
    </row>
    <row r="547" spans="9:13" x14ac:dyDescent="0.25">
      <c r="I547" s="135">
        <v>34730</v>
      </c>
      <c r="J547" s="136">
        <v>470.42</v>
      </c>
      <c r="K547" s="136">
        <v>1136.52</v>
      </c>
      <c r="L547" s="138">
        <f t="shared" si="24"/>
        <v>4.0553231452233295E-3</v>
      </c>
      <c r="M547" s="138">
        <f t="shared" si="25"/>
        <v>4.4739624029048193E-2</v>
      </c>
    </row>
    <row r="548" spans="9:13" x14ac:dyDescent="0.25">
      <c r="I548" s="135">
        <v>34731</v>
      </c>
      <c r="J548" s="136">
        <v>470.4</v>
      </c>
      <c r="K548" s="136">
        <v>1193.5999999999999</v>
      </c>
      <c r="L548" s="138">
        <f t="shared" si="24"/>
        <v>-4.251519918379034E-5</v>
      </c>
      <c r="M548" s="138">
        <f t="shared" si="25"/>
        <v>5.0223489247879428E-2</v>
      </c>
    </row>
    <row r="549" spans="9:13" x14ac:dyDescent="0.25">
      <c r="I549" s="135">
        <v>34732</v>
      </c>
      <c r="J549" s="136">
        <v>472.78</v>
      </c>
      <c r="K549" s="136">
        <v>1168.0899999999999</v>
      </c>
      <c r="L549" s="138">
        <f t="shared" si="24"/>
        <v>5.0595238095238002E-3</v>
      </c>
      <c r="M549" s="138">
        <f t="shared" si="25"/>
        <v>-2.1372319034852542E-2</v>
      </c>
    </row>
    <row r="550" spans="9:13" x14ac:dyDescent="0.25">
      <c r="I550" s="135">
        <v>34733</v>
      </c>
      <c r="J550" s="136">
        <v>478.64</v>
      </c>
      <c r="K550" s="136">
        <v>1165.8699999999999</v>
      </c>
      <c r="L550" s="138">
        <f t="shared" si="24"/>
        <v>1.2394771352426105E-2</v>
      </c>
      <c r="M550" s="138">
        <f t="shared" si="25"/>
        <v>-1.900538485904363E-3</v>
      </c>
    </row>
    <row r="551" spans="9:13" x14ac:dyDescent="0.25">
      <c r="I551" s="135">
        <v>34736</v>
      </c>
      <c r="J551" s="136">
        <v>481.14</v>
      </c>
      <c r="K551" s="136">
        <v>1149.01</v>
      </c>
      <c r="L551" s="138">
        <f t="shared" si="24"/>
        <v>5.2231322079224467E-3</v>
      </c>
      <c r="M551" s="138">
        <f t="shared" si="25"/>
        <v>-1.4461303575870296E-2</v>
      </c>
    </row>
    <row r="552" spans="9:13" x14ac:dyDescent="0.25">
      <c r="I552" s="135">
        <v>34737</v>
      </c>
      <c r="J552" s="136">
        <v>480.81</v>
      </c>
      <c r="K552" s="136">
        <v>1137.8900000000001</v>
      </c>
      <c r="L552" s="138">
        <f t="shared" si="24"/>
        <v>-6.858710562413936E-4</v>
      </c>
      <c r="M552" s="138">
        <f t="shared" si="25"/>
        <v>-9.6778966240501745E-3</v>
      </c>
    </row>
    <row r="553" spans="9:13" x14ac:dyDescent="0.25">
      <c r="I553" s="135">
        <v>34738</v>
      </c>
      <c r="J553" s="136">
        <v>481.19</v>
      </c>
      <c r="K553" s="136">
        <v>1117.51</v>
      </c>
      <c r="L553" s="138">
        <f t="shared" si="24"/>
        <v>7.9033297976330665E-4</v>
      </c>
      <c r="M553" s="138">
        <f t="shared" si="25"/>
        <v>-1.7910342827514178E-2</v>
      </c>
    </row>
    <row r="554" spans="9:13" x14ac:dyDescent="0.25">
      <c r="I554" s="135">
        <v>34739</v>
      </c>
      <c r="J554" s="136">
        <v>480.19</v>
      </c>
      <c r="K554" s="136">
        <v>1073.03</v>
      </c>
      <c r="L554" s="138">
        <f t="shared" si="24"/>
        <v>-2.0781811758349093E-3</v>
      </c>
      <c r="M554" s="138">
        <f t="shared" si="25"/>
        <v>-3.9802775814086692E-2</v>
      </c>
    </row>
    <row r="555" spans="9:13" x14ac:dyDescent="0.25">
      <c r="I555" s="135">
        <v>34740</v>
      </c>
      <c r="J555" s="136">
        <v>481.46</v>
      </c>
      <c r="K555" s="136">
        <v>1065.76</v>
      </c>
      <c r="L555" s="138">
        <f t="shared" si="24"/>
        <v>2.6447864387013093E-3</v>
      </c>
      <c r="M555" s="138">
        <f t="shared" si="25"/>
        <v>-6.7752066577821514E-3</v>
      </c>
    </row>
    <row r="556" spans="9:13" x14ac:dyDescent="0.25">
      <c r="I556" s="135">
        <v>34743</v>
      </c>
      <c r="J556" s="136">
        <v>481.65</v>
      </c>
      <c r="K556" s="136">
        <v>1046.19</v>
      </c>
      <c r="L556" s="138">
        <f t="shared" si="24"/>
        <v>3.9463299131806947E-4</v>
      </c>
      <c r="M556" s="138">
        <f t="shared" si="25"/>
        <v>-1.8362483110643989E-2</v>
      </c>
    </row>
    <row r="557" spans="9:13" x14ac:dyDescent="0.25">
      <c r="I557" s="135">
        <v>34744</v>
      </c>
      <c r="J557" s="136">
        <v>482.55</v>
      </c>
      <c r="K557" s="136">
        <v>1117.94</v>
      </c>
      <c r="L557" s="138">
        <f t="shared" si="24"/>
        <v>1.8685767673622634E-3</v>
      </c>
      <c r="M557" s="138">
        <f t="shared" si="25"/>
        <v>6.8582188703772737E-2</v>
      </c>
    </row>
    <row r="558" spans="9:13" x14ac:dyDescent="0.25">
      <c r="I558" s="135">
        <v>34745</v>
      </c>
      <c r="J558" s="136">
        <v>484.54</v>
      </c>
      <c r="K558" s="136">
        <v>1103.53</v>
      </c>
      <c r="L558" s="138">
        <f t="shared" si="24"/>
        <v>4.1239249818671823E-3</v>
      </c>
      <c r="M558" s="138">
        <f t="shared" si="25"/>
        <v>-1.2889779415711112E-2</v>
      </c>
    </row>
    <row r="559" spans="9:13" x14ac:dyDescent="0.25">
      <c r="I559" s="135">
        <v>34746</v>
      </c>
      <c r="J559" s="136">
        <v>485.22</v>
      </c>
      <c r="K559" s="136">
        <v>1078.96</v>
      </c>
      <c r="L559" s="138">
        <f t="shared" si="24"/>
        <v>1.4033929087381987E-3</v>
      </c>
      <c r="M559" s="138">
        <f t="shared" si="25"/>
        <v>-2.2264913504843491E-2</v>
      </c>
    </row>
    <row r="560" spans="9:13" x14ac:dyDescent="0.25">
      <c r="I560" s="135">
        <v>34747</v>
      </c>
      <c r="J560" s="136">
        <v>481.97</v>
      </c>
      <c r="K560" s="136">
        <v>1078.96</v>
      </c>
      <c r="L560" s="138">
        <f t="shared" si="24"/>
        <v>-6.6979926631218828E-3</v>
      </c>
      <c r="M560" s="138">
        <f t="shared" si="25"/>
        <v>0</v>
      </c>
    </row>
    <row r="561" spans="9:13" x14ac:dyDescent="0.25">
      <c r="I561" s="135">
        <v>34750</v>
      </c>
      <c r="J561" s="136">
        <v>481.97</v>
      </c>
      <c r="K561" s="136">
        <v>1093.28</v>
      </c>
      <c r="L561" s="138">
        <f t="shared" si="24"/>
        <v>0</v>
      </c>
      <c r="M561" s="138">
        <f t="shared" si="25"/>
        <v>1.3272039741973694E-2</v>
      </c>
    </row>
    <row r="562" spans="9:13" x14ac:dyDescent="0.25">
      <c r="I562" s="135">
        <v>34751</v>
      </c>
      <c r="J562" s="136">
        <v>482.74</v>
      </c>
      <c r="K562" s="136">
        <v>1083.02</v>
      </c>
      <c r="L562" s="138">
        <f t="shared" si="24"/>
        <v>1.5976098097391575E-3</v>
      </c>
      <c r="M562" s="138">
        <f t="shared" si="25"/>
        <v>-9.3846041270305783E-3</v>
      </c>
    </row>
    <row r="563" spans="9:13" x14ac:dyDescent="0.25">
      <c r="I563" s="135">
        <v>34752</v>
      </c>
      <c r="J563" s="136">
        <v>485.07</v>
      </c>
      <c r="K563" s="136">
        <v>1065.08</v>
      </c>
      <c r="L563" s="138">
        <f t="shared" si="24"/>
        <v>4.8266147408542572E-3</v>
      </c>
      <c r="M563" s="138">
        <f t="shared" si="25"/>
        <v>-1.6564791047256795E-2</v>
      </c>
    </row>
    <row r="564" spans="9:13" x14ac:dyDescent="0.25">
      <c r="I564" s="135">
        <v>34753</v>
      </c>
      <c r="J564" s="136">
        <v>486.91</v>
      </c>
      <c r="K564" s="136">
        <v>1063.48</v>
      </c>
      <c r="L564" s="138">
        <f t="shared" si="24"/>
        <v>3.7932669511617535E-3</v>
      </c>
      <c r="M564" s="138">
        <f t="shared" si="25"/>
        <v>-1.5022345739286336E-3</v>
      </c>
    </row>
    <row r="565" spans="9:13" x14ac:dyDescent="0.25">
      <c r="I565" s="135">
        <v>34754</v>
      </c>
      <c r="J565" s="136">
        <v>488.11</v>
      </c>
      <c r="K565" s="136">
        <v>1065.7</v>
      </c>
      <c r="L565" s="138">
        <f t="shared" si="24"/>
        <v>2.4645211640754732E-3</v>
      </c>
      <c r="M565" s="138">
        <f t="shared" si="25"/>
        <v>2.0874863655170077E-3</v>
      </c>
    </row>
    <row r="566" spans="9:13" x14ac:dyDescent="0.25">
      <c r="I566" s="135">
        <v>34757</v>
      </c>
      <c r="J566" s="136">
        <v>483.81</v>
      </c>
      <c r="K566" s="136">
        <v>1047.0999999999999</v>
      </c>
      <c r="L566" s="138">
        <f t="shared" si="24"/>
        <v>-8.8094896642150564E-3</v>
      </c>
      <c r="M566" s="138">
        <f t="shared" si="25"/>
        <v>-1.745331706859354E-2</v>
      </c>
    </row>
    <row r="567" spans="9:13" x14ac:dyDescent="0.25">
      <c r="I567" s="135">
        <v>34758</v>
      </c>
      <c r="J567" s="136">
        <v>487.39</v>
      </c>
      <c r="K567" s="136">
        <v>1016.73</v>
      </c>
      <c r="L567" s="138">
        <f t="shared" si="24"/>
        <v>7.3995990161426677E-3</v>
      </c>
      <c r="M567" s="138">
        <f t="shared" si="25"/>
        <v>-2.9003915576353637E-2</v>
      </c>
    </row>
    <row r="568" spans="9:13" x14ac:dyDescent="0.25">
      <c r="I568" s="135">
        <v>34759</v>
      </c>
      <c r="J568" s="136">
        <v>485.65</v>
      </c>
      <c r="K568" s="136">
        <v>1015.25</v>
      </c>
      <c r="L568" s="138">
        <f t="shared" si="24"/>
        <v>-3.5700363158866805E-3</v>
      </c>
      <c r="M568" s="138">
        <f t="shared" si="25"/>
        <v>-1.4556470252672963E-3</v>
      </c>
    </row>
    <row r="569" spans="9:13" x14ac:dyDescent="0.25">
      <c r="I569" s="135">
        <v>34760</v>
      </c>
      <c r="J569" s="136">
        <v>485.13</v>
      </c>
      <c r="K569" s="136">
        <v>1020.57</v>
      </c>
      <c r="L569" s="138">
        <f t="shared" si="24"/>
        <v>-1.0707299495521091E-3</v>
      </c>
      <c r="M569" s="138">
        <f t="shared" si="25"/>
        <v>5.2400886481162772E-3</v>
      </c>
    </row>
    <row r="570" spans="9:13" x14ac:dyDescent="0.25">
      <c r="I570" s="135">
        <v>34761</v>
      </c>
      <c r="J570" s="136">
        <v>485.42</v>
      </c>
      <c r="K570" s="136">
        <v>1001.49</v>
      </c>
      <c r="L570" s="138">
        <f t="shared" si="24"/>
        <v>5.9777791519803039E-4</v>
      </c>
      <c r="M570" s="138">
        <f t="shared" si="25"/>
        <v>-1.8695434904024262E-2</v>
      </c>
    </row>
    <row r="571" spans="9:13" x14ac:dyDescent="0.25">
      <c r="I571" s="135">
        <v>34764</v>
      </c>
      <c r="J571" s="136">
        <v>485.63</v>
      </c>
      <c r="K571" s="136">
        <v>993.12</v>
      </c>
      <c r="L571" s="138">
        <f t="shared" si="24"/>
        <v>4.3261505500387197E-4</v>
      </c>
      <c r="M571" s="138">
        <f t="shared" si="25"/>
        <v>-8.3575472545906644E-3</v>
      </c>
    </row>
    <row r="572" spans="9:13" x14ac:dyDescent="0.25">
      <c r="I572" s="135">
        <v>34765</v>
      </c>
      <c r="J572" s="136">
        <v>482.12</v>
      </c>
      <c r="K572" s="136">
        <v>977.47</v>
      </c>
      <c r="L572" s="138">
        <f t="shared" si="24"/>
        <v>-7.2277248110701377E-3</v>
      </c>
      <c r="M572" s="138">
        <f t="shared" si="25"/>
        <v>-1.5758417915256943E-2</v>
      </c>
    </row>
    <row r="573" spans="9:13" x14ac:dyDescent="0.25">
      <c r="I573" s="135">
        <v>34766</v>
      </c>
      <c r="J573" s="136">
        <v>483.14</v>
      </c>
      <c r="K573" s="136">
        <v>939.21</v>
      </c>
      <c r="L573" s="138">
        <f t="shared" si="24"/>
        <v>2.11565585331449E-3</v>
      </c>
      <c r="M573" s="138">
        <f t="shared" si="25"/>
        <v>-3.9141866246534408E-2</v>
      </c>
    </row>
    <row r="574" spans="9:13" x14ac:dyDescent="0.25">
      <c r="I574" s="135">
        <v>34767</v>
      </c>
      <c r="J574" s="136">
        <v>483.16</v>
      </c>
      <c r="K574" s="136">
        <v>907.83</v>
      </c>
      <c r="L574" s="138">
        <f t="shared" si="24"/>
        <v>4.1395868692384511E-5</v>
      </c>
      <c r="M574" s="138">
        <f t="shared" si="25"/>
        <v>-3.3411058229788862E-2</v>
      </c>
    </row>
    <row r="575" spans="9:13" x14ac:dyDescent="0.25">
      <c r="I575" s="135">
        <v>34768</v>
      </c>
      <c r="J575" s="136">
        <v>489.57</v>
      </c>
      <c r="K575" s="136">
        <v>912.12</v>
      </c>
      <c r="L575" s="138">
        <f t="shared" si="24"/>
        <v>1.3266826724066495E-2</v>
      </c>
      <c r="M575" s="138">
        <f t="shared" si="25"/>
        <v>4.7255543438749145E-3</v>
      </c>
    </row>
    <row r="576" spans="9:13" x14ac:dyDescent="0.25">
      <c r="I576" s="135">
        <v>34771</v>
      </c>
      <c r="J576" s="136">
        <v>490.05</v>
      </c>
      <c r="K576" s="136">
        <v>949.53</v>
      </c>
      <c r="L576" s="138">
        <f t="shared" si="24"/>
        <v>9.8045223359278177E-4</v>
      </c>
      <c r="M576" s="138">
        <f t="shared" si="25"/>
        <v>4.101434021839228E-2</v>
      </c>
    </row>
    <row r="577" spans="9:13" x14ac:dyDescent="0.25">
      <c r="I577" s="135">
        <v>34772</v>
      </c>
      <c r="J577" s="136">
        <v>492.89</v>
      </c>
      <c r="K577" s="136">
        <v>1023.79</v>
      </c>
      <c r="L577" s="138">
        <f t="shared" si="24"/>
        <v>5.7953270074481682E-3</v>
      </c>
      <c r="M577" s="138">
        <f t="shared" si="25"/>
        <v>7.8207112992743771E-2</v>
      </c>
    </row>
    <row r="578" spans="9:13" x14ac:dyDescent="0.25">
      <c r="I578" s="135">
        <v>34773</v>
      </c>
      <c r="J578" s="136">
        <v>491.88</v>
      </c>
      <c r="K578" s="136">
        <v>1050.42</v>
      </c>
      <c r="L578" s="138">
        <f t="shared" si="24"/>
        <v>-2.0491387530686177E-3</v>
      </c>
      <c r="M578" s="138">
        <f t="shared" si="25"/>
        <v>2.6011193701833493E-2</v>
      </c>
    </row>
    <row r="579" spans="9:13" x14ac:dyDescent="0.25">
      <c r="I579" s="135">
        <v>34774</v>
      </c>
      <c r="J579" s="136">
        <v>495.41</v>
      </c>
      <c r="K579" s="136">
        <v>1056.6400000000001</v>
      </c>
      <c r="L579" s="138">
        <f t="shared" si="24"/>
        <v>7.1765471253151776E-3</v>
      </c>
      <c r="M579" s="138">
        <f t="shared" si="25"/>
        <v>5.9214409474305767E-3</v>
      </c>
    </row>
    <row r="580" spans="9:13" x14ac:dyDescent="0.25">
      <c r="I580" s="135">
        <v>34775</v>
      </c>
      <c r="J580" s="136">
        <v>495.52</v>
      </c>
      <c r="K580" s="136">
        <v>1083.83</v>
      </c>
      <c r="L580" s="138">
        <f t="shared" si="24"/>
        <v>2.2203831170133182E-4</v>
      </c>
      <c r="M580" s="138">
        <f t="shared" si="25"/>
        <v>2.5732510599636417E-2</v>
      </c>
    </row>
    <row r="581" spans="9:13" x14ac:dyDescent="0.25">
      <c r="I581" s="135">
        <v>34778</v>
      </c>
      <c r="J581" s="136">
        <v>496.15</v>
      </c>
      <c r="K581" s="136">
        <v>1072.27</v>
      </c>
      <c r="L581" s="138">
        <f t="shared" si="24"/>
        <v>1.2713916693574336E-3</v>
      </c>
      <c r="M581" s="138">
        <f t="shared" si="25"/>
        <v>-1.0665879335320065E-2</v>
      </c>
    </row>
    <row r="582" spans="9:13" x14ac:dyDescent="0.25">
      <c r="I582" s="135">
        <v>34779</v>
      </c>
      <c r="J582" s="136">
        <v>495.07</v>
      </c>
      <c r="K582" s="136">
        <v>1091.18</v>
      </c>
      <c r="L582" s="138">
        <f t="shared" si="24"/>
        <v>-2.1767610601632252E-3</v>
      </c>
      <c r="M582" s="138">
        <f t="shared" si="25"/>
        <v>1.763548360021271E-2</v>
      </c>
    </row>
    <row r="583" spans="9:13" x14ac:dyDescent="0.25">
      <c r="I583" s="135">
        <v>34780</v>
      </c>
      <c r="J583" s="136">
        <v>495.67</v>
      </c>
      <c r="K583" s="136">
        <v>1117.96</v>
      </c>
      <c r="L583" s="138">
        <f t="shared" ref="L583:L646" si="26">(J583-J582)/J582</f>
        <v>1.2119498252772794E-3</v>
      </c>
      <c r="M583" s="138">
        <f t="shared" ref="M583:M646" si="27">(K583-K582)/K582</f>
        <v>2.4542238677395085E-2</v>
      </c>
    </row>
    <row r="584" spans="9:13" x14ac:dyDescent="0.25">
      <c r="I584" s="135">
        <v>34781</v>
      </c>
      <c r="J584" s="136">
        <v>495.95</v>
      </c>
      <c r="K584" s="136">
        <v>1122.02</v>
      </c>
      <c r="L584" s="138">
        <f t="shared" si="26"/>
        <v>5.6489196441175118E-4</v>
      </c>
      <c r="M584" s="138">
        <f t="shared" si="27"/>
        <v>3.6316147268238086E-3</v>
      </c>
    </row>
    <row r="585" spans="9:13" x14ac:dyDescent="0.25">
      <c r="I585" s="135">
        <v>34782</v>
      </c>
      <c r="J585" s="136">
        <v>500.97</v>
      </c>
      <c r="K585" s="136">
        <v>1127.8499999999999</v>
      </c>
      <c r="L585" s="138">
        <f t="shared" si="26"/>
        <v>1.0121988103639557E-2</v>
      </c>
      <c r="M585" s="138">
        <f t="shared" si="27"/>
        <v>5.1959858113045463E-3</v>
      </c>
    </row>
    <row r="586" spans="9:13" x14ac:dyDescent="0.25">
      <c r="I586" s="135">
        <v>34785</v>
      </c>
      <c r="J586" s="136">
        <v>503.2</v>
      </c>
      <c r="K586" s="136">
        <v>1138.93</v>
      </c>
      <c r="L586" s="138">
        <f t="shared" si="26"/>
        <v>4.4513643531548025E-3</v>
      </c>
      <c r="M586" s="138">
        <f t="shared" si="27"/>
        <v>9.8240014186285023E-3</v>
      </c>
    </row>
    <row r="587" spans="9:13" x14ac:dyDescent="0.25">
      <c r="I587" s="135">
        <v>34786</v>
      </c>
      <c r="J587" s="136">
        <v>503.9</v>
      </c>
      <c r="K587" s="136">
        <v>1139.3</v>
      </c>
      <c r="L587" s="138">
        <f t="shared" si="26"/>
        <v>1.3910969793322508E-3</v>
      </c>
      <c r="M587" s="138">
        <f t="shared" si="27"/>
        <v>3.2486632189852833E-4</v>
      </c>
    </row>
    <row r="588" spans="9:13" x14ac:dyDescent="0.25">
      <c r="I588" s="135">
        <v>34787</v>
      </c>
      <c r="J588" s="136">
        <v>503.12</v>
      </c>
      <c r="K588" s="136">
        <v>1110.3599999999999</v>
      </c>
      <c r="L588" s="138">
        <f t="shared" si="26"/>
        <v>-1.5479261758284833E-3</v>
      </c>
      <c r="M588" s="138">
        <f t="shared" si="27"/>
        <v>-2.5401562362854433E-2</v>
      </c>
    </row>
    <row r="589" spans="9:13" x14ac:dyDescent="0.25">
      <c r="I589" s="135">
        <v>34788</v>
      </c>
      <c r="J589" s="136">
        <v>502.22</v>
      </c>
      <c r="K589" s="136">
        <v>1065.1199999999999</v>
      </c>
      <c r="L589" s="138">
        <f t="shared" si="26"/>
        <v>-1.788837653044954E-3</v>
      </c>
      <c r="M589" s="138">
        <f t="shared" si="27"/>
        <v>-4.0743542634821148E-2</v>
      </c>
    </row>
    <row r="590" spans="9:13" x14ac:dyDescent="0.25">
      <c r="I590" s="135">
        <v>34789</v>
      </c>
      <c r="J590" s="136">
        <v>500.71</v>
      </c>
      <c r="K590" s="136">
        <v>1058.5899999999999</v>
      </c>
      <c r="L590" s="138">
        <f t="shared" si="26"/>
        <v>-3.0066504719048377E-3</v>
      </c>
      <c r="M590" s="138">
        <f t="shared" si="27"/>
        <v>-6.1307646086825648E-3</v>
      </c>
    </row>
    <row r="591" spans="9:13" x14ac:dyDescent="0.25">
      <c r="I591" s="135">
        <v>34792</v>
      </c>
      <c r="J591" s="136">
        <v>501.85</v>
      </c>
      <c r="K591" s="136">
        <v>1100.47</v>
      </c>
      <c r="L591" s="138">
        <f t="shared" si="26"/>
        <v>2.2767669908730468E-3</v>
      </c>
      <c r="M591" s="138">
        <f t="shared" si="27"/>
        <v>3.9562058965227437E-2</v>
      </c>
    </row>
    <row r="592" spans="9:13" x14ac:dyDescent="0.25">
      <c r="I592" s="135">
        <v>34793</v>
      </c>
      <c r="J592" s="136">
        <v>505.24</v>
      </c>
      <c r="K592" s="136">
        <v>1130.92</v>
      </c>
      <c r="L592" s="138">
        <f t="shared" si="26"/>
        <v>6.7550064760386296E-3</v>
      </c>
      <c r="M592" s="138">
        <f t="shared" si="27"/>
        <v>2.7669995547357079E-2</v>
      </c>
    </row>
    <row r="593" spans="9:13" x14ac:dyDescent="0.25">
      <c r="I593" s="135">
        <v>34794</v>
      </c>
      <c r="J593" s="136">
        <v>505.57</v>
      </c>
      <c r="K593" s="136">
        <v>1151.4000000000001</v>
      </c>
      <c r="L593" s="138">
        <f t="shared" si="26"/>
        <v>6.531549362678808E-4</v>
      </c>
      <c r="M593" s="138">
        <f t="shared" si="27"/>
        <v>1.8109150072507355E-2</v>
      </c>
    </row>
    <row r="594" spans="9:13" x14ac:dyDescent="0.25">
      <c r="I594" s="135">
        <v>34795</v>
      </c>
      <c r="J594" s="136">
        <v>506.08</v>
      </c>
      <c r="K594" s="136">
        <v>1225.27</v>
      </c>
      <c r="L594" s="138">
        <f t="shared" si="26"/>
        <v>1.0087623870087049E-3</v>
      </c>
      <c r="M594" s="138">
        <f t="shared" si="27"/>
        <v>6.4156678825777219E-2</v>
      </c>
    </row>
    <row r="595" spans="9:13" x14ac:dyDescent="0.25">
      <c r="I595" s="135">
        <v>34796</v>
      </c>
      <c r="J595" s="136">
        <v>506.42</v>
      </c>
      <c r="K595" s="136">
        <v>1233.08</v>
      </c>
      <c r="L595" s="138">
        <f t="shared" si="26"/>
        <v>6.7183054062605087E-4</v>
      </c>
      <c r="M595" s="138">
        <f t="shared" si="27"/>
        <v>6.3741052992401228E-3</v>
      </c>
    </row>
    <row r="596" spans="9:13" x14ac:dyDescent="0.25">
      <c r="I596" s="135">
        <v>34799</v>
      </c>
      <c r="J596" s="136">
        <v>507.01</v>
      </c>
      <c r="K596" s="136">
        <v>1320.9</v>
      </c>
      <c r="L596" s="138">
        <f t="shared" si="26"/>
        <v>1.1650408751628588E-3</v>
      </c>
      <c r="M596" s="138">
        <f t="shared" si="27"/>
        <v>7.1220034385441472E-2</v>
      </c>
    </row>
    <row r="597" spans="9:13" x14ac:dyDescent="0.25">
      <c r="I597" s="135">
        <v>34800</v>
      </c>
      <c r="J597" s="136">
        <v>505.53</v>
      </c>
      <c r="K597" s="136">
        <v>1303.83</v>
      </c>
      <c r="L597" s="138">
        <f t="shared" si="26"/>
        <v>-2.9190745744660227E-3</v>
      </c>
      <c r="M597" s="138">
        <f t="shared" si="27"/>
        <v>-1.2923007040654223E-2</v>
      </c>
    </row>
    <row r="598" spans="9:13" x14ac:dyDescent="0.25">
      <c r="I598" s="135">
        <v>34801</v>
      </c>
      <c r="J598" s="136">
        <v>507.17</v>
      </c>
      <c r="K598" s="136">
        <v>1283.3399999999999</v>
      </c>
      <c r="L598" s="138">
        <f t="shared" si="26"/>
        <v>3.2441200324412858E-3</v>
      </c>
      <c r="M598" s="138">
        <f t="shared" si="27"/>
        <v>-1.5715238949863104E-2</v>
      </c>
    </row>
    <row r="599" spans="9:13" x14ac:dyDescent="0.25">
      <c r="I599" s="135">
        <v>34802</v>
      </c>
      <c r="J599" s="136">
        <v>509.23</v>
      </c>
      <c r="K599" s="136">
        <v>1283.3399999999999</v>
      </c>
      <c r="L599" s="138">
        <f t="shared" si="26"/>
        <v>4.0617544413115965E-3</v>
      </c>
      <c r="M599" s="138">
        <f t="shared" si="27"/>
        <v>0</v>
      </c>
    </row>
    <row r="600" spans="9:13" x14ac:dyDescent="0.25">
      <c r="I600" s="135">
        <v>34803</v>
      </c>
      <c r="J600" s="136">
        <v>509.23</v>
      </c>
      <c r="K600" s="136">
        <v>1283.3399999999999</v>
      </c>
      <c r="L600" s="138">
        <f t="shared" si="26"/>
        <v>0</v>
      </c>
      <c r="M600" s="138">
        <f t="shared" si="27"/>
        <v>0</v>
      </c>
    </row>
    <row r="601" spans="9:13" x14ac:dyDescent="0.25">
      <c r="I601" s="135">
        <v>34806</v>
      </c>
      <c r="J601" s="136">
        <v>506.13</v>
      </c>
      <c r="K601" s="136">
        <v>1286.83</v>
      </c>
      <c r="L601" s="138">
        <f t="shared" si="26"/>
        <v>-6.0876224888557675E-3</v>
      </c>
      <c r="M601" s="138">
        <f t="shared" si="27"/>
        <v>2.7194663923823846E-3</v>
      </c>
    </row>
    <row r="602" spans="9:13" x14ac:dyDescent="0.25">
      <c r="I602" s="135">
        <v>34807</v>
      </c>
      <c r="J602" s="136">
        <v>505.37</v>
      </c>
      <c r="K602" s="136">
        <v>1304.1099999999999</v>
      </c>
      <c r="L602" s="138">
        <f t="shared" si="26"/>
        <v>-1.5015905004642897E-3</v>
      </c>
      <c r="M602" s="138">
        <f t="shared" si="27"/>
        <v>1.3428347178725996E-2</v>
      </c>
    </row>
    <row r="603" spans="9:13" x14ac:dyDescent="0.25">
      <c r="I603" s="135">
        <v>34808</v>
      </c>
      <c r="J603" s="136">
        <v>504.92</v>
      </c>
      <c r="K603" s="136">
        <v>1333.3</v>
      </c>
      <c r="L603" s="138">
        <f t="shared" si="26"/>
        <v>-8.9043670973739763E-4</v>
      </c>
      <c r="M603" s="138">
        <f t="shared" si="27"/>
        <v>2.238308118180219E-2</v>
      </c>
    </row>
    <row r="604" spans="9:13" x14ac:dyDescent="0.25">
      <c r="I604" s="135">
        <v>34809</v>
      </c>
      <c r="J604" s="136">
        <v>505.29</v>
      </c>
      <c r="K604" s="136">
        <v>1338.59</v>
      </c>
      <c r="L604" s="138">
        <f t="shared" si="26"/>
        <v>7.3278935276876447E-4</v>
      </c>
      <c r="M604" s="138">
        <f t="shared" si="27"/>
        <v>3.9675991899797225E-3</v>
      </c>
    </row>
    <row r="605" spans="9:13" x14ac:dyDescent="0.25">
      <c r="I605" s="135">
        <v>34810</v>
      </c>
      <c r="J605" s="136">
        <v>508.49</v>
      </c>
      <c r="K605" s="136">
        <v>1347.89</v>
      </c>
      <c r="L605" s="138">
        <f t="shared" si="26"/>
        <v>6.3329968928733764E-3</v>
      </c>
      <c r="M605" s="138">
        <f t="shared" si="27"/>
        <v>6.9476090513153265E-3</v>
      </c>
    </row>
    <row r="606" spans="9:13" x14ac:dyDescent="0.25">
      <c r="I606" s="135">
        <v>34813</v>
      </c>
      <c r="J606" s="136">
        <v>512.89</v>
      </c>
      <c r="K606" s="136">
        <v>1374.55</v>
      </c>
      <c r="L606" s="138">
        <f t="shared" si="26"/>
        <v>8.6530708568506309E-3</v>
      </c>
      <c r="M606" s="138">
        <f t="shared" si="27"/>
        <v>1.9779062089636285E-2</v>
      </c>
    </row>
    <row r="607" spans="9:13" x14ac:dyDescent="0.25">
      <c r="I607" s="135">
        <v>34814</v>
      </c>
      <c r="J607" s="136">
        <v>512.1</v>
      </c>
      <c r="K607" s="136">
        <v>1405.03</v>
      </c>
      <c r="L607" s="138">
        <f t="shared" si="26"/>
        <v>-1.5402912905300623E-3</v>
      </c>
      <c r="M607" s="138">
        <f t="shared" si="27"/>
        <v>2.2174529846131476E-2</v>
      </c>
    </row>
    <row r="608" spans="9:13" x14ac:dyDescent="0.25">
      <c r="I608" s="135">
        <v>34815</v>
      </c>
      <c r="J608" s="136">
        <v>512.66</v>
      </c>
      <c r="K608" s="136">
        <v>1413.99</v>
      </c>
      <c r="L608" s="138">
        <f t="shared" si="26"/>
        <v>1.0935364186681223E-3</v>
      </c>
      <c r="M608" s="138">
        <f t="shared" si="27"/>
        <v>6.3770880337074912E-3</v>
      </c>
    </row>
    <row r="609" spans="9:13" x14ac:dyDescent="0.25">
      <c r="I609" s="135">
        <v>34816</v>
      </c>
      <c r="J609" s="136">
        <v>513.54999999999995</v>
      </c>
      <c r="K609" s="136">
        <v>1410.22</v>
      </c>
      <c r="L609" s="138">
        <f t="shared" si="26"/>
        <v>1.7360433815784076E-3</v>
      </c>
      <c r="M609" s="138">
        <f t="shared" si="27"/>
        <v>-2.6662140467754239E-3</v>
      </c>
    </row>
    <row r="610" spans="9:13" x14ac:dyDescent="0.25">
      <c r="I610" s="135">
        <v>34817</v>
      </c>
      <c r="J610" s="136">
        <v>514.71</v>
      </c>
      <c r="K610" s="136">
        <v>1405.55</v>
      </c>
      <c r="L610" s="138">
        <f t="shared" si="26"/>
        <v>2.25878687566952E-3</v>
      </c>
      <c r="M610" s="138">
        <f t="shared" si="27"/>
        <v>-3.3115400433975355E-3</v>
      </c>
    </row>
    <row r="611" spans="9:13" x14ac:dyDescent="0.25">
      <c r="I611" s="135">
        <v>34820</v>
      </c>
      <c r="J611" s="136">
        <v>514.26</v>
      </c>
      <c r="K611" s="136">
        <v>1405.55</v>
      </c>
      <c r="L611" s="138">
        <f t="shared" si="26"/>
        <v>-8.7427872005604217E-4</v>
      </c>
      <c r="M611" s="138">
        <f t="shared" si="27"/>
        <v>0</v>
      </c>
    </row>
    <row r="612" spans="9:13" x14ac:dyDescent="0.25">
      <c r="I612" s="135">
        <v>34821</v>
      </c>
      <c r="J612" s="136">
        <v>514.86</v>
      </c>
      <c r="K612" s="136">
        <v>1388.3</v>
      </c>
      <c r="L612" s="138">
        <f t="shared" si="26"/>
        <v>1.1667250029168568E-3</v>
      </c>
      <c r="M612" s="138">
        <f t="shared" si="27"/>
        <v>-1.2272775781722457E-2</v>
      </c>
    </row>
    <row r="613" spans="9:13" x14ac:dyDescent="0.25">
      <c r="I613" s="135">
        <v>34822</v>
      </c>
      <c r="J613" s="136">
        <v>520.48</v>
      </c>
      <c r="K613" s="136">
        <v>1402.35</v>
      </c>
      <c r="L613" s="138">
        <f t="shared" si="26"/>
        <v>1.0915588703725294E-2</v>
      </c>
      <c r="M613" s="138">
        <f t="shared" si="27"/>
        <v>1.0120291003385403E-2</v>
      </c>
    </row>
    <row r="614" spans="9:13" x14ac:dyDescent="0.25">
      <c r="I614" s="135">
        <v>34823</v>
      </c>
      <c r="J614" s="136">
        <v>520.54</v>
      </c>
      <c r="K614" s="136">
        <v>1420.57</v>
      </c>
      <c r="L614" s="138">
        <f t="shared" si="26"/>
        <v>1.1527820473398675E-4</v>
      </c>
      <c r="M614" s="138">
        <f t="shared" si="27"/>
        <v>1.2992476913751936E-2</v>
      </c>
    </row>
    <row r="615" spans="9:13" x14ac:dyDescent="0.25">
      <c r="I615" s="135">
        <v>34824</v>
      </c>
      <c r="J615" s="136">
        <v>520.12</v>
      </c>
      <c r="K615" s="136">
        <v>1419.99</v>
      </c>
      <c r="L615" s="138">
        <f t="shared" si="26"/>
        <v>-8.0685442040949614E-4</v>
      </c>
      <c r="M615" s="138">
        <f t="shared" si="27"/>
        <v>-4.0828681444767049E-4</v>
      </c>
    </row>
    <row r="616" spans="9:13" x14ac:dyDescent="0.25">
      <c r="I616" s="135">
        <v>34827</v>
      </c>
      <c r="J616" s="136">
        <v>523.96</v>
      </c>
      <c r="K616" s="136">
        <v>1435.93</v>
      </c>
      <c r="L616" s="138">
        <f t="shared" si="26"/>
        <v>7.38291163577642E-3</v>
      </c>
      <c r="M616" s="138">
        <f t="shared" si="27"/>
        <v>1.1225431165008242E-2</v>
      </c>
    </row>
    <row r="617" spans="9:13" x14ac:dyDescent="0.25">
      <c r="I617" s="135">
        <v>34828</v>
      </c>
      <c r="J617" s="136">
        <v>523.55999999999995</v>
      </c>
      <c r="K617" s="136">
        <v>1441.96</v>
      </c>
      <c r="L617" s="138">
        <f t="shared" si="26"/>
        <v>-7.6341705473717634E-4</v>
      </c>
      <c r="M617" s="138">
        <f t="shared" si="27"/>
        <v>4.1993690500233107E-3</v>
      </c>
    </row>
    <row r="618" spans="9:13" x14ac:dyDescent="0.25">
      <c r="I618" s="135">
        <v>34829</v>
      </c>
      <c r="J618" s="136">
        <v>524.36</v>
      </c>
      <c r="K618" s="136">
        <v>1435.58</v>
      </c>
      <c r="L618" s="138">
        <f t="shared" si="26"/>
        <v>1.5280006112003749E-3</v>
      </c>
      <c r="M618" s="138">
        <f t="shared" si="27"/>
        <v>-4.4245332741546985E-3</v>
      </c>
    </row>
    <row r="619" spans="9:13" x14ac:dyDescent="0.25">
      <c r="I619" s="135">
        <v>34830</v>
      </c>
      <c r="J619" s="136">
        <v>524.37</v>
      </c>
      <c r="K619" s="136">
        <v>1444.69</v>
      </c>
      <c r="L619" s="138">
        <f t="shared" si="26"/>
        <v>1.9070867343029418E-5</v>
      </c>
      <c r="M619" s="138">
        <f t="shared" si="27"/>
        <v>6.3458671756364176E-3</v>
      </c>
    </row>
    <row r="620" spans="9:13" x14ac:dyDescent="0.25">
      <c r="I620" s="135">
        <v>34831</v>
      </c>
      <c r="J620" s="136">
        <v>525.54999999999995</v>
      </c>
      <c r="K620" s="136">
        <v>1452.08</v>
      </c>
      <c r="L620" s="138">
        <f t="shared" si="26"/>
        <v>2.2503194309360756E-3</v>
      </c>
      <c r="M620" s="138">
        <f t="shared" si="27"/>
        <v>5.1152842478316262E-3</v>
      </c>
    </row>
    <row r="621" spans="9:13" x14ac:dyDescent="0.25">
      <c r="I621" s="135">
        <v>34834</v>
      </c>
      <c r="J621" s="136">
        <v>527.74</v>
      </c>
      <c r="K621" s="136">
        <v>1463.33</v>
      </c>
      <c r="L621" s="138">
        <f t="shared" si="26"/>
        <v>4.1670630767768144E-3</v>
      </c>
      <c r="M621" s="138">
        <f t="shared" si="27"/>
        <v>7.7475070244063691E-3</v>
      </c>
    </row>
    <row r="622" spans="9:13" x14ac:dyDescent="0.25">
      <c r="I622" s="135">
        <v>34835</v>
      </c>
      <c r="J622" s="136">
        <v>528.19000000000005</v>
      </c>
      <c r="K622" s="136">
        <v>1457.04</v>
      </c>
      <c r="L622" s="138">
        <f t="shared" si="26"/>
        <v>8.5269261378717826E-4</v>
      </c>
      <c r="M622" s="138">
        <f t="shared" si="27"/>
        <v>-4.2984152583490833E-3</v>
      </c>
    </row>
    <row r="623" spans="9:13" x14ac:dyDescent="0.25">
      <c r="I623" s="135">
        <v>34836</v>
      </c>
      <c r="J623" s="136">
        <v>527.07000000000005</v>
      </c>
      <c r="K623" s="136">
        <v>1442.56</v>
      </c>
      <c r="L623" s="138">
        <f t="shared" si="26"/>
        <v>-2.120449080823197E-3</v>
      </c>
      <c r="M623" s="138">
        <f t="shared" si="27"/>
        <v>-9.9379564047658402E-3</v>
      </c>
    </row>
    <row r="624" spans="9:13" x14ac:dyDescent="0.25">
      <c r="I624" s="135">
        <v>34837</v>
      </c>
      <c r="J624" s="136">
        <v>519.58000000000004</v>
      </c>
      <c r="K624" s="136">
        <v>1454.04</v>
      </c>
      <c r="L624" s="138">
        <f t="shared" si="26"/>
        <v>-1.421063615838505E-2</v>
      </c>
      <c r="M624" s="138">
        <f t="shared" si="27"/>
        <v>7.958074534161504E-3</v>
      </c>
    </row>
    <row r="625" spans="9:13" x14ac:dyDescent="0.25">
      <c r="I625" s="135">
        <v>34838</v>
      </c>
      <c r="J625" s="136">
        <v>519.19000000000005</v>
      </c>
      <c r="K625" s="136">
        <v>1461.23</v>
      </c>
      <c r="L625" s="138">
        <f t="shared" si="26"/>
        <v>-7.5060625890139405E-4</v>
      </c>
      <c r="M625" s="138">
        <f t="shared" si="27"/>
        <v>4.9448433330582754E-3</v>
      </c>
    </row>
    <row r="626" spans="9:13" x14ac:dyDescent="0.25">
      <c r="I626" s="135">
        <v>34841</v>
      </c>
      <c r="J626" s="136">
        <v>523.65</v>
      </c>
      <c r="K626" s="136">
        <v>1452.41</v>
      </c>
      <c r="L626" s="138">
        <f t="shared" si="26"/>
        <v>8.5903041275832009E-3</v>
      </c>
      <c r="M626" s="138">
        <f t="shared" si="27"/>
        <v>-6.0360107580599469E-3</v>
      </c>
    </row>
    <row r="627" spans="9:13" x14ac:dyDescent="0.25">
      <c r="I627" s="135">
        <v>34842</v>
      </c>
      <c r="J627" s="136">
        <v>528.59</v>
      </c>
      <c r="K627" s="136">
        <v>1429.33</v>
      </c>
      <c r="L627" s="138">
        <f t="shared" si="26"/>
        <v>9.4337821063688616E-3</v>
      </c>
      <c r="M627" s="138">
        <f t="shared" si="27"/>
        <v>-1.5890829724389224E-2</v>
      </c>
    </row>
    <row r="628" spans="9:13" x14ac:dyDescent="0.25">
      <c r="I628" s="135">
        <v>34843</v>
      </c>
      <c r="J628" s="136">
        <v>528.61</v>
      </c>
      <c r="K628" s="136">
        <v>1421.12</v>
      </c>
      <c r="L628" s="138">
        <f t="shared" si="26"/>
        <v>3.7836508446966098E-5</v>
      </c>
      <c r="M628" s="138">
        <f t="shared" si="27"/>
        <v>-5.7439499625699013E-3</v>
      </c>
    </row>
    <row r="629" spans="9:13" x14ac:dyDescent="0.25">
      <c r="I629" s="135">
        <v>34844</v>
      </c>
      <c r="J629" s="136">
        <v>528.59</v>
      </c>
      <c r="K629" s="136">
        <v>1441.87</v>
      </c>
      <c r="L629" s="138">
        <f t="shared" si="26"/>
        <v>-3.7835076899759387E-5</v>
      </c>
      <c r="M629" s="138">
        <f t="shared" si="27"/>
        <v>1.4601159648727765E-2</v>
      </c>
    </row>
    <row r="630" spans="9:13" x14ac:dyDescent="0.25">
      <c r="I630" s="135">
        <v>34845</v>
      </c>
      <c r="J630" s="136">
        <v>523.65</v>
      </c>
      <c r="K630" s="136">
        <v>1440.02</v>
      </c>
      <c r="L630" s="138">
        <f t="shared" si="26"/>
        <v>-9.345617586409229E-3</v>
      </c>
      <c r="M630" s="138">
        <f t="shared" si="27"/>
        <v>-1.2830560314036003E-3</v>
      </c>
    </row>
    <row r="631" spans="9:13" x14ac:dyDescent="0.25">
      <c r="I631" s="135">
        <v>34848</v>
      </c>
      <c r="J631" s="136">
        <v>523.65</v>
      </c>
      <c r="K631" s="136">
        <v>1434.29</v>
      </c>
      <c r="L631" s="138">
        <f t="shared" si="26"/>
        <v>0</v>
      </c>
      <c r="M631" s="138">
        <f t="shared" si="27"/>
        <v>-3.979111401230551E-3</v>
      </c>
    </row>
    <row r="632" spans="9:13" x14ac:dyDescent="0.25">
      <c r="I632" s="135">
        <v>34849</v>
      </c>
      <c r="J632" s="136">
        <v>523.58000000000004</v>
      </c>
      <c r="K632" s="136">
        <v>1423.23</v>
      </c>
      <c r="L632" s="138">
        <f t="shared" si="26"/>
        <v>-1.3367707438162197E-4</v>
      </c>
      <c r="M632" s="138">
        <f t="shared" si="27"/>
        <v>-7.7111323372539347E-3</v>
      </c>
    </row>
    <row r="633" spans="9:13" x14ac:dyDescent="0.25">
      <c r="I633" s="135">
        <v>34850</v>
      </c>
      <c r="J633" s="136">
        <v>533.4</v>
      </c>
      <c r="K633" s="136">
        <v>1431.97</v>
      </c>
      <c r="L633" s="138">
        <f t="shared" si="26"/>
        <v>1.8755491042438472E-2</v>
      </c>
      <c r="M633" s="138">
        <f t="shared" si="27"/>
        <v>6.1409610533785892E-3</v>
      </c>
    </row>
    <row r="634" spans="9:13" x14ac:dyDescent="0.25">
      <c r="I634" s="135">
        <v>34851</v>
      </c>
      <c r="J634" s="136">
        <v>533.49</v>
      </c>
      <c r="K634" s="136">
        <v>1427.34</v>
      </c>
      <c r="L634" s="138">
        <f t="shared" si="26"/>
        <v>1.6872890888644889E-4</v>
      </c>
      <c r="M634" s="138">
        <f t="shared" si="27"/>
        <v>-3.2333079603623742E-3</v>
      </c>
    </row>
    <row r="635" spans="9:13" x14ac:dyDescent="0.25">
      <c r="I635" s="135">
        <v>34852</v>
      </c>
      <c r="J635" s="136">
        <v>532.51</v>
      </c>
      <c r="K635" s="136">
        <v>1448.29</v>
      </c>
      <c r="L635" s="138">
        <f t="shared" si="26"/>
        <v>-1.8369603928846243E-3</v>
      </c>
      <c r="M635" s="138">
        <f t="shared" si="27"/>
        <v>1.4677652136141386E-2</v>
      </c>
    </row>
    <row r="636" spans="9:13" x14ac:dyDescent="0.25">
      <c r="I636" s="135">
        <v>34855</v>
      </c>
      <c r="J636" s="136">
        <v>535.6</v>
      </c>
      <c r="K636" s="136">
        <v>1448.29</v>
      </c>
      <c r="L636" s="138">
        <f t="shared" si="26"/>
        <v>5.8027079303675649E-3</v>
      </c>
      <c r="M636" s="138">
        <f t="shared" si="27"/>
        <v>0</v>
      </c>
    </row>
    <row r="637" spans="9:13" x14ac:dyDescent="0.25">
      <c r="I637" s="135">
        <v>34856</v>
      </c>
      <c r="J637" s="136">
        <v>535.54999999999995</v>
      </c>
      <c r="K637" s="136">
        <v>1454.35</v>
      </c>
      <c r="L637" s="138">
        <f t="shared" si="26"/>
        <v>-9.3353248693181864E-5</v>
      </c>
      <c r="M637" s="138">
        <f t="shared" si="27"/>
        <v>4.1842448680857736E-3</v>
      </c>
    </row>
    <row r="638" spans="9:13" x14ac:dyDescent="0.25">
      <c r="I638" s="135">
        <v>34857</v>
      </c>
      <c r="J638" s="136">
        <v>533.13</v>
      </c>
      <c r="K638" s="136">
        <v>1431.47</v>
      </c>
      <c r="L638" s="138">
        <f t="shared" si="26"/>
        <v>-4.5187190738492375E-3</v>
      </c>
      <c r="M638" s="138">
        <f t="shared" si="27"/>
        <v>-1.5732114002819049E-2</v>
      </c>
    </row>
    <row r="639" spans="9:13" x14ac:dyDescent="0.25">
      <c r="I639" s="135">
        <v>34858</v>
      </c>
      <c r="J639" s="136">
        <v>532.35</v>
      </c>
      <c r="K639" s="136">
        <v>1423.61</v>
      </c>
      <c r="L639" s="138">
        <f t="shared" si="26"/>
        <v>-1.4630577907826848E-3</v>
      </c>
      <c r="M639" s="138">
        <f t="shared" si="27"/>
        <v>-5.4908590469937386E-3</v>
      </c>
    </row>
    <row r="640" spans="9:13" x14ac:dyDescent="0.25">
      <c r="I640" s="135">
        <v>34859</v>
      </c>
      <c r="J640" s="136">
        <v>527.94000000000005</v>
      </c>
      <c r="K640" s="136">
        <v>1386.97</v>
      </c>
      <c r="L640" s="138">
        <f t="shared" si="26"/>
        <v>-8.2840236686389929E-3</v>
      </c>
      <c r="M640" s="138">
        <f t="shared" si="27"/>
        <v>-2.5737385941374306E-2</v>
      </c>
    </row>
    <row r="641" spans="9:13" x14ac:dyDescent="0.25">
      <c r="I641" s="135">
        <v>34862</v>
      </c>
      <c r="J641" s="136">
        <v>530.88</v>
      </c>
      <c r="K641" s="136">
        <v>1383.19</v>
      </c>
      <c r="L641" s="138">
        <f t="shared" si="26"/>
        <v>5.568814638026936E-3</v>
      </c>
      <c r="M641" s="138">
        <f t="shared" si="27"/>
        <v>-2.7253653647879715E-3</v>
      </c>
    </row>
    <row r="642" spans="9:13" x14ac:dyDescent="0.25">
      <c r="I642" s="135">
        <v>34863</v>
      </c>
      <c r="J642" s="136">
        <v>536.04999999999995</v>
      </c>
      <c r="K642" s="136">
        <v>1404.37</v>
      </c>
      <c r="L642" s="138">
        <f t="shared" si="26"/>
        <v>9.7385473176611649E-3</v>
      </c>
      <c r="M642" s="138">
        <f t="shared" si="27"/>
        <v>1.5312429962622514E-2</v>
      </c>
    </row>
    <row r="643" spans="9:13" x14ac:dyDescent="0.25">
      <c r="I643" s="135">
        <v>34864</v>
      </c>
      <c r="J643" s="136">
        <v>536.47</v>
      </c>
      <c r="K643" s="136">
        <v>1397.19</v>
      </c>
      <c r="L643" s="138">
        <f t="shared" si="26"/>
        <v>7.8350900102615946E-4</v>
      </c>
      <c r="M643" s="138">
        <f t="shared" si="27"/>
        <v>-5.1126127729870597E-3</v>
      </c>
    </row>
    <row r="644" spans="9:13" x14ac:dyDescent="0.25">
      <c r="I644" s="135">
        <v>34865</v>
      </c>
      <c r="J644" s="136">
        <v>537.12</v>
      </c>
      <c r="K644" s="136">
        <v>1378.13</v>
      </c>
      <c r="L644" s="138">
        <f t="shared" si="26"/>
        <v>1.2116241355527378E-3</v>
      </c>
      <c r="M644" s="138">
        <f t="shared" si="27"/>
        <v>-1.364166648773606E-2</v>
      </c>
    </row>
    <row r="645" spans="9:13" x14ac:dyDescent="0.25">
      <c r="I645" s="135">
        <v>34866</v>
      </c>
      <c r="J645" s="136">
        <v>539.83000000000004</v>
      </c>
      <c r="K645" s="136">
        <v>1362.36</v>
      </c>
      <c r="L645" s="138">
        <f t="shared" si="26"/>
        <v>5.0454274649985786E-3</v>
      </c>
      <c r="M645" s="138">
        <f t="shared" si="27"/>
        <v>-1.1443042383519848E-2</v>
      </c>
    </row>
    <row r="646" spans="9:13" x14ac:dyDescent="0.25">
      <c r="I646" s="135">
        <v>34869</v>
      </c>
      <c r="J646" s="136">
        <v>545.22</v>
      </c>
      <c r="K646" s="136">
        <v>1360.29</v>
      </c>
      <c r="L646" s="138">
        <f t="shared" si="26"/>
        <v>9.9846247892854904E-3</v>
      </c>
      <c r="M646" s="138">
        <f t="shared" si="27"/>
        <v>-1.5194221791596468E-3</v>
      </c>
    </row>
    <row r="647" spans="9:13" x14ac:dyDescent="0.25">
      <c r="I647" s="135">
        <v>34870</v>
      </c>
      <c r="J647" s="136">
        <v>544.98</v>
      </c>
      <c r="K647" s="136">
        <v>1349.01</v>
      </c>
      <c r="L647" s="138">
        <f t="shared" ref="L647:L710" si="28">(J647-J646)/J646</f>
        <v>-4.4018928139101477E-4</v>
      </c>
      <c r="M647" s="138">
        <f t="shared" ref="M647:M710" si="29">(K647-K646)/K646</f>
        <v>-8.2923494254901337E-3</v>
      </c>
    </row>
    <row r="648" spans="9:13" x14ac:dyDescent="0.25">
      <c r="I648" s="135">
        <v>34871</v>
      </c>
      <c r="J648" s="136">
        <v>543.98</v>
      </c>
      <c r="K648" s="136">
        <v>1325.33</v>
      </c>
      <c r="L648" s="138">
        <f t="shared" si="28"/>
        <v>-1.8349297221916399E-3</v>
      </c>
      <c r="M648" s="138">
        <f t="shared" si="29"/>
        <v>-1.7553613390560531E-2</v>
      </c>
    </row>
    <row r="649" spans="9:13" x14ac:dyDescent="0.25">
      <c r="I649" s="135">
        <v>34872</v>
      </c>
      <c r="J649" s="136">
        <v>551.07000000000005</v>
      </c>
      <c r="K649" s="136">
        <v>1329.69</v>
      </c>
      <c r="L649" s="138">
        <f t="shared" si="28"/>
        <v>1.3033567410566623E-2</v>
      </c>
      <c r="M649" s="138">
        <f t="shared" si="29"/>
        <v>3.2897467045944237E-3</v>
      </c>
    </row>
    <row r="650" spans="9:13" x14ac:dyDescent="0.25">
      <c r="I650" s="135">
        <v>34873</v>
      </c>
      <c r="J650" s="136">
        <v>549.71</v>
      </c>
      <c r="K650" s="136">
        <v>1349.25</v>
      </c>
      <c r="L650" s="138">
        <f t="shared" si="28"/>
        <v>-2.4679260348050404E-3</v>
      </c>
      <c r="M650" s="138">
        <f t="shared" si="29"/>
        <v>1.4710195609502924E-2</v>
      </c>
    </row>
    <row r="651" spans="9:13" x14ac:dyDescent="0.25">
      <c r="I651" s="135">
        <v>34876</v>
      </c>
      <c r="J651" s="136">
        <v>544.13</v>
      </c>
      <c r="K651" s="136">
        <v>1358.97</v>
      </c>
      <c r="L651" s="138">
        <f t="shared" si="28"/>
        <v>-1.0150806789034291E-2</v>
      </c>
      <c r="M651" s="138">
        <f t="shared" si="29"/>
        <v>7.2040022234574966E-3</v>
      </c>
    </row>
    <row r="652" spans="9:13" x14ac:dyDescent="0.25">
      <c r="I652" s="135">
        <v>34877</v>
      </c>
      <c r="J652" s="136">
        <v>542.42999999999995</v>
      </c>
      <c r="K652" s="136">
        <v>1373.1</v>
      </c>
      <c r="L652" s="138">
        <f t="shared" si="28"/>
        <v>-3.1242533953284059E-3</v>
      </c>
      <c r="M652" s="138">
        <f t="shared" si="29"/>
        <v>1.0397580520541206E-2</v>
      </c>
    </row>
    <row r="653" spans="9:13" x14ac:dyDescent="0.25">
      <c r="I653" s="135">
        <v>34878</v>
      </c>
      <c r="J653" s="136">
        <v>544.73</v>
      </c>
      <c r="K653" s="136">
        <v>1404.12</v>
      </c>
      <c r="L653" s="138">
        <f t="shared" si="28"/>
        <v>4.240178456206457E-3</v>
      </c>
      <c r="M653" s="138">
        <f t="shared" si="29"/>
        <v>2.2591216954336892E-2</v>
      </c>
    </row>
    <row r="654" spans="9:13" x14ac:dyDescent="0.25">
      <c r="I654" s="135">
        <v>34879</v>
      </c>
      <c r="J654" s="136">
        <v>543.87</v>
      </c>
      <c r="K654" s="136">
        <v>1404.12</v>
      </c>
      <c r="L654" s="138">
        <f t="shared" si="28"/>
        <v>-1.5787637912360502E-3</v>
      </c>
      <c r="M654" s="138">
        <f t="shared" si="29"/>
        <v>0</v>
      </c>
    </row>
    <row r="655" spans="9:13" x14ac:dyDescent="0.25">
      <c r="I655" s="135">
        <v>34880</v>
      </c>
      <c r="J655" s="136">
        <v>544.75</v>
      </c>
      <c r="K655" s="136">
        <v>1447.7</v>
      </c>
      <c r="L655" s="138">
        <f t="shared" si="28"/>
        <v>1.618033721293683E-3</v>
      </c>
      <c r="M655" s="138">
        <f t="shared" si="29"/>
        <v>3.1037233284904538E-2</v>
      </c>
    </row>
    <row r="656" spans="9:13" x14ac:dyDescent="0.25">
      <c r="I656" s="135">
        <v>34883</v>
      </c>
      <c r="J656" s="136">
        <v>547.09</v>
      </c>
      <c r="K656" s="136">
        <v>1449.53</v>
      </c>
      <c r="L656" s="138">
        <f t="shared" si="28"/>
        <v>4.2955484167049689E-3</v>
      </c>
      <c r="M656" s="138">
        <f t="shared" si="29"/>
        <v>1.2640740484906592E-3</v>
      </c>
    </row>
    <row r="657" spans="9:13" x14ac:dyDescent="0.25">
      <c r="I657" s="135">
        <v>34884</v>
      </c>
      <c r="J657" s="136">
        <v>547.09</v>
      </c>
      <c r="K657" s="136">
        <v>1450.87</v>
      </c>
      <c r="L657" s="138">
        <f t="shared" si="28"/>
        <v>0</v>
      </c>
      <c r="M657" s="138">
        <f t="shared" si="29"/>
        <v>9.2443757631778447E-4</v>
      </c>
    </row>
    <row r="658" spans="9:13" x14ac:dyDescent="0.25">
      <c r="I658" s="135">
        <v>34885</v>
      </c>
      <c r="J658" s="136">
        <v>547.26</v>
      </c>
      <c r="K658" s="136">
        <v>1469.97</v>
      </c>
      <c r="L658" s="138">
        <f t="shared" si="28"/>
        <v>3.1073497961936621E-4</v>
      </c>
      <c r="M658" s="138">
        <f t="shared" si="29"/>
        <v>1.3164515084053112E-2</v>
      </c>
    </row>
    <row r="659" spans="9:13" x14ac:dyDescent="0.25">
      <c r="I659" s="135">
        <v>34886</v>
      </c>
      <c r="J659" s="136">
        <v>553.99</v>
      </c>
      <c r="K659" s="136">
        <v>1479.17</v>
      </c>
      <c r="L659" s="138">
        <f t="shared" si="28"/>
        <v>1.2297628184044181E-2</v>
      </c>
      <c r="M659" s="138">
        <f t="shared" si="29"/>
        <v>6.2586311285264635E-3</v>
      </c>
    </row>
    <row r="660" spans="9:13" x14ac:dyDescent="0.25">
      <c r="I660" s="135">
        <v>34887</v>
      </c>
      <c r="J660" s="136">
        <v>556.37</v>
      </c>
      <c r="K660" s="136">
        <v>1499.51</v>
      </c>
      <c r="L660" s="138">
        <f t="shared" si="28"/>
        <v>4.2961064279138528E-3</v>
      </c>
      <c r="M660" s="138">
        <f t="shared" si="29"/>
        <v>1.375095492742546E-2</v>
      </c>
    </row>
    <row r="661" spans="9:13" x14ac:dyDescent="0.25">
      <c r="I661" s="135">
        <v>34890</v>
      </c>
      <c r="J661" s="136">
        <v>557.19000000000005</v>
      </c>
      <c r="K661" s="136">
        <v>1501.27</v>
      </c>
      <c r="L661" s="138">
        <f t="shared" si="28"/>
        <v>1.4738393515107751E-3</v>
      </c>
      <c r="M661" s="138">
        <f t="shared" si="29"/>
        <v>1.1737167474708344E-3</v>
      </c>
    </row>
    <row r="662" spans="9:13" x14ac:dyDescent="0.25">
      <c r="I662" s="135">
        <v>34891</v>
      </c>
      <c r="J662" s="136">
        <v>554.78</v>
      </c>
      <c r="K662" s="136">
        <v>1496.79</v>
      </c>
      <c r="L662" s="138">
        <f t="shared" si="28"/>
        <v>-4.3252750408300251E-3</v>
      </c>
      <c r="M662" s="138">
        <f t="shared" si="29"/>
        <v>-2.9841400947198159E-3</v>
      </c>
    </row>
    <row r="663" spans="9:13" x14ac:dyDescent="0.25">
      <c r="I663" s="135">
        <v>34892</v>
      </c>
      <c r="J663" s="136">
        <v>560.89</v>
      </c>
      <c r="K663" s="136">
        <v>1491.02</v>
      </c>
      <c r="L663" s="138">
        <f t="shared" si="28"/>
        <v>1.1013374671040799E-2</v>
      </c>
      <c r="M663" s="138">
        <f t="shared" si="29"/>
        <v>-3.8549161873074928E-3</v>
      </c>
    </row>
    <row r="664" spans="9:13" x14ac:dyDescent="0.25">
      <c r="I664" s="135">
        <v>34893</v>
      </c>
      <c r="J664" s="136">
        <v>561</v>
      </c>
      <c r="K664" s="136">
        <v>1496.4</v>
      </c>
      <c r="L664" s="138">
        <f t="shared" si="28"/>
        <v>1.9611688566387999E-4</v>
      </c>
      <c r="M664" s="138">
        <f t="shared" si="29"/>
        <v>3.608268165417036E-3</v>
      </c>
    </row>
    <row r="665" spans="9:13" x14ac:dyDescent="0.25">
      <c r="I665" s="135">
        <v>34894</v>
      </c>
      <c r="J665" s="136">
        <v>559.89</v>
      </c>
      <c r="K665" s="136">
        <v>1503.44</v>
      </c>
      <c r="L665" s="138">
        <f t="shared" si="28"/>
        <v>-1.9786096256684737E-3</v>
      </c>
      <c r="M665" s="138">
        <f t="shared" si="29"/>
        <v>4.7046244319700371E-3</v>
      </c>
    </row>
    <row r="666" spans="9:13" x14ac:dyDescent="0.25">
      <c r="I666" s="135">
        <v>34897</v>
      </c>
      <c r="J666" s="136">
        <v>562.72</v>
      </c>
      <c r="K666" s="136">
        <v>1517.06</v>
      </c>
      <c r="L666" s="138">
        <f t="shared" si="28"/>
        <v>5.0545642894140649E-3</v>
      </c>
      <c r="M666" s="138">
        <f t="shared" si="29"/>
        <v>9.0592241792155932E-3</v>
      </c>
    </row>
    <row r="667" spans="9:13" x14ac:dyDescent="0.25">
      <c r="I667" s="135">
        <v>34898</v>
      </c>
      <c r="J667" s="136">
        <v>558.46</v>
      </c>
      <c r="K667" s="136">
        <v>1515.33</v>
      </c>
      <c r="L667" s="138">
        <f t="shared" si="28"/>
        <v>-7.5703724765424909E-3</v>
      </c>
      <c r="M667" s="138">
        <f t="shared" si="29"/>
        <v>-1.1403635980119563E-3</v>
      </c>
    </row>
    <row r="668" spans="9:13" x14ac:dyDescent="0.25">
      <c r="I668" s="135">
        <v>34899</v>
      </c>
      <c r="J668" s="136">
        <v>550.98</v>
      </c>
      <c r="K668" s="136">
        <v>1494.8</v>
      </c>
      <c r="L668" s="138">
        <f t="shared" si="28"/>
        <v>-1.339397629194574E-2</v>
      </c>
      <c r="M668" s="138">
        <f t="shared" si="29"/>
        <v>-1.3548204021566241E-2</v>
      </c>
    </row>
    <row r="669" spans="9:13" x14ac:dyDescent="0.25">
      <c r="I669" s="135">
        <v>34900</v>
      </c>
      <c r="J669" s="136">
        <v>553.54</v>
      </c>
      <c r="K669" s="136">
        <v>1478.94</v>
      </c>
      <c r="L669" s="138">
        <f t="shared" si="28"/>
        <v>4.6462666521469844E-3</v>
      </c>
      <c r="M669" s="138">
        <f t="shared" si="29"/>
        <v>-1.0610115065560543E-2</v>
      </c>
    </row>
    <row r="670" spans="9:13" x14ac:dyDescent="0.25">
      <c r="I670" s="135">
        <v>34901</v>
      </c>
      <c r="J670" s="136">
        <v>553.62</v>
      </c>
      <c r="K670" s="136">
        <v>1481.4</v>
      </c>
      <c r="L670" s="138">
        <f t="shared" si="28"/>
        <v>1.4452433428485914E-4</v>
      </c>
      <c r="M670" s="138">
        <f t="shared" si="29"/>
        <v>1.6633534828999394E-3</v>
      </c>
    </row>
    <row r="671" spans="9:13" x14ac:dyDescent="0.25">
      <c r="I671" s="135">
        <v>34904</v>
      </c>
      <c r="J671" s="136">
        <v>556.63</v>
      </c>
      <c r="K671" s="136">
        <v>1476.41</v>
      </c>
      <c r="L671" s="138">
        <f t="shared" si="28"/>
        <v>5.436942306997563E-3</v>
      </c>
      <c r="M671" s="138">
        <f t="shared" si="29"/>
        <v>-3.3684352639395225E-3</v>
      </c>
    </row>
    <row r="672" spans="9:13" x14ac:dyDescent="0.25">
      <c r="I672" s="135">
        <v>34905</v>
      </c>
      <c r="J672" s="136">
        <v>561.1</v>
      </c>
      <c r="K672" s="136">
        <v>1474.53</v>
      </c>
      <c r="L672" s="138">
        <f t="shared" si="28"/>
        <v>8.0304690728132278E-3</v>
      </c>
      <c r="M672" s="138">
        <f t="shared" si="29"/>
        <v>-1.2733590262868099E-3</v>
      </c>
    </row>
    <row r="673" spans="9:13" x14ac:dyDescent="0.25">
      <c r="I673" s="135">
        <v>34906</v>
      </c>
      <c r="J673" s="136">
        <v>561.61</v>
      </c>
      <c r="K673" s="136">
        <v>1484.68</v>
      </c>
      <c r="L673" s="138">
        <f t="shared" si="28"/>
        <v>9.089288896809675E-4</v>
      </c>
      <c r="M673" s="138">
        <f t="shared" si="29"/>
        <v>6.8835493343642317E-3</v>
      </c>
    </row>
    <row r="674" spans="9:13" x14ac:dyDescent="0.25">
      <c r="I674" s="135">
        <v>34907</v>
      </c>
      <c r="J674" s="136">
        <v>565.22</v>
      </c>
      <c r="K674" s="136">
        <v>1484.68</v>
      </c>
      <c r="L674" s="138">
        <f t="shared" si="28"/>
        <v>6.4279482202952466E-3</v>
      </c>
      <c r="M674" s="138">
        <f t="shared" si="29"/>
        <v>0</v>
      </c>
    </row>
    <row r="675" spans="9:13" x14ac:dyDescent="0.25">
      <c r="I675" s="135">
        <v>34908</v>
      </c>
      <c r="J675" s="136">
        <v>562.92999999999995</v>
      </c>
      <c r="K675" s="136">
        <v>1484.68</v>
      </c>
      <c r="L675" s="138">
        <f t="shared" si="28"/>
        <v>-4.0515197622166188E-3</v>
      </c>
      <c r="M675" s="138">
        <f t="shared" si="29"/>
        <v>0</v>
      </c>
    </row>
    <row r="676" spans="9:13" x14ac:dyDescent="0.25">
      <c r="I676" s="135">
        <v>34911</v>
      </c>
      <c r="J676" s="136">
        <v>562.05999999999995</v>
      </c>
      <c r="K676" s="136">
        <v>1492.39</v>
      </c>
      <c r="L676" s="138">
        <f t="shared" si="28"/>
        <v>-1.5454852290693419E-3</v>
      </c>
      <c r="M676" s="138">
        <f t="shared" si="29"/>
        <v>5.1930382304604603E-3</v>
      </c>
    </row>
    <row r="677" spans="9:13" x14ac:dyDescent="0.25">
      <c r="I677" s="135">
        <v>34912</v>
      </c>
      <c r="J677" s="136">
        <v>559.64</v>
      </c>
      <c r="K677" s="136">
        <v>1470.04</v>
      </c>
      <c r="L677" s="138">
        <f t="shared" si="28"/>
        <v>-4.3055901505176658E-3</v>
      </c>
      <c r="M677" s="138">
        <f t="shared" si="29"/>
        <v>-1.4975978129041426E-2</v>
      </c>
    </row>
    <row r="678" spans="9:13" x14ac:dyDescent="0.25">
      <c r="I678" s="135">
        <v>34913</v>
      </c>
      <c r="J678" s="136">
        <v>558.79999999999995</v>
      </c>
      <c r="K678" s="136">
        <v>1462.61</v>
      </c>
      <c r="L678" s="138">
        <f t="shared" si="28"/>
        <v>-1.5009649060110639E-3</v>
      </c>
      <c r="M678" s="138">
        <f t="shared" si="29"/>
        <v>-5.0542842371636577E-3</v>
      </c>
    </row>
    <row r="679" spans="9:13" x14ac:dyDescent="0.25">
      <c r="I679" s="135">
        <v>34914</v>
      </c>
      <c r="J679" s="136">
        <v>558.75</v>
      </c>
      <c r="K679" s="136">
        <v>1451.78</v>
      </c>
      <c r="L679" s="138">
        <f t="shared" si="28"/>
        <v>-8.9477451682094719E-5</v>
      </c>
      <c r="M679" s="138">
        <f t="shared" si="29"/>
        <v>-7.4045712801087977E-3</v>
      </c>
    </row>
    <row r="680" spans="9:13" x14ac:dyDescent="0.25">
      <c r="I680" s="135">
        <v>34915</v>
      </c>
      <c r="J680" s="136">
        <v>558.94000000000005</v>
      </c>
      <c r="K680" s="136">
        <v>1446.98</v>
      </c>
      <c r="L680" s="138">
        <f t="shared" si="28"/>
        <v>3.4004474272940414E-4</v>
      </c>
      <c r="M680" s="138">
        <f t="shared" si="29"/>
        <v>-3.3062860764027295E-3</v>
      </c>
    </row>
    <row r="681" spans="9:13" x14ac:dyDescent="0.25">
      <c r="I681" s="135">
        <v>34918</v>
      </c>
      <c r="J681" s="136">
        <v>560.03</v>
      </c>
      <c r="K681" s="136">
        <v>1442.61</v>
      </c>
      <c r="L681" s="138">
        <f t="shared" si="28"/>
        <v>1.9501198697533153E-3</v>
      </c>
      <c r="M681" s="138">
        <f t="shared" si="29"/>
        <v>-3.0200832077845706E-3</v>
      </c>
    </row>
    <row r="682" spans="9:13" x14ac:dyDescent="0.25">
      <c r="I682" s="135">
        <v>34919</v>
      </c>
      <c r="J682" s="136">
        <v>560.39</v>
      </c>
      <c r="K682" s="136">
        <v>1445.89</v>
      </c>
      <c r="L682" s="138">
        <f t="shared" si="28"/>
        <v>6.4282270592649264E-4</v>
      </c>
      <c r="M682" s="138">
        <f t="shared" si="29"/>
        <v>2.2736567748734586E-3</v>
      </c>
    </row>
    <row r="683" spans="9:13" x14ac:dyDescent="0.25">
      <c r="I683" s="135">
        <v>34920</v>
      </c>
      <c r="J683" s="136">
        <v>559.71</v>
      </c>
      <c r="K683" s="136">
        <v>1442.74</v>
      </c>
      <c r="L683" s="138">
        <f t="shared" si="28"/>
        <v>-1.2134406395545067E-3</v>
      </c>
      <c r="M683" s="138">
        <f t="shared" si="29"/>
        <v>-2.1785889659656616E-3</v>
      </c>
    </row>
    <row r="684" spans="9:13" x14ac:dyDescent="0.25">
      <c r="I684" s="135">
        <v>34921</v>
      </c>
      <c r="J684" s="136">
        <v>557.45000000000005</v>
      </c>
      <c r="K684" s="136">
        <v>1419.37</v>
      </c>
      <c r="L684" s="138">
        <f t="shared" si="28"/>
        <v>-4.0378052920262116E-3</v>
      </c>
      <c r="M684" s="138">
        <f t="shared" si="29"/>
        <v>-1.6198344816113864E-2</v>
      </c>
    </row>
    <row r="685" spans="9:13" x14ac:dyDescent="0.25">
      <c r="I685" s="135">
        <v>34922</v>
      </c>
      <c r="J685" s="136">
        <v>555.11</v>
      </c>
      <c r="K685" s="136">
        <v>1419.62</v>
      </c>
      <c r="L685" s="138">
        <f t="shared" si="28"/>
        <v>-4.1976858911113675E-3</v>
      </c>
      <c r="M685" s="138">
        <f t="shared" si="29"/>
        <v>1.7613448219984924E-4</v>
      </c>
    </row>
    <row r="686" spans="9:13" x14ac:dyDescent="0.25">
      <c r="I686" s="135">
        <v>34925</v>
      </c>
      <c r="J686" s="136">
        <v>559.74</v>
      </c>
      <c r="K686" s="136">
        <v>1410.98</v>
      </c>
      <c r="L686" s="138">
        <f t="shared" si="28"/>
        <v>8.3406892327646687E-3</v>
      </c>
      <c r="M686" s="138">
        <f t="shared" si="29"/>
        <v>-6.0861357264619213E-3</v>
      </c>
    </row>
    <row r="687" spans="9:13" x14ac:dyDescent="0.25">
      <c r="I687" s="135">
        <v>34926</v>
      </c>
      <c r="J687" s="136">
        <v>558.57000000000005</v>
      </c>
      <c r="K687" s="136">
        <v>1413.64</v>
      </c>
      <c r="L687" s="138">
        <f t="shared" si="28"/>
        <v>-2.090256190374029E-3</v>
      </c>
      <c r="M687" s="138">
        <f t="shared" si="29"/>
        <v>1.8852145317439523E-3</v>
      </c>
    </row>
    <row r="688" spans="9:13" x14ac:dyDescent="0.25">
      <c r="I688" s="135">
        <v>34927</v>
      </c>
      <c r="J688" s="136">
        <v>559.97</v>
      </c>
      <c r="K688" s="136">
        <v>1444.38</v>
      </c>
      <c r="L688" s="138">
        <f t="shared" si="28"/>
        <v>2.5064002721234173E-3</v>
      </c>
      <c r="M688" s="138">
        <f t="shared" si="29"/>
        <v>2.1745281684162874E-2</v>
      </c>
    </row>
    <row r="689" spans="9:13" x14ac:dyDescent="0.25">
      <c r="I689" s="135">
        <v>34928</v>
      </c>
      <c r="J689" s="136">
        <v>559.04</v>
      </c>
      <c r="K689" s="136">
        <v>1478.9</v>
      </c>
      <c r="L689" s="138">
        <f t="shared" si="28"/>
        <v>-1.6608032573174698E-3</v>
      </c>
      <c r="M689" s="138">
        <f t="shared" si="29"/>
        <v>2.3899527825087568E-2</v>
      </c>
    </row>
    <row r="690" spans="9:13" x14ac:dyDescent="0.25">
      <c r="I690" s="135">
        <v>34929</v>
      </c>
      <c r="J690" s="136">
        <v>559.21</v>
      </c>
      <c r="K690" s="136">
        <v>1472.59</v>
      </c>
      <c r="L690" s="138">
        <f t="shared" si="28"/>
        <v>3.0409273039509299E-4</v>
      </c>
      <c r="M690" s="138">
        <f t="shared" si="29"/>
        <v>-4.2666846980865319E-3</v>
      </c>
    </row>
    <row r="691" spans="9:13" x14ac:dyDescent="0.25">
      <c r="I691" s="135">
        <v>34932</v>
      </c>
      <c r="J691" s="136">
        <v>558.11</v>
      </c>
      <c r="K691" s="136">
        <v>1466.53</v>
      </c>
      <c r="L691" s="138">
        <f t="shared" si="28"/>
        <v>-1.9670606748806757E-3</v>
      </c>
      <c r="M691" s="138">
        <f t="shared" si="29"/>
        <v>-4.1151983919488428E-3</v>
      </c>
    </row>
    <row r="692" spans="9:13" x14ac:dyDescent="0.25">
      <c r="I692" s="135">
        <v>34933</v>
      </c>
      <c r="J692" s="136">
        <v>559.52</v>
      </c>
      <c r="K692" s="136">
        <v>1473.73</v>
      </c>
      <c r="L692" s="138">
        <f t="shared" si="28"/>
        <v>2.5263836878034224E-3</v>
      </c>
      <c r="M692" s="138">
        <f t="shared" si="29"/>
        <v>4.9095483897363471E-3</v>
      </c>
    </row>
    <row r="693" spans="9:13" x14ac:dyDescent="0.25">
      <c r="I693" s="135">
        <v>34934</v>
      </c>
      <c r="J693" s="136">
        <v>557.14</v>
      </c>
      <c r="K693" s="136">
        <v>1478.44</v>
      </c>
      <c r="L693" s="138">
        <f t="shared" si="28"/>
        <v>-4.2536459822705092E-3</v>
      </c>
      <c r="M693" s="138">
        <f t="shared" si="29"/>
        <v>3.1959721251518503E-3</v>
      </c>
    </row>
    <row r="694" spans="9:13" x14ac:dyDescent="0.25">
      <c r="I694" s="135">
        <v>34935</v>
      </c>
      <c r="J694" s="136">
        <v>557.46</v>
      </c>
      <c r="K694" s="136">
        <v>1469.62</v>
      </c>
      <c r="L694" s="138">
        <f t="shared" si="28"/>
        <v>5.7436191980480677E-4</v>
      </c>
      <c r="M694" s="138">
        <f t="shared" si="29"/>
        <v>-5.9657476799871234E-3</v>
      </c>
    </row>
    <row r="695" spans="9:13" x14ac:dyDescent="0.25">
      <c r="I695" s="135">
        <v>34936</v>
      </c>
      <c r="J695" s="136">
        <v>560.1</v>
      </c>
      <c r="K695" s="136">
        <v>1465.16</v>
      </c>
      <c r="L695" s="138">
        <f t="shared" si="28"/>
        <v>4.7357657948552115E-3</v>
      </c>
      <c r="M695" s="138">
        <f t="shared" si="29"/>
        <v>-3.0347981110762029E-3</v>
      </c>
    </row>
    <row r="696" spans="9:13" x14ac:dyDescent="0.25">
      <c r="I696" s="135">
        <v>34939</v>
      </c>
      <c r="J696" s="136">
        <v>559.04999999999995</v>
      </c>
      <c r="K696" s="136">
        <v>1459.22</v>
      </c>
      <c r="L696" s="138">
        <f t="shared" si="28"/>
        <v>-1.8746652383504162E-3</v>
      </c>
      <c r="M696" s="138">
        <f t="shared" si="29"/>
        <v>-4.0541647328619767E-3</v>
      </c>
    </row>
    <row r="697" spans="9:13" x14ac:dyDescent="0.25">
      <c r="I697" s="135">
        <v>34940</v>
      </c>
      <c r="J697" s="136">
        <v>560</v>
      </c>
      <c r="K697" s="136">
        <v>1469.21</v>
      </c>
      <c r="L697" s="138">
        <f t="shared" si="28"/>
        <v>1.699311331723541E-3</v>
      </c>
      <c r="M697" s="138">
        <f t="shared" si="29"/>
        <v>6.8461232713367473E-3</v>
      </c>
    </row>
    <row r="698" spans="9:13" x14ac:dyDescent="0.25">
      <c r="I698" s="135">
        <v>34941</v>
      </c>
      <c r="J698" s="136">
        <v>560.91999999999996</v>
      </c>
      <c r="K698" s="136">
        <v>1469.21</v>
      </c>
      <c r="L698" s="138">
        <f t="shared" si="28"/>
        <v>1.6428571428570699E-3</v>
      </c>
      <c r="M698" s="138">
        <f t="shared" si="29"/>
        <v>0</v>
      </c>
    </row>
    <row r="699" spans="9:13" x14ac:dyDescent="0.25">
      <c r="I699" s="135">
        <v>34942</v>
      </c>
      <c r="J699" s="136">
        <v>561.88</v>
      </c>
      <c r="K699" s="136">
        <v>1474.19</v>
      </c>
      <c r="L699" s="138">
        <f t="shared" si="28"/>
        <v>1.7114740069885839E-3</v>
      </c>
      <c r="M699" s="138">
        <f t="shared" si="29"/>
        <v>3.3895767112938368E-3</v>
      </c>
    </row>
    <row r="700" spans="9:13" x14ac:dyDescent="0.25">
      <c r="I700" s="135">
        <v>34943</v>
      </c>
      <c r="J700" s="136">
        <v>563.84</v>
      </c>
      <c r="K700" s="136">
        <v>1473.9</v>
      </c>
      <c r="L700" s="138">
        <f t="shared" si="28"/>
        <v>3.48828931444443E-3</v>
      </c>
      <c r="M700" s="138">
        <f t="shared" si="29"/>
        <v>-1.9671819778994813E-4</v>
      </c>
    </row>
    <row r="701" spans="9:13" x14ac:dyDescent="0.25">
      <c r="I701" s="135">
        <v>34946</v>
      </c>
      <c r="J701" s="136">
        <v>563.84</v>
      </c>
      <c r="K701" s="136">
        <v>1466.22</v>
      </c>
      <c r="L701" s="138">
        <f t="shared" si="28"/>
        <v>0</v>
      </c>
      <c r="M701" s="138">
        <f t="shared" si="29"/>
        <v>-5.2106655811113801E-3</v>
      </c>
    </row>
    <row r="702" spans="9:13" x14ac:dyDescent="0.25">
      <c r="I702" s="135">
        <v>34947</v>
      </c>
      <c r="J702" s="136">
        <v>569.16999999999996</v>
      </c>
      <c r="K702" s="136">
        <v>1471.86</v>
      </c>
      <c r="L702" s="138">
        <f t="shared" si="28"/>
        <v>9.4530363223608235E-3</v>
      </c>
      <c r="M702" s="138">
        <f t="shared" si="29"/>
        <v>3.8466260179235534E-3</v>
      </c>
    </row>
    <row r="703" spans="9:13" x14ac:dyDescent="0.25">
      <c r="I703" s="135">
        <v>34948</v>
      </c>
      <c r="J703" s="136">
        <v>570.16999999999996</v>
      </c>
      <c r="K703" s="136">
        <v>1469.07</v>
      </c>
      <c r="L703" s="138">
        <f t="shared" si="28"/>
        <v>1.7569443224344221E-3</v>
      </c>
      <c r="M703" s="138">
        <f t="shared" si="29"/>
        <v>-1.8955607190901062E-3</v>
      </c>
    </row>
    <row r="704" spans="9:13" x14ac:dyDescent="0.25">
      <c r="I704" s="135">
        <v>34949</v>
      </c>
      <c r="J704" s="136">
        <v>570.29</v>
      </c>
      <c r="K704" s="136">
        <v>1466.15</v>
      </c>
      <c r="L704" s="138">
        <f t="shared" si="28"/>
        <v>2.1046354595998483E-4</v>
      </c>
      <c r="M704" s="138">
        <f t="shared" si="29"/>
        <v>-1.9876520519783573E-3</v>
      </c>
    </row>
    <row r="705" spans="9:13" x14ac:dyDescent="0.25">
      <c r="I705" s="135">
        <v>34950</v>
      </c>
      <c r="J705" s="136">
        <v>572.67999999999995</v>
      </c>
      <c r="K705" s="136">
        <v>1473.23</v>
      </c>
      <c r="L705" s="138">
        <f t="shared" si="28"/>
        <v>4.1908502691612804E-3</v>
      </c>
      <c r="M705" s="138">
        <f t="shared" si="29"/>
        <v>4.8289738430583005E-3</v>
      </c>
    </row>
    <row r="706" spans="9:13" x14ac:dyDescent="0.25">
      <c r="I706" s="135">
        <v>34953</v>
      </c>
      <c r="J706" s="136">
        <v>573.91</v>
      </c>
      <c r="K706" s="136">
        <v>1476.88</v>
      </c>
      <c r="L706" s="138">
        <f t="shared" si="28"/>
        <v>2.1477963260459914E-3</v>
      </c>
      <c r="M706" s="138">
        <f t="shared" si="29"/>
        <v>2.4775493303829618E-3</v>
      </c>
    </row>
    <row r="707" spans="9:13" x14ac:dyDescent="0.25">
      <c r="I707" s="135">
        <v>34954</v>
      </c>
      <c r="J707" s="136">
        <v>576.51</v>
      </c>
      <c r="K707" s="136">
        <v>1468.64</v>
      </c>
      <c r="L707" s="138">
        <f t="shared" si="28"/>
        <v>4.5303270547647238E-3</v>
      </c>
      <c r="M707" s="138">
        <f t="shared" si="29"/>
        <v>-5.5793293971074217E-3</v>
      </c>
    </row>
    <row r="708" spans="9:13" x14ac:dyDescent="0.25">
      <c r="I708" s="135">
        <v>34955</v>
      </c>
      <c r="J708" s="136">
        <v>578.77</v>
      </c>
      <c r="K708" s="136">
        <v>1455.78</v>
      </c>
      <c r="L708" s="138">
        <f t="shared" si="28"/>
        <v>3.920140153683355E-3</v>
      </c>
      <c r="M708" s="138">
        <f t="shared" si="29"/>
        <v>-8.7564004793551364E-3</v>
      </c>
    </row>
    <row r="709" spans="9:13" x14ac:dyDescent="0.25">
      <c r="I709" s="135">
        <v>34956</v>
      </c>
      <c r="J709" s="136">
        <v>583.61</v>
      </c>
      <c r="K709" s="136">
        <v>1442.1</v>
      </c>
      <c r="L709" s="138">
        <f t="shared" si="28"/>
        <v>8.3625619848990661E-3</v>
      </c>
      <c r="M709" s="138">
        <f t="shared" si="29"/>
        <v>-9.3970242756460896E-3</v>
      </c>
    </row>
    <row r="710" spans="9:13" x14ac:dyDescent="0.25">
      <c r="I710" s="135">
        <v>34957</v>
      </c>
      <c r="J710" s="136">
        <v>583.35</v>
      </c>
      <c r="K710" s="136">
        <v>1431.71</v>
      </c>
      <c r="L710" s="138">
        <f t="shared" si="28"/>
        <v>-4.455029900104366E-4</v>
      </c>
      <c r="M710" s="138">
        <f t="shared" si="29"/>
        <v>-7.2047708203313732E-3</v>
      </c>
    </row>
    <row r="711" spans="9:13" x14ac:dyDescent="0.25">
      <c r="I711" s="135">
        <v>34960</v>
      </c>
      <c r="J711" s="136">
        <v>582.77</v>
      </c>
      <c r="K711" s="136">
        <v>1422.58</v>
      </c>
      <c r="L711" s="138">
        <f t="shared" ref="L711:L774" si="30">(J711-J710)/J710</f>
        <v>-9.9425730693415769E-4</v>
      </c>
      <c r="M711" s="138">
        <f t="shared" ref="M711:M774" si="31">(K711-K710)/K710</f>
        <v>-6.3769897535116112E-3</v>
      </c>
    </row>
    <row r="712" spans="9:13" x14ac:dyDescent="0.25">
      <c r="I712" s="135">
        <v>34961</v>
      </c>
      <c r="J712" s="136">
        <v>584.20000000000005</v>
      </c>
      <c r="K712" s="136">
        <v>1408.97</v>
      </c>
      <c r="L712" s="138">
        <f t="shared" si="30"/>
        <v>2.4537982394427713E-3</v>
      </c>
      <c r="M712" s="138">
        <f t="shared" si="31"/>
        <v>-9.5671245202378075E-3</v>
      </c>
    </row>
    <row r="713" spans="9:13" x14ac:dyDescent="0.25">
      <c r="I713" s="135">
        <v>34962</v>
      </c>
      <c r="J713" s="136">
        <v>586.77</v>
      </c>
      <c r="K713" s="136">
        <v>1397.32</v>
      </c>
      <c r="L713" s="138">
        <f t="shared" si="30"/>
        <v>4.3991783635740096E-3</v>
      </c>
      <c r="M713" s="138">
        <f t="shared" si="31"/>
        <v>-8.2684514219607871E-3</v>
      </c>
    </row>
    <row r="714" spans="9:13" x14ac:dyDescent="0.25">
      <c r="I714" s="135">
        <v>34963</v>
      </c>
      <c r="J714" s="136">
        <v>583</v>
      </c>
      <c r="K714" s="136">
        <v>1388.82</v>
      </c>
      <c r="L714" s="138">
        <f t="shared" si="30"/>
        <v>-6.4250046866744757E-3</v>
      </c>
      <c r="M714" s="138">
        <f t="shared" si="31"/>
        <v>-6.0830733117682428E-3</v>
      </c>
    </row>
    <row r="715" spans="9:13" x14ac:dyDescent="0.25">
      <c r="I715" s="135">
        <v>34964</v>
      </c>
      <c r="J715" s="136">
        <v>581.73</v>
      </c>
      <c r="K715" s="136">
        <v>1365.97</v>
      </c>
      <c r="L715" s="138">
        <f t="shared" si="30"/>
        <v>-2.1783876500857322E-3</v>
      </c>
      <c r="M715" s="138">
        <f t="shared" si="31"/>
        <v>-1.6452816059676495E-2</v>
      </c>
    </row>
    <row r="716" spans="9:13" x14ac:dyDescent="0.25">
      <c r="I716" s="135">
        <v>34967</v>
      </c>
      <c r="J716" s="136">
        <v>581.80999999999995</v>
      </c>
      <c r="K716" s="136">
        <v>1356.78</v>
      </c>
      <c r="L716" s="138">
        <f t="shared" si="30"/>
        <v>1.3752084300264252E-4</v>
      </c>
      <c r="M716" s="138">
        <f t="shared" si="31"/>
        <v>-6.7278197910642656E-3</v>
      </c>
    </row>
    <row r="717" spans="9:13" x14ac:dyDescent="0.25">
      <c r="I717" s="135">
        <v>34968</v>
      </c>
      <c r="J717" s="136">
        <v>581.41</v>
      </c>
      <c r="K717" s="136">
        <v>1356.78</v>
      </c>
      <c r="L717" s="138">
        <f t="shared" si="30"/>
        <v>-6.875096681046687E-4</v>
      </c>
      <c r="M717" s="138">
        <f t="shared" si="31"/>
        <v>0</v>
      </c>
    </row>
    <row r="718" spans="9:13" x14ac:dyDescent="0.25">
      <c r="I718" s="135">
        <v>34969</v>
      </c>
      <c r="J718" s="136">
        <v>581.04</v>
      </c>
      <c r="K718" s="136">
        <v>1331.62</v>
      </c>
      <c r="L718" s="138">
        <f t="shared" si="30"/>
        <v>-6.3638396312413711E-4</v>
      </c>
      <c r="M718" s="138">
        <f t="shared" si="31"/>
        <v>-1.8543905423134246E-2</v>
      </c>
    </row>
    <row r="719" spans="9:13" x14ac:dyDescent="0.25">
      <c r="I719" s="135">
        <v>34970</v>
      </c>
      <c r="J719" s="136">
        <v>585.87</v>
      </c>
      <c r="K719" s="136">
        <v>1329.2</v>
      </c>
      <c r="L719" s="138">
        <f t="shared" si="30"/>
        <v>8.3126807104502987E-3</v>
      </c>
      <c r="M719" s="138">
        <f t="shared" si="31"/>
        <v>-1.8173352758293249E-3</v>
      </c>
    </row>
    <row r="720" spans="9:13" x14ac:dyDescent="0.25">
      <c r="I720" s="135">
        <v>34971</v>
      </c>
      <c r="J720" s="136">
        <v>584.41</v>
      </c>
      <c r="K720" s="136">
        <v>1350.1</v>
      </c>
      <c r="L720" s="138">
        <f t="shared" si="30"/>
        <v>-2.492020414085098E-3</v>
      </c>
      <c r="M720" s="138">
        <f t="shared" si="31"/>
        <v>1.5723743605175942E-2</v>
      </c>
    </row>
    <row r="721" spans="9:13" x14ac:dyDescent="0.25">
      <c r="I721" s="135">
        <v>34974</v>
      </c>
      <c r="J721" s="136">
        <v>581.72</v>
      </c>
      <c r="K721" s="136">
        <v>1375.99</v>
      </c>
      <c r="L721" s="138">
        <f t="shared" si="30"/>
        <v>-4.6029328724695694E-3</v>
      </c>
      <c r="M721" s="138">
        <f t="shared" si="31"/>
        <v>1.9176357306866232E-2</v>
      </c>
    </row>
    <row r="722" spans="9:13" x14ac:dyDescent="0.25">
      <c r="I722" s="135">
        <v>34975</v>
      </c>
      <c r="J722" s="136">
        <v>582.34</v>
      </c>
      <c r="K722" s="136">
        <v>1367.24</v>
      </c>
      <c r="L722" s="138">
        <f t="shared" si="30"/>
        <v>1.0658048545692162E-3</v>
      </c>
      <c r="M722" s="138">
        <f t="shared" si="31"/>
        <v>-6.3590578419901308E-3</v>
      </c>
    </row>
    <row r="723" spans="9:13" x14ac:dyDescent="0.25">
      <c r="I723" s="135">
        <v>34976</v>
      </c>
      <c r="J723" s="136">
        <v>581.47</v>
      </c>
      <c r="K723" s="136">
        <v>1351.17</v>
      </c>
      <c r="L723" s="138">
        <f t="shared" si="30"/>
        <v>-1.4939725933303645E-3</v>
      </c>
      <c r="M723" s="138">
        <f t="shared" si="31"/>
        <v>-1.1753605804394208E-2</v>
      </c>
    </row>
    <row r="724" spans="9:13" x14ac:dyDescent="0.25">
      <c r="I724" s="135">
        <v>34977</v>
      </c>
      <c r="J724" s="136">
        <v>582.63</v>
      </c>
      <c r="K724" s="136">
        <v>1354.53</v>
      </c>
      <c r="L724" s="138">
        <f t="shared" si="30"/>
        <v>1.9949438492097068E-3</v>
      </c>
      <c r="M724" s="138">
        <f t="shared" si="31"/>
        <v>2.4867337196651049E-3</v>
      </c>
    </row>
    <row r="725" spans="9:13" x14ac:dyDescent="0.25">
      <c r="I725" s="135">
        <v>34978</v>
      </c>
      <c r="J725" s="136">
        <v>582.49</v>
      </c>
      <c r="K725" s="136">
        <v>1343.75</v>
      </c>
      <c r="L725" s="138">
        <f t="shared" si="30"/>
        <v>-2.4028972074899396E-4</v>
      </c>
      <c r="M725" s="138">
        <f t="shared" si="31"/>
        <v>-7.9584800631953313E-3</v>
      </c>
    </row>
    <row r="726" spans="9:13" x14ac:dyDescent="0.25">
      <c r="I726" s="135">
        <v>34981</v>
      </c>
      <c r="J726" s="136">
        <v>578.37</v>
      </c>
      <c r="K726" s="136">
        <v>1339.72</v>
      </c>
      <c r="L726" s="138">
        <f t="shared" si="30"/>
        <v>-7.0730827997047239E-3</v>
      </c>
      <c r="M726" s="138">
        <f t="shared" si="31"/>
        <v>-2.9990697674418402E-3</v>
      </c>
    </row>
    <row r="727" spans="9:13" x14ac:dyDescent="0.25">
      <c r="I727" s="135">
        <v>34982</v>
      </c>
      <c r="J727" s="136">
        <v>577.52</v>
      </c>
      <c r="K727" s="136">
        <v>1323.69</v>
      </c>
      <c r="L727" s="138">
        <f t="shared" si="30"/>
        <v>-1.4696474575099378E-3</v>
      </c>
      <c r="M727" s="138">
        <f t="shared" si="31"/>
        <v>-1.1965186755441415E-2</v>
      </c>
    </row>
    <row r="728" spans="9:13" x14ac:dyDescent="0.25">
      <c r="I728" s="135">
        <v>34983</v>
      </c>
      <c r="J728" s="136">
        <v>579.46</v>
      </c>
      <c r="K728" s="136">
        <v>1323.17</v>
      </c>
      <c r="L728" s="138">
        <f t="shared" si="30"/>
        <v>3.3591910236875858E-3</v>
      </c>
      <c r="M728" s="138">
        <f t="shared" si="31"/>
        <v>-3.9284122415367783E-4</v>
      </c>
    </row>
    <row r="729" spans="9:13" x14ac:dyDescent="0.25">
      <c r="I729" s="135">
        <v>34984</v>
      </c>
      <c r="J729" s="136">
        <v>583.1</v>
      </c>
      <c r="K729" s="136">
        <v>1313.59</v>
      </c>
      <c r="L729" s="138">
        <f t="shared" si="30"/>
        <v>6.2817105581057988E-3</v>
      </c>
      <c r="M729" s="138">
        <f t="shared" si="31"/>
        <v>-7.2401883355881361E-3</v>
      </c>
    </row>
    <row r="730" spans="9:13" x14ac:dyDescent="0.25">
      <c r="I730" s="135">
        <v>34985</v>
      </c>
      <c r="J730" s="136">
        <v>584.5</v>
      </c>
      <c r="K730" s="136">
        <v>1321.28</v>
      </c>
      <c r="L730" s="138">
        <f t="shared" si="30"/>
        <v>2.4009603841536223E-3</v>
      </c>
      <c r="M730" s="138">
        <f t="shared" si="31"/>
        <v>5.8541858570787348E-3</v>
      </c>
    </row>
    <row r="731" spans="9:13" x14ac:dyDescent="0.25">
      <c r="I731" s="135">
        <v>34988</v>
      </c>
      <c r="J731" s="136">
        <v>583.03</v>
      </c>
      <c r="K731" s="136">
        <v>1334.21</v>
      </c>
      <c r="L731" s="138">
        <f t="shared" si="30"/>
        <v>-2.5149700598802861E-3</v>
      </c>
      <c r="M731" s="138">
        <f t="shared" si="31"/>
        <v>9.7859651247275848E-3</v>
      </c>
    </row>
    <row r="732" spans="9:13" x14ac:dyDescent="0.25">
      <c r="I732" s="135">
        <v>34989</v>
      </c>
      <c r="J732" s="136">
        <v>586.78</v>
      </c>
      <c r="K732" s="136">
        <v>1330.16</v>
      </c>
      <c r="L732" s="138">
        <f t="shared" si="30"/>
        <v>6.4319160249043791E-3</v>
      </c>
      <c r="M732" s="138">
        <f t="shared" si="31"/>
        <v>-3.0355041560173844E-3</v>
      </c>
    </row>
    <row r="733" spans="9:13" x14ac:dyDescent="0.25">
      <c r="I733" s="135">
        <v>34990</v>
      </c>
      <c r="J733" s="136">
        <v>587.44000000000005</v>
      </c>
      <c r="K733" s="136">
        <v>1341.21</v>
      </c>
      <c r="L733" s="138">
        <f t="shared" si="30"/>
        <v>1.1247827124306927E-3</v>
      </c>
      <c r="M733" s="138">
        <f t="shared" si="31"/>
        <v>8.3072713057075493E-3</v>
      </c>
    </row>
    <row r="734" spans="9:13" x14ac:dyDescent="0.25">
      <c r="I734" s="135">
        <v>34991</v>
      </c>
      <c r="J734" s="136">
        <v>590.65</v>
      </c>
      <c r="K734" s="136">
        <v>1333.6</v>
      </c>
      <c r="L734" s="138">
        <f t="shared" si="30"/>
        <v>5.4643878523762809E-3</v>
      </c>
      <c r="M734" s="138">
        <f t="shared" si="31"/>
        <v>-5.673980957493701E-3</v>
      </c>
    </row>
    <row r="735" spans="9:13" x14ac:dyDescent="0.25">
      <c r="I735" s="135">
        <v>34992</v>
      </c>
      <c r="J735" s="136">
        <v>587.46</v>
      </c>
      <c r="K735" s="136">
        <v>1328.21</v>
      </c>
      <c r="L735" s="138">
        <f t="shared" si="30"/>
        <v>-5.400829594514418E-3</v>
      </c>
      <c r="M735" s="138">
        <f t="shared" si="31"/>
        <v>-4.0416916616675715E-3</v>
      </c>
    </row>
    <row r="736" spans="9:13" x14ac:dyDescent="0.25">
      <c r="I736" s="135">
        <v>34995</v>
      </c>
      <c r="J736" s="136">
        <v>585.05999999999995</v>
      </c>
      <c r="K736" s="136">
        <v>1318.4</v>
      </c>
      <c r="L736" s="138">
        <f t="shared" si="30"/>
        <v>-4.0853845368196825E-3</v>
      </c>
      <c r="M736" s="138">
        <f t="shared" si="31"/>
        <v>-7.3858802448407597E-3</v>
      </c>
    </row>
    <row r="737" spans="9:13" x14ac:dyDescent="0.25">
      <c r="I737" s="135">
        <v>34996</v>
      </c>
      <c r="J737" s="136">
        <v>586.54</v>
      </c>
      <c r="K737" s="136">
        <v>1290.78</v>
      </c>
      <c r="L737" s="138">
        <f t="shared" si="30"/>
        <v>2.5296550781116782E-3</v>
      </c>
      <c r="M737" s="138">
        <f t="shared" si="31"/>
        <v>-2.0949635922330186E-2</v>
      </c>
    </row>
    <row r="738" spans="9:13" x14ac:dyDescent="0.25">
      <c r="I738" s="135">
        <v>34997</v>
      </c>
      <c r="J738" s="136">
        <v>582.47</v>
      </c>
      <c r="K738" s="136">
        <v>1268.3900000000001</v>
      </c>
      <c r="L738" s="138">
        <f t="shared" si="30"/>
        <v>-6.9389981927915172E-3</v>
      </c>
      <c r="M738" s="138">
        <f t="shared" si="31"/>
        <v>-1.7346100807263728E-2</v>
      </c>
    </row>
    <row r="739" spans="9:13" x14ac:dyDescent="0.25">
      <c r="I739" s="135">
        <v>34998</v>
      </c>
      <c r="J739" s="136">
        <v>576.72</v>
      </c>
      <c r="K739" s="136">
        <v>1299.45</v>
      </c>
      <c r="L739" s="138">
        <f t="shared" si="30"/>
        <v>-9.8717530516593127E-3</v>
      </c>
      <c r="M739" s="138">
        <f t="shared" si="31"/>
        <v>2.4487736421762978E-2</v>
      </c>
    </row>
    <row r="740" spans="9:13" x14ac:dyDescent="0.25">
      <c r="I740" s="135">
        <v>34999</v>
      </c>
      <c r="J740" s="136">
        <v>579.70000000000005</v>
      </c>
      <c r="K740" s="136">
        <v>1221.74</v>
      </c>
      <c r="L740" s="138">
        <f t="shared" si="30"/>
        <v>5.1671521708975205E-3</v>
      </c>
      <c r="M740" s="138">
        <f t="shared" si="31"/>
        <v>-5.9802224017853733E-2</v>
      </c>
    </row>
    <row r="741" spans="9:13" x14ac:dyDescent="0.25">
      <c r="I741" s="135">
        <v>35002</v>
      </c>
      <c r="J741" s="136">
        <v>583.25</v>
      </c>
      <c r="K741" s="136">
        <v>1281.01</v>
      </c>
      <c r="L741" s="138">
        <f t="shared" si="30"/>
        <v>6.123857167500352E-3</v>
      </c>
      <c r="M741" s="138">
        <f t="shared" si="31"/>
        <v>4.8512776859233539E-2</v>
      </c>
    </row>
    <row r="742" spans="9:13" x14ac:dyDescent="0.25">
      <c r="I742" s="135">
        <v>35003</v>
      </c>
      <c r="J742" s="136">
        <v>581.5</v>
      </c>
      <c r="K742" s="136">
        <v>1265.32</v>
      </c>
      <c r="L742" s="138">
        <f t="shared" si="30"/>
        <v>-3.0004286326618087E-3</v>
      </c>
      <c r="M742" s="138">
        <f t="shared" si="31"/>
        <v>-1.224814794576159E-2</v>
      </c>
    </row>
    <row r="743" spans="9:13" x14ac:dyDescent="0.25">
      <c r="I743" s="135">
        <v>35004</v>
      </c>
      <c r="J743" s="136">
        <v>584.22</v>
      </c>
      <c r="K743" s="136">
        <v>1265.32</v>
      </c>
      <c r="L743" s="138">
        <f t="shared" si="30"/>
        <v>4.6775580395529278E-3</v>
      </c>
      <c r="M743" s="138">
        <f t="shared" si="31"/>
        <v>0</v>
      </c>
    </row>
    <row r="744" spans="9:13" x14ac:dyDescent="0.25">
      <c r="I744" s="135">
        <v>35005</v>
      </c>
      <c r="J744" s="136">
        <v>589.72</v>
      </c>
      <c r="K744" s="136">
        <v>1239.47</v>
      </c>
      <c r="L744" s="138">
        <f t="shared" si="30"/>
        <v>9.4142617507103482E-3</v>
      </c>
      <c r="M744" s="138">
        <f t="shared" si="31"/>
        <v>-2.0429614642936102E-2</v>
      </c>
    </row>
    <row r="745" spans="9:13" x14ac:dyDescent="0.25">
      <c r="I745" s="135">
        <v>35006</v>
      </c>
      <c r="J745" s="136">
        <v>590.57000000000005</v>
      </c>
      <c r="K745" s="136">
        <v>1241.43</v>
      </c>
      <c r="L745" s="138">
        <f t="shared" si="30"/>
        <v>1.4413620023062178E-3</v>
      </c>
      <c r="M745" s="138">
        <f t="shared" si="31"/>
        <v>1.5813210485127E-3</v>
      </c>
    </row>
    <row r="746" spans="9:13" x14ac:dyDescent="0.25">
      <c r="I746" s="135">
        <v>35009</v>
      </c>
      <c r="J746" s="136">
        <v>588.46</v>
      </c>
      <c r="K746" s="136">
        <v>1225.44</v>
      </c>
      <c r="L746" s="138">
        <f t="shared" si="30"/>
        <v>-3.5728194794859432E-3</v>
      </c>
      <c r="M746" s="138">
        <f t="shared" si="31"/>
        <v>-1.2880307387448352E-2</v>
      </c>
    </row>
    <row r="747" spans="9:13" x14ac:dyDescent="0.25">
      <c r="I747" s="135">
        <v>35010</v>
      </c>
      <c r="J747" s="136">
        <v>586.32000000000005</v>
      </c>
      <c r="K747" s="136">
        <v>1196.71</v>
      </c>
      <c r="L747" s="138">
        <f t="shared" si="30"/>
        <v>-3.6366108146687732E-3</v>
      </c>
      <c r="M747" s="138">
        <f t="shared" si="31"/>
        <v>-2.3444640292466394E-2</v>
      </c>
    </row>
    <row r="748" spans="9:13" x14ac:dyDescent="0.25">
      <c r="I748" s="135">
        <v>35011</v>
      </c>
      <c r="J748" s="136">
        <v>591.71</v>
      </c>
      <c r="K748" s="136">
        <v>1148.9100000000001</v>
      </c>
      <c r="L748" s="138">
        <f t="shared" si="30"/>
        <v>9.1929321872015034E-3</v>
      </c>
      <c r="M748" s="138">
        <f t="shared" si="31"/>
        <v>-3.9942843295368097E-2</v>
      </c>
    </row>
    <row r="749" spans="9:13" x14ac:dyDescent="0.25">
      <c r="I749" s="135">
        <v>35012</v>
      </c>
      <c r="J749" s="136">
        <v>593.26</v>
      </c>
      <c r="K749" s="136">
        <v>1082.5899999999999</v>
      </c>
      <c r="L749" s="138">
        <f t="shared" si="30"/>
        <v>2.6195264572171409E-3</v>
      </c>
      <c r="M749" s="138">
        <f t="shared" si="31"/>
        <v>-5.7724277793735068E-2</v>
      </c>
    </row>
    <row r="750" spans="9:13" x14ac:dyDescent="0.25">
      <c r="I750" s="135">
        <v>35013</v>
      </c>
      <c r="J750" s="136">
        <v>592.72</v>
      </c>
      <c r="K750" s="136">
        <v>1140.58</v>
      </c>
      <c r="L750" s="138">
        <f t="shared" si="30"/>
        <v>-9.102248592522058E-4</v>
      </c>
      <c r="M750" s="138">
        <f t="shared" si="31"/>
        <v>5.3565985276050963E-2</v>
      </c>
    </row>
    <row r="751" spans="9:13" x14ac:dyDescent="0.25">
      <c r="I751" s="135">
        <v>35016</v>
      </c>
      <c r="J751" s="136">
        <v>592.29999999999995</v>
      </c>
      <c r="K751" s="136">
        <v>1122.01</v>
      </c>
      <c r="L751" s="138">
        <f t="shared" si="30"/>
        <v>-7.0859765150504917E-4</v>
      </c>
      <c r="M751" s="138">
        <f t="shared" si="31"/>
        <v>-1.628119027161614E-2</v>
      </c>
    </row>
    <row r="752" spans="9:13" x14ac:dyDescent="0.25">
      <c r="I752" s="135">
        <v>35017</v>
      </c>
      <c r="J752" s="136">
        <v>589.29</v>
      </c>
      <c r="K752" s="136">
        <v>1093.44</v>
      </c>
      <c r="L752" s="138">
        <f t="shared" si="30"/>
        <v>-5.0818841803140155E-3</v>
      </c>
      <c r="M752" s="138">
        <f t="shared" si="31"/>
        <v>-2.5463231165497577E-2</v>
      </c>
    </row>
    <row r="753" spans="9:13" x14ac:dyDescent="0.25">
      <c r="I753" s="135">
        <v>35018</v>
      </c>
      <c r="J753" s="136">
        <v>593.96</v>
      </c>
      <c r="K753" s="136">
        <v>1101.3</v>
      </c>
      <c r="L753" s="138">
        <f t="shared" si="30"/>
        <v>7.9247908500060631E-3</v>
      </c>
      <c r="M753" s="138">
        <f t="shared" si="31"/>
        <v>7.1883230904301104E-3</v>
      </c>
    </row>
    <row r="754" spans="9:13" x14ac:dyDescent="0.25">
      <c r="I754" s="135">
        <v>35019</v>
      </c>
      <c r="J754" s="136">
        <v>597.34</v>
      </c>
      <c r="K754" s="136">
        <v>1124.03</v>
      </c>
      <c r="L754" s="138">
        <f t="shared" si="30"/>
        <v>5.6906188968954058E-3</v>
      </c>
      <c r="M754" s="138">
        <f t="shared" si="31"/>
        <v>2.0639244529192788E-2</v>
      </c>
    </row>
    <row r="755" spans="9:13" x14ac:dyDescent="0.25">
      <c r="I755" s="135">
        <v>35020</v>
      </c>
      <c r="J755" s="136">
        <v>600.07000000000005</v>
      </c>
      <c r="K755" s="136">
        <v>1164.0999999999999</v>
      </c>
      <c r="L755" s="138">
        <f t="shared" si="30"/>
        <v>4.5702614926173002E-3</v>
      </c>
      <c r="M755" s="138">
        <f t="shared" si="31"/>
        <v>3.5648514719357968E-2</v>
      </c>
    </row>
    <row r="756" spans="9:13" x14ac:dyDescent="0.25">
      <c r="I756" s="135">
        <v>35023</v>
      </c>
      <c r="J756" s="136">
        <v>596.85</v>
      </c>
      <c r="K756" s="136">
        <v>1168.0999999999999</v>
      </c>
      <c r="L756" s="138">
        <f t="shared" si="30"/>
        <v>-5.366040628593376E-3</v>
      </c>
      <c r="M756" s="138">
        <f t="shared" si="31"/>
        <v>3.4361309165879222E-3</v>
      </c>
    </row>
    <row r="757" spans="9:13" x14ac:dyDescent="0.25">
      <c r="I757" s="135">
        <v>35024</v>
      </c>
      <c r="J757" s="136">
        <v>600.24</v>
      </c>
      <c r="K757" s="136">
        <v>1167.19</v>
      </c>
      <c r="L757" s="138">
        <f t="shared" si="30"/>
        <v>5.6798190500125427E-3</v>
      </c>
      <c r="M757" s="138">
        <f t="shared" si="31"/>
        <v>-7.7904289016338883E-4</v>
      </c>
    </row>
    <row r="758" spans="9:13" x14ac:dyDescent="0.25">
      <c r="I758" s="135">
        <v>35025</v>
      </c>
      <c r="J758" s="136">
        <v>598.4</v>
      </c>
      <c r="K758" s="136">
        <v>1180.98</v>
      </c>
      <c r="L758" s="138">
        <f t="shared" si="30"/>
        <v>-3.0654404904705314E-3</v>
      </c>
      <c r="M758" s="138">
        <f t="shared" si="31"/>
        <v>1.1814700263024841E-2</v>
      </c>
    </row>
    <row r="759" spans="9:13" x14ac:dyDescent="0.25">
      <c r="I759" s="135">
        <v>35026</v>
      </c>
      <c r="J759" s="136">
        <v>598.4</v>
      </c>
      <c r="K759" s="136">
        <v>1183.55</v>
      </c>
      <c r="L759" s="138">
        <f t="shared" si="30"/>
        <v>0</v>
      </c>
      <c r="M759" s="138">
        <f t="shared" si="31"/>
        <v>2.1761587833832377E-3</v>
      </c>
    </row>
    <row r="760" spans="9:13" x14ac:dyDescent="0.25">
      <c r="I760" s="135">
        <v>35027</v>
      </c>
      <c r="J760" s="136">
        <v>599.97</v>
      </c>
      <c r="K760" s="136">
        <v>1222.9000000000001</v>
      </c>
      <c r="L760" s="138">
        <f t="shared" si="30"/>
        <v>2.6236631016043617E-3</v>
      </c>
      <c r="M760" s="138">
        <f t="shared" si="31"/>
        <v>3.3247433568501655E-2</v>
      </c>
    </row>
    <row r="761" spans="9:13" x14ac:dyDescent="0.25">
      <c r="I761" s="135">
        <v>35030</v>
      </c>
      <c r="J761" s="136">
        <v>601.32000000000005</v>
      </c>
      <c r="K761" s="136">
        <v>1235.28</v>
      </c>
      <c r="L761" s="138">
        <f t="shared" si="30"/>
        <v>2.2501125056253193E-3</v>
      </c>
      <c r="M761" s="138">
        <f t="shared" si="31"/>
        <v>1.0123476980946832E-2</v>
      </c>
    </row>
    <row r="762" spans="9:13" x14ac:dyDescent="0.25">
      <c r="I762" s="135">
        <v>35031</v>
      </c>
      <c r="J762" s="136">
        <v>606.45000000000005</v>
      </c>
      <c r="K762" s="136">
        <v>1245.6600000000001</v>
      </c>
      <c r="L762" s="138">
        <f t="shared" si="30"/>
        <v>8.5312312911594405E-3</v>
      </c>
      <c r="M762" s="138">
        <f t="shared" si="31"/>
        <v>8.4029531766078216E-3</v>
      </c>
    </row>
    <row r="763" spans="9:13" x14ac:dyDescent="0.25">
      <c r="I763" s="135">
        <v>35032</v>
      </c>
      <c r="J763" s="136">
        <v>607.64</v>
      </c>
      <c r="K763" s="136">
        <v>1232.83</v>
      </c>
      <c r="L763" s="138">
        <f t="shared" si="30"/>
        <v>1.9622392612745334E-3</v>
      </c>
      <c r="M763" s="138">
        <f t="shared" si="31"/>
        <v>-1.029976076939145E-2</v>
      </c>
    </row>
    <row r="764" spans="9:13" x14ac:dyDescent="0.25">
      <c r="I764" s="135">
        <v>35033</v>
      </c>
      <c r="J764" s="136">
        <v>605.37</v>
      </c>
      <c r="K764" s="136">
        <v>1229.1099999999999</v>
      </c>
      <c r="L764" s="138">
        <f t="shared" si="30"/>
        <v>-3.7357645974589919E-3</v>
      </c>
      <c r="M764" s="138">
        <f t="shared" si="31"/>
        <v>-3.0174476610725139E-3</v>
      </c>
    </row>
    <row r="765" spans="9:13" x14ac:dyDescent="0.25">
      <c r="I765" s="135">
        <v>35034</v>
      </c>
      <c r="J765" s="136">
        <v>606.98</v>
      </c>
      <c r="K765" s="136">
        <v>1220.01</v>
      </c>
      <c r="L765" s="138">
        <f t="shared" si="30"/>
        <v>2.6595305350447058E-3</v>
      </c>
      <c r="M765" s="138">
        <f t="shared" si="31"/>
        <v>-7.4037311550633469E-3</v>
      </c>
    </row>
    <row r="766" spans="9:13" x14ac:dyDescent="0.25">
      <c r="I766" s="135">
        <v>35037</v>
      </c>
      <c r="J766" s="136">
        <v>613.67999999999995</v>
      </c>
      <c r="K766" s="136">
        <v>1220.01</v>
      </c>
      <c r="L766" s="138">
        <f t="shared" si="30"/>
        <v>1.1038254967214622E-2</v>
      </c>
      <c r="M766" s="138">
        <f t="shared" si="31"/>
        <v>0</v>
      </c>
    </row>
    <row r="767" spans="9:13" x14ac:dyDescent="0.25">
      <c r="I767" s="135">
        <v>35038</v>
      </c>
      <c r="J767" s="136">
        <v>617.67999999999995</v>
      </c>
      <c r="K767" s="136">
        <v>1206.75</v>
      </c>
      <c r="L767" s="138">
        <f t="shared" si="30"/>
        <v>6.5180550123843054E-3</v>
      </c>
      <c r="M767" s="138">
        <f t="shared" si="31"/>
        <v>-1.0868763370792036E-2</v>
      </c>
    </row>
    <row r="768" spans="9:13" x14ac:dyDescent="0.25">
      <c r="I768" s="135">
        <v>35039</v>
      </c>
      <c r="J768" s="136">
        <v>620.17999999999995</v>
      </c>
      <c r="K768" s="136">
        <v>1203.8</v>
      </c>
      <c r="L768" s="138">
        <f t="shared" si="30"/>
        <v>4.0474031861157883E-3</v>
      </c>
      <c r="M768" s="138">
        <f t="shared" si="31"/>
        <v>-2.4445825564533212E-3</v>
      </c>
    </row>
    <row r="769" spans="9:13" x14ac:dyDescent="0.25">
      <c r="I769" s="135">
        <v>35040</v>
      </c>
      <c r="J769" s="136">
        <v>616.16999999999996</v>
      </c>
      <c r="K769" s="136">
        <v>1197.78</v>
      </c>
      <c r="L769" s="138">
        <f t="shared" si="30"/>
        <v>-6.465864748943841E-3</v>
      </c>
      <c r="M769" s="138">
        <f t="shared" si="31"/>
        <v>-5.0008307027745325E-3</v>
      </c>
    </row>
    <row r="770" spans="9:13" x14ac:dyDescent="0.25">
      <c r="I770" s="135">
        <v>35041</v>
      </c>
      <c r="J770" s="136">
        <v>617.48</v>
      </c>
      <c r="K770" s="136">
        <v>1197.78</v>
      </c>
      <c r="L770" s="138">
        <f t="shared" si="30"/>
        <v>2.1260366457309821E-3</v>
      </c>
      <c r="M770" s="138">
        <f t="shared" si="31"/>
        <v>0</v>
      </c>
    </row>
    <row r="771" spans="9:13" x14ac:dyDescent="0.25">
      <c r="I771" s="135">
        <v>35044</v>
      </c>
      <c r="J771" s="136">
        <v>619.52</v>
      </c>
      <c r="K771" s="136">
        <v>1205.97</v>
      </c>
      <c r="L771" s="138">
        <f t="shared" si="30"/>
        <v>3.3037507287684842E-3</v>
      </c>
      <c r="M771" s="138">
        <f t="shared" si="31"/>
        <v>6.8376496518559792E-3</v>
      </c>
    </row>
    <row r="772" spans="9:13" x14ac:dyDescent="0.25">
      <c r="I772" s="135">
        <v>35045</v>
      </c>
      <c r="J772" s="136">
        <v>618.78</v>
      </c>
      <c r="K772" s="136">
        <v>1206.06</v>
      </c>
      <c r="L772" s="138">
        <f t="shared" si="30"/>
        <v>-1.1944731404958824E-3</v>
      </c>
      <c r="M772" s="138">
        <f t="shared" si="31"/>
        <v>7.4628722107447233E-5</v>
      </c>
    </row>
    <row r="773" spans="9:13" x14ac:dyDescent="0.25">
      <c r="I773" s="135">
        <v>35046</v>
      </c>
      <c r="J773" s="136">
        <v>621.69000000000005</v>
      </c>
      <c r="K773" s="136">
        <v>1234.28</v>
      </c>
      <c r="L773" s="138">
        <f t="shared" si="30"/>
        <v>4.7028022883740294E-3</v>
      </c>
      <c r="M773" s="138">
        <f t="shared" si="31"/>
        <v>2.3398504220353902E-2</v>
      </c>
    </row>
    <row r="774" spans="9:13" x14ac:dyDescent="0.25">
      <c r="I774" s="135">
        <v>35047</v>
      </c>
      <c r="J774" s="136">
        <v>616.91999999999996</v>
      </c>
      <c r="K774" s="136">
        <v>1243.74</v>
      </c>
      <c r="L774" s="138">
        <f t="shared" si="30"/>
        <v>-7.6726342710998971E-3</v>
      </c>
      <c r="M774" s="138">
        <f t="shared" si="31"/>
        <v>7.6643873351265809E-3</v>
      </c>
    </row>
    <row r="775" spans="9:13" x14ac:dyDescent="0.25">
      <c r="I775" s="135">
        <v>35048</v>
      </c>
      <c r="J775" s="136">
        <v>616.34</v>
      </c>
      <c r="K775" s="136">
        <v>1248.55</v>
      </c>
      <c r="L775" s="138">
        <f t="shared" ref="L775:L838" si="32">(J775-J774)/J774</f>
        <v>-9.401543149839968E-4</v>
      </c>
      <c r="M775" s="138">
        <f t="shared" ref="M775:M838" si="33">(K775-K774)/K774</f>
        <v>3.8673677778313358E-3</v>
      </c>
    </row>
    <row r="776" spans="9:13" x14ac:dyDescent="0.25">
      <c r="I776" s="135">
        <v>35051</v>
      </c>
      <c r="J776" s="136">
        <v>606.80999999999995</v>
      </c>
      <c r="K776" s="136">
        <v>1240.33</v>
      </c>
      <c r="L776" s="138">
        <f t="shared" si="32"/>
        <v>-1.5462244864847464E-2</v>
      </c>
      <c r="M776" s="138">
        <f t="shared" si="33"/>
        <v>-6.5836370189419945E-3</v>
      </c>
    </row>
    <row r="777" spans="9:13" x14ac:dyDescent="0.25">
      <c r="I777" s="135">
        <v>35052</v>
      </c>
      <c r="J777" s="136">
        <v>611.92999999999995</v>
      </c>
      <c r="K777" s="136">
        <v>1226.47</v>
      </c>
      <c r="L777" s="138">
        <f t="shared" si="32"/>
        <v>8.4375669484682281E-3</v>
      </c>
      <c r="M777" s="138">
        <f t="shared" si="33"/>
        <v>-1.1174445510468908E-2</v>
      </c>
    </row>
    <row r="778" spans="9:13" x14ac:dyDescent="0.25">
      <c r="I778" s="135">
        <v>35053</v>
      </c>
      <c r="J778" s="136">
        <v>605.94000000000005</v>
      </c>
      <c r="K778" s="136">
        <v>1251.1099999999999</v>
      </c>
      <c r="L778" s="138">
        <f t="shared" si="32"/>
        <v>-9.7887013220464697E-3</v>
      </c>
      <c r="M778" s="138">
        <f t="shared" si="33"/>
        <v>2.0090177501284071E-2</v>
      </c>
    </row>
    <row r="779" spans="9:13" x14ac:dyDescent="0.25">
      <c r="I779" s="135">
        <v>35054</v>
      </c>
      <c r="J779" s="136">
        <v>610.49</v>
      </c>
      <c r="K779" s="136">
        <v>1245.4100000000001</v>
      </c>
      <c r="L779" s="138">
        <f t="shared" si="32"/>
        <v>7.5089942898636068E-3</v>
      </c>
      <c r="M779" s="138">
        <f t="shared" si="33"/>
        <v>-4.5559543125702926E-3</v>
      </c>
    </row>
    <row r="780" spans="9:13" x14ac:dyDescent="0.25">
      <c r="I780" s="135">
        <v>35055</v>
      </c>
      <c r="J780" s="136">
        <v>611.96</v>
      </c>
      <c r="K780" s="136">
        <v>1262.69</v>
      </c>
      <c r="L780" s="138">
        <f t="shared" si="32"/>
        <v>2.4079018493341859E-3</v>
      </c>
      <c r="M780" s="138">
        <f t="shared" si="33"/>
        <v>1.3874948812037781E-2</v>
      </c>
    </row>
    <row r="781" spans="9:13" x14ac:dyDescent="0.25">
      <c r="I781" s="135">
        <v>35058</v>
      </c>
      <c r="J781" s="136">
        <v>611.96</v>
      </c>
      <c r="K781" s="136">
        <v>1262.69</v>
      </c>
      <c r="L781" s="138">
        <f t="shared" si="32"/>
        <v>0</v>
      </c>
      <c r="M781" s="138">
        <f t="shared" si="33"/>
        <v>0</v>
      </c>
    </row>
    <row r="782" spans="9:13" x14ac:dyDescent="0.25">
      <c r="I782" s="135">
        <v>35059</v>
      </c>
      <c r="J782" s="136">
        <v>614.29999999999995</v>
      </c>
      <c r="K782" s="136">
        <v>1269.3599999999999</v>
      </c>
      <c r="L782" s="138">
        <f t="shared" si="32"/>
        <v>3.8237793319823485E-3</v>
      </c>
      <c r="M782" s="138">
        <f t="shared" si="33"/>
        <v>5.2823733457933817E-3</v>
      </c>
    </row>
    <row r="783" spans="9:13" x14ac:dyDescent="0.25">
      <c r="I783" s="135">
        <v>35060</v>
      </c>
      <c r="J783" s="136">
        <v>614.53</v>
      </c>
      <c r="K783" s="136">
        <v>1266.1600000000001</v>
      </c>
      <c r="L783" s="138">
        <f t="shared" si="32"/>
        <v>3.7440989744427512E-4</v>
      </c>
      <c r="M783" s="138">
        <f t="shared" si="33"/>
        <v>-2.5209554421124175E-3</v>
      </c>
    </row>
    <row r="784" spans="9:13" x14ac:dyDescent="0.25">
      <c r="I784" s="135">
        <v>35061</v>
      </c>
      <c r="J784" s="136">
        <v>614.12</v>
      </c>
      <c r="K784" s="136">
        <v>1261.42</v>
      </c>
      <c r="L784" s="138">
        <f t="shared" si="32"/>
        <v>-6.671765414218479E-4</v>
      </c>
      <c r="M784" s="138">
        <f t="shared" si="33"/>
        <v>-3.7436027042395976E-3</v>
      </c>
    </row>
    <row r="785" spans="9:13" x14ac:dyDescent="0.25">
      <c r="I785" s="135">
        <v>35062</v>
      </c>
      <c r="J785" s="136">
        <v>615.92999999999995</v>
      </c>
      <c r="K785" s="136">
        <v>1243.3699999999999</v>
      </c>
      <c r="L785" s="138">
        <f t="shared" si="32"/>
        <v>2.9473067152998526E-3</v>
      </c>
      <c r="M785" s="138">
        <f t="shared" si="33"/>
        <v>-1.4309270504669484E-2</v>
      </c>
    </row>
    <row r="786" spans="9:13" x14ac:dyDescent="0.25">
      <c r="I786" s="135">
        <v>35065</v>
      </c>
      <c r="J786" s="136">
        <v>615.92999999999995</v>
      </c>
      <c r="K786" s="136">
        <v>1243.3699999999999</v>
      </c>
      <c r="L786" s="138">
        <f t="shared" si="32"/>
        <v>0</v>
      </c>
      <c r="M786" s="138">
        <f t="shared" si="33"/>
        <v>0</v>
      </c>
    </row>
    <row r="787" spans="9:13" x14ac:dyDescent="0.25">
      <c r="I787" s="135">
        <v>35066</v>
      </c>
      <c r="J787" s="136">
        <v>620.73</v>
      </c>
      <c r="K787" s="136">
        <v>1256.79</v>
      </c>
      <c r="L787" s="138">
        <f t="shared" si="32"/>
        <v>7.7930933710000623E-3</v>
      </c>
      <c r="M787" s="138">
        <f t="shared" si="33"/>
        <v>1.0793247384125461E-2</v>
      </c>
    </row>
    <row r="788" spans="9:13" x14ac:dyDescent="0.25">
      <c r="I788" s="135">
        <v>35067</v>
      </c>
      <c r="J788" s="136">
        <v>621.32000000000005</v>
      </c>
      <c r="K788" s="136">
        <v>1286.1500000000001</v>
      </c>
      <c r="L788" s="138">
        <f t="shared" si="32"/>
        <v>9.5049377346033187E-4</v>
      </c>
      <c r="M788" s="138">
        <f t="shared" si="33"/>
        <v>2.3361102491267539E-2</v>
      </c>
    </row>
    <row r="789" spans="9:13" x14ac:dyDescent="0.25">
      <c r="I789" s="135">
        <v>35068</v>
      </c>
      <c r="J789" s="136">
        <v>617.70000000000005</v>
      </c>
      <c r="K789" s="136">
        <v>1298.0899999999999</v>
      </c>
      <c r="L789" s="138">
        <f t="shared" si="32"/>
        <v>-5.8263052855211557E-3</v>
      </c>
      <c r="M789" s="138">
        <f t="shared" si="33"/>
        <v>9.2835205846906084E-3</v>
      </c>
    </row>
    <row r="790" spans="9:13" x14ac:dyDescent="0.25">
      <c r="I790" s="135">
        <v>35069</v>
      </c>
      <c r="J790" s="136">
        <v>616.71</v>
      </c>
      <c r="K790" s="136">
        <v>1292.3800000000001</v>
      </c>
      <c r="L790" s="138">
        <f t="shared" si="32"/>
        <v>-1.6027197668771393E-3</v>
      </c>
      <c r="M790" s="138">
        <f t="shared" si="33"/>
        <v>-4.3987705012748035E-3</v>
      </c>
    </row>
    <row r="791" spans="9:13" x14ac:dyDescent="0.25">
      <c r="I791" s="135">
        <v>35072</v>
      </c>
      <c r="J791" s="136">
        <v>618.46</v>
      </c>
      <c r="K791" s="136">
        <v>1284.2</v>
      </c>
      <c r="L791" s="138">
        <f t="shared" si="32"/>
        <v>2.8376384362179953E-3</v>
      </c>
      <c r="M791" s="138">
        <f t="shared" si="33"/>
        <v>-6.3294077593278007E-3</v>
      </c>
    </row>
    <row r="792" spans="9:13" x14ac:dyDescent="0.25">
      <c r="I792" s="135">
        <v>35073</v>
      </c>
      <c r="J792" s="136">
        <v>609.45000000000005</v>
      </c>
      <c r="K792" s="136">
        <v>1278.5999999999999</v>
      </c>
      <c r="L792" s="138">
        <f t="shared" si="32"/>
        <v>-1.4568444200109935E-2</v>
      </c>
      <c r="M792" s="138">
        <f t="shared" si="33"/>
        <v>-4.3606914810778198E-3</v>
      </c>
    </row>
    <row r="793" spans="9:13" x14ac:dyDescent="0.25">
      <c r="I793" s="135">
        <v>35074</v>
      </c>
      <c r="J793" s="136">
        <v>598.48</v>
      </c>
      <c r="K793" s="136">
        <v>1261.67</v>
      </c>
      <c r="L793" s="138">
        <f t="shared" si="32"/>
        <v>-1.7999835917630692E-2</v>
      </c>
      <c r="M793" s="138">
        <f t="shared" si="33"/>
        <v>-1.3241044892851429E-2</v>
      </c>
    </row>
    <row r="794" spans="9:13" x14ac:dyDescent="0.25">
      <c r="I794" s="135">
        <v>35075</v>
      </c>
      <c r="J794" s="136">
        <v>602.69000000000005</v>
      </c>
      <c r="K794" s="136">
        <v>1264.6199999999999</v>
      </c>
      <c r="L794" s="138">
        <f t="shared" si="32"/>
        <v>7.0344873679989914E-3</v>
      </c>
      <c r="M794" s="138">
        <f t="shared" si="33"/>
        <v>2.3381708370650155E-3</v>
      </c>
    </row>
    <row r="795" spans="9:13" x14ac:dyDescent="0.25">
      <c r="I795" s="135">
        <v>35076</v>
      </c>
      <c r="J795" s="136">
        <v>601.80999999999995</v>
      </c>
      <c r="K795" s="136">
        <v>1272.72</v>
      </c>
      <c r="L795" s="138">
        <f t="shared" si="32"/>
        <v>-1.4601204599381259E-3</v>
      </c>
      <c r="M795" s="138">
        <f t="shared" si="33"/>
        <v>6.4050861128245144E-3</v>
      </c>
    </row>
    <row r="796" spans="9:13" x14ac:dyDescent="0.25">
      <c r="I796" s="135">
        <v>35079</v>
      </c>
      <c r="J796" s="136">
        <v>599.82000000000005</v>
      </c>
      <c r="K796" s="136">
        <v>1274.24</v>
      </c>
      <c r="L796" s="138">
        <f t="shared" si="32"/>
        <v>-3.3066914806997153E-3</v>
      </c>
      <c r="M796" s="138">
        <f t="shared" si="33"/>
        <v>1.1942925388144932E-3</v>
      </c>
    </row>
    <row r="797" spans="9:13" x14ac:dyDescent="0.25">
      <c r="I797" s="135">
        <v>35080</v>
      </c>
      <c r="J797" s="136">
        <v>608.44000000000005</v>
      </c>
      <c r="K797" s="136">
        <v>1265.8399999999999</v>
      </c>
      <c r="L797" s="138">
        <f t="shared" si="32"/>
        <v>1.437097796005469E-2</v>
      </c>
      <c r="M797" s="138">
        <f t="shared" si="33"/>
        <v>-6.592164741336083E-3</v>
      </c>
    </row>
    <row r="798" spans="9:13" x14ac:dyDescent="0.25">
      <c r="I798" s="135">
        <v>35081</v>
      </c>
      <c r="J798" s="136">
        <v>606.37</v>
      </c>
      <c r="K798" s="136">
        <v>1261.48</v>
      </c>
      <c r="L798" s="138">
        <f t="shared" si="32"/>
        <v>-3.4021431858524257E-3</v>
      </c>
      <c r="M798" s="138">
        <f t="shared" si="33"/>
        <v>-3.4443531567969888E-3</v>
      </c>
    </row>
    <row r="799" spans="9:13" x14ac:dyDescent="0.25">
      <c r="I799" s="135">
        <v>35082</v>
      </c>
      <c r="J799" s="136">
        <v>608.24</v>
      </c>
      <c r="K799" s="136">
        <v>1254.4100000000001</v>
      </c>
      <c r="L799" s="138">
        <f t="shared" si="32"/>
        <v>3.0839256559526437E-3</v>
      </c>
      <c r="M799" s="138">
        <f t="shared" si="33"/>
        <v>-5.6045280147128266E-3</v>
      </c>
    </row>
    <row r="800" spans="9:13" x14ac:dyDescent="0.25">
      <c r="I800" s="135">
        <v>35083</v>
      </c>
      <c r="J800" s="136">
        <v>611.83000000000004</v>
      </c>
      <c r="K800" s="136">
        <v>1252.81</v>
      </c>
      <c r="L800" s="138">
        <f t="shared" si="32"/>
        <v>5.9022754175983684E-3</v>
      </c>
      <c r="M800" s="138">
        <f t="shared" si="33"/>
        <v>-1.2755000358735471E-3</v>
      </c>
    </row>
    <row r="801" spans="9:13" x14ac:dyDescent="0.25">
      <c r="I801" s="135">
        <v>35086</v>
      </c>
      <c r="J801" s="136">
        <v>613.4</v>
      </c>
      <c r="K801" s="136">
        <v>1252.0899999999999</v>
      </c>
      <c r="L801" s="138">
        <f t="shared" si="32"/>
        <v>2.5660722749782394E-3</v>
      </c>
      <c r="M801" s="138">
        <f t="shared" si="33"/>
        <v>-5.7470805628948311E-4</v>
      </c>
    </row>
    <row r="802" spans="9:13" x14ac:dyDescent="0.25">
      <c r="I802" s="135">
        <v>35087</v>
      </c>
      <c r="J802" s="136">
        <v>612.79</v>
      </c>
      <c r="K802" s="136">
        <v>1248.8499999999999</v>
      </c>
      <c r="L802" s="138">
        <f t="shared" si="32"/>
        <v>-9.9445712422564997E-4</v>
      </c>
      <c r="M802" s="138">
        <f t="shared" si="33"/>
        <v>-2.58767341005839E-3</v>
      </c>
    </row>
    <row r="803" spans="9:13" x14ac:dyDescent="0.25">
      <c r="I803" s="135">
        <v>35088</v>
      </c>
      <c r="J803" s="136">
        <v>619.96</v>
      </c>
      <c r="K803" s="136">
        <v>1241.1300000000001</v>
      </c>
      <c r="L803" s="138">
        <f t="shared" si="32"/>
        <v>1.1700582581308561E-2</v>
      </c>
      <c r="M803" s="138">
        <f t="shared" si="33"/>
        <v>-6.1816871521798459E-3</v>
      </c>
    </row>
    <row r="804" spans="9:13" x14ac:dyDescent="0.25">
      <c r="I804" s="135">
        <v>35089</v>
      </c>
      <c r="J804" s="136">
        <v>617.03</v>
      </c>
      <c r="K804" s="136">
        <v>1235.9100000000001</v>
      </c>
      <c r="L804" s="138">
        <f t="shared" si="32"/>
        <v>-4.7261113620234588E-3</v>
      </c>
      <c r="M804" s="138">
        <f t="shared" si="33"/>
        <v>-4.2058446738053442E-3</v>
      </c>
    </row>
    <row r="805" spans="9:13" x14ac:dyDescent="0.25">
      <c r="I805" s="135">
        <v>35090</v>
      </c>
      <c r="J805" s="136">
        <v>621.62</v>
      </c>
      <c r="K805" s="136">
        <v>1241.72</v>
      </c>
      <c r="L805" s="138">
        <f t="shared" si="32"/>
        <v>7.4388603471468679E-3</v>
      </c>
      <c r="M805" s="138">
        <f t="shared" si="33"/>
        <v>4.7009895542555243E-3</v>
      </c>
    </row>
    <row r="806" spans="9:13" x14ac:dyDescent="0.25">
      <c r="I806" s="135">
        <v>35093</v>
      </c>
      <c r="J806" s="136">
        <v>624.22</v>
      </c>
      <c r="K806" s="136">
        <v>1251.83</v>
      </c>
      <c r="L806" s="138">
        <f t="shared" si="32"/>
        <v>4.1826196068337936E-3</v>
      </c>
      <c r="M806" s="138">
        <f t="shared" si="33"/>
        <v>8.1419321586186089E-3</v>
      </c>
    </row>
    <row r="807" spans="9:13" x14ac:dyDescent="0.25">
      <c r="I807" s="135">
        <v>35094</v>
      </c>
      <c r="J807" s="136">
        <v>630.15</v>
      </c>
      <c r="K807" s="136">
        <v>1253.49</v>
      </c>
      <c r="L807" s="138">
        <f t="shared" si="32"/>
        <v>9.499855820063359E-3</v>
      </c>
      <c r="M807" s="138">
        <f t="shared" si="33"/>
        <v>1.326058650136266E-3</v>
      </c>
    </row>
    <row r="808" spans="9:13" x14ac:dyDescent="0.25">
      <c r="I808" s="135">
        <v>35095</v>
      </c>
      <c r="J808" s="136">
        <v>636.02</v>
      </c>
      <c r="K808" s="136">
        <v>1266.4100000000001</v>
      </c>
      <c r="L808" s="138">
        <f t="shared" si="32"/>
        <v>9.315242402602562E-3</v>
      </c>
      <c r="M808" s="138">
        <f t="shared" si="33"/>
        <v>1.030722223551849E-2</v>
      </c>
    </row>
    <row r="809" spans="9:13" x14ac:dyDescent="0.25">
      <c r="I809" s="135">
        <v>35096</v>
      </c>
      <c r="J809" s="136">
        <v>638.46</v>
      </c>
      <c r="K809" s="136">
        <v>1286.79</v>
      </c>
      <c r="L809" s="138">
        <f t="shared" si="32"/>
        <v>3.8363573472533171E-3</v>
      </c>
      <c r="M809" s="138">
        <f t="shared" si="33"/>
        <v>1.6092734580428043E-2</v>
      </c>
    </row>
    <row r="810" spans="9:13" x14ac:dyDescent="0.25">
      <c r="I810" s="135">
        <v>35097</v>
      </c>
      <c r="J810" s="136">
        <v>635.84</v>
      </c>
      <c r="K810" s="136">
        <v>1329.58</v>
      </c>
      <c r="L810" s="138">
        <f t="shared" si="32"/>
        <v>-4.1036243460827685E-3</v>
      </c>
      <c r="M810" s="138">
        <f t="shared" si="33"/>
        <v>3.3253289192486706E-2</v>
      </c>
    </row>
    <row r="811" spans="9:13" x14ac:dyDescent="0.25">
      <c r="I811" s="135">
        <v>35100</v>
      </c>
      <c r="J811" s="136">
        <v>641.42999999999995</v>
      </c>
      <c r="K811" s="136">
        <v>1361.01</v>
      </c>
      <c r="L811" s="138">
        <f t="shared" si="32"/>
        <v>8.7915198792147681E-3</v>
      </c>
      <c r="M811" s="138">
        <f t="shared" si="33"/>
        <v>2.3639043908602764E-2</v>
      </c>
    </row>
    <row r="812" spans="9:13" x14ac:dyDescent="0.25">
      <c r="I812" s="135">
        <v>35101</v>
      </c>
      <c r="J812" s="136">
        <v>646.33000000000004</v>
      </c>
      <c r="K812" s="136">
        <v>1416.36</v>
      </c>
      <c r="L812" s="138">
        <f t="shared" si="32"/>
        <v>7.6391812044963462E-3</v>
      </c>
      <c r="M812" s="138">
        <f t="shared" si="33"/>
        <v>4.0668327198183633E-2</v>
      </c>
    </row>
    <row r="813" spans="9:13" x14ac:dyDescent="0.25">
      <c r="I813" s="135">
        <v>35102</v>
      </c>
      <c r="J813" s="136">
        <v>649.92999999999995</v>
      </c>
      <c r="K813" s="136">
        <v>1398.22</v>
      </c>
      <c r="L813" s="138">
        <f t="shared" si="32"/>
        <v>5.5699101078395073E-3</v>
      </c>
      <c r="M813" s="138">
        <f t="shared" si="33"/>
        <v>-1.2807478324719615E-2</v>
      </c>
    </row>
    <row r="814" spans="9:13" x14ac:dyDescent="0.25">
      <c r="I814" s="135">
        <v>35103</v>
      </c>
      <c r="J814" s="136">
        <v>656.07</v>
      </c>
      <c r="K814" s="136">
        <v>1398.37</v>
      </c>
      <c r="L814" s="138">
        <f t="shared" si="32"/>
        <v>9.4471712338253366E-3</v>
      </c>
      <c r="M814" s="138">
        <f t="shared" si="33"/>
        <v>1.0727925505275534E-4</v>
      </c>
    </row>
    <row r="815" spans="9:13" x14ac:dyDescent="0.25">
      <c r="I815" s="135">
        <v>35104</v>
      </c>
      <c r="J815" s="136">
        <v>656.37</v>
      </c>
      <c r="K815" s="136">
        <v>1399.23</v>
      </c>
      <c r="L815" s="138">
        <f t="shared" si="32"/>
        <v>4.5726827929939566E-4</v>
      </c>
      <c r="M815" s="138">
        <f t="shared" si="33"/>
        <v>6.1500175203996611E-4</v>
      </c>
    </row>
    <row r="816" spans="9:13" x14ac:dyDescent="0.25">
      <c r="I816" s="135">
        <v>35107</v>
      </c>
      <c r="J816" s="136">
        <v>661.45</v>
      </c>
      <c r="K816" s="136">
        <v>1395.92</v>
      </c>
      <c r="L816" s="138">
        <f t="shared" si="32"/>
        <v>7.7395371513019192E-3</v>
      </c>
      <c r="M816" s="138">
        <f t="shared" si="33"/>
        <v>-2.3655867870185357E-3</v>
      </c>
    </row>
    <row r="817" spans="9:13" x14ac:dyDescent="0.25">
      <c r="I817" s="135">
        <v>35108</v>
      </c>
      <c r="J817" s="136">
        <v>660.51</v>
      </c>
      <c r="K817" s="136">
        <v>1379.78</v>
      </c>
      <c r="L817" s="138">
        <f t="shared" si="32"/>
        <v>-1.4211202660821748E-3</v>
      </c>
      <c r="M817" s="138">
        <f t="shared" si="33"/>
        <v>-1.156226717863495E-2</v>
      </c>
    </row>
    <row r="818" spans="9:13" x14ac:dyDescent="0.25">
      <c r="I818" s="135">
        <v>35109</v>
      </c>
      <c r="J818" s="136">
        <v>655.58</v>
      </c>
      <c r="K818" s="136">
        <v>1356.93</v>
      </c>
      <c r="L818" s="138">
        <f t="shared" si="32"/>
        <v>-7.4639293878971556E-3</v>
      </c>
      <c r="M818" s="138">
        <f t="shared" si="33"/>
        <v>-1.6560611111916326E-2</v>
      </c>
    </row>
    <row r="819" spans="9:13" x14ac:dyDescent="0.25">
      <c r="I819" s="135">
        <v>35110</v>
      </c>
      <c r="J819" s="136">
        <v>651.32000000000005</v>
      </c>
      <c r="K819" s="136">
        <v>1355.47</v>
      </c>
      <c r="L819" s="138">
        <f t="shared" si="32"/>
        <v>-6.498062784099562E-3</v>
      </c>
      <c r="M819" s="138">
        <f t="shared" si="33"/>
        <v>-1.0759582292380861E-3</v>
      </c>
    </row>
    <row r="820" spans="9:13" x14ac:dyDescent="0.25">
      <c r="I820" s="135">
        <v>35111</v>
      </c>
      <c r="J820" s="136">
        <v>647.98</v>
      </c>
      <c r="K820" s="136">
        <v>1361.79</v>
      </c>
      <c r="L820" s="138">
        <f t="shared" si="32"/>
        <v>-5.1280476570656998E-3</v>
      </c>
      <c r="M820" s="138">
        <f t="shared" si="33"/>
        <v>4.6625893601480936E-3</v>
      </c>
    </row>
    <row r="821" spans="9:13" x14ac:dyDescent="0.25">
      <c r="I821" s="135">
        <v>35114</v>
      </c>
      <c r="J821" s="136">
        <v>647.98</v>
      </c>
      <c r="K821" s="136">
        <v>1360.02</v>
      </c>
      <c r="L821" s="138">
        <f t="shared" si="32"/>
        <v>0</v>
      </c>
      <c r="M821" s="138">
        <f t="shared" si="33"/>
        <v>-1.2997598748705614E-3</v>
      </c>
    </row>
    <row r="822" spans="9:13" x14ac:dyDescent="0.25">
      <c r="I822" s="135">
        <v>35115</v>
      </c>
      <c r="J822" s="136">
        <v>640.65</v>
      </c>
      <c r="K822" s="136">
        <v>1347.16</v>
      </c>
      <c r="L822" s="138">
        <f t="shared" si="32"/>
        <v>-1.1312077533257262E-2</v>
      </c>
      <c r="M822" s="138">
        <f t="shared" si="33"/>
        <v>-9.4557432978926038E-3</v>
      </c>
    </row>
    <row r="823" spans="9:13" x14ac:dyDescent="0.25">
      <c r="I823" s="135">
        <v>35116</v>
      </c>
      <c r="J823" s="136">
        <v>648.1</v>
      </c>
      <c r="K823" s="136">
        <v>1332.41</v>
      </c>
      <c r="L823" s="138">
        <f t="shared" si="32"/>
        <v>1.162881448528845E-2</v>
      </c>
      <c r="M823" s="138">
        <f t="shared" si="33"/>
        <v>-1.0948959292140502E-2</v>
      </c>
    </row>
    <row r="824" spans="9:13" x14ac:dyDescent="0.25">
      <c r="I824" s="135">
        <v>35117</v>
      </c>
      <c r="J824" s="136">
        <v>658.86</v>
      </c>
      <c r="K824" s="136">
        <v>1339.05</v>
      </c>
      <c r="L824" s="138">
        <f t="shared" si="32"/>
        <v>1.6602376176515957E-2</v>
      </c>
      <c r="M824" s="138">
        <f t="shared" si="33"/>
        <v>4.9834510398449969E-3</v>
      </c>
    </row>
    <row r="825" spans="9:13" x14ac:dyDescent="0.25">
      <c r="I825" s="135">
        <v>35118</v>
      </c>
      <c r="J825" s="136">
        <v>659.08</v>
      </c>
      <c r="K825" s="136">
        <v>1334.99</v>
      </c>
      <c r="L825" s="138">
        <f t="shared" si="32"/>
        <v>3.3391008712021868E-4</v>
      </c>
      <c r="M825" s="138">
        <f t="shared" si="33"/>
        <v>-3.0320002987192004E-3</v>
      </c>
    </row>
    <row r="826" spans="9:13" x14ac:dyDescent="0.25">
      <c r="I826" s="135">
        <v>35121</v>
      </c>
      <c r="J826" s="136">
        <v>650.46</v>
      </c>
      <c r="K826" s="136">
        <v>1326.79</v>
      </c>
      <c r="L826" s="138">
        <f t="shared" si="32"/>
        <v>-1.3078837166960011E-2</v>
      </c>
      <c r="M826" s="138">
        <f t="shared" si="33"/>
        <v>-6.1423681076263085E-3</v>
      </c>
    </row>
    <row r="827" spans="9:13" x14ac:dyDescent="0.25">
      <c r="I827" s="135">
        <v>35122</v>
      </c>
      <c r="J827" s="136">
        <v>647.24</v>
      </c>
      <c r="K827" s="136">
        <v>1305.42</v>
      </c>
      <c r="L827" s="138">
        <f t="shared" si="32"/>
        <v>-4.95034283430192E-3</v>
      </c>
      <c r="M827" s="138">
        <f t="shared" si="33"/>
        <v>-1.6106542859080857E-2</v>
      </c>
    </row>
    <row r="828" spans="9:13" x14ac:dyDescent="0.25">
      <c r="I828" s="135">
        <v>35123</v>
      </c>
      <c r="J828" s="136">
        <v>644.75</v>
      </c>
      <c r="K828" s="136">
        <v>1288.5999999999999</v>
      </c>
      <c r="L828" s="138">
        <f t="shared" si="32"/>
        <v>-3.8471046288857443E-3</v>
      </c>
      <c r="M828" s="138">
        <f t="shared" si="33"/>
        <v>-1.2884742075347523E-2</v>
      </c>
    </row>
    <row r="829" spans="9:13" x14ac:dyDescent="0.25">
      <c r="I829" s="135">
        <v>35124</v>
      </c>
      <c r="J829" s="136">
        <v>640.42999999999995</v>
      </c>
      <c r="K829" s="136">
        <v>1264.96</v>
      </c>
      <c r="L829" s="138">
        <f t="shared" si="32"/>
        <v>-6.700271423032261E-3</v>
      </c>
      <c r="M829" s="138">
        <f t="shared" si="33"/>
        <v>-1.8345491230793012E-2</v>
      </c>
    </row>
    <row r="830" spans="9:13" x14ac:dyDescent="0.25">
      <c r="I830" s="135">
        <v>35125</v>
      </c>
      <c r="J830" s="136">
        <v>644.37</v>
      </c>
      <c r="K830" s="136">
        <v>1282.93</v>
      </c>
      <c r="L830" s="138">
        <f t="shared" si="32"/>
        <v>6.152116546695275E-3</v>
      </c>
      <c r="M830" s="138">
        <f t="shared" si="33"/>
        <v>1.4205982797875053E-2</v>
      </c>
    </row>
    <row r="831" spans="9:13" x14ac:dyDescent="0.25">
      <c r="I831" s="135">
        <v>35128</v>
      </c>
      <c r="J831" s="136">
        <v>650.80999999999995</v>
      </c>
      <c r="K831" s="136">
        <v>1278.1400000000001</v>
      </c>
      <c r="L831" s="138">
        <f t="shared" si="32"/>
        <v>9.9942579573846398E-3</v>
      </c>
      <c r="M831" s="138">
        <f t="shared" si="33"/>
        <v>-3.7336409624842849E-3</v>
      </c>
    </row>
    <row r="832" spans="9:13" x14ac:dyDescent="0.25">
      <c r="I832" s="135">
        <v>35129</v>
      </c>
      <c r="J832" s="136">
        <v>655.79</v>
      </c>
      <c r="K832" s="136">
        <v>1261.22</v>
      </c>
      <c r="L832" s="138">
        <f t="shared" si="32"/>
        <v>7.6520028887079464E-3</v>
      </c>
      <c r="M832" s="138">
        <f t="shared" si="33"/>
        <v>-1.3237986449058844E-2</v>
      </c>
    </row>
    <row r="833" spans="9:13" x14ac:dyDescent="0.25">
      <c r="I833" s="135">
        <v>35130</v>
      </c>
      <c r="J833" s="136">
        <v>652</v>
      </c>
      <c r="K833" s="136">
        <v>1245.7</v>
      </c>
      <c r="L833" s="138">
        <f t="shared" si="32"/>
        <v>-5.7792891016940845E-3</v>
      </c>
      <c r="M833" s="138">
        <f t="shared" si="33"/>
        <v>-1.2305545424271723E-2</v>
      </c>
    </row>
    <row r="834" spans="9:13" x14ac:dyDescent="0.25">
      <c r="I834" s="135">
        <v>35131</v>
      </c>
      <c r="J834" s="136">
        <v>653.65</v>
      </c>
      <c r="K834" s="136">
        <v>1235.26</v>
      </c>
      <c r="L834" s="138">
        <f t="shared" si="32"/>
        <v>2.5306748466257319E-3</v>
      </c>
      <c r="M834" s="138">
        <f t="shared" si="33"/>
        <v>-8.3808300553905868E-3</v>
      </c>
    </row>
    <row r="835" spans="9:13" x14ac:dyDescent="0.25">
      <c r="I835" s="135">
        <v>35132</v>
      </c>
      <c r="J835" s="136">
        <v>633.5</v>
      </c>
      <c r="K835" s="136">
        <v>1242.05</v>
      </c>
      <c r="L835" s="138">
        <f t="shared" si="32"/>
        <v>-3.0826895127361705E-2</v>
      </c>
      <c r="M835" s="138">
        <f t="shared" si="33"/>
        <v>5.4968184835580882E-3</v>
      </c>
    </row>
    <row r="836" spans="9:13" x14ac:dyDescent="0.25">
      <c r="I836" s="135">
        <v>35135</v>
      </c>
      <c r="J836" s="136">
        <v>640.02</v>
      </c>
      <c r="K836" s="136">
        <v>1269.1600000000001</v>
      </c>
      <c r="L836" s="138">
        <f t="shared" si="32"/>
        <v>1.0292028413575346E-2</v>
      </c>
      <c r="M836" s="138">
        <f t="shared" si="33"/>
        <v>2.1826818566080375E-2</v>
      </c>
    </row>
    <row r="837" spans="9:13" x14ac:dyDescent="0.25">
      <c r="I837" s="135">
        <v>35136</v>
      </c>
      <c r="J837" s="136">
        <v>637.09</v>
      </c>
      <c r="K837" s="136">
        <v>1265.3</v>
      </c>
      <c r="L837" s="138">
        <f t="shared" si="32"/>
        <v>-4.5779819380643572E-3</v>
      </c>
      <c r="M837" s="138">
        <f t="shared" si="33"/>
        <v>-3.0413817012828383E-3</v>
      </c>
    </row>
    <row r="838" spans="9:13" x14ac:dyDescent="0.25">
      <c r="I838" s="135">
        <v>35137</v>
      </c>
      <c r="J838" s="136">
        <v>638.54999999999995</v>
      </c>
      <c r="K838" s="136">
        <v>1272.1300000000001</v>
      </c>
      <c r="L838" s="138">
        <f t="shared" si="32"/>
        <v>2.2916699367435097E-3</v>
      </c>
      <c r="M838" s="138">
        <f t="shared" si="33"/>
        <v>5.3979293448195324E-3</v>
      </c>
    </row>
    <row r="839" spans="9:13" x14ac:dyDescent="0.25">
      <c r="I839" s="135">
        <v>35138</v>
      </c>
      <c r="J839" s="136">
        <v>640.87</v>
      </c>
      <c r="K839" s="136">
        <v>1262.32</v>
      </c>
      <c r="L839" s="138">
        <f t="shared" ref="L839:L902" si="34">(J839-J838)/J838</f>
        <v>3.6332315402083631E-3</v>
      </c>
      <c r="M839" s="138">
        <f t="shared" ref="M839:M902" si="35">(K839-K838)/K838</f>
        <v>-7.7114760283934596E-3</v>
      </c>
    </row>
    <row r="840" spans="9:13" x14ac:dyDescent="0.25">
      <c r="I840" s="135">
        <v>35139</v>
      </c>
      <c r="J840" s="136">
        <v>641.42999999999995</v>
      </c>
      <c r="K840" s="136">
        <v>1241.76</v>
      </c>
      <c r="L840" s="138">
        <f t="shared" si="34"/>
        <v>8.7381216159274956E-4</v>
      </c>
      <c r="M840" s="138">
        <f t="shared" si="35"/>
        <v>-1.6287470688890256E-2</v>
      </c>
    </row>
    <row r="841" spans="9:13" x14ac:dyDescent="0.25">
      <c r="I841" s="135">
        <v>35142</v>
      </c>
      <c r="J841" s="136">
        <v>652.65</v>
      </c>
      <c r="K841" s="136">
        <v>1236.68</v>
      </c>
      <c r="L841" s="138">
        <f t="shared" si="34"/>
        <v>1.7492165941724005E-2</v>
      </c>
      <c r="M841" s="138">
        <f t="shared" si="35"/>
        <v>-4.0909676588067965E-3</v>
      </c>
    </row>
    <row r="842" spans="9:13" x14ac:dyDescent="0.25">
      <c r="I842" s="135">
        <v>35143</v>
      </c>
      <c r="J842" s="136">
        <v>651.69000000000005</v>
      </c>
      <c r="K842" s="136">
        <v>1233.28</v>
      </c>
      <c r="L842" s="138">
        <f t="shared" si="34"/>
        <v>-1.4709262238564664E-3</v>
      </c>
      <c r="M842" s="138">
        <f t="shared" si="35"/>
        <v>-2.7492965035418142E-3</v>
      </c>
    </row>
    <row r="843" spans="9:13" x14ac:dyDescent="0.25">
      <c r="I843" s="135">
        <v>35144</v>
      </c>
      <c r="J843" s="136">
        <v>649.98</v>
      </c>
      <c r="K843" s="136">
        <v>1222.78</v>
      </c>
      <c r="L843" s="138">
        <f t="shared" si="34"/>
        <v>-2.6239469686507944E-3</v>
      </c>
      <c r="M843" s="138">
        <f t="shared" si="35"/>
        <v>-8.5138816813700047E-3</v>
      </c>
    </row>
    <row r="844" spans="9:13" x14ac:dyDescent="0.25">
      <c r="I844" s="135">
        <v>35145</v>
      </c>
      <c r="J844" s="136">
        <v>649.19000000000005</v>
      </c>
      <c r="K844" s="136">
        <v>1218.9100000000001</v>
      </c>
      <c r="L844" s="138">
        <f t="shared" si="34"/>
        <v>-1.2154220129849589E-3</v>
      </c>
      <c r="M844" s="138">
        <f t="shared" si="35"/>
        <v>-3.1649192822910833E-3</v>
      </c>
    </row>
    <row r="845" spans="9:13" x14ac:dyDescent="0.25">
      <c r="I845" s="135">
        <v>35146</v>
      </c>
      <c r="J845" s="136">
        <v>650.62</v>
      </c>
      <c r="K845" s="136">
        <v>1204.72</v>
      </c>
      <c r="L845" s="138">
        <f t="shared" si="34"/>
        <v>2.202744959102805E-3</v>
      </c>
      <c r="M845" s="138">
        <f t="shared" si="35"/>
        <v>-1.1641548596697093E-2</v>
      </c>
    </row>
    <row r="846" spans="9:13" x14ac:dyDescent="0.25">
      <c r="I846" s="135">
        <v>35149</v>
      </c>
      <c r="J846" s="136">
        <v>650.04</v>
      </c>
      <c r="K846" s="136">
        <v>1194.3399999999999</v>
      </c>
      <c r="L846" s="138">
        <f t="shared" si="34"/>
        <v>-8.9145737911536834E-4</v>
      </c>
      <c r="M846" s="138">
        <f t="shared" si="35"/>
        <v>-8.6161099674614099E-3</v>
      </c>
    </row>
    <row r="847" spans="9:13" x14ac:dyDescent="0.25">
      <c r="I847" s="135">
        <v>35150</v>
      </c>
      <c r="J847" s="136">
        <v>652.97</v>
      </c>
      <c r="K847" s="136">
        <v>1191.33</v>
      </c>
      <c r="L847" s="138">
        <f t="shared" si="34"/>
        <v>4.5074149283122018E-3</v>
      </c>
      <c r="M847" s="138">
        <f t="shared" si="35"/>
        <v>-2.5202203727581686E-3</v>
      </c>
    </row>
    <row r="848" spans="9:13" x14ac:dyDescent="0.25">
      <c r="I848" s="135">
        <v>35151</v>
      </c>
      <c r="J848" s="136">
        <v>648.91</v>
      </c>
      <c r="K848" s="136">
        <v>1175.54</v>
      </c>
      <c r="L848" s="138">
        <f t="shared" si="34"/>
        <v>-6.2177435410509805E-3</v>
      </c>
      <c r="M848" s="138">
        <f t="shared" si="35"/>
        <v>-1.3254094163665789E-2</v>
      </c>
    </row>
    <row r="849" spans="9:13" x14ac:dyDescent="0.25">
      <c r="I849" s="135">
        <v>35152</v>
      </c>
      <c r="J849" s="136">
        <v>648.94000000000005</v>
      </c>
      <c r="K849" s="136">
        <v>1177.3499999999999</v>
      </c>
      <c r="L849" s="138">
        <f t="shared" si="34"/>
        <v>4.6231372609585925E-5</v>
      </c>
      <c r="M849" s="138">
        <f t="shared" si="35"/>
        <v>1.5397179168721996E-3</v>
      </c>
    </row>
    <row r="850" spans="9:13" x14ac:dyDescent="0.25">
      <c r="I850" s="135">
        <v>35153</v>
      </c>
      <c r="J850" s="136">
        <v>645.5</v>
      </c>
      <c r="K850" s="136">
        <v>1193.53</v>
      </c>
      <c r="L850" s="138">
        <f t="shared" si="34"/>
        <v>-5.3009523222486733E-3</v>
      </c>
      <c r="M850" s="138">
        <f t="shared" si="35"/>
        <v>1.3742727311334833E-2</v>
      </c>
    </row>
    <row r="851" spans="9:13" x14ac:dyDescent="0.25">
      <c r="I851" s="135">
        <v>35156</v>
      </c>
      <c r="J851" s="136">
        <v>653.73</v>
      </c>
      <c r="K851" s="136">
        <v>1209.46</v>
      </c>
      <c r="L851" s="138">
        <f t="shared" si="34"/>
        <v>1.2749806351665404E-2</v>
      </c>
      <c r="M851" s="138">
        <f t="shared" si="35"/>
        <v>1.3346962372123084E-2</v>
      </c>
    </row>
    <row r="852" spans="9:13" x14ac:dyDescent="0.25">
      <c r="I852" s="135">
        <v>35157</v>
      </c>
      <c r="J852" s="136">
        <v>655.26</v>
      </c>
      <c r="K852" s="136">
        <v>1204.1600000000001</v>
      </c>
      <c r="L852" s="138">
        <f t="shared" si="34"/>
        <v>2.3404157679775637E-3</v>
      </c>
      <c r="M852" s="138">
        <f t="shared" si="35"/>
        <v>-4.3821209465380864E-3</v>
      </c>
    </row>
    <row r="853" spans="9:13" x14ac:dyDescent="0.25">
      <c r="I853" s="135">
        <v>35158</v>
      </c>
      <c r="J853" s="136">
        <v>655.88</v>
      </c>
      <c r="K853" s="136">
        <v>1198.1600000000001</v>
      </c>
      <c r="L853" s="138">
        <f t="shared" si="34"/>
        <v>9.4618929890425872E-4</v>
      </c>
      <c r="M853" s="138">
        <f t="shared" si="35"/>
        <v>-4.9827265479670474E-3</v>
      </c>
    </row>
    <row r="854" spans="9:13" x14ac:dyDescent="0.25">
      <c r="I854" s="135">
        <v>35159</v>
      </c>
      <c r="J854" s="136">
        <v>655.86</v>
      </c>
      <c r="K854" s="136">
        <v>1198.1600000000001</v>
      </c>
      <c r="L854" s="138">
        <f t="shared" si="34"/>
        <v>-3.0493382935875176E-5</v>
      </c>
      <c r="M854" s="138">
        <f t="shared" si="35"/>
        <v>0</v>
      </c>
    </row>
    <row r="855" spans="9:13" x14ac:dyDescent="0.25">
      <c r="I855" s="135">
        <v>35160</v>
      </c>
      <c r="J855" s="136">
        <v>655.86</v>
      </c>
      <c r="K855" s="136">
        <v>1198.1600000000001</v>
      </c>
      <c r="L855" s="138">
        <f t="shared" si="34"/>
        <v>0</v>
      </c>
      <c r="M855" s="138">
        <f t="shared" si="35"/>
        <v>0</v>
      </c>
    </row>
    <row r="856" spans="9:13" x14ac:dyDescent="0.25">
      <c r="I856" s="135">
        <v>35163</v>
      </c>
      <c r="J856" s="136">
        <v>644.24</v>
      </c>
      <c r="K856" s="136">
        <v>1190.3</v>
      </c>
      <c r="L856" s="138">
        <f t="shared" si="34"/>
        <v>-1.7717195742993939E-2</v>
      </c>
      <c r="M856" s="138">
        <f t="shared" si="35"/>
        <v>-6.5600587567604717E-3</v>
      </c>
    </row>
    <row r="857" spans="9:13" x14ac:dyDescent="0.25">
      <c r="I857" s="135">
        <v>35164</v>
      </c>
      <c r="J857" s="136">
        <v>642.19000000000005</v>
      </c>
      <c r="K857" s="136">
        <v>1190.3</v>
      </c>
      <c r="L857" s="138">
        <f t="shared" si="34"/>
        <v>-3.1820439587730573E-3</v>
      </c>
      <c r="M857" s="138">
        <f t="shared" si="35"/>
        <v>0</v>
      </c>
    </row>
    <row r="858" spans="9:13" x14ac:dyDescent="0.25">
      <c r="I858" s="135">
        <v>35165</v>
      </c>
      <c r="J858" s="136">
        <v>633.5</v>
      </c>
      <c r="K858" s="136">
        <v>1182.0999999999999</v>
      </c>
      <c r="L858" s="138">
        <f t="shared" si="34"/>
        <v>-1.3531820800697697E-2</v>
      </c>
      <c r="M858" s="138">
        <f t="shared" si="35"/>
        <v>-6.8890195748971235E-3</v>
      </c>
    </row>
    <row r="859" spans="9:13" x14ac:dyDescent="0.25">
      <c r="I859" s="135">
        <v>35166</v>
      </c>
      <c r="J859" s="136">
        <v>631.17999999999995</v>
      </c>
      <c r="K859" s="136">
        <v>1181.01</v>
      </c>
      <c r="L859" s="138">
        <f t="shared" si="34"/>
        <v>-3.6621941594318073E-3</v>
      </c>
      <c r="M859" s="138">
        <f t="shared" si="35"/>
        <v>-9.2208780982989448E-4</v>
      </c>
    </row>
    <row r="860" spans="9:13" x14ac:dyDescent="0.25">
      <c r="I860" s="135">
        <v>35167</v>
      </c>
      <c r="J860" s="136">
        <v>636.71</v>
      </c>
      <c r="K860" s="136">
        <v>1189.1500000000001</v>
      </c>
      <c r="L860" s="138">
        <f t="shared" si="34"/>
        <v>8.7613675971990341E-3</v>
      </c>
      <c r="M860" s="138">
        <f t="shared" si="35"/>
        <v>6.8924056527887995E-3</v>
      </c>
    </row>
    <row r="861" spans="9:13" x14ac:dyDescent="0.25">
      <c r="I861" s="135">
        <v>35170</v>
      </c>
      <c r="J861" s="136">
        <v>642.49</v>
      </c>
      <c r="K861" s="136">
        <v>1198.8699999999999</v>
      </c>
      <c r="L861" s="138">
        <f t="shared" si="34"/>
        <v>9.0779161627742178E-3</v>
      </c>
      <c r="M861" s="138">
        <f t="shared" si="35"/>
        <v>8.1739057309841469E-3</v>
      </c>
    </row>
    <row r="862" spans="9:13" x14ac:dyDescent="0.25">
      <c r="I862" s="135">
        <v>35171</v>
      </c>
      <c r="J862" s="136">
        <v>645</v>
      </c>
      <c r="K862" s="136">
        <v>1191.99</v>
      </c>
      <c r="L862" s="138">
        <f t="shared" si="34"/>
        <v>3.9066755902815468E-3</v>
      </c>
      <c r="M862" s="138">
        <f t="shared" si="35"/>
        <v>-5.7387373109677297E-3</v>
      </c>
    </row>
    <row r="863" spans="9:13" x14ac:dyDescent="0.25">
      <c r="I863" s="135">
        <v>35172</v>
      </c>
      <c r="J863" s="136">
        <v>641.61</v>
      </c>
      <c r="K863" s="136">
        <v>1186.43</v>
      </c>
      <c r="L863" s="138">
        <f t="shared" si="34"/>
        <v>-5.2558139534883506E-3</v>
      </c>
      <c r="M863" s="138">
        <f t="shared" si="35"/>
        <v>-4.6644686616498007E-3</v>
      </c>
    </row>
    <row r="864" spans="9:13" x14ac:dyDescent="0.25">
      <c r="I864" s="135">
        <v>35173</v>
      </c>
      <c r="J864" s="136">
        <v>643.61</v>
      </c>
      <c r="K864" s="136">
        <v>1205.24</v>
      </c>
      <c r="L864" s="138">
        <f t="shared" si="34"/>
        <v>3.1171583984040147E-3</v>
      </c>
      <c r="M864" s="138">
        <f t="shared" si="35"/>
        <v>1.5854285545712721E-2</v>
      </c>
    </row>
    <row r="865" spans="9:13" x14ac:dyDescent="0.25">
      <c r="I865" s="135">
        <v>35174</v>
      </c>
      <c r="J865" s="136">
        <v>645.07000000000005</v>
      </c>
      <c r="K865" s="136">
        <v>1215.6099999999999</v>
      </c>
      <c r="L865" s="138">
        <f t="shared" si="34"/>
        <v>2.2684544988425233E-3</v>
      </c>
      <c r="M865" s="138">
        <f t="shared" si="35"/>
        <v>8.6040954498688149E-3</v>
      </c>
    </row>
    <row r="866" spans="9:13" x14ac:dyDescent="0.25">
      <c r="I866" s="135">
        <v>35177</v>
      </c>
      <c r="J866" s="136">
        <v>647.89</v>
      </c>
      <c r="K866" s="136">
        <v>1257.98</v>
      </c>
      <c r="L866" s="138">
        <f t="shared" si="34"/>
        <v>4.3716185840295407E-3</v>
      </c>
      <c r="M866" s="138">
        <f t="shared" si="35"/>
        <v>3.485492880117811E-2</v>
      </c>
    </row>
    <row r="867" spans="9:13" x14ac:dyDescent="0.25">
      <c r="I867" s="135">
        <v>35178</v>
      </c>
      <c r="J867" s="136">
        <v>651.58000000000004</v>
      </c>
      <c r="K867" s="136">
        <v>1279.25</v>
      </c>
      <c r="L867" s="138">
        <f t="shared" si="34"/>
        <v>5.6954112580840186E-3</v>
      </c>
      <c r="M867" s="138">
        <f t="shared" si="35"/>
        <v>1.6908058951652635E-2</v>
      </c>
    </row>
    <row r="868" spans="9:13" x14ac:dyDescent="0.25">
      <c r="I868" s="135">
        <v>35179</v>
      </c>
      <c r="J868" s="136">
        <v>650.16999999999996</v>
      </c>
      <c r="K868" s="136">
        <v>1262.2</v>
      </c>
      <c r="L868" s="138">
        <f t="shared" si="34"/>
        <v>-2.1639706559441387E-3</v>
      </c>
      <c r="M868" s="138">
        <f t="shared" si="35"/>
        <v>-1.3328121946452965E-2</v>
      </c>
    </row>
    <row r="869" spans="9:13" x14ac:dyDescent="0.25">
      <c r="I869" s="135">
        <v>35180</v>
      </c>
      <c r="J869" s="136">
        <v>652.87</v>
      </c>
      <c r="K869" s="136">
        <v>1259.4100000000001</v>
      </c>
      <c r="L869" s="138">
        <f t="shared" si="34"/>
        <v>4.1527600473722963E-3</v>
      </c>
      <c r="M869" s="138">
        <f t="shared" si="35"/>
        <v>-2.2104262398985608E-3</v>
      </c>
    </row>
    <row r="870" spans="9:13" x14ac:dyDescent="0.25">
      <c r="I870" s="135">
        <v>35181</v>
      </c>
      <c r="J870" s="136">
        <v>653.46</v>
      </c>
      <c r="K870" s="136">
        <v>1259.05</v>
      </c>
      <c r="L870" s="138">
        <f t="shared" si="34"/>
        <v>9.0370211527567793E-4</v>
      </c>
      <c r="M870" s="138">
        <f t="shared" si="35"/>
        <v>-2.8584813523802998E-4</v>
      </c>
    </row>
    <row r="871" spans="9:13" x14ac:dyDescent="0.25">
      <c r="I871" s="135">
        <v>35184</v>
      </c>
      <c r="J871" s="136">
        <v>654.16</v>
      </c>
      <c r="K871" s="136">
        <v>1245.54</v>
      </c>
      <c r="L871" s="138">
        <f t="shared" si="34"/>
        <v>1.0712208857465366E-3</v>
      </c>
      <c r="M871" s="138">
        <f t="shared" si="35"/>
        <v>-1.0730312537230445E-2</v>
      </c>
    </row>
    <row r="872" spans="9:13" x14ac:dyDescent="0.25">
      <c r="I872" s="135">
        <v>35185</v>
      </c>
      <c r="J872" s="136">
        <v>654.16999999999996</v>
      </c>
      <c r="K872" s="136">
        <v>1245.54</v>
      </c>
      <c r="L872" s="138">
        <f t="shared" si="34"/>
        <v>1.5286779992648445E-5</v>
      </c>
      <c r="M872" s="138">
        <f t="shared" si="35"/>
        <v>0</v>
      </c>
    </row>
    <row r="873" spans="9:13" x14ac:dyDescent="0.25">
      <c r="I873" s="135">
        <v>35186</v>
      </c>
      <c r="J873" s="136">
        <v>654.58000000000004</v>
      </c>
      <c r="K873" s="136">
        <v>1256.17</v>
      </c>
      <c r="L873" s="138">
        <f t="shared" si="34"/>
        <v>6.2674839873439912E-4</v>
      </c>
      <c r="M873" s="138">
        <f t="shared" si="35"/>
        <v>8.5344509208858076E-3</v>
      </c>
    </row>
    <row r="874" spans="9:13" x14ac:dyDescent="0.25">
      <c r="I874" s="135">
        <v>35187</v>
      </c>
      <c r="J874" s="136">
        <v>643.38</v>
      </c>
      <c r="K874" s="136">
        <v>1258.6099999999999</v>
      </c>
      <c r="L874" s="138">
        <f t="shared" si="34"/>
        <v>-1.7110208072351807E-2</v>
      </c>
      <c r="M874" s="138">
        <f t="shared" si="35"/>
        <v>1.9424122531184688E-3</v>
      </c>
    </row>
    <row r="875" spans="9:13" x14ac:dyDescent="0.25">
      <c r="I875" s="135">
        <v>35188</v>
      </c>
      <c r="J875" s="136">
        <v>641.63</v>
      </c>
      <c r="K875" s="136">
        <v>1254.74</v>
      </c>
      <c r="L875" s="138">
        <f t="shared" si="34"/>
        <v>-2.7200099474649509E-3</v>
      </c>
      <c r="M875" s="138">
        <f t="shared" si="35"/>
        <v>-3.0748206354628449E-3</v>
      </c>
    </row>
    <row r="876" spans="9:13" x14ac:dyDescent="0.25">
      <c r="I876" s="135">
        <v>35191</v>
      </c>
      <c r="J876" s="136">
        <v>640.80999999999995</v>
      </c>
      <c r="K876" s="136">
        <v>1240.67</v>
      </c>
      <c r="L876" s="138">
        <f t="shared" si="34"/>
        <v>-1.2779951062139396E-3</v>
      </c>
      <c r="M876" s="138">
        <f t="shared" si="35"/>
        <v>-1.1213478489567509E-2</v>
      </c>
    </row>
    <row r="877" spans="9:13" x14ac:dyDescent="0.25">
      <c r="I877" s="135">
        <v>35192</v>
      </c>
      <c r="J877" s="136">
        <v>638.26</v>
      </c>
      <c r="K877" s="136">
        <v>1224.3399999999999</v>
      </c>
      <c r="L877" s="138">
        <f t="shared" si="34"/>
        <v>-3.9793386495216281E-3</v>
      </c>
      <c r="M877" s="138">
        <f t="shared" si="35"/>
        <v>-1.3162242981614896E-2</v>
      </c>
    </row>
    <row r="878" spans="9:13" x14ac:dyDescent="0.25">
      <c r="I878" s="135">
        <v>35193</v>
      </c>
      <c r="J878" s="136">
        <v>644.77</v>
      </c>
      <c r="K878" s="136">
        <v>1224.06</v>
      </c>
      <c r="L878" s="138">
        <f t="shared" si="34"/>
        <v>1.0199605176573796E-2</v>
      </c>
      <c r="M878" s="138">
        <f t="shared" si="35"/>
        <v>-2.2869464364471694E-4</v>
      </c>
    </row>
    <row r="879" spans="9:13" x14ac:dyDescent="0.25">
      <c r="I879" s="135">
        <v>35194</v>
      </c>
      <c r="J879" s="136">
        <v>645.44000000000005</v>
      </c>
      <c r="K879" s="136">
        <v>1220.72</v>
      </c>
      <c r="L879" s="138">
        <f t="shared" si="34"/>
        <v>1.0391302324861157E-3</v>
      </c>
      <c r="M879" s="138">
        <f t="shared" si="35"/>
        <v>-2.7286244138358564E-3</v>
      </c>
    </row>
    <row r="880" spans="9:13" x14ac:dyDescent="0.25">
      <c r="I880" s="135">
        <v>35195</v>
      </c>
      <c r="J880" s="136">
        <v>652.09</v>
      </c>
      <c r="K880" s="136">
        <v>1233.71</v>
      </c>
      <c r="L880" s="138">
        <f t="shared" si="34"/>
        <v>1.0303049082796195E-2</v>
      </c>
      <c r="M880" s="138">
        <f t="shared" si="35"/>
        <v>1.0641260895209392E-2</v>
      </c>
    </row>
    <row r="881" spans="9:13" x14ac:dyDescent="0.25">
      <c r="I881" s="135">
        <v>35198</v>
      </c>
      <c r="J881" s="136">
        <v>661.51</v>
      </c>
      <c r="K881" s="136">
        <v>1238.6600000000001</v>
      </c>
      <c r="L881" s="138">
        <f t="shared" si="34"/>
        <v>1.4445858700486066E-2</v>
      </c>
      <c r="M881" s="138">
        <f t="shared" si="35"/>
        <v>4.0122881390278475E-3</v>
      </c>
    </row>
    <row r="882" spans="9:13" x14ac:dyDescent="0.25">
      <c r="I882" s="135">
        <v>35199</v>
      </c>
      <c r="J882" s="136">
        <v>665.6</v>
      </c>
      <c r="K882" s="136">
        <v>1230.8</v>
      </c>
      <c r="L882" s="138">
        <f t="shared" si="34"/>
        <v>6.1828241447597649E-3</v>
      </c>
      <c r="M882" s="138">
        <f t="shared" si="35"/>
        <v>-6.34556698367601E-3</v>
      </c>
    </row>
    <row r="883" spans="9:13" x14ac:dyDescent="0.25">
      <c r="I883" s="135">
        <v>35200</v>
      </c>
      <c r="J883" s="136">
        <v>665.42</v>
      </c>
      <c r="K883" s="136">
        <v>1227.0899999999999</v>
      </c>
      <c r="L883" s="138">
        <f t="shared" si="34"/>
        <v>-2.7043269230778795E-4</v>
      </c>
      <c r="M883" s="138">
        <f t="shared" si="35"/>
        <v>-3.0142996425089668E-3</v>
      </c>
    </row>
    <row r="884" spans="9:13" x14ac:dyDescent="0.25">
      <c r="I884" s="135">
        <v>35201</v>
      </c>
      <c r="J884" s="136">
        <v>664.85</v>
      </c>
      <c r="K884" s="136">
        <v>1227.0899999999999</v>
      </c>
      <c r="L884" s="138">
        <f t="shared" si="34"/>
        <v>-8.5660184545089779E-4</v>
      </c>
      <c r="M884" s="138">
        <f t="shared" si="35"/>
        <v>0</v>
      </c>
    </row>
    <row r="885" spans="9:13" x14ac:dyDescent="0.25">
      <c r="I885" s="135">
        <v>35202</v>
      </c>
      <c r="J885" s="136">
        <v>668.91</v>
      </c>
      <c r="K885" s="136">
        <v>1221.82</v>
      </c>
      <c r="L885" s="138">
        <f t="shared" si="34"/>
        <v>6.106640595622991E-3</v>
      </c>
      <c r="M885" s="138">
        <f t="shared" si="35"/>
        <v>-4.2947135091965403E-3</v>
      </c>
    </row>
    <row r="886" spans="9:13" x14ac:dyDescent="0.25">
      <c r="I886" s="135">
        <v>35205</v>
      </c>
      <c r="J886" s="136">
        <v>673.15</v>
      </c>
      <c r="K886" s="136">
        <v>1223.23</v>
      </c>
      <c r="L886" s="138">
        <f t="shared" si="34"/>
        <v>6.3386703741908617E-3</v>
      </c>
      <c r="M886" s="138">
        <f t="shared" si="35"/>
        <v>1.1540161398570017E-3</v>
      </c>
    </row>
    <row r="887" spans="9:13" x14ac:dyDescent="0.25">
      <c r="I887" s="135">
        <v>35206</v>
      </c>
      <c r="J887" s="136">
        <v>672.76</v>
      </c>
      <c r="K887" s="136">
        <v>1227.17</v>
      </c>
      <c r="L887" s="138">
        <f t="shared" si="34"/>
        <v>-5.7936566887021668E-4</v>
      </c>
      <c r="M887" s="138">
        <f t="shared" si="35"/>
        <v>3.2209805187904603E-3</v>
      </c>
    </row>
    <row r="888" spans="9:13" x14ac:dyDescent="0.25">
      <c r="I888" s="135">
        <v>35207</v>
      </c>
      <c r="J888" s="136">
        <v>678.42</v>
      </c>
      <c r="K888" s="136">
        <v>1237.7</v>
      </c>
      <c r="L888" s="138">
        <f t="shared" si="34"/>
        <v>8.4131042273618648E-3</v>
      </c>
      <c r="M888" s="138">
        <f t="shared" si="35"/>
        <v>8.5807182378969272E-3</v>
      </c>
    </row>
    <row r="889" spans="9:13" x14ac:dyDescent="0.25">
      <c r="I889" s="135">
        <v>35208</v>
      </c>
      <c r="J889" s="136">
        <v>676</v>
      </c>
      <c r="K889" s="136">
        <v>1244.54</v>
      </c>
      <c r="L889" s="138">
        <f t="shared" si="34"/>
        <v>-3.5671118186373623E-3</v>
      </c>
      <c r="M889" s="138">
        <f t="shared" si="35"/>
        <v>5.5263795750181127E-3</v>
      </c>
    </row>
    <row r="890" spans="9:13" x14ac:dyDescent="0.25">
      <c r="I890" s="135">
        <v>35209</v>
      </c>
      <c r="J890" s="136">
        <v>678.51</v>
      </c>
      <c r="K890" s="136">
        <v>1261.96</v>
      </c>
      <c r="L890" s="138">
        <f t="shared" si="34"/>
        <v>3.7130177514792767E-3</v>
      </c>
      <c r="M890" s="138">
        <f t="shared" si="35"/>
        <v>1.3997139505359468E-2</v>
      </c>
    </row>
    <row r="891" spans="9:13" x14ac:dyDescent="0.25">
      <c r="I891" s="135">
        <v>35212</v>
      </c>
      <c r="J891" s="136">
        <v>678.51</v>
      </c>
      <c r="K891" s="136">
        <v>1261.96</v>
      </c>
      <c r="L891" s="138">
        <f t="shared" si="34"/>
        <v>0</v>
      </c>
      <c r="M891" s="138">
        <f t="shared" si="35"/>
        <v>0</v>
      </c>
    </row>
    <row r="892" spans="9:13" x14ac:dyDescent="0.25">
      <c r="I892" s="135">
        <v>35213</v>
      </c>
      <c r="J892" s="136">
        <v>672.23</v>
      </c>
      <c r="K892" s="136">
        <v>1279.8800000000001</v>
      </c>
      <c r="L892" s="138">
        <f t="shared" si="34"/>
        <v>-9.2555747151847022E-3</v>
      </c>
      <c r="M892" s="138">
        <f t="shared" si="35"/>
        <v>1.4200133126248116E-2</v>
      </c>
    </row>
    <row r="893" spans="9:13" x14ac:dyDescent="0.25">
      <c r="I893" s="135">
        <v>35214</v>
      </c>
      <c r="J893" s="136">
        <v>667.93</v>
      </c>
      <c r="K893" s="136">
        <v>1283.6600000000001</v>
      </c>
      <c r="L893" s="138">
        <f t="shared" si="34"/>
        <v>-6.3966202043944306E-3</v>
      </c>
      <c r="M893" s="138">
        <f t="shared" si="35"/>
        <v>2.953401881426362E-3</v>
      </c>
    </row>
    <row r="894" spans="9:13" x14ac:dyDescent="0.25">
      <c r="I894" s="135">
        <v>35215</v>
      </c>
      <c r="J894" s="136">
        <v>671.7</v>
      </c>
      <c r="K894" s="136">
        <v>1275.21</v>
      </c>
      <c r="L894" s="138">
        <f t="shared" si="34"/>
        <v>5.6443040438370722E-3</v>
      </c>
      <c r="M894" s="138">
        <f t="shared" si="35"/>
        <v>-6.5827399778757966E-3</v>
      </c>
    </row>
    <row r="895" spans="9:13" x14ac:dyDescent="0.25">
      <c r="I895" s="135">
        <v>35216</v>
      </c>
      <c r="J895" s="136">
        <v>669.12</v>
      </c>
      <c r="K895" s="136">
        <v>1282.9000000000001</v>
      </c>
      <c r="L895" s="138">
        <f t="shared" si="34"/>
        <v>-3.8410004466280195E-3</v>
      </c>
      <c r="M895" s="138">
        <f t="shared" si="35"/>
        <v>6.0303793100744615E-3</v>
      </c>
    </row>
    <row r="896" spans="9:13" x14ac:dyDescent="0.25">
      <c r="I896" s="135">
        <v>35219</v>
      </c>
      <c r="J896" s="136">
        <v>667.68</v>
      </c>
      <c r="K896" s="136">
        <v>1282.9000000000001</v>
      </c>
      <c r="L896" s="138">
        <f t="shared" si="34"/>
        <v>-2.1520803443329365E-3</v>
      </c>
      <c r="M896" s="138">
        <f t="shared" si="35"/>
        <v>0</v>
      </c>
    </row>
    <row r="897" spans="9:13" x14ac:dyDescent="0.25">
      <c r="I897" s="135">
        <v>35220</v>
      </c>
      <c r="J897" s="136">
        <v>672.56</v>
      </c>
      <c r="K897" s="136">
        <v>1276.7</v>
      </c>
      <c r="L897" s="138">
        <f t="shared" si="34"/>
        <v>7.3088904864605734E-3</v>
      </c>
      <c r="M897" s="138">
        <f t="shared" si="35"/>
        <v>-4.8328006859459389E-3</v>
      </c>
    </row>
    <row r="898" spans="9:13" x14ac:dyDescent="0.25">
      <c r="I898" s="135">
        <v>35221</v>
      </c>
      <c r="J898" s="136">
        <v>678.44</v>
      </c>
      <c r="K898" s="136">
        <v>1279.98</v>
      </c>
      <c r="L898" s="138">
        <f t="shared" si="34"/>
        <v>8.7427144046629442E-3</v>
      </c>
      <c r="M898" s="138">
        <f t="shared" si="35"/>
        <v>2.5691235215790495E-3</v>
      </c>
    </row>
    <row r="899" spans="9:13" x14ac:dyDescent="0.25">
      <c r="I899" s="135">
        <v>35222</v>
      </c>
      <c r="J899" s="136">
        <v>673.03</v>
      </c>
      <c r="K899" s="136">
        <v>1272.5</v>
      </c>
      <c r="L899" s="138">
        <f t="shared" si="34"/>
        <v>-7.9741760509405134E-3</v>
      </c>
      <c r="M899" s="138">
        <f t="shared" si="35"/>
        <v>-5.843841310020483E-3</v>
      </c>
    </row>
    <row r="900" spans="9:13" x14ac:dyDescent="0.25">
      <c r="I900" s="135">
        <v>35223</v>
      </c>
      <c r="J900" s="136">
        <v>673.31</v>
      </c>
      <c r="K900" s="136">
        <v>1281.95</v>
      </c>
      <c r="L900" s="138">
        <f t="shared" si="34"/>
        <v>4.1602900316475155E-4</v>
      </c>
      <c r="M900" s="138">
        <f t="shared" si="35"/>
        <v>7.4263261296660475E-3</v>
      </c>
    </row>
    <row r="901" spans="9:13" x14ac:dyDescent="0.25">
      <c r="I901" s="135">
        <v>35226</v>
      </c>
      <c r="J901" s="136">
        <v>672.16</v>
      </c>
      <c r="K901" s="136">
        <v>1282.8</v>
      </c>
      <c r="L901" s="138">
        <f t="shared" si="34"/>
        <v>-1.7079799795042066E-3</v>
      </c>
      <c r="M901" s="138">
        <f t="shared" si="35"/>
        <v>6.630523811380389E-4</v>
      </c>
    </row>
    <row r="902" spans="9:13" x14ac:dyDescent="0.25">
      <c r="I902" s="135">
        <v>35227</v>
      </c>
      <c r="J902" s="136">
        <v>670.97</v>
      </c>
      <c r="K902" s="136">
        <v>1285.31</v>
      </c>
      <c r="L902" s="138">
        <f t="shared" si="34"/>
        <v>-1.7704118067125997E-3</v>
      </c>
      <c r="M902" s="138">
        <f t="shared" si="35"/>
        <v>1.9566573121297093E-3</v>
      </c>
    </row>
    <row r="903" spans="9:13" x14ac:dyDescent="0.25">
      <c r="I903" s="135">
        <v>35228</v>
      </c>
      <c r="J903" s="136">
        <v>669.04</v>
      </c>
      <c r="K903" s="136">
        <v>1290.17</v>
      </c>
      <c r="L903" s="138">
        <f t="shared" ref="L903:L966" si="36">(J903-J902)/J902</f>
        <v>-2.8764326273902911E-3</v>
      </c>
      <c r="M903" s="138">
        <f t="shared" ref="M903:M966" si="37">(K903-K902)/K902</f>
        <v>3.7811889738663261E-3</v>
      </c>
    </row>
    <row r="904" spans="9:13" x14ac:dyDescent="0.25">
      <c r="I904" s="135">
        <v>35229</v>
      </c>
      <c r="J904" s="136">
        <v>667.92</v>
      </c>
      <c r="K904" s="136">
        <v>1296.19</v>
      </c>
      <c r="L904" s="138">
        <f t="shared" si="36"/>
        <v>-1.6740404161186247E-3</v>
      </c>
      <c r="M904" s="138">
        <f t="shared" si="37"/>
        <v>4.6660517606206793E-3</v>
      </c>
    </row>
    <row r="905" spans="9:13" x14ac:dyDescent="0.25">
      <c r="I905" s="135">
        <v>35230</v>
      </c>
      <c r="J905" s="136">
        <v>665.85</v>
      </c>
      <c r="K905" s="136">
        <v>1295.67</v>
      </c>
      <c r="L905" s="138">
        <f t="shared" si="36"/>
        <v>-3.0991735537189129E-3</v>
      </c>
      <c r="M905" s="138">
        <f t="shared" si="37"/>
        <v>-4.0117575355463458E-4</v>
      </c>
    </row>
    <row r="906" spans="9:13" x14ac:dyDescent="0.25">
      <c r="I906" s="135">
        <v>35233</v>
      </c>
      <c r="J906" s="136">
        <v>665.16</v>
      </c>
      <c r="K906" s="136">
        <v>1293.18</v>
      </c>
      <c r="L906" s="138">
        <f t="shared" si="36"/>
        <v>-1.0362694300518954E-3</v>
      </c>
      <c r="M906" s="138">
        <f t="shared" si="37"/>
        <v>-1.9217856398620087E-3</v>
      </c>
    </row>
    <row r="907" spans="9:13" x14ac:dyDescent="0.25">
      <c r="I907" s="135">
        <v>35234</v>
      </c>
      <c r="J907" s="136">
        <v>662.06</v>
      </c>
      <c r="K907" s="136">
        <v>1298.18</v>
      </c>
      <c r="L907" s="138">
        <f t="shared" si="36"/>
        <v>-4.6605328041373845E-3</v>
      </c>
      <c r="M907" s="138">
        <f t="shared" si="37"/>
        <v>3.8664377735504723E-3</v>
      </c>
    </row>
    <row r="908" spans="9:13" x14ac:dyDescent="0.25">
      <c r="I908" s="135">
        <v>35235</v>
      </c>
      <c r="J908" s="136">
        <v>661.96</v>
      </c>
      <c r="K908" s="136">
        <v>1318.02</v>
      </c>
      <c r="L908" s="138">
        <f t="shared" si="36"/>
        <v>-1.5104371205013E-4</v>
      </c>
      <c r="M908" s="138">
        <f t="shared" si="37"/>
        <v>1.5282934569936308E-2</v>
      </c>
    </row>
    <row r="909" spans="9:13" x14ac:dyDescent="0.25">
      <c r="I909" s="135">
        <v>35236</v>
      </c>
      <c r="J909" s="136">
        <v>662.1</v>
      </c>
      <c r="K909" s="136">
        <v>1340.16</v>
      </c>
      <c r="L909" s="138">
        <f t="shared" si="36"/>
        <v>2.1149314157953102E-4</v>
      </c>
      <c r="M909" s="138">
        <f t="shared" si="37"/>
        <v>1.6797924158965798E-2</v>
      </c>
    </row>
    <row r="910" spans="9:13" x14ac:dyDescent="0.25">
      <c r="I910" s="135">
        <v>35237</v>
      </c>
      <c r="J910" s="136">
        <v>666.84</v>
      </c>
      <c r="K910" s="136">
        <v>1340.16</v>
      </c>
      <c r="L910" s="138">
        <f t="shared" si="36"/>
        <v>7.1590394200271995E-3</v>
      </c>
      <c r="M910" s="138">
        <f t="shared" si="37"/>
        <v>0</v>
      </c>
    </row>
    <row r="911" spans="9:13" x14ac:dyDescent="0.25">
      <c r="I911" s="135">
        <v>35240</v>
      </c>
      <c r="J911" s="136">
        <v>668.85</v>
      </c>
      <c r="K911" s="136">
        <v>1346.22</v>
      </c>
      <c r="L911" s="138">
        <f t="shared" si="36"/>
        <v>3.0142163037610082E-3</v>
      </c>
      <c r="M911" s="138">
        <f t="shared" si="37"/>
        <v>4.5218481375357755E-3</v>
      </c>
    </row>
    <row r="912" spans="9:13" x14ac:dyDescent="0.25">
      <c r="I912" s="135">
        <v>35241</v>
      </c>
      <c r="J912" s="136">
        <v>668.48</v>
      </c>
      <c r="K912" s="136">
        <v>1356.74</v>
      </c>
      <c r="L912" s="138">
        <f t="shared" si="36"/>
        <v>-5.5318830829035584E-4</v>
      </c>
      <c r="M912" s="138">
        <f t="shared" si="37"/>
        <v>7.8144731173210788E-3</v>
      </c>
    </row>
    <row r="913" spans="9:13" x14ac:dyDescent="0.25">
      <c r="I913" s="135">
        <v>35242</v>
      </c>
      <c r="J913" s="136">
        <v>664.39</v>
      </c>
      <c r="K913" s="136">
        <v>1340.78</v>
      </c>
      <c r="L913" s="138">
        <f t="shared" si="36"/>
        <v>-6.1183580660603637E-3</v>
      </c>
      <c r="M913" s="138">
        <f t="shared" si="37"/>
        <v>-1.176349189970078E-2</v>
      </c>
    </row>
    <row r="914" spans="9:13" x14ac:dyDescent="0.25">
      <c r="I914" s="135">
        <v>35243</v>
      </c>
      <c r="J914" s="136">
        <v>668.55</v>
      </c>
      <c r="K914" s="136">
        <v>1346.86</v>
      </c>
      <c r="L914" s="138">
        <f t="shared" si="36"/>
        <v>6.2613826216528969E-3</v>
      </c>
      <c r="M914" s="138">
        <f t="shared" si="37"/>
        <v>4.5346738465668699E-3</v>
      </c>
    </row>
    <row r="915" spans="9:13" x14ac:dyDescent="0.25">
      <c r="I915" s="135">
        <v>35244</v>
      </c>
      <c r="J915" s="136">
        <v>670.63</v>
      </c>
      <c r="K915" s="136">
        <v>1366.15</v>
      </c>
      <c r="L915" s="138">
        <f t="shared" si="36"/>
        <v>3.1112108294069868E-3</v>
      </c>
      <c r="M915" s="138">
        <f t="shared" si="37"/>
        <v>1.4322201268134915E-2</v>
      </c>
    </row>
    <row r="916" spans="9:13" x14ac:dyDescent="0.25">
      <c r="I916" s="135">
        <v>35247</v>
      </c>
      <c r="J916" s="136">
        <v>675.88</v>
      </c>
      <c r="K916" s="136">
        <v>1406.49</v>
      </c>
      <c r="L916" s="138">
        <f t="shared" si="36"/>
        <v>7.8284598064506505E-3</v>
      </c>
      <c r="M916" s="138">
        <f t="shared" si="37"/>
        <v>2.9528236284448936E-2</v>
      </c>
    </row>
    <row r="917" spans="9:13" x14ac:dyDescent="0.25">
      <c r="I917" s="135">
        <v>35248</v>
      </c>
      <c r="J917" s="136">
        <v>673.61</v>
      </c>
      <c r="K917" s="136">
        <v>1435.57</v>
      </c>
      <c r="L917" s="138">
        <f t="shared" si="36"/>
        <v>-3.3585843640882729E-3</v>
      </c>
      <c r="M917" s="138">
        <f t="shared" si="37"/>
        <v>2.0675582478368086E-2</v>
      </c>
    </row>
    <row r="918" spans="9:13" x14ac:dyDescent="0.25">
      <c r="I918" s="135">
        <v>35249</v>
      </c>
      <c r="J918" s="136">
        <v>672.4</v>
      </c>
      <c r="K918" s="136">
        <v>1408.84</v>
      </c>
      <c r="L918" s="138">
        <f t="shared" si="36"/>
        <v>-1.7962916227491224E-3</v>
      </c>
      <c r="M918" s="138">
        <f t="shared" si="37"/>
        <v>-1.8619781689503137E-2</v>
      </c>
    </row>
    <row r="919" spans="9:13" x14ac:dyDescent="0.25">
      <c r="I919" s="135">
        <v>35250</v>
      </c>
      <c r="J919" s="136">
        <v>672.4</v>
      </c>
      <c r="K919" s="136">
        <v>1422.73</v>
      </c>
      <c r="L919" s="138">
        <f t="shared" si="36"/>
        <v>0</v>
      </c>
      <c r="M919" s="138">
        <f t="shared" si="37"/>
        <v>9.8591749240510632E-3</v>
      </c>
    </row>
    <row r="920" spans="9:13" x14ac:dyDescent="0.25">
      <c r="I920" s="135">
        <v>35251</v>
      </c>
      <c r="J920" s="136">
        <v>657.44</v>
      </c>
      <c r="K920" s="136">
        <v>1434.54</v>
      </c>
      <c r="L920" s="138">
        <f t="shared" si="36"/>
        <v>-2.2248661511005241E-2</v>
      </c>
      <c r="M920" s="138">
        <f t="shared" si="37"/>
        <v>8.3009425541036921E-3</v>
      </c>
    </row>
    <row r="921" spans="9:13" x14ac:dyDescent="0.25">
      <c r="I921" s="135">
        <v>35254</v>
      </c>
      <c r="J921" s="136">
        <v>652.54</v>
      </c>
      <c r="K921" s="136">
        <v>1440.04</v>
      </c>
      <c r="L921" s="138">
        <f t="shared" si="36"/>
        <v>-7.4531516183987748E-3</v>
      </c>
      <c r="M921" s="138">
        <f t="shared" si="37"/>
        <v>3.8339816247717038E-3</v>
      </c>
    </row>
    <row r="922" spans="9:13" x14ac:dyDescent="0.25">
      <c r="I922" s="135">
        <v>35255</v>
      </c>
      <c r="J922" s="136">
        <v>654.75</v>
      </c>
      <c r="K922" s="136">
        <v>1443.94</v>
      </c>
      <c r="L922" s="138">
        <f t="shared" si="36"/>
        <v>3.386765562264438E-3</v>
      </c>
      <c r="M922" s="138">
        <f t="shared" si="37"/>
        <v>2.7082581039416203E-3</v>
      </c>
    </row>
    <row r="923" spans="9:13" x14ac:dyDescent="0.25">
      <c r="I923" s="135">
        <v>35256</v>
      </c>
      <c r="J923" s="136">
        <v>656.06</v>
      </c>
      <c r="K923" s="136">
        <v>1433.35</v>
      </c>
      <c r="L923" s="138">
        <f t="shared" si="36"/>
        <v>2.0007636502481028E-3</v>
      </c>
      <c r="M923" s="138">
        <f t="shared" si="37"/>
        <v>-7.334099754837559E-3</v>
      </c>
    </row>
    <row r="924" spans="9:13" x14ac:dyDescent="0.25">
      <c r="I924" s="135">
        <v>35257</v>
      </c>
      <c r="J924" s="136">
        <v>645.66999999999996</v>
      </c>
      <c r="K924" s="136">
        <v>1424.28</v>
      </c>
      <c r="L924" s="138">
        <f t="shared" si="36"/>
        <v>-1.5836966131146522E-2</v>
      </c>
      <c r="M924" s="138">
        <f t="shared" si="37"/>
        <v>-6.3278333972860337E-3</v>
      </c>
    </row>
    <row r="925" spans="9:13" x14ac:dyDescent="0.25">
      <c r="I925" s="135">
        <v>35258</v>
      </c>
      <c r="J925" s="136">
        <v>646.19000000000005</v>
      </c>
      <c r="K925" s="136">
        <v>1428.45</v>
      </c>
      <c r="L925" s="138">
        <f t="shared" si="36"/>
        <v>8.0536496972152263E-4</v>
      </c>
      <c r="M925" s="138">
        <f t="shared" si="37"/>
        <v>2.9277950964698464E-3</v>
      </c>
    </row>
    <row r="926" spans="9:13" x14ac:dyDescent="0.25">
      <c r="I926" s="135">
        <v>35261</v>
      </c>
      <c r="J926" s="136">
        <v>629.79999999999995</v>
      </c>
      <c r="K926" s="136">
        <v>1427.59</v>
      </c>
      <c r="L926" s="138">
        <f t="shared" si="36"/>
        <v>-2.536405701109596E-2</v>
      </c>
      <c r="M926" s="138">
        <f t="shared" si="37"/>
        <v>-6.020511743499089E-4</v>
      </c>
    </row>
    <row r="927" spans="9:13" x14ac:dyDescent="0.25">
      <c r="I927" s="135">
        <v>35262</v>
      </c>
      <c r="J927" s="136">
        <v>628.37</v>
      </c>
      <c r="K927" s="136">
        <v>1381.96</v>
      </c>
      <c r="L927" s="138">
        <f t="shared" si="36"/>
        <v>-2.2705620832009369E-3</v>
      </c>
      <c r="M927" s="138">
        <f t="shared" si="37"/>
        <v>-3.1962958552525504E-2</v>
      </c>
    </row>
    <row r="928" spans="9:13" x14ac:dyDescent="0.25">
      <c r="I928" s="135">
        <v>35263</v>
      </c>
      <c r="J928" s="136">
        <v>634.07000000000005</v>
      </c>
      <c r="K928" s="136">
        <v>1406.92</v>
      </c>
      <c r="L928" s="138">
        <f t="shared" si="36"/>
        <v>9.0710886897847533E-3</v>
      </c>
      <c r="M928" s="138">
        <f t="shared" si="37"/>
        <v>1.8061304234565426E-2</v>
      </c>
    </row>
    <row r="929" spans="9:13" x14ac:dyDescent="0.25">
      <c r="I929" s="135">
        <v>35264</v>
      </c>
      <c r="J929" s="136">
        <v>643.55999999999995</v>
      </c>
      <c r="K929" s="136">
        <v>1418.3</v>
      </c>
      <c r="L929" s="138">
        <f t="shared" si="36"/>
        <v>1.4966801772674775E-2</v>
      </c>
      <c r="M929" s="138">
        <f t="shared" si="37"/>
        <v>8.0885906803513218E-3</v>
      </c>
    </row>
    <row r="930" spans="9:13" x14ac:dyDescent="0.25">
      <c r="I930" s="135">
        <v>35265</v>
      </c>
      <c r="J930" s="136">
        <v>638.73</v>
      </c>
      <c r="K930" s="136">
        <v>1413.06</v>
      </c>
      <c r="L930" s="138">
        <f t="shared" si="36"/>
        <v>-7.5051277270183478E-3</v>
      </c>
      <c r="M930" s="138">
        <f t="shared" si="37"/>
        <v>-3.6945639145455891E-3</v>
      </c>
    </row>
    <row r="931" spans="9:13" x14ac:dyDescent="0.25">
      <c r="I931" s="135">
        <v>35268</v>
      </c>
      <c r="J931" s="136">
        <v>633.77</v>
      </c>
      <c r="K931" s="136">
        <v>1397.12</v>
      </c>
      <c r="L931" s="138">
        <f t="shared" si="36"/>
        <v>-7.7654094844457535E-3</v>
      </c>
      <c r="M931" s="138">
        <f t="shared" si="37"/>
        <v>-1.1280483489731544E-2</v>
      </c>
    </row>
    <row r="932" spans="9:13" x14ac:dyDescent="0.25">
      <c r="I932" s="135">
        <v>35269</v>
      </c>
      <c r="J932" s="136">
        <v>626.87</v>
      </c>
      <c r="K932" s="136">
        <v>1400.48</v>
      </c>
      <c r="L932" s="138">
        <f t="shared" si="36"/>
        <v>-1.0887230383262031E-2</v>
      </c>
      <c r="M932" s="138">
        <f t="shared" si="37"/>
        <v>2.4049473202016488E-3</v>
      </c>
    </row>
    <row r="933" spans="9:13" x14ac:dyDescent="0.25">
      <c r="I933" s="135">
        <v>35270</v>
      </c>
      <c r="J933" s="136">
        <v>626.65</v>
      </c>
      <c r="K933" s="136">
        <v>1396.27</v>
      </c>
      <c r="L933" s="138">
        <f t="shared" si="36"/>
        <v>-3.5094995772652588E-4</v>
      </c>
      <c r="M933" s="138">
        <f t="shared" si="37"/>
        <v>-3.0061121901062754E-3</v>
      </c>
    </row>
    <row r="934" spans="9:13" x14ac:dyDescent="0.25">
      <c r="I934" s="135">
        <v>35271</v>
      </c>
      <c r="J934" s="136">
        <v>631.16999999999996</v>
      </c>
      <c r="K934" s="136">
        <v>1400.94</v>
      </c>
      <c r="L934" s="138">
        <f t="shared" si="36"/>
        <v>7.2129577914305945E-3</v>
      </c>
      <c r="M934" s="138">
        <f t="shared" si="37"/>
        <v>3.344625323182531E-3</v>
      </c>
    </row>
    <row r="935" spans="9:13" x14ac:dyDescent="0.25">
      <c r="I935" s="135">
        <v>35272</v>
      </c>
      <c r="J935" s="136">
        <v>635.9</v>
      </c>
      <c r="K935" s="136">
        <v>1406.73</v>
      </c>
      <c r="L935" s="138">
        <f t="shared" si="36"/>
        <v>7.4940190439976842E-3</v>
      </c>
      <c r="M935" s="138">
        <f t="shared" si="37"/>
        <v>4.132939312176084E-3</v>
      </c>
    </row>
    <row r="936" spans="9:13" x14ac:dyDescent="0.25">
      <c r="I936" s="135">
        <v>35275</v>
      </c>
      <c r="J936" s="136">
        <v>630.91</v>
      </c>
      <c r="K936" s="136">
        <v>1406.73</v>
      </c>
      <c r="L936" s="138">
        <f t="shared" si="36"/>
        <v>-7.8471457776380076E-3</v>
      </c>
      <c r="M936" s="138">
        <f t="shared" si="37"/>
        <v>0</v>
      </c>
    </row>
    <row r="937" spans="9:13" x14ac:dyDescent="0.25">
      <c r="I937" s="135">
        <v>35276</v>
      </c>
      <c r="J937" s="136">
        <v>635.26</v>
      </c>
      <c r="K937" s="136">
        <v>1400.39</v>
      </c>
      <c r="L937" s="138">
        <f t="shared" si="36"/>
        <v>6.8948027452410375E-3</v>
      </c>
      <c r="M937" s="138">
        <f t="shared" si="37"/>
        <v>-4.506906087166633E-3</v>
      </c>
    </row>
    <row r="938" spans="9:13" x14ac:dyDescent="0.25">
      <c r="I938" s="135">
        <v>35277</v>
      </c>
      <c r="J938" s="136">
        <v>639.95000000000005</v>
      </c>
      <c r="K938" s="136">
        <v>1391.52</v>
      </c>
      <c r="L938" s="138">
        <f t="shared" si="36"/>
        <v>7.3828038913201751E-3</v>
      </c>
      <c r="M938" s="138">
        <f t="shared" si="37"/>
        <v>-6.3339498282622107E-3</v>
      </c>
    </row>
    <row r="939" spans="9:13" x14ac:dyDescent="0.25">
      <c r="I939" s="135">
        <v>35278</v>
      </c>
      <c r="J939" s="136">
        <v>650.02</v>
      </c>
      <c r="K939" s="136">
        <v>1397.56</v>
      </c>
      <c r="L939" s="138">
        <f t="shared" si="36"/>
        <v>1.5735604344089282E-2</v>
      </c>
      <c r="M939" s="138">
        <f t="shared" si="37"/>
        <v>4.3405772105323415E-3</v>
      </c>
    </row>
    <row r="940" spans="9:13" x14ac:dyDescent="0.25">
      <c r="I940" s="135">
        <v>35279</v>
      </c>
      <c r="J940" s="136">
        <v>662.49</v>
      </c>
      <c r="K940" s="136">
        <v>1410.8</v>
      </c>
      <c r="L940" s="138">
        <f t="shared" si="36"/>
        <v>1.9184025106919831E-2</v>
      </c>
      <c r="M940" s="138">
        <f t="shared" si="37"/>
        <v>9.4736540828300828E-3</v>
      </c>
    </row>
    <row r="941" spans="9:13" x14ac:dyDescent="0.25">
      <c r="I941" s="135">
        <v>35282</v>
      </c>
      <c r="J941" s="136">
        <v>660.23</v>
      </c>
      <c r="K941" s="136">
        <v>1411.48</v>
      </c>
      <c r="L941" s="138">
        <f t="shared" si="36"/>
        <v>-3.4113722471282447E-3</v>
      </c>
      <c r="M941" s="138">
        <f t="shared" si="37"/>
        <v>4.8199603062096946E-4</v>
      </c>
    </row>
    <row r="942" spans="9:13" x14ac:dyDescent="0.25">
      <c r="I942" s="135">
        <v>35283</v>
      </c>
      <c r="J942" s="136">
        <v>662.38</v>
      </c>
      <c r="K942" s="136">
        <v>1402.37</v>
      </c>
      <c r="L942" s="138">
        <f t="shared" si="36"/>
        <v>3.2564409372491058E-3</v>
      </c>
      <c r="M942" s="138">
        <f t="shared" si="37"/>
        <v>-6.4542182673506723E-3</v>
      </c>
    </row>
    <row r="943" spans="9:13" x14ac:dyDescent="0.25">
      <c r="I943" s="135">
        <v>35284</v>
      </c>
      <c r="J943" s="136">
        <v>664.16</v>
      </c>
      <c r="K943" s="136">
        <v>1404.72</v>
      </c>
      <c r="L943" s="138">
        <f t="shared" si="36"/>
        <v>2.6872792052899737E-3</v>
      </c>
      <c r="M943" s="138">
        <f t="shared" si="37"/>
        <v>1.675734649201093E-3</v>
      </c>
    </row>
    <row r="944" spans="9:13" x14ac:dyDescent="0.25">
      <c r="I944" s="135">
        <v>35285</v>
      </c>
      <c r="J944" s="136">
        <v>662.59</v>
      </c>
      <c r="K944" s="136">
        <v>1391.24</v>
      </c>
      <c r="L944" s="138">
        <f t="shared" si="36"/>
        <v>-2.3638882197059992E-3</v>
      </c>
      <c r="M944" s="138">
        <f t="shared" si="37"/>
        <v>-9.5962184634660417E-3</v>
      </c>
    </row>
    <row r="945" spans="9:13" x14ac:dyDescent="0.25">
      <c r="I945" s="135">
        <v>35286</v>
      </c>
      <c r="J945" s="136">
        <v>662.1</v>
      </c>
      <c r="K945" s="136">
        <v>1391.24</v>
      </c>
      <c r="L945" s="138">
        <f t="shared" si="36"/>
        <v>-7.3952217811921257E-4</v>
      </c>
      <c r="M945" s="138">
        <f t="shared" si="37"/>
        <v>0</v>
      </c>
    </row>
    <row r="946" spans="9:13" x14ac:dyDescent="0.25">
      <c r="I946" s="135">
        <v>35289</v>
      </c>
      <c r="J946" s="136">
        <v>665.77</v>
      </c>
      <c r="K946" s="136">
        <v>1404.6</v>
      </c>
      <c r="L946" s="138">
        <f t="shared" si="36"/>
        <v>5.5429693399787934E-3</v>
      </c>
      <c r="M946" s="138">
        <f t="shared" si="37"/>
        <v>9.6029441361662263E-3</v>
      </c>
    </row>
    <row r="947" spans="9:13" x14ac:dyDescent="0.25">
      <c r="I947" s="135">
        <v>35290</v>
      </c>
      <c r="J947" s="136">
        <v>660.2</v>
      </c>
      <c r="K947" s="136">
        <v>1401.59</v>
      </c>
      <c r="L947" s="138">
        <f t="shared" si="36"/>
        <v>-8.3662526097600318E-3</v>
      </c>
      <c r="M947" s="138">
        <f t="shared" si="37"/>
        <v>-2.1429588494945116E-3</v>
      </c>
    </row>
    <row r="948" spans="9:13" x14ac:dyDescent="0.25">
      <c r="I948" s="135">
        <v>35291</v>
      </c>
      <c r="J948" s="136">
        <v>662.05</v>
      </c>
      <c r="K948" s="136">
        <v>1405.38</v>
      </c>
      <c r="L948" s="138">
        <f t="shared" si="36"/>
        <v>2.8021811572249452E-3</v>
      </c>
      <c r="M948" s="138">
        <f t="shared" si="37"/>
        <v>2.7040718041654059E-3</v>
      </c>
    </row>
    <row r="949" spans="9:13" x14ac:dyDescent="0.25">
      <c r="I949" s="135">
        <v>35292</v>
      </c>
      <c r="J949" s="136">
        <v>662.28</v>
      </c>
      <c r="K949" s="136">
        <v>1407.23</v>
      </c>
      <c r="L949" s="138">
        <f t="shared" si="36"/>
        <v>3.4740578506157875E-4</v>
      </c>
      <c r="M949" s="138">
        <f t="shared" si="37"/>
        <v>1.3163699497644116E-3</v>
      </c>
    </row>
    <row r="950" spans="9:13" x14ac:dyDescent="0.25">
      <c r="I950" s="135">
        <v>35293</v>
      </c>
      <c r="J950" s="136">
        <v>665.21</v>
      </c>
      <c r="K950" s="136">
        <v>1418.47</v>
      </c>
      <c r="L950" s="138">
        <f t="shared" si="36"/>
        <v>4.4241106480643593E-3</v>
      </c>
      <c r="M950" s="138">
        <f t="shared" si="37"/>
        <v>7.9873226125082679E-3</v>
      </c>
    </row>
    <row r="951" spans="9:13" x14ac:dyDescent="0.25">
      <c r="I951" s="135">
        <v>35296</v>
      </c>
      <c r="J951" s="136">
        <v>666.58</v>
      </c>
      <c r="K951" s="136">
        <v>1414.26</v>
      </c>
      <c r="L951" s="138">
        <f t="shared" si="36"/>
        <v>2.0595000075164303E-3</v>
      </c>
      <c r="M951" s="138">
        <f t="shared" si="37"/>
        <v>-2.9679866334854006E-3</v>
      </c>
    </row>
    <row r="952" spans="9:13" x14ac:dyDescent="0.25">
      <c r="I952" s="135">
        <v>35297</v>
      </c>
      <c r="J952" s="136">
        <v>665.69</v>
      </c>
      <c r="K952" s="136">
        <v>1399.17</v>
      </c>
      <c r="L952" s="138">
        <f t="shared" si="36"/>
        <v>-1.3351735725644128E-3</v>
      </c>
      <c r="M952" s="138">
        <f t="shared" si="37"/>
        <v>-1.0669890967714507E-2</v>
      </c>
    </row>
    <row r="953" spans="9:13" x14ac:dyDescent="0.25">
      <c r="I953" s="135">
        <v>35298</v>
      </c>
      <c r="J953" s="136">
        <v>665.07</v>
      </c>
      <c r="K953" s="136">
        <v>1395.72</v>
      </c>
      <c r="L953" s="138">
        <f t="shared" si="36"/>
        <v>-9.3136444891767111E-4</v>
      </c>
      <c r="M953" s="138">
        <f t="shared" si="37"/>
        <v>-2.4657475503334445E-3</v>
      </c>
    </row>
    <row r="954" spans="9:13" x14ac:dyDescent="0.25">
      <c r="I954" s="135">
        <v>35299</v>
      </c>
      <c r="J954" s="136">
        <v>670.68</v>
      </c>
      <c r="K954" s="136">
        <v>1396.12</v>
      </c>
      <c r="L954" s="138">
        <f t="shared" si="36"/>
        <v>8.435202309531176E-3</v>
      </c>
      <c r="M954" s="138">
        <f t="shared" si="37"/>
        <v>2.8659043361122828E-4</v>
      </c>
    </row>
    <row r="955" spans="9:13" x14ac:dyDescent="0.25">
      <c r="I955" s="135">
        <v>35300</v>
      </c>
      <c r="J955" s="136">
        <v>667.03</v>
      </c>
      <c r="K955" s="136">
        <v>1406.8</v>
      </c>
      <c r="L955" s="138">
        <f t="shared" si="36"/>
        <v>-5.4422377288721561E-3</v>
      </c>
      <c r="M955" s="138">
        <f t="shared" si="37"/>
        <v>7.649772225883208E-3</v>
      </c>
    </row>
    <row r="956" spans="9:13" x14ac:dyDescent="0.25">
      <c r="I956" s="135">
        <v>35303</v>
      </c>
      <c r="J956" s="136">
        <v>663.88</v>
      </c>
      <c r="K956" s="136">
        <v>1414.27</v>
      </c>
      <c r="L956" s="138">
        <f t="shared" si="36"/>
        <v>-4.722426277678631E-3</v>
      </c>
      <c r="M956" s="138">
        <f t="shared" si="37"/>
        <v>5.3099232300256099E-3</v>
      </c>
    </row>
    <row r="957" spans="9:13" x14ac:dyDescent="0.25">
      <c r="I957" s="135">
        <v>35304</v>
      </c>
      <c r="J957" s="136">
        <v>666.4</v>
      </c>
      <c r="K957" s="136">
        <v>1416.99</v>
      </c>
      <c r="L957" s="138">
        <f t="shared" si="36"/>
        <v>3.7958667229017018E-3</v>
      </c>
      <c r="M957" s="138">
        <f t="shared" si="37"/>
        <v>1.9232536927178171E-3</v>
      </c>
    </row>
    <row r="958" spans="9:13" x14ac:dyDescent="0.25">
      <c r="I958" s="135">
        <v>35305</v>
      </c>
      <c r="J958" s="136">
        <v>664.81</v>
      </c>
      <c r="K958" s="136">
        <v>1416.99</v>
      </c>
      <c r="L958" s="138">
        <f t="shared" si="36"/>
        <v>-2.3859543817527488E-3</v>
      </c>
      <c r="M958" s="138">
        <f t="shared" si="37"/>
        <v>0</v>
      </c>
    </row>
    <row r="959" spans="9:13" x14ac:dyDescent="0.25">
      <c r="I959" s="135">
        <v>35306</v>
      </c>
      <c r="J959" s="136">
        <v>657.4</v>
      </c>
      <c r="K959" s="136">
        <v>1428.6</v>
      </c>
      <c r="L959" s="138">
        <f t="shared" si="36"/>
        <v>-1.114604172620744E-2</v>
      </c>
      <c r="M959" s="138">
        <f t="shared" si="37"/>
        <v>8.1934240890901844E-3</v>
      </c>
    </row>
    <row r="960" spans="9:13" x14ac:dyDescent="0.25">
      <c r="I960" s="135">
        <v>35307</v>
      </c>
      <c r="J960" s="136">
        <v>651.99</v>
      </c>
      <c r="K960" s="136">
        <v>1428.6</v>
      </c>
      <c r="L960" s="138">
        <f t="shared" si="36"/>
        <v>-8.2293885001520663E-3</v>
      </c>
      <c r="M960" s="138">
        <f t="shared" si="37"/>
        <v>0</v>
      </c>
    </row>
    <row r="961" spans="9:13" x14ac:dyDescent="0.25">
      <c r="I961" s="135">
        <v>35310</v>
      </c>
      <c r="J961" s="136">
        <v>651.99</v>
      </c>
      <c r="K961" s="136">
        <v>1419.97</v>
      </c>
      <c r="L961" s="138">
        <f t="shared" si="36"/>
        <v>0</v>
      </c>
      <c r="M961" s="138">
        <f t="shared" si="37"/>
        <v>-6.0408791824162695E-3</v>
      </c>
    </row>
    <row r="962" spans="9:13" x14ac:dyDescent="0.25">
      <c r="I962" s="135">
        <v>35311</v>
      </c>
      <c r="J962" s="136">
        <v>654.72</v>
      </c>
      <c r="K962" s="136">
        <v>1419.37</v>
      </c>
      <c r="L962" s="138">
        <f t="shared" si="36"/>
        <v>4.1871807849813928E-3</v>
      </c>
      <c r="M962" s="138">
        <f t="shared" si="37"/>
        <v>-4.2254413825653812E-4</v>
      </c>
    </row>
    <row r="963" spans="9:13" x14ac:dyDescent="0.25">
      <c r="I963" s="135">
        <v>35312</v>
      </c>
      <c r="J963" s="136">
        <v>655.61</v>
      </c>
      <c r="K963" s="136">
        <v>1429.97</v>
      </c>
      <c r="L963" s="138">
        <f t="shared" si="36"/>
        <v>1.3593597262951892E-3</v>
      </c>
      <c r="M963" s="138">
        <f t="shared" si="37"/>
        <v>7.468102045273704E-3</v>
      </c>
    </row>
    <row r="964" spans="9:13" x14ac:dyDescent="0.25">
      <c r="I964" s="135">
        <v>35313</v>
      </c>
      <c r="J964" s="136">
        <v>649.44000000000005</v>
      </c>
      <c r="K964" s="136">
        <v>1438.42</v>
      </c>
      <c r="L964" s="138">
        <f t="shared" si="36"/>
        <v>-9.4110828083768683E-3</v>
      </c>
      <c r="M964" s="138">
        <f t="shared" si="37"/>
        <v>5.9092148786338491E-3</v>
      </c>
    </row>
    <row r="965" spans="9:13" x14ac:dyDescent="0.25">
      <c r="I965" s="135">
        <v>35314</v>
      </c>
      <c r="J965" s="136">
        <v>655.68</v>
      </c>
      <c r="K965" s="136">
        <v>1437.05</v>
      </c>
      <c r="L965" s="138">
        <f t="shared" si="36"/>
        <v>9.6082779009606656E-3</v>
      </c>
      <c r="M965" s="138">
        <f t="shared" si="37"/>
        <v>-9.5243392055179867E-4</v>
      </c>
    </row>
    <row r="966" spans="9:13" x14ac:dyDescent="0.25">
      <c r="I966" s="135">
        <v>35317</v>
      </c>
      <c r="J966" s="136">
        <v>663.76</v>
      </c>
      <c r="K966" s="136">
        <v>1399.61</v>
      </c>
      <c r="L966" s="138">
        <f t="shared" si="36"/>
        <v>1.2323084431430029E-2</v>
      </c>
      <c r="M966" s="138">
        <f t="shared" si="37"/>
        <v>-2.6053373229880696E-2</v>
      </c>
    </row>
    <row r="967" spans="9:13" x14ac:dyDescent="0.25">
      <c r="I967" s="135">
        <v>35318</v>
      </c>
      <c r="J967" s="136">
        <v>663.81</v>
      </c>
      <c r="K967" s="136">
        <v>1435.38</v>
      </c>
      <c r="L967" s="138">
        <f t="shared" ref="L967:L1030" si="38">(J967-J966)/J966</f>
        <v>7.5328431963291736E-5</v>
      </c>
      <c r="M967" s="138">
        <f t="shared" ref="M967:M1030" si="39">(K967-K966)/K966</f>
        <v>2.555711948328478E-2</v>
      </c>
    </row>
    <row r="968" spans="9:13" x14ac:dyDescent="0.25">
      <c r="I968" s="135">
        <v>35319</v>
      </c>
      <c r="J968" s="136">
        <v>667.28</v>
      </c>
      <c r="K968" s="136">
        <v>1450.06</v>
      </c>
      <c r="L968" s="138">
        <f t="shared" si="38"/>
        <v>5.2273994064567083E-3</v>
      </c>
      <c r="M968" s="138">
        <f t="shared" si="39"/>
        <v>1.0227256893644773E-2</v>
      </c>
    </row>
    <row r="969" spans="9:13" x14ac:dyDescent="0.25">
      <c r="I969" s="135">
        <v>35320</v>
      </c>
      <c r="J969" s="136">
        <v>671.15</v>
      </c>
      <c r="K969" s="136">
        <v>1475.65</v>
      </c>
      <c r="L969" s="138">
        <f t="shared" si="38"/>
        <v>5.7996643088358783E-3</v>
      </c>
      <c r="M969" s="138">
        <f t="shared" si="39"/>
        <v>1.7647545618802083E-2</v>
      </c>
    </row>
    <row r="970" spans="9:13" x14ac:dyDescent="0.25">
      <c r="I970" s="135">
        <v>35321</v>
      </c>
      <c r="J970" s="136">
        <v>680.54</v>
      </c>
      <c r="K970" s="136">
        <v>1501.6</v>
      </c>
      <c r="L970" s="138">
        <f t="shared" si="38"/>
        <v>1.3990911122699824E-2</v>
      </c>
      <c r="M970" s="138">
        <f t="shared" si="39"/>
        <v>1.7585470809473668E-2</v>
      </c>
    </row>
    <row r="971" spans="9:13" x14ac:dyDescent="0.25">
      <c r="I971" s="135">
        <v>35324</v>
      </c>
      <c r="J971" s="136">
        <v>683.98</v>
      </c>
      <c r="K971" s="136">
        <v>1531.07</v>
      </c>
      <c r="L971" s="138">
        <f t="shared" si="38"/>
        <v>5.0548094160520396E-3</v>
      </c>
      <c r="M971" s="138">
        <f t="shared" si="39"/>
        <v>1.9625732551944611E-2</v>
      </c>
    </row>
    <row r="972" spans="9:13" x14ac:dyDescent="0.25">
      <c r="I972" s="135">
        <v>35325</v>
      </c>
      <c r="J972" s="136">
        <v>682.94</v>
      </c>
      <c r="K972" s="136">
        <v>1543.94</v>
      </c>
      <c r="L972" s="138">
        <f t="shared" si="38"/>
        <v>-1.5205122956811071E-3</v>
      </c>
      <c r="M972" s="138">
        <f t="shared" si="39"/>
        <v>8.4058860796698501E-3</v>
      </c>
    </row>
    <row r="973" spans="9:13" x14ac:dyDescent="0.25">
      <c r="I973" s="135">
        <v>35326</v>
      </c>
      <c r="J973" s="136">
        <v>681.47</v>
      </c>
      <c r="K973" s="136">
        <v>1533.73</v>
      </c>
      <c r="L973" s="138">
        <f t="shared" si="38"/>
        <v>-2.1524584883006225E-3</v>
      </c>
      <c r="M973" s="138">
        <f t="shared" si="39"/>
        <v>-6.6129512804901976E-3</v>
      </c>
    </row>
    <row r="974" spans="9:13" x14ac:dyDescent="0.25">
      <c r="I974" s="135">
        <v>35327</v>
      </c>
      <c r="J974" s="136">
        <v>683</v>
      </c>
      <c r="K974" s="136">
        <v>1548.13</v>
      </c>
      <c r="L974" s="138">
        <f t="shared" si="38"/>
        <v>2.2451465214902676E-3</v>
      </c>
      <c r="M974" s="138">
        <f t="shared" si="39"/>
        <v>9.3888754865589716E-3</v>
      </c>
    </row>
    <row r="975" spans="9:13" x14ac:dyDescent="0.25">
      <c r="I975" s="135">
        <v>35328</v>
      </c>
      <c r="J975" s="136">
        <v>687.03</v>
      </c>
      <c r="K975" s="136">
        <v>1572.81</v>
      </c>
      <c r="L975" s="138">
        <f t="shared" si="38"/>
        <v>5.9004392386529615E-3</v>
      </c>
      <c r="M975" s="138">
        <f t="shared" si="39"/>
        <v>1.5941813671978344E-2</v>
      </c>
    </row>
    <row r="976" spans="9:13" x14ac:dyDescent="0.25">
      <c r="I976" s="135">
        <v>35331</v>
      </c>
      <c r="J976" s="136">
        <v>686.48</v>
      </c>
      <c r="K976" s="136">
        <v>1568.67</v>
      </c>
      <c r="L976" s="138">
        <f t="shared" si="38"/>
        <v>-8.0054728323356267E-4</v>
      </c>
      <c r="M976" s="138">
        <f t="shared" si="39"/>
        <v>-2.632231483777362E-3</v>
      </c>
    </row>
    <row r="977" spans="9:13" x14ac:dyDescent="0.25">
      <c r="I977" s="135">
        <v>35332</v>
      </c>
      <c r="J977" s="136">
        <v>685.61</v>
      </c>
      <c r="K977" s="136">
        <v>1554.38</v>
      </c>
      <c r="L977" s="138">
        <f t="shared" si="38"/>
        <v>-1.2673348094627732E-3</v>
      </c>
      <c r="M977" s="138">
        <f t="shared" si="39"/>
        <v>-9.1096279013431532E-3</v>
      </c>
    </row>
    <row r="978" spans="9:13" x14ac:dyDescent="0.25">
      <c r="I978" s="135">
        <v>35333</v>
      </c>
      <c r="J978" s="136">
        <v>685.83</v>
      </c>
      <c r="K978" s="136">
        <v>1588.57</v>
      </c>
      <c r="L978" s="138">
        <f t="shared" si="38"/>
        <v>3.2088213415794298E-4</v>
      </c>
      <c r="M978" s="138">
        <f t="shared" si="39"/>
        <v>2.1995908336442712E-2</v>
      </c>
    </row>
    <row r="979" spans="9:13" x14ac:dyDescent="0.25">
      <c r="I979" s="135">
        <v>35334</v>
      </c>
      <c r="J979" s="136">
        <v>685.83</v>
      </c>
      <c r="K979" s="136">
        <v>1613.73</v>
      </c>
      <c r="L979" s="138">
        <f t="shared" si="38"/>
        <v>0</v>
      </c>
      <c r="M979" s="138">
        <f t="shared" si="39"/>
        <v>1.5838143739337947E-2</v>
      </c>
    </row>
    <row r="980" spans="9:13" x14ac:dyDescent="0.25">
      <c r="I980" s="135">
        <v>35335</v>
      </c>
      <c r="J980" s="136">
        <v>686.19</v>
      </c>
      <c r="K980" s="136">
        <v>1605.16</v>
      </c>
      <c r="L980" s="138">
        <f t="shared" si="38"/>
        <v>5.249114211976928E-4</v>
      </c>
      <c r="M980" s="138">
        <f t="shared" si="39"/>
        <v>-5.3106777465870602E-3</v>
      </c>
    </row>
    <row r="981" spans="9:13" x14ac:dyDescent="0.25">
      <c r="I981" s="135">
        <v>35338</v>
      </c>
      <c r="J981" s="136">
        <v>687.31</v>
      </c>
      <c r="K981" s="136">
        <v>1608.42</v>
      </c>
      <c r="L981" s="138">
        <f t="shared" si="38"/>
        <v>1.6322009938936604E-3</v>
      </c>
      <c r="M981" s="138">
        <f t="shared" si="39"/>
        <v>2.0309501856512688E-3</v>
      </c>
    </row>
    <row r="982" spans="9:13" x14ac:dyDescent="0.25">
      <c r="I982" s="135">
        <v>35339</v>
      </c>
      <c r="J982" s="136">
        <v>689.08</v>
      </c>
      <c r="K982" s="136">
        <v>1603.01</v>
      </c>
      <c r="L982" s="138">
        <f t="shared" si="38"/>
        <v>2.5752571619794499E-3</v>
      </c>
      <c r="M982" s="138">
        <f t="shared" si="39"/>
        <v>-3.3635493216946331E-3</v>
      </c>
    </row>
    <row r="983" spans="9:13" x14ac:dyDescent="0.25">
      <c r="I983" s="135">
        <v>35340</v>
      </c>
      <c r="J983" s="136">
        <v>694.01</v>
      </c>
      <c r="K983" s="136">
        <v>1583.79</v>
      </c>
      <c r="L983" s="138">
        <f t="shared" si="38"/>
        <v>7.1544668253322539E-3</v>
      </c>
      <c r="M983" s="138">
        <f t="shared" si="39"/>
        <v>-1.1989943918004271E-2</v>
      </c>
    </row>
    <row r="984" spans="9:13" x14ac:dyDescent="0.25">
      <c r="I984" s="135">
        <v>35341</v>
      </c>
      <c r="J984" s="136">
        <v>692.78</v>
      </c>
      <c r="K984" s="136">
        <v>1564.97</v>
      </c>
      <c r="L984" s="138">
        <f t="shared" si="38"/>
        <v>-1.7723087563580038E-3</v>
      </c>
      <c r="M984" s="138">
        <f t="shared" si="39"/>
        <v>-1.1882888514260058E-2</v>
      </c>
    </row>
    <row r="985" spans="9:13" x14ac:dyDescent="0.25">
      <c r="I985" s="135">
        <v>35342</v>
      </c>
      <c r="J985" s="136">
        <v>701.46</v>
      </c>
      <c r="K985" s="136">
        <v>1555.82</v>
      </c>
      <c r="L985" s="138">
        <f t="shared" si="38"/>
        <v>1.2529230058604556E-2</v>
      </c>
      <c r="M985" s="138">
        <f t="shared" si="39"/>
        <v>-5.8467574458296902E-3</v>
      </c>
    </row>
    <row r="986" spans="9:13" x14ac:dyDescent="0.25">
      <c r="I986" s="135">
        <v>35345</v>
      </c>
      <c r="J986" s="136">
        <v>703.34</v>
      </c>
      <c r="K986" s="136">
        <v>1565.45</v>
      </c>
      <c r="L986" s="138">
        <f t="shared" si="38"/>
        <v>2.6801243121489398E-3</v>
      </c>
      <c r="M986" s="138">
        <f t="shared" si="39"/>
        <v>6.189662043167018E-3</v>
      </c>
    </row>
    <row r="987" spans="9:13" x14ac:dyDescent="0.25">
      <c r="I987" s="135">
        <v>35346</v>
      </c>
      <c r="J987" s="136">
        <v>700.64</v>
      </c>
      <c r="K987" s="136">
        <v>1565.45</v>
      </c>
      <c r="L987" s="138">
        <f t="shared" si="38"/>
        <v>-3.8388261722638343E-3</v>
      </c>
      <c r="M987" s="138">
        <f t="shared" si="39"/>
        <v>0</v>
      </c>
    </row>
    <row r="988" spans="9:13" x14ac:dyDescent="0.25">
      <c r="I988" s="135">
        <v>35347</v>
      </c>
      <c r="J988" s="136">
        <v>696.74</v>
      </c>
      <c r="K988" s="136">
        <v>1562.81</v>
      </c>
      <c r="L988" s="138">
        <f t="shared" si="38"/>
        <v>-5.5663393468828176E-3</v>
      </c>
      <c r="M988" s="138">
        <f t="shared" si="39"/>
        <v>-1.686416046504264E-3</v>
      </c>
    </row>
    <row r="989" spans="9:13" x14ac:dyDescent="0.25">
      <c r="I989" s="135">
        <v>35348</v>
      </c>
      <c r="J989" s="136">
        <v>694.61</v>
      </c>
      <c r="K989" s="136">
        <v>1555.27</v>
      </c>
      <c r="L989" s="138">
        <f t="shared" si="38"/>
        <v>-3.0570944685248376E-3</v>
      </c>
      <c r="M989" s="138">
        <f t="shared" si="39"/>
        <v>-4.8246427908702682E-3</v>
      </c>
    </row>
    <row r="990" spans="9:13" x14ac:dyDescent="0.25">
      <c r="I990" s="135">
        <v>35349</v>
      </c>
      <c r="J990" s="136">
        <v>700.66</v>
      </c>
      <c r="K990" s="136">
        <v>1546.17</v>
      </c>
      <c r="L990" s="138">
        <f t="shared" si="38"/>
        <v>8.7099235542246068E-3</v>
      </c>
      <c r="M990" s="138">
        <f t="shared" si="39"/>
        <v>-5.8510740900293255E-3</v>
      </c>
    </row>
    <row r="991" spans="9:13" x14ac:dyDescent="0.25">
      <c r="I991" s="135">
        <v>35352</v>
      </c>
      <c r="J991" s="136">
        <v>703.54</v>
      </c>
      <c r="K991" s="136">
        <v>1543.37</v>
      </c>
      <c r="L991" s="138">
        <f t="shared" si="38"/>
        <v>4.1104101846830068E-3</v>
      </c>
      <c r="M991" s="138">
        <f t="shared" si="39"/>
        <v>-1.8109263535058769E-3</v>
      </c>
    </row>
    <row r="992" spans="9:13" x14ac:dyDescent="0.25">
      <c r="I992" s="135">
        <v>35353</v>
      </c>
      <c r="J992" s="136">
        <v>702.57</v>
      </c>
      <c r="K992" s="136">
        <v>1557.06</v>
      </c>
      <c r="L992" s="138">
        <f t="shared" si="38"/>
        <v>-1.3787417915113764E-3</v>
      </c>
      <c r="M992" s="138">
        <f t="shared" si="39"/>
        <v>8.8701996280866249E-3</v>
      </c>
    </row>
    <row r="993" spans="9:13" x14ac:dyDescent="0.25">
      <c r="I993" s="135">
        <v>35354</v>
      </c>
      <c r="J993" s="136">
        <v>704.41</v>
      </c>
      <c r="K993" s="136">
        <v>1551.46</v>
      </c>
      <c r="L993" s="138">
        <f t="shared" si="38"/>
        <v>2.6189561182514455E-3</v>
      </c>
      <c r="M993" s="138">
        <f t="shared" si="39"/>
        <v>-3.5965216497758014E-3</v>
      </c>
    </row>
    <row r="994" spans="9:13" x14ac:dyDescent="0.25">
      <c r="I994" s="135">
        <v>35355</v>
      </c>
      <c r="J994" s="136">
        <v>706.99</v>
      </c>
      <c r="K994" s="136">
        <v>1556.73</v>
      </c>
      <c r="L994" s="138">
        <f t="shared" si="38"/>
        <v>3.6626396558822861E-3</v>
      </c>
      <c r="M994" s="138">
        <f t="shared" si="39"/>
        <v>3.3968004331403848E-3</v>
      </c>
    </row>
    <row r="995" spans="9:13" x14ac:dyDescent="0.25">
      <c r="I995" s="135">
        <v>35356</v>
      </c>
      <c r="J995" s="136">
        <v>710.82</v>
      </c>
      <c r="K995" s="136">
        <v>1568.14</v>
      </c>
      <c r="L995" s="138">
        <f t="shared" si="38"/>
        <v>5.4173326355394574E-3</v>
      </c>
      <c r="M995" s="138">
        <f t="shared" si="39"/>
        <v>7.3294662529790533E-3</v>
      </c>
    </row>
    <row r="996" spans="9:13" x14ac:dyDescent="0.25">
      <c r="I996" s="135">
        <v>35359</v>
      </c>
      <c r="J996" s="136">
        <v>709.85</v>
      </c>
      <c r="K996" s="136">
        <v>1567.13</v>
      </c>
      <c r="L996" s="138">
        <f t="shared" si="38"/>
        <v>-1.3646211417799544E-3</v>
      </c>
      <c r="M996" s="138">
        <f t="shared" si="39"/>
        <v>-6.4407514635172298E-4</v>
      </c>
    </row>
    <row r="997" spans="9:13" x14ac:dyDescent="0.25">
      <c r="I997" s="135">
        <v>35360</v>
      </c>
      <c r="J997" s="136">
        <v>706.57</v>
      </c>
      <c r="K997" s="136">
        <v>1554.25</v>
      </c>
      <c r="L997" s="138">
        <f t="shared" si="38"/>
        <v>-4.6206945129252273E-3</v>
      </c>
      <c r="M997" s="138">
        <f t="shared" si="39"/>
        <v>-8.2188459157824228E-3</v>
      </c>
    </row>
    <row r="998" spans="9:13" x14ac:dyDescent="0.25">
      <c r="I998" s="135">
        <v>35361</v>
      </c>
      <c r="J998" s="136">
        <v>707.27</v>
      </c>
      <c r="K998" s="136">
        <v>1540.82</v>
      </c>
      <c r="L998" s="138">
        <f t="shared" si="38"/>
        <v>9.9070155823192561E-4</v>
      </c>
      <c r="M998" s="138">
        <f t="shared" si="39"/>
        <v>-8.6408235483352511E-3</v>
      </c>
    </row>
    <row r="999" spans="9:13" x14ac:dyDescent="0.25">
      <c r="I999" s="135">
        <v>35362</v>
      </c>
      <c r="J999" s="136">
        <v>702.29</v>
      </c>
      <c r="K999" s="136">
        <v>1542.02</v>
      </c>
      <c r="L999" s="138">
        <f t="shared" si="38"/>
        <v>-7.0411582563943307E-3</v>
      </c>
      <c r="M999" s="138">
        <f t="shared" si="39"/>
        <v>7.7880609026365543E-4</v>
      </c>
    </row>
    <row r="1000" spans="9:13" x14ac:dyDescent="0.25">
      <c r="I1000" s="135">
        <v>35363</v>
      </c>
      <c r="J1000" s="136">
        <v>700.92</v>
      </c>
      <c r="K1000" s="136">
        <v>1550.32</v>
      </c>
      <c r="L1000" s="138">
        <f t="shared" si="38"/>
        <v>-1.950761081604472E-3</v>
      </c>
      <c r="M1000" s="138">
        <f t="shared" si="39"/>
        <v>5.3825501614764753E-3</v>
      </c>
    </row>
    <row r="1001" spans="9:13" x14ac:dyDescent="0.25">
      <c r="I1001" s="135">
        <v>35366</v>
      </c>
      <c r="J1001" s="136">
        <v>697.26</v>
      </c>
      <c r="K1001" s="136">
        <v>1554.65</v>
      </c>
      <c r="L1001" s="138">
        <f t="shared" si="38"/>
        <v>-5.2217086115390748E-3</v>
      </c>
      <c r="M1001" s="138">
        <f t="shared" si="39"/>
        <v>2.7929717735694273E-3</v>
      </c>
    </row>
    <row r="1002" spans="9:13" x14ac:dyDescent="0.25">
      <c r="I1002" s="135">
        <v>35367</v>
      </c>
      <c r="J1002" s="136">
        <v>701.5</v>
      </c>
      <c r="K1002" s="136">
        <v>1538.69</v>
      </c>
      <c r="L1002" s="138">
        <f t="shared" si="38"/>
        <v>6.0809454149098026E-3</v>
      </c>
      <c r="M1002" s="138">
        <f t="shared" si="39"/>
        <v>-1.0265976264754147E-2</v>
      </c>
    </row>
    <row r="1003" spans="9:13" x14ac:dyDescent="0.25">
      <c r="I1003" s="135">
        <v>35368</v>
      </c>
      <c r="J1003" s="136">
        <v>700.9</v>
      </c>
      <c r="K1003" s="136">
        <v>1519.24</v>
      </c>
      <c r="L1003" s="138">
        <f t="shared" si="38"/>
        <v>-8.5531004989311868E-4</v>
      </c>
      <c r="M1003" s="138">
        <f t="shared" si="39"/>
        <v>-1.2640622867504205E-2</v>
      </c>
    </row>
    <row r="1004" spans="9:13" x14ac:dyDescent="0.25">
      <c r="I1004" s="135">
        <v>35369</v>
      </c>
      <c r="J1004" s="136">
        <v>705.27</v>
      </c>
      <c r="K1004" s="136">
        <v>1500.42</v>
      </c>
      <c r="L1004" s="138">
        <f t="shared" si="38"/>
        <v>6.234840918818668E-3</v>
      </c>
      <c r="M1004" s="138">
        <f t="shared" si="39"/>
        <v>-1.2387772833785272E-2</v>
      </c>
    </row>
    <row r="1005" spans="9:13" x14ac:dyDescent="0.25">
      <c r="I1005" s="135">
        <v>35370</v>
      </c>
      <c r="J1005" s="136">
        <v>703.77</v>
      </c>
      <c r="K1005" s="136">
        <v>1500.42</v>
      </c>
      <c r="L1005" s="138">
        <f t="shared" si="38"/>
        <v>-2.1268450380705264E-3</v>
      </c>
      <c r="M1005" s="138">
        <f t="shared" si="39"/>
        <v>0</v>
      </c>
    </row>
    <row r="1006" spans="9:13" x14ac:dyDescent="0.25">
      <c r="I1006" s="135">
        <v>35373</v>
      </c>
      <c r="J1006" s="136">
        <v>706.73</v>
      </c>
      <c r="K1006" s="136">
        <v>1483.55</v>
      </c>
      <c r="L1006" s="138">
        <f t="shared" si="38"/>
        <v>4.2059195475795163E-3</v>
      </c>
      <c r="M1006" s="138">
        <f t="shared" si="39"/>
        <v>-1.1243518481491927E-2</v>
      </c>
    </row>
    <row r="1007" spans="9:13" x14ac:dyDescent="0.25">
      <c r="I1007" s="135">
        <v>35374</v>
      </c>
      <c r="J1007" s="136">
        <v>714.14</v>
      </c>
      <c r="K1007" s="136">
        <v>1473.66</v>
      </c>
      <c r="L1007" s="138">
        <f t="shared" si="38"/>
        <v>1.0484909371329882E-2</v>
      </c>
      <c r="M1007" s="138">
        <f t="shared" si="39"/>
        <v>-6.6664419803848024E-3</v>
      </c>
    </row>
    <row r="1008" spans="9:13" x14ac:dyDescent="0.25">
      <c r="I1008" s="135">
        <v>35375</v>
      </c>
      <c r="J1008" s="136">
        <v>724.59</v>
      </c>
      <c r="K1008" s="136">
        <v>1485.4</v>
      </c>
      <c r="L1008" s="138">
        <f t="shared" si="38"/>
        <v>1.4632985128966373E-2</v>
      </c>
      <c r="M1008" s="138">
        <f t="shared" si="39"/>
        <v>7.9665594506195519E-3</v>
      </c>
    </row>
    <row r="1009" spans="9:13" x14ac:dyDescent="0.25">
      <c r="I1009" s="135">
        <v>35376</v>
      </c>
      <c r="J1009" s="136">
        <v>727.65</v>
      </c>
      <c r="K1009" s="136">
        <v>1477.91</v>
      </c>
      <c r="L1009" s="138">
        <f t="shared" si="38"/>
        <v>4.2230778785243318E-3</v>
      </c>
      <c r="M1009" s="138">
        <f t="shared" si="39"/>
        <v>-5.0424128180961416E-3</v>
      </c>
    </row>
    <row r="1010" spans="9:13" x14ac:dyDescent="0.25">
      <c r="I1010" s="135">
        <v>35377</v>
      </c>
      <c r="J1010" s="136">
        <v>730.82</v>
      </c>
      <c r="K1010" s="136">
        <v>1500.29</v>
      </c>
      <c r="L1010" s="138">
        <f t="shared" si="38"/>
        <v>4.3564900707758853E-3</v>
      </c>
      <c r="M1010" s="138">
        <f t="shared" si="39"/>
        <v>1.5143006001718562E-2</v>
      </c>
    </row>
    <row r="1011" spans="9:13" x14ac:dyDescent="0.25">
      <c r="I1011" s="135">
        <v>35380</v>
      </c>
      <c r="J1011" s="136">
        <v>731.87</v>
      </c>
      <c r="K1011" s="136">
        <v>1498.33</v>
      </c>
      <c r="L1011" s="138">
        <f t="shared" si="38"/>
        <v>1.4367422894829842E-3</v>
      </c>
      <c r="M1011" s="138">
        <f t="shared" si="39"/>
        <v>-1.3064140932753244E-3</v>
      </c>
    </row>
    <row r="1012" spans="9:13" x14ac:dyDescent="0.25">
      <c r="I1012" s="135">
        <v>35381</v>
      </c>
      <c r="J1012" s="136">
        <v>729.56</v>
      </c>
      <c r="K1012" s="136">
        <v>1491.45</v>
      </c>
      <c r="L1012" s="138">
        <f t="shared" si="38"/>
        <v>-3.1562982496892334E-3</v>
      </c>
      <c r="M1012" s="138">
        <f t="shared" si="39"/>
        <v>-4.5917788471163774E-3</v>
      </c>
    </row>
    <row r="1013" spans="9:13" x14ac:dyDescent="0.25">
      <c r="I1013" s="135">
        <v>35382</v>
      </c>
      <c r="J1013" s="136">
        <v>731.13</v>
      </c>
      <c r="K1013" s="136">
        <v>1479.71</v>
      </c>
      <c r="L1013" s="138">
        <f t="shared" si="38"/>
        <v>2.1519820165579939E-3</v>
      </c>
      <c r="M1013" s="138">
        <f t="shared" si="39"/>
        <v>-7.8715344128197449E-3</v>
      </c>
    </row>
    <row r="1014" spans="9:13" x14ac:dyDescent="0.25">
      <c r="I1014" s="135">
        <v>35383</v>
      </c>
      <c r="J1014" s="136">
        <v>735.88</v>
      </c>
      <c r="K1014" s="136">
        <v>1478.3</v>
      </c>
      <c r="L1014" s="138">
        <f t="shared" si="38"/>
        <v>6.4967926360565151E-3</v>
      </c>
      <c r="M1014" s="138">
        <f t="shared" si="39"/>
        <v>-9.5288941752105598E-4</v>
      </c>
    </row>
    <row r="1015" spans="9:13" x14ac:dyDescent="0.25">
      <c r="I1015" s="135">
        <v>35384</v>
      </c>
      <c r="J1015" s="136">
        <v>737.62</v>
      </c>
      <c r="K1015" s="136">
        <v>1482.32</v>
      </c>
      <c r="L1015" s="138">
        <f t="shared" si="38"/>
        <v>2.3645159536881135E-3</v>
      </c>
      <c r="M1015" s="138">
        <f t="shared" si="39"/>
        <v>2.7193397821822242E-3</v>
      </c>
    </row>
    <row r="1016" spans="9:13" x14ac:dyDescent="0.25">
      <c r="I1016" s="135">
        <v>35387</v>
      </c>
      <c r="J1016" s="136">
        <v>737.02</v>
      </c>
      <c r="K1016" s="136">
        <v>1482.32</v>
      </c>
      <c r="L1016" s="138">
        <f t="shared" si="38"/>
        <v>-8.1342696781543718E-4</v>
      </c>
      <c r="M1016" s="138">
        <f t="shared" si="39"/>
        <v>0</v>
      </c>
    </row>
    <row r="1017" spans="9:13" x14ac:dyDescent="0.25">
      <c r="I1017" s="135">
        <v>35388</v>
      </c>
      <c r="J1017" s="136">
        <v>742.16</v>
      </c>
      <c r="K1017" s="136">
        <v>1445.39</v>
      </c>
      <c r="L1017" s="138">
        <f t="shared" si="38"/>
        <v>6.9740305554801584E-3</v>
      </c>
      <c r="M1017" s="138">
        <f t="shared" si="39"/>
        <v>-2.491364887473679E-2</v>
      </c>
    </row>
    <row r="1018" spans="9:13" x14ac:dyDescent="0.25">
      <c r="I1018" s="135">
        <v>35389</v>
      </c>
      <c r="J1018" s="136">
        <v>743.95</v>
      </c>
      <c r="K1018" s="136">
        <v>1446.77</v>
      </c>
      <c r="L1018" s="138">
        <f t="shared" si="38"/>
        <v>2.4118788401423915E-3</v>
      </c>
      <c r="M1018" s="138">
        <f t="shared" si="39"/>
        <v>9.54759615051911E-4</v>
      </c>
    </row>
    <row r="1019" spans="9:13" x14ac:dyDescent="0.25">
      <c r="I1019" s="135">
        <v>35390</v>
      </c>
      <c r="J1019" s="136">
        <v>742.75</v>
      </c>
      <c r="K1019" s="136">
        <v>1442.22</v>
      </c>
      <c r="L1019" s="138">
        <f t="shared" si="38"/>
        <v>-1.61301162712554E-3</v>
      </c>
      <c r="M1019" s="138">
        <f t="shared" si="39"/>
        <v>-3.1449366519902644E-3</v>
      </c>
    </row>
    <row r="1020" spans="9:13" x14ac:dyDescent="0.25">
      <c r="I1020" s="135">
        <v>35391</v>
      </c>
      <c r="J1020" s="136">
        <v>748.73</v>
      </c>
      <c r="K1020" s="136">
        <v>1443.42</v>
      </c>
      <c r="L1020" s="138">
        <f t="shared" si="38"/>
        <v>8.0511612251767325E-3</v>
      </c>
      <c r="M1020" s="138">
        <f t="shared" si="39"/>
        <v>8.3205058867582302E-4</v>
      </c>
    </row>
    <row r="1021" spans="9:13" x14ac:dyDescent="0.25">
      <c r="I1021" s="135">
        <v>35394</v>
      </c>
      <c r="J1021" s="136">
        <v>757.03</v>
      </c>
      <c r="K1021" s="136">
        <v>1422.61</v>
      </c>
      <c r="L1021" s="138">
        <f t="shared" si="38"/>
        <v>1.1085438008360763E-2</v>
      </c>
      <c r="M1021" s="138">
        <f t="shared" si="39"/>
        <v>-1.4417148162004248E-2</v>
      </c>
    </row>
    <row r="1022" spans="9:13" x14ac:dyDescent="0.25">
      <c r="I1022" s="135">
        <v>35395</v>
      </c>
      <c r="J1022" s="136">
        <v>755.96</v>
      </c>
      <c r="K1022" s="136">
        <v>1423.45</v>
      </c>
      <c r="L1022" s="138">
        <f t="shared" si="38"/>
        <v>-1.4134182264902797E-3</v>
      </c>
      <c r="M1022" s="138">
        <f t="shared" si="39"/>
        <v>5.9046400629838506E-4</v>
      </c>
    </row>
    <row r="1023" spans="9:13" x14ac:dyDescent="0.25">
      <c r="I1023" s="135">
        <v>35396</v>
      </c>
      <c r="J1023" s="136">
        <v>755</v>
      </c>
      <c r="K1023" s="136">
        <v>1422.52</v>
      </c>
      <c r="L1023" s="138">
        <f t="shared" si="38"/>
        <v>-1.2699084607651679E-3</v>
      </c>
      <c r="M1023" s="138">
        <f t="shared" si="39"/>
        <v>-6.5334223190141106E-4</v>
      </c>
    </row>
    <row r="1024" spans="9:13" x14ac:dyDescent="0.25">
      <c r="I1024" s="135">
        <v>35397</v>
      </c>
      <c r="J1024" s="136">
        <v>755</v>
      </c>
      <c r="K1024" s="136">
        <v>1424.92</v>
      </c>
      <c r="L1024" s="138">
        <f t="shared" si="38"/>
        <v>0</v>
      </c>
      <c r="M1024" s="138">
        <f t="shared" si="39"/>
        <v>1.6871467536485189E-3</v>
      </c>
    </row>
    <row r="1025" spans="9:13" x14ac:dyDescent="0.25">
      <c r="I1025" s="135">
        <v>35398</v>
      </c>
      <c r="J1025" s="136">
        <v>757.02</v>
      </c>
      <c r="K1025" s="136">
        <v>1433.64</v>
      </c>
      <c r="L1025" s="138">
        <f t="shared" si="38"/>
        <v>2.6754966887416977E-3</v>
      </c>
      <c r="M1025" s="138">
        <f t="shared" si="39"/>
        <v>6.1196418044521987E-3</v>
      </c>
    </row>
    <row r="1026" spans="9:13" x14ac:dyDescent="0.25">
      <c r="I1026" s="135">
        <v>35401</v>
      </c>
      <c r="J1026" s="136">
        <v>756.56</v>
      </c>
      <c r="K1026" s="136">
        <v>1433.64</v>
      </c>
      <c r="L1026" s="138">
        <f t="shared" si="38"/>
        <v>-6.0764576893613956E-4</v>
      </c>
      <c r="M1026" s="138">
        <f t="shared" si="39"/>
        <v>0</v>
      </c>
    </row>
    <row r="1027" spans="9:13" x14ac:dyDescent="0.25">
      <c r="I1027" s="135">
        <v>35402</v>
      </c>
      <c r="J1027" s="136">
        <v>748.28</v>
      </c>
      <c r="K1027" s="136">
        <v>1446.5</v>
      </c>
      <c r="L1027" s="138">
        <f t="shared" si="38"/>
        <v>-1.0944274082690036E-2</v>
      </c>
      <c r="M1027" s="138">
        <f t="shared" si="39"/>
        <v>8.9701738232749496E-3</v>
      </c>
    </row>
    <row r="1028" spans="9:13" x14ac:dyDescent="0.25">
      <c r="I1028" s="135">
        <v>35403</v>
      </c>
      <c r="J1028" s="136">
        <v>745.1</v>
      </c>
      <c r="K1028" s="136">
        <v>1440.45</v>
      </c>
      <c r="L1028" s="138">
        <f t="shared" si="38"/>
        <v>-4.2497460843533841E-3</v>
      </c>
      <c r="M1028" s="138">
        <f t="shared" si="39"/>
        <v>-4.1825095057033907E-3</v>
      </c>
    </row>
    <row r="1029" spans="9:13" x14ac:dyDescent="0.25">
      <c r="I1029" s="135">
        <v>35404</v>
      </c>
      <c r="J1029" s="136">
        <v>744.38</v>
      </c>
      <c r="K1029" s="136">
        <v>1439.21</v>
      </c>
      <c r="L1029" s="138">
        <f t="shared" si="38"/>
        <v>-9.6631324654412464E-4</v>
      </c>
      <c r="M1029" s="138">
        <f t="shared" si="39"/>
        <v>-8.6084209795550635E-4</v>
      </c>
    </row>
    <row r="1030" spans="9:13" x14ac:dyDescent="0.25">
      <c r="I1030" s="135">
        <v>35405</v>
      </c>
      <c r="J1030" s="136">
        <v>739.6</v>
      </c>
      <c r="K1030" s="136">
        <v>1432.52</v>
      </c>
      <c r="L1030" s="138">
        <f t="shared" si="38"/>
        <v>-6.4214514092264339E-3</v>
      </c>
      <c r="M1030" s="138">
        <f t="shared" si="39"/>
        <v>-4.6483834881636829E-3</v>
      </c>
    </row>
    <row r="1031" spans="9:13" x14ac:dyDescent="0.25">
      <c r="I1031" s="135">
        <v>35408</v>
      </c>
      <c r="J1031" s="136">
        <v>749.81</v>
      </c>
      <c r="K1031" s="136">
        <v>1438.33</v>
      </c>
      <c r="L1031" s="138">
        <f t="shared" ref="L1031:L1094" si="40">(J1031-J1030)/J1030</f>
        <v>1.380475932936712E-2</v>
      </c>
      <c r="M1031" s="138">
        <f t="shared" ref="M1031:M1094" si="41">(K1031-K1030)/K1030</f>
        <v>4.0557897970010508E-3</v>
      </c>
    </row>
    <row r="1032" spans="9:13" x14ac:dyDescent="0.25">
      <c r="I1032" s="135">
        <v>35409</v>
      </c>
      <c r="J1032" s="136">
        <v>747.54</v>
      </c>
      <c r="K1032" s="136">
        <v>1437.17</v>
      </c>
      <c r="L1032" s="138">
        <f t="shared" si="40"/>
        <v>-3.0274336165161601E-3</v>
      </c>
      <c r="M1032" s="138">
        <f t="shared" si="41"/>
        <v>-8.0649086092889294E-4</v>
      </c>
    </row>
    <row r="1033" spans="9:13" x14ac:dyDescent="0.25">
      <c r="I1033" s="135">
        <v>35410</v>
      </c>
      <c r="J1033" s="136">
        <v>740.73</v>
      </c>
      <c r="K1033" s="136">
        <v>1420.22</v>
      </c>
      <c r="L1033" s="138">
        <f t="shared" si="40"/>
        <v>-9.1098804077373065E-3</v>
      </c>
      <c r="M1033" s="138">
        <f t="shared" si="41"/>
        <v>-1.1794011842718707E-2</v>
      </c>
    </row>
    <row r="1034" spans="9:13" x14ac:dyDescent="0.25">
      <c r="I1034" s="135">
        <v>35411</v>
      </c>
      <c r="J1034" s="136">
        <v>729.33</v>
      </c>
      <c r="K1034" s="136">
        <v>1400.22</v>
      </c>
      <c r="L1034" s="138">
        <f t="shared" si="40"/>
        <v>-1.5390223158235763E-2</v>
      </c>
      <c r="M1034" s="138">
        <f t="shared" si="41"/>
        <v>-1.4082325273549167E-2</v>
      </c>
    </row>
    <row r="1035" spans="9:13" x14ac:dyDescent="0.25">
      <c r="I1035" s="135">
        <v>35412</v>
      </c>
      <c r="J1035" s="136">
        <v>728.64</v>
      </c>
      <c r="K1035" s="136">
        <v>1387.72</v>
      </c>
      <c r="L1035" s="138">
        <f t="shared" si="40"/>
        <v>-9.4607379375598777E-4</v>
      </c>
      <c r="M1035" s="138">
        <f t="shared" si="41"/>
        <v>-8.9271685877933462E-3</v>
      </c>
    </row>
    <row r="1036" spans="9:13" x14ac:dyDescent="0.25">
      <c r="I1036" s="135">
        <v>35415</v>
      </c>
      <c r="J1036" s="136">
        <v>720.98</v>
      </c>
      <c r="K1036" s="136">
        <v>1392.95</v>
      </c>
      <c r="L1036" s="138">
        <f t="shared" si="40"/>
        <v>-1.0512736056214273E-2</v>
      </c>
      <c r="M1036" s="138">
        <f t="shared" si="41"/>
        <v>3.7687717983455006E-3</v>
      </c>
    </row>
    <row r="1037" spans="9:13" x14ac:dyDescent="0.25">
      <c r="I1037" s="135">
        <v>35416</v>
      </c>
      <c r="J1037" s="136">
        <v>726.04</v>
      </c>
      <c r="K1037" s="136">
        <v>1397.17</v>
      </c>
      <c r="L1037" s="138">
        <f t="shared" si="40"/>
        <v>7.0182251934865674E-3</v>
      </c>
      <c r="M1037" s="138">
        <f t="shared" si="41"/>
        <v>3.0295416203022559E-3</v>
      </c>
    </row>
    <row r="1038" spans="9:13" x14ac:dyDescent="0.25">
      <c r="I1038" s="135">
        <v>35417</v>
      </c>
      <c r="J1038" s="136">
        <v>731.54</v>
      </c>
      <c r="K1038" s="136">
        <v>1339.32</v>
      </c>
      <c r="L1038" s="138">
        <f t="shared" si="40"/>
        <v>7.575340201641783E-3</v>
      </c>
      <c r="M1038" s="138">
        <f t="shared" si="41"/>
        <v>-4.1405126076282869E-2</v>
      </c>
    </row>
    <row r="1039" spans="9:13" x14ac:dyDescent="0.25">
      <c r="I1039" s="135">
        <v>35418</v>
      </c>
      <c r="J1039" s="136">
        <v>745.76</v>
      </c>
      <c r="K1039" s="136">
        <v>1333.25</v>
      </c>
      <c r="L1039" s="138">
        <f t="shared" si="40"/>
        <v>1.9438444924406086E-2</v>
      </c>
      <c r="M1039" s="138">
        <f t="shared" si="41"/>
        <v>-4.532150643610143E-3</v>
      </c>
    </row>
    <row r="1040" spans="9:13" x14ac:dyDescent="0.25">
      <c r="I1040" s="135">
        <v>35419</v>
      </c>
      <c r="J1040" s="136">
        <v>748.87</v>
      </c>
      <c r="K1040" s="136">
        <v>1365.62</v>
      </c>
      <c r="L1040" s="138">
        <f t="shared" si="40"/>
        <v>4.1702424372452446E-3</v>
      </c>
      <c r="M1040" s="138">
        <f t="shared" si="41"/>
        <v>2.4279017438589831E-2</v>
      </c>
    </row>
    <row r="1041" spans="9:13" x14ac:dyDescent="0.25">
      <c r="I1041" s="135">
        <v>35422</v>
      </c>
      <c r="J1041" s="136">
        <v>746.92</v>
      </c>
      <c r="K1041" s="136">
        <v>1374.51</v>
      </c>
      <c r="L1041" s="138">
        <f t="shared" si="40"/>
        <v>-2.6039232443548885E-3</v>
      </c>
      <c r="M1041" s="138">
        <f t="shared" si="41"/>
        <v>6.5098636516747709E-3</v>
      </c>
    </row>
    <row r="1042" spans="9:13" x14ac:dyDescent="0.25">
      <c r="I1042" s="135">
        <v>35423</v>
      </c>
      <c r="J1042" s="136">
        <v>751.03</v>
      </c>
      <c r="K1042" s="136">
        <v>1380.73</v>
      </c>
      <c r="L1042" s="138">
        <f t="shared" si="40"/>
        <v>5.5025973330477349E-3</v>
      </c>
      <c r="M1042" s="138">
        <f t="shared" si="41"/>
        <v>4.5252489978246995E-3</v>
      </c>
    </row>
    <row r="1043" spans="9:13" x14ac:dyDescent="0.25">
      <c r="I1043" s="135">
        <v>35424</v>
      </c>
      <c r="J1043" s="136">
        <v>751.03</v>
      </c>
      <c r="K1043" s="136">
        <v>1380.73</v>
      </c>
      <c r="L1043" s="138">
        <f t="shared" si="40"/>
        <v>0</v>
      </c>
      <c r="M1043" s="138">
        <f t="shared" si="41"/>
        <v>0</v>
      </c>
    </row>
    <row r="1044" spans="9:13" x14ac:dyDescent="0.25">
      <c r="I1044" s="135">
        <v>35425</v>
      </c>
      <c r="J1044" s="136">
        <v>755.82</v>
      </c>
      <c r="K1044" s="136">
        <v>1397.93</v>
      </c>
      <c r="L1044" s="138">
        <f t="shared" si="40"/>
        <v>6.3779076734618821E-3</v>
      </c>
      <c r="M1044" s="138">
        <f t="shared" si="41"/>
        <v>1.2457178449081317E-2</v>
      </c>
    </row>
    <row r="1045" spans="9:13" x14ac:dyDescent="0.25">
      <c r="I1045" s="135">
        <v>35426</v>
      </c>
      <c r="J1045" s="136">
        <v>756.79</v>
      </c>
      <c r="K1045" s="136">
        <v>1405.31</v>
      </c>
      <c r="L1045" s="138">
        <f t="shared" si="40"/>
        <v>1.2833743483897139E-3</v>
      </c>
      <c r="M1045" s="138">
        <f t="shared" si="41"/>
        <v>5.2792342964239139E-3</v>
      </c>
    </row>
    <row r="1046" spans="9:13" x14ac:dyDescent="0.25">
      <c r="I1046" s="135">
        <v>35429</v>
      </c>
      <c r="J1046" s="136">
        <v>753.85</v>
      </c>
      <c r="K1046" s="136">
        <v>1429.02</v>
      </c>
      <c r="L1046" s="138">
        <f t="shared" si="40"/>
        <v>-3.8848293449965524E-3</v>
      </c>
      <c r="M1046" s="138">
        <f t="shared" si="41"/>
        <v>1.6871722253453E-2</v>
      </c>
    </row>
    <row r="1047" spans="9:13" x14ac:dyDescent="0.25">
      <c r="I1047" s="135">
        <v>35430</v>
      </c>
      <c r="J1047" s="136">
        <v>740.74</v>
      </c>
      <c r="K1047" s="136">
        <v>1429.02</v>
      </c>
      <c r="L1047" s="138">
        <f t="shared" si="40"/>
        <v>-1.7390727598328597E-2</v>
      </c>
      <c r="M1047" s="138">
        <f t="shared" si="41"/>
        <v>0</v>
      </c>
    </row>
    <row r="1048" spans="9:13" x14ac:dyDescent="0.25">
      <c r="I1048" s="135">
        <v>35431</v>
      </c>
      <c r="J1048" s="136">
        <v>740.74</v>
      </c>
      <c r="K1048" s="136">
        <v>1429.02</v>
      </c>
      <c r="L1048" s="138">
        <f t="shared" si="40"/>
        <v>0</v>
      </c>
      <c r="M1048" s="138">
        <f t="shared" si="41"/>
        <v>0</v>
      </c>
    </row>
    <row r="1049" spans="9:13" x14ac:dyDescent="0.25">
      <c r="I1049" s="135">
        <v>35432</v>
      </c>
      <c r="J1049" s="136">
        <v>737.01</v>
      </c>
      <c r="K1049" s="136">
        <v>1429.72</v>
      </c>
      <c r="L1049" s="138">
        <f t="shared" si="40"/>
        <v>-5.0355050355050598E-3</v>
      </c>
      <c r="M1049" s="138">
        <f t="shared" si="41"/>
        <v>4.8984618829690666E-4</v>
      </c>
    </row>
    <row r="1050" spans="9:13" x14ac:dyDescent="0.25">
      <c r="I1050" s="135">
        <v>35433</v>
      </c>
      <c r="J1050" s="136">
        <v>748.03</v>
      </c>
      <c r="K1050" s="136">
        <v>1461.68</v>
      </c>
      <c r="L1050" s="138">
        <f t="shared" si="40"/>
        <v>1.4952307295694743E-2</v>
      </c>
      <c r="M1050" s="138">
        <f t="shared" si="41"/>
        <v>2.2354027362000976E-2</v>
      </c>
    </row>
    <row r="1051" spans="9:13" x14ac:dyDescent="0.25">
      <c r="I1051" s="135">
        <v>35436</v>
      </c>
      <c r="J1051" s="136">
        <v>747.65</v>
      </c>
      <c r="K1051" s="136">
        <v>1471.06</v>
      </c>
      <c r="L1051" s="138">
        <f t="shared" si="40"/>
        <v>-5.0800101600202599E-4</v>
      </c>
      <c r="M1051" s="138">
        <f t="shared" si="41"/>
        <v>6.4172732745880643E-3</v>
      </c>
    </row>
    <row r="1052" spans="9:13" x14ac:dyDescent="0.25">
      <c r="I1052" s="135">
        <v>35437</v>
      </c>
      <c r="J1052" s="136">
        <v>753.23</v>
      </c>
      <c r="K1052" s="136">
        <v>1487.77</v>
      </c>
      <c r="L1052" s="138">
        <f t="shared" si="40"/>
        <v>7.463385273858144E-3</v>
      </c>
      <c r="M1052" s="138">
        <f t="shared" si="41"/>
        <v>1.1359155982760756E-2</v>
      </c>
    </row>
    <row r="1053" spans="9:13" x14ac:dyDescent="0.25">
      <c r="I1053" s="135">
        <v>35438</v>
      </c>
      <c r="J1053" s="136">
        <v>748.41</v>
      </c>
      <c r="K1053" s="136">
        <v>1497.62</v>
      </c>
      <c r="L1053" s="138">
        <f t="shared" si="40"/>
        <v>-6.3991078422262126E-3</v>
      </c>
      <c r="M1053" s="138">
        <f t="shared" si="41"/>
        <v>6.6206470086101407E-3</v>
      </c>
    </row>
    <row r="1054" spans="9:13" x14ac:dyDescent="0.25">
      <c r="I1054" s="135">
        <v>35439</v>
      </c>
      <c r="J1054" s="136">
        <v>754.85</v>
      </c>
      <c r="K1054" s="136">
        <v>1494.64</v>
      </c>
      <c r="L1054" s="138">
        <f t="shared" si="40"/>
        <v>8.6049090739034155E-3</v>
      </c>
      <c r="M1054" s="138">
        <f t="shared" si="41"/>
        <v>-1.9898238538479662E-3</v>
      </c>
    </row>
    <row r="1055" spans="9:13" x14ac:dyDescent="0.25">
      <c r="I1055" s="135">
        <v>35440</v>
      </c>
      <c r="J1055" s="136">
        <v>759.5</v>
      </c>
      <c r="K1055" s="136">
        <v>1498</v>
      </c>
      <c r="L1055" s="138">
        <f t="shared" si="40"/>
        <v>6.1601642710471978E-3</v>
      </c>
      <c r="M1055" s="138">
        <f t="shared" si="41"/>
        <v>2.2480329711501764E-3</v>
      </c>
    </row>
    <row r="1056" spans="9:13" x14ac:dyDescent="0.25">
      <c r="I1056" s="135">
        <v>35443</v>
      </c>
      <c r="J1056" s="136">
        <v>759.51</v>
      </c>
      <c r="K1056" s="136">
        <v>1506.28</v>
      </c>
      <c r="L1056" s="138">
        <f t="shared" si="40"/>
        <v>1.3166556945346815E-5</v>
      </c>
      <c r="M1056" s="138">
        <f t="shared" si="41"/>
        <v>5.5273698264352291E-3</v>
      </c>
    </row>
    <row r="1057" spans="9:13" x14ac:dyDescent="0.25">
      <c r="I1057" s="135">
        <v>35444</v>
      </c>
      <c r="J1057" s="136">
        <v>768.86</v>
      </c>
      <c r="K1057" s="136">
        <v>1537.94</v>
      </c>
      <c r="L1057" s="138">
        <f t="shared" si="40"/>
        <v>1.2310568656107258E-2</v>
      </c>
      <c r="M1057" s="138">
        <f t="shared" si="41"/>
        <v>2.1018668507847203E-2</v>
      </c>
    </row>
    <row r="1058" spans="9:13" x14ac:dyDescent="0.25">
      <c r="I1058" s="135">
        <v>35445</v>
      </c>
      <c r="J1058" s="136">
        <v>767.2</v>
      </c>
      <c r="K1058" s="136">
        <v>1543.61</v>
      </c>
      <c r="L1058" s="138">
        <f t="shared" si="40"/>
        <v>-2.1590406575969202E-3</v>
      </c>
      <c r="M1058" s="138">
        <f t="shared" si="41"/>
        <v>3.6867498081848741E-3</v>
      </c>
    </row>
    <row r="1059" spans="9:13" x14ac:dyDescent="0.25">
      <c r="I1059" s="135">
        <v>35446</v>
      </c>
      <c r="J1059" s="136">
        <v>769.75</v>
      </c>
      <c r="K1059" s="136">
        <v>1529.01</v>
      </c>
      <c r="L1059" s="138">
        <f t="shared" si="40"/>
        <v>3.3237747653805452E-3</v>
      </c>
      <c r="M1059" s="138">
        <f t="shared" si="41"/>
        <v>-9.4583476396239395E-3</v>
      </c>
    </row>
    <row r="1060" spans="9:13" x14ac:dyDescent="0.25">
      <c r="I1060" s="135">
        <v>35447</v>
      </c>
      <c r="J1060" s="136">
        <v>776.17</v>
      </c>
      <c r="K1060" s="136">
        <v>1540.35</v>
      </c>
      <c r="L1060" s="138">
        <f t="shared" si="40"/>
        <v>8.3403702500811413E-3</v>
      </c>
      <c r="M1060" s="138">
        <f t="shared" si="41"/>
        <v>7.4165636588380181E-3</v>
      </c>
    </row>
    <row r="1061" spans="9:13" x14ac:dyDescent="0.25">
      <c r="I1061" s="135">
        <v>35450</v>
      </c>
      <c r="J1061" s="136">
        <v>776.7</v>
      </c>
      <c r="K1061" s="136">
        <v>1525.84</v>
      </c>
      <c r="L1061" s="138">
        <f t="shared" si="40"/>
        <v>6.8284009946285797E-4</v>
      </c>
      <c r="M1061" s="138">
        <f t="shared" si="41"/>
        <v>-9.4199370272989857E-3</v>
      </c>
    </row>
    <row r="1062" spans="9:13" x14ac:dyDescent="0.25">
      <c r="I1062" s="135">
        <v>35451</v>
      </c>
      <c r="J1062" s="136">
        <v>782.72</v>
      </c>
      <c r="K1062" s="136">
        <v>1522.85</v>
      </c>
      <c r="L1062" s="138">
        <f t="shared" si="40"/>
        <v>7.7507403115745863E-3</v>
      </c>
      <c r="M1062" s="138">
        <f t="shared" si="41"/>
        <v>-1.9595763644943173E-3</v>
      </c>
    </row>
    <row r="1063" spans="9:13" x14ac:dyDescent="0.25">
      <c r="I1063" s="135">
        <v>35452</v>
      </c>
      <c r="J1063" s="136">
        <v>786.23</v>
      </c>
      <c r="K1063" s="136">
        <v>1520.77</v>
      </c>
      <c r="L1063" s="138">
        <f t="shared" si="40"/>
        <v>4.4843622240392364E-3</v>
      </c>
      <c r="M1063" s="138">
        <f t="shared" si="41"/>
        <v>-1.3658600650096381E-3</v>
      </c>
    </row>
    <row r="1064" spans="9:13" x14ac:dyDescent="0.25">
      <c r="I1064" s="135">
        <v>35453</v>
      </c>
      <c r="J1064" s="136">
        <v>777.56</v>
      </c>
      <c r="K1064" s="136">
        <v>1525.4</v>
      </c>
      <c r="L1064" s="138">
        <f t="shared" si="40"/>
        <v>-1.1027307530875281E-2</v>
      </c>
      <c r="M1064" s="138">
        <f t="shared" si="41"/>
        <v>3.0445103467323193E-3</v>
      </c>
    </row>
    <row r="1065" spans="9:13" x14ac:dyDescent="0.25">
      <c r="I1065" s="135">
        <v>35454</v>
      </c>
      <c r="J1065" s="136">
        <v>770.52</v>
      </c>
      <c r="K1065" s="136">
        <v>1530.14</v>
      </c>
      <c r="L1065" s="138">
        <f t="shared" si="40"/>
        <v>-9.0539636812592781E-3</v>
      </c>
      <c r="M1065" s="138">
        <f t="shared" si="41"/>
        <v>3.1073816703815452E-3</v>
      </c>
    </row>
    <row r="1066" spans="9:13" x14ac:dyDescent="0.25">
      <c r="I1066" s="135">
        <v>35457</v>
      </c>
      <c r="J1066" s="136">
        <v>765.02</v>
      </c>
      <c r="K1066" s="136">
        <v>1526.13</v>
      </c>
      <c r="L1066" s="138">
        <f t="shared" si="40"/>
        <v>-7.1380366505736387E-3</v>
      </c>
      <c r="M1066" s="138">
        <f t="shared" si="41"/>
        <v>-2.6206752323316759E-3</v>
      </c>
    </row>
    <row r="1067" spans="9:13" x14ac:dyDescent="0.25">
      <c r="I1067" s="135">
        <v>35458</v>
      </c>
      <c r="J1067" s="136">
        <v>765.02</v>
      </c>
      <c r="K1067" s="136">
        <v>1524.33</v>
      </c>
      <c r="L1067" s="138">
        <f t="shared" si="40"/>
        <v>0</v>
      </c>
      <c r="M1067" s="138">
        <f t="shared" si="41"/>
        <v>-1.179453912838475E-3</v>
      </c>
    </row>
    <row r="1068" spans="9:13" x14ac:dyDescent="0.25">
      <c r="I1068" s="135">
        <v>35459</v>
      </c>
      <c r="J1068" s="136">
        <v>772.5</v>
      </c>
      <c r="K1068" s="136">
        <v>1523.58</v>
      </c>
      <c r="L1068" s="138">
        <f t="shared" si="40"/>
        <v>9.7775221562835194E-3</v>
      </c>
      <c r="M1068" s="138">
        <f t="shared" si="41"/>
        <v>-4.9201944460845097E-4</v>
      </c>
    </row>
    <row r="1069" spans="9:13" x14ac:dyDescent="0.25">
      <c r="I1069" s="135">
        <v>35460</v>
      </c>
      <c r="J1069" s="136">
        <v>784.17</v>
      </c>
      <c r="K1069" s="136">
        <v>1529.25</v>
      </c>
      <c r="L1069" s="138">
        <f t="shared" si="40"/>
        <v>1.5106796116504801E-2</v>
      </c>
      <c r="M1069" s="138">
        <f t="shared" si="41"/>
        <v>3.7214980506439263E-3</v>
      </c>
    </row>
    <row r="1070" spans="9:13" x14ac:dyDescent="0.25">
      <c r="I1070" s="135">
        <v>35461</v>
      </c>
      <c r="J1070" s="136">
        <v>786.16</v>
      </c>
      <c r="K1070" s="136">
        <v>1540.96</v>
      </c>
      <c r="L1070" s="138">
        <f t="shared" si="40"/>
        <v>2.5377150362804099E-3</v>
      </c>
      <c r="M1070" s="138">
        <f t="shared" si="41"/>
        <v>7.6573483733856701E-3</v>
      </c>
    </row>
    <row r="1071" spans="9:13" x14ac:dyDescent="0.25">
      <c r="I1071" s="135">
        <v>35464</v>
      </c>
      <c r="J1071" s="136">
        <v>786.73</v>
      </c>
      <c r="K1071" s="136">
        <v>1546.13</v>
      </c>
      <c r="L1071" s="138">
        <f t="shared" si="40"/>
        <v>7.2504324819381552E-4</v>
      </c>
      <c r="M1071" s="138">
        <f t="shared" si="41"/>
        <v>3.3550513965320793E-3</v>
      </c>
    </row>
    <row r="1072" spans="9:13" x14ac:dyDescent="0.25">
      <c r="I1072" s="135">
        <v>35465</v>
      </c>
      <c r="J1072" s="136">
        <v>789.26</v>
      </c>
      <c r="K1072" s="136">
        <v>1574.07</v>
      </c>
      <c r="L1072" s="138">
        <f t="shared" si="40"/>
        <v>3.2158427923175328E-3</v>
      </c>
      <c r="M1072" s="138">
        <f t="shared" si="41"/>
        <v>1.8070925471984779E-2</v>
      </c>
    </row>
    <row r="1073" spans="9:13" x14ac:dyDescent="0.25">
      <c r="I1073" s="135">
        <v>35466</v>
      </c>
      <c r="J1073" s="136">
        <v>778.28</v>
      </c>
      <c r="K1073" s="136">
        <v>1578.81</v>
      </c>
      <c r="L1073" s="138">
        <f t="shared" si="40"/>
        <v>-1.3911765451182143E-2</v>
      </c>
      <c r="M1073" s="138">
        <f t="shared" si="41"/>
        <v>3.0113019116049535E-3</v>
      </c>
    </row>
    <row r="1074" spans="9:13" x14ac:dyDescent="0.25">
      <c r="I1074" s="135">
        <v>35467</v>
      </c>
      <c r="J1074" s="136">
        <v>780.15</v>
      </c>
      <c r="K1074" s="136">
        <v>1561.42</v>
      </c>
      <c r="L1074" s="138">
        <f t="shared" si="40"/>
        <v>2.4027342344657508E-3</v>
      </c>
      <c r="M1074" s="138">
        <f t="shared" si="41"/>
        <v>-1.1014624939036283E-2</v>
      </c>
    </row>
    <row r="1075" spans="9:13" x14ac:dyDescent="0.25">
      <c r="I1075" s="135">
        <v>35468</v>
      </c>
      <c r="J1075" s="136">
        <v>789.56</v>
      </c>
      <c r="K1075" s="136">
        <v>1555.15</v>
      </c>
      <c r="L1075" s="138">
        <f t="shared" si="40"/>
        <v>1.2061782990450513E-2</v>
      </c>
      <c r="M1075" s="138">
        <f t="shared" si="41"/>
        <v>-4.0155755658310907E-3</v>
      </c>
    </row>
    <row r="1076" spans="9:13" x14ac:dyDescent="0.25">
      <c r="I1076" s="135">
        <v>35471</v>
      </c>
      <c r="J1076" s="136">
        <v>785.43</v>
      </c>
      <c r="K1076" s="136">
        <v>1544.64</v>
      </c>
      <c r="L1076" s="138">
        <f t="shared" si="40"/>
        <v>-5.230761436749577E-3</v>
      </c>
      <c r="M1076" s="138">
        <f t="shared" si="41"/>
        <v>-6.7581905282448574E-3</v>
      </c>
    </row>
    <row r="1077" spans="9:13" x14ac:dyDescent="0.25">
      <c r="I1077" s="135">
        <v>35472</v>
      </c>
      <c r="J1077" s="136">
        <v>789.59</v>
      </c>
      <c r="K1077" s="136">
        <v>1538.07</v>
      </c>
      <c r="L1077" s="138">
        <f t="shared" si="40"/>
        <v>5.2964618107279862E-3</v>
      </c>
      <c r="M1077" s="138">
        <f t="shared" si="41"/>
        <v>-4.2534182722188752E-3</v>
      </c>
    </row>
    <row r="1078" spans="9:13" x14ac:dyDescent="0.25">
      <c r="I1078" s="135">
        <v>35473</v>
      </c>
      <c r="J1078" s="136">
        <v>802.77</v>
      </c>
      <c r="K1078" s="136">
        <v>1538.69</v>
      </c>
      <c r="L1078" s="138">
        <f t="shared" si="40"/>
        <v>1.6692207348117313E-2</v>
      </c>
      <c r="M1078" s="138">
        <f t="shared" si="41"/>
        <v>4.0310258960913237E-4</v>
      </c>
    </row>
    <row r="1079" spans="9:13" x14ac:dyDescent="0.25">
      <c r="I1079" s="135">
        <v>35474</v>
      </c>
      <c r="J1079" s="136">
        <v>811.82</v>
      </c>
      <c r="K1079" s="136">
        <v>1544.86</v>
      </c>
      <c r="L1079" s="138">
        <f t="shared" si="40"/>
        <v>1.1273465625272578E-2</v>
      </c>
      <c r="M1079" s="138">
        <f t="shared" si="41"/>
        <v>4.0099045291773164E-3</v>
      </c>
    </row>
    <row r="1080" spans="9:13" x14ac:dyDescent="0.25">
      <c r="I1080" s="135">
        <v>35475</v>
      </c>
      <c r="J1080" s="136">
        <v>808.48</v>
      </c>
      <c r="K1080" s="136">
        <v>1548.51</v>
      </c>
      <c r="L1080" s="138">
        <f t="shared" si="40"/>
        <v>-4.1142125101623905E-3</v>
      </c>
      <c r="M1080" s="138">
        <f t="shared" si="41"/>
        <v>2.3626736403299271E-3</v>
      </c>
    </row>
    <row r="1081" spans="9:13" x14ac:dyDescent="0.25">
      <c r="I1081" s="135">
        <v>35478</v>
      </c>
      <c r="J1081" s="136">
        <v>808.48</v>
      </c>
      <c r="K1081" s="136">
        <v>1540.46</v>
      </c>
      <c r="L1081" s="138">
        <f t="shared" si="40"/>
        <v>0</v>
      </c>
      <c r="M1081" s="138">
        <f t="shared" si="41"/>
        <v>-5.1985456987684638E-3</v>
      </c>
    </row>
    <row r="1082" spans="9:13" x14ac:dyDescent="0.25">
      <c r="I1082" s="135">
        <v>35479</v>
      </c>
      <c r="J1082" s="136">
        <v>816.29</v>
      </c>
      <c r="K1082" s="136">
        <v>1544.27</v>
      </c>
      <c r="L1082" s="138">
        <f t="shared" si="40"/>
        <v>9.6601029091628061E-3</v>
      </c>
      <c r="M1082" s="138">
        <f t="shared" si="41"/>
        <v>2.473287199927259E-3</v>
      </c>
    </row>
    <row r="1083" spans="9:13" x14ac:dyDescent="0.25">
      <c r="I1083" s="135">
        <v>35480</v>
      </c>
      <c r="J1083" s="136">
        <v>812.49</v>
      </c>
      <c r="K1083" s="136">
        <v>1556.66</v>
      </c>
      <c r="L1083" s="138">
        <f t="shared" si="40"/>
        <v>-4.6552083205722902E-3</v>
      </c>
      <c r="M1083" s="138">
        <f t="shared" si="41"/>
        <v>8.0232083767735572E-3</v>
      </c>
    </row>
    <row r="1084" spans="9:13" x14ac:dyDescent="0.25">
      <c r="I1084" s="135">
        <v>35481</v>
      </c>
      <c r="J1084" s="136">
        <v>802.8</v>
      </c>
      <c r="K1084" s="136">
        <v>1555.83</v>
      </c>
      <c r="L1084" s="138">
        <f t="shared" si="40"/>
        <v>-1.1926300631392453E-2</v>
      </c>
      <c r="M1084" s="138">
        <f t="shared" si="41"/>
        <v>-5.331928616397637E-4</v>
      </c>
    </row>
    <row r="1085" spans="9:13" x14ac:dyDescent="0.25">
      <c r="I1085" s="135">
        <v>35482</v>
      </c>
      <c r="J1085" s="136">
        <v>801.77</v>
      </c>
      <c r="K1085" s="136">
        <v>1570.46</v>
      </c>
      <c r="L1085" s="138">
        <f t="shared" si="40"/>
        <v>-1.2830094668659351E-3</v>
      </c>
      <c r="M1085" s="138">
        <f t="shared" si="41"/>
        <v>9.4033409819839642E-3</v>
      </c>
    </row>
    <row r="1086" spans="9:13" x14ac:dyDescent="0.25">
      <c r="I1086" s="135">
        <v>35485</v>
      </c>
      <c r="J1086" s="136">
        <v>810.28</v>
      </c>
      <c r="K1086" s="136">
        <v>1578.79</v>
      </c>
      <c r="L1086" s="138">
        <f t="shared" si="40"/>
        <v>1.061401648851914E-2</v>
      </c>
      <c r="M1086" s="138">
        <f t="shared" si="41"/>
        <v>5.3041783935916399E-3</v>
      </c>
    </row>
    <row r="1087" spans="9:13" x14ac:dyDescent="0.25">
      <c r="I1087" s="135">
        <v>35486</v>
      </c>
      <c r="J1087" s="136">
        <v>812.1</v>
      </c>
      <c r="K1087" s="136">
        <v>1597.53</v>
      </c>
      <c r="L1087" s="138">
        <f t="shared" si="40"/>
        <v>2.2461371377795946E-3</v>
      </c>
      <c r="M1087" s="138">
        <f t="shared" si="41"/>
        <v>1.186984969501961E-2</v>
      </c>
    </row>
    <row r="1088" spans="9:13" x14ac:dyDescent="0.25">
      <c r="I1088" s="135">
        <v>35487</v>
      </c>
      <c r="J1088" s="136">
        <v>805.68</v>
      </c>
      <c r="K1088" s="136">
        <v>1624.91</v>
      </c>
      <c r="L1088" s="138">
        <f t="shared" si="40"/>
        <v>-7.9054303657185975E-3</v>
      </c>
      <c r="M1088" s="138">
        <f t="shared" si="41"/>
        <v>1.7138958266824478E-2</v>
      </c>
    </row>
    <row r="1089" spans="9:13" x14ac:dyDescent="0.25">
      <c r="I1089" s="135">
        <v>35488</v>
      </c>
      <c r="J1089" s="136">
        <v>795.07</v>
      </c>
      <c r="K1089" s="136">
        <v>1615.92</v>
      </c>
      <c r="L1089" s="138">
        <f t="shared" si="40"/>
        <v>-1.3169000099294881E-2</v>
      </c>
      <c r="M1089" s="138">
        <f t="shared" si="41"/>
        <v>-5.5326141140124739E-3</v>
      </c>
    </row>
    <row r="1090" spans="9:13" x14ac:dyDescent="0.25">
      <c r="I1090" s="135">
        <v>35489</v>
      </c>
      <c r="J1090" s="136">
        <v>790.82</v>
      </c>
      <c r="K1090" s="136">
        <v>1620.06</v>
      </c>
      <c r="L1090" s="138">
        <f t="shared" si="40"/>
        <v>-5.345441281899707E-3</v>
      </c>
      <c r="M1090" s="138">
        <f t="shared" si="41"/>
        <v>2.5620080201989408E-3</v>
      </c>
    </row>
    <row r="1091" spans="9:13" x14ac:dyDescent="0.25">
      <c r="I1091" s="135">
        <v>35492</v>
      </c>
      <c r="J1091" s="136">
        <v>795.31</v>
      </c>
      <c r="K1091" s="136">
        <v>1614.07</v>
      </c>
      <c r="L1091" s="138">
        <f t="shared" si="40"/>
        <v>5.6776510457498481E-3</v>
      </c>
      <c r="M1091" s="138">
        <f t="shared" si="41"/>
        <v>-3.6973939236818448E-3</v>
      </c>
    </row>
    <row r="1092" spans="9:13" x14ac:dyDescent="0.25">
      <c r="I1092" s="135">
        <v>35493</v>
      </c>
      <c r="J1092" s="136">
        <v>790.95</v>
      </c>
      <c r="K1092" s="136">
        <v>1622.38</v>
      </c>
      <c r="L1092" s="138">
        <f t="shared" si="40"/>
        <v>-5.4821390401225941E-3</v>
      </c>
      <c r="M1092" s="138">
        <f t="shared" si="41"/>
        <v>5.1484755927563072E-3</v>
      </c>
    </row>
    <row r="1093" spans="9:13" x14ac:dyDescent="0.25">
      <c r="I1093" s="135">
        <v>35494</v>
      </c>
      <c r="J1093" s="136">
        <v>801.99</v>
      </c>
      <c r="K1093" s="136">
        <v>1630.05</v>
      </c>
      <c r="L1093" s="138">
        <f t="shared" si="40"/>
        <v>1.3957898729376019E-2</v>
      </c>
      <c r="M1093" s="138">
        <f t="shared" si="41"/>
        <v>4.7276223819326208E-3</v>
      </c>
    </row>
    <row r="1094" spans="9:13" x14ac:dyDescent="0.25">
      <c r="I1094" s="135">
        <v>35495</v>
      </c>
      <c r="J1094" s="136">
        <v>798.56</v>
      </c>
      <c r="K1094" s="136">
        <v>1650.47</v>
      </c>
      <c r="L1094" s="138">
        <f t="shared" si="40"/>
        <v>-4.2768613074976791E-3</v>
      </c>
      <c r="M1094" s="138">
        <f t="shared" si="41"/>
        <v>1.2527223091316262E-2</v>
      </c>
    </row>
    <row r="1095" spans="9:13" x14ac:dyDescent="0.25">
      <c r="I1095" s="135">
        <v>35496</v>
      </c>
      <c r="J1095" s="136">
        <v>804.97</v>
      </c>
      <c r="K1095" s="136">
        <v>1673.05</v>
      </c>
      <c r="L1095" s="138">
        <f t="shared" ref="L1095:L1158" si="42">(J1095-J1094)/J1094</f>
        <v>8.0269485073132668E-3</v>
      </c>
      <c r="M1095" s="138">
        <f t="shared" ref="M1095:M1158" si="43">(K1095-K1094)/K1094</f>
        <v>1.3680951486546212E-2</v>
      </c>
    </row>
    <row r="1096" spans="9:13" x14ac:dyDescent="0.25">
      <c r="I1096" s="135">
        <v>35499</v>
      </c>
      <c r="J1096" s="136">
        <v>813.65</v>
      </c>
      <c r="K1096" s="136">
        <v>1678.16</v>
      </c>
      <c r="L1096" s="138">
        <f t="shared" si="42"/>
        <v>1.0783010546976843E-2</v>
      </c>
      <c r="M1096" s="138">
        <f t="shared" si="43"/>
        <v>3.0543020232510249E-3</v>
      </c>
    </row>
    <row r="1097" spans="9:13" x14ac:dyDescent="0.25">
      <c r="I1097" s="135">
        <v>35500</v>
      </c>
      <c r="J1097" s="136">
        <v>811.34</v>
      </c>
      <c r="K1097" s="136">
        <v>1685.61</v>
      </c>
      <c r="L1097" s="138">
        <f t="shared" si="42"/>
        <v>-2.8390585632642358E-3</v>
      </c>
      <c r="M1097" s="138">
        <f t="shared" si="43"/>
        <v>4.4393859941839978E-3</v>
      </c>
    </row>
    <row r="1098" spans="9:13" x14ac:dyDescent="0.25">
      <c r="I1098" s="135">
        <v>35501</v>
      </c>
      <c r="J1098" s="136">
        <v>804.26</v>
      </c>
      <c r="K1098" s="136">
        <v>1675.98</v>
      </c>
      <c r="L1098" s="138">
        <f t="shared" si="42"/>
        <v>-8.7263046318436666E-3</v>
      </c>
      <c r="M1098" s="138">
        <f t="shared" si="43"/>
        <v>-5.7130652998023754E-3</v>
      </c>
    </row>
    <row r="1099" spans="9:13" x14ac:dyDescent="0.25">
      <c r="I1099" s="135">
        <v>35502</v>
      </c>
      <c r="J1099" s="136">
        <v>789.56</v>
      </c>
      <c r="K1099" s="136">
        <v>1656.89</v>
      </c>
      <c r="L1099" s="138">
        <f t="shared" si="42"/>
        <v>-1.8277671399796143E-2</v>
      </c>
      <c r="M1099" s="138">
        <f t="shared" si="43"/>
        <v>-1.1390350720175609E-2</v>
      </c>
    </row>
    <row r="1100" spans="9:13" x14ac:dyDescent="0.25">
      <c r="I1100" s="135">
        <v>35503</v>
      </c>
      <c r="J1100" s="136">
        <v>793.17</v>
      </c>
      <c r="K1100" s="136">
        <v>1664.94</v>
      </c>
      <c r="L1100" s="138">
        <f t="shared" si="42"/>
        <v>4.5721667764324608E-3</v>
      </c>
      <c r="M1100" s="138">
        <f t="shared" si="43"/>
        <v>4.8584999607698487E-3</v>
      </c>
    </row>
    <row r="1101" spans="9:13" x14ac:dyDescent="0.25">
      <c r="I1101" s="135">
        <v>35506</v>
      </c>
      <c r="J1101" s="136">
        <v>795.71</v>
      </c>
      <c r="K1101" s="136">
        <v>1662.03</v>
      </c>
      <c r="L1101" s="138">
        <f t="shared" si="42"/>
        <v>3.2023399775585027E-3</v>
      </c>
      <c r="M1101" s="138">
        <f t="shared" si="43"/>
        <v>-1.7478107319183164E-3</v>
      </c>
    </row>
    <row r="1102" spans="9:13" x14ac:dyDescent="0.25">
      <c r="I1102" s="135">
        <v>35507</v>
      </c>
      <c r="J1102" s="136">
        <v>789.66</v>
      </c>
      <c r="K1102" s="136">
        <v>1662.13</v>
      </c>
      <c r="L1102" s="138">
        <f t="shared" si="42"/>
        <v>-7.6032725490443355E-3</v>
      </c>
      <c r="M1102" s="138">
        <f t="shared" si="43"/>
        <v>6.0167385667007473E-5</v>
      </c>
    </row>
    <row r="1103" spans="9:13" x14ac:dyDescent="0.25">
      <c r="I1103" s="135">
        <v>35508</v>
      </c>
      <c r="J1103" s="136">
        <v>785.77</v>
      </c>
      <c r="K1103" s="136">
        <v>1644.79</v>
      </c>
      <c r="L1103" s="138">
        <f t="shared" si="42"/>
        <v>-4.926170757034656E-3</v>
      </c>
      <c r="M1103" s="138">
        <f t="shared" si="43"/>
        <v>-1.0432396984592146E-2</v>
      </c>
    </row>
    <row r="1104" spans="9:13" x14ac:dyDescent="0.25">
      <c r="I1104" s="135">
        <v>35509</v>
      </c>
      <c r="J1104" s="136">
        <v>782.65</v>
      </c>
      <c r="K1104" s="136">
        <v>1639.28</v>
      </c>
      <c r="L1104" s="138">
        <f t="shared" si="42"/>
        <v>-3.9706275373200869E-3</v>
      </c>
      <c r="M1104" s="138">
        <f t="shared" si="43"/>
        <v>-3.349971728913716E-3</v>
      </c>
    </row>
    <row r="1105" spans="9:13" x14ac:dyDescent="0.25">
      <c r="I1105" s="135">
        <v>35510</v>
      </c>
      <c r="J1105" s="136">
        <v>784.1</v>
      </c>
      <c r="K1105" s="136">
        <v>1651.18</v>
      </c>
      <c r="L1105" s="138">
        <f t="shared" si="42"/>
        <v>1.8526799974446374E-3</v>
      </c>
      <c r="M1105" s="138">
        <f t="shared" si="43"/>
        <v>7.259284563954963E-3</v>
      </c>
    </row>
    <row r="1106" spans="9:13" x14ac:dyDescent="0.25">
      <c r="I1106" s="135">
        <v>35513</v>
      </c>
      <c r="J1106" s="136">
        <v>790.89</v>
      </c>
      <c r="K1106" s="136">
        <v>1644.68</v>
      </c>
      <c r="L1106" s="138">
        <f t="shared" si="42"/>
        <v>8.6596097436550997E-3</v>
      </c>
      <c r="M1106" s="138">
        <f t="shared" si="43"/>
        <v>-3.9365786891798595E-3</v>
      </c>
    </row>
    <row r="1107" spans="9:13" x14ac:dyDescent="0.25">
      <c r="I1107" s="135">
        <v>35514</v>
      </c>
      <c r="J1107" s="136">
        <v>789.07</v>
      </c>
      <c r="K1107" s="136">
        <v>1651.39</v>
      </c>
      <c r="L1107" s="138">
        <f t="shared" si="42"/>
        <v>-2.301204971614177E-3</v>
      </c>
      <c r="M1107" s="138">
        <f t="shared" si="43"/>
        <v>4.0798209986137339E-3</v>
      </c>
    </row>
    <row r="1108" spans="9:13" x14ac:dyDescent="0.25">
      <c r="I1108" s="135">
        <v>35515</v>
      </c>
      <c r="J1108" s="136">
        <v>790.5</v>
      </c>
      <c r="K1108" s="136">
        <v>1675.03</v>
      </c>
      <c r="L1108" s="138">
        <f t="shared" si="42"/>
        <v>1.8122600022811028E-3</v>
      </c>
      <c r="M1108" s="138">
        <f t="shared" si="43"/>
        <v>1.4315213244599926E-2</v>
      </c>
    </row>
    <row r="1109" spans="9:13" x14ac:dyDescent="0.25">
      <c r="I1109" s="135">
        <v>35516</v>
      </c>
      <c r="J1109" s="136">
        <v>773.88</v>
      </c>
      <c r="K1109" s="136">
        <v>1675.03</v>
      </c>
      <c r="L1109" s="138">
        <f t="shared" si="42"/>
        <v>-2.102466793168881E-2</v>
      </c>
      <c r="M1109" s="138">
        <f t="shared" si="43"/>
        <v>0</v>
      </c>
    </row>
    <row r="1110" spans="9:13" x14ac:dyDescent="0.25">
      <c r="I1110" s="135">
        <v>35517</v>
      </c>
      <c r="J1110" s="136">
        <v>773.88</v>
      </c>
      <c r="K1110" s="136">
        <v>1675.03</v>
      </c>
      <c r="L1110" s="138">
        <f t="shared" si="42"/>
        <v>0</v>
      </c>
      <c r="M1110" s="138">
        <f t="shared" si="43"/>
        <v>0</v>
      </c>
    </row>
    <row r="1111" spans="9:13" x14ac:dyDescent="0.25">
      <c r="I1111" s="135">
        <v>35520</v>
      </c>
      <c r="J1111" s="136">
        <v>757.12</v>
      </c>
      <c r="K1111" s="136">
        <v>1673.72</v>
      </c>
      <c r="L1111" s="138">
        <f t="shared" si="42"/>
        <v>-2.165710446063988E-2</v>
      </c>
      <c r="M1111" s="138">
        <f t="shared" si="43"/>
        <v>-7.8207554491558089E-4</v>
      </c>
    </row>
    <row r="1112" spans="9:13" x14ac:dyDescent="0.25">
      <c r="I1112" s="135">
        <v>35521</v>
      </c>
      <c r="J1112" s="136">
        <v>759.64</v>
      </c>
      <c r="K1112" s="136">
        <v>1663.85</v>
      </c>
      <c r="L1112" s="138">
        <f t="shared" si="42"/>
        <v>3.3284023668638811E-3</v>
      </c>
      <c r="M1112" s="138">
        <f t="shared" si="43"/>
        <v>-5.8970437110150552E-3</v>
      </c>
    </row>
    <row r="1113" spans="9:13" x14ac:dyDescent="0.25">
      <c r="I1113" s="135">
        <v>35522</v>
      </c>
      <c r="J1113" s="136">
        <v>750.11</v>
      </c>
      <c r="K1113" s="136">
        <v>1659.55</v>
      </c>
      <c r="L1113" s="138">
        <f t="shared" si="42"/>
        <v>-1.2545416249802502E-2</v>
      </c>
      <c r="M1113" s="138">
        <f t="shared" si="43"/>
        <v>-2.5843675812122213E-3</v>
      </c>
    </row>
    <row r="1114" spans="9:13" x14ac:dyDescent="0.25">
      <c r="I1114" s="135">
        <v>35523</v>
      </c>
      <c r="J1114" s="136">
        <v>750.32</v>
      </c>
      <c r="K1114" s="136">
        <v>1664.91</v>
      </c>
      <c r="L1114" s="138">
        <f t="shared" si="42"/>
        <v>2.799589393556097E-4</v>
      </c>
      <c r="M1114" s="138">
        <f t="shared" si="43"/>
        <v>3.2297912084602014E-3</v>
      </c>
    </row>
    <row r="1115" spans="9:13" x14ac:dyDescent="0.25">
      <c r="I1115" s="135">
        <v>35524</v>
      </c>
      <c r="J1115" s="136">
        <v>757.9</v>
      </c>
      <c r="K1115" s="136">
        <v>1679.83</v>
      </c>
      <c r="L1115" s="138">
        <f t="shared" si="42"/>
        <v>1.0102356327966636E-2</v>
      </c>
      <c r="M1115" s="138">
        <f t="shared" si="43"/>
        <v>8.961445363412944E-3</v>
      </c>
    </row>
    <row r="1116" spans="9:13" x14ac:dyDescent="0.25">
      <c r="I1116" s="135">
        <v>35527</v>
      </c>
      <c r="J1116" s="136">
        <v>762.13</v>
      </c>
      <c r="K1116" s="136">
        <v>1706.76</v>
      </c>
      <c r="L1116" s="138">
        <f t="shared" si="42"/>
        <v>5.5812112415886241E-3</v>
      </c>
      <c r="M1116" s="138">
        <f t="shared" si="43"/>
        <v>1.6031384128155864E-2</v>
      </c>
    </row>
    <row r="1117" spans="9:13" x14ac:dyDescent="0.25">
      <c r="I1117" s="135">
        <v>35528</v>
      </c>
      <c r="J1117" s="136">
        <v>766.12</v>
      </c>
      <c r="K1117" s="136">
        <v>1717.2</v>
      </c>
      <c r="L1117" s="138">
        <f t="shared" si="42"/>
        <v>5.2353273063650676E-3</v>
      </c>
      <c r="M1117" s="138">
        <f t="shared" si="43"/>
        <v>6.1168529846024368E-3</v>
      </c>
    </row>
    <row r="1118" spans="9:13" x14ac:dyDescent="0.25">
      <c r="I1118" s="135">
        <v>35529</v>
      </c>
      <c r="J1118" s="136">
        <v>760.6</v>
      </c>
      <c r="K1118" s="136">
        <v>1720.11</v>
      </c>
      <c r="L1118" s="138">
        <f t="shared" si="42"/>
        <v>-7.205137576358771E-3</v>
      </c>
      <c r="M1118" s="138">
        <f t="shared" si="43"/>
        <v>1.6946191474492514E-3</v>
      </c>
    </row>
    <row r="1119" spans="9:13" x14ac:dyDescent="0.25">
      <c r="I1119" s="135">
        <v>35530</v>
      </c>
      <c r="J1119" s="136">
        <v>758.34</v>
      </c>
      <c r="K1119" s="136">
        <v>1708.81</v>
      </c>
      <c r="L1119" s="138">
        <f t="shared" si="42"/>
        <v>-2.9713384170391675E-3</v>
      </c>
      <c r="M1119" s="138">
        <f t="shared" si="43"/>
        <v>-6.5693473091836888E-3</v>
      </c>
    </row>
    <row r="1120" spans="9:13" x14ac:dyDescent="0.25">
      <c r="I1120" s="135">
        <v>35531</v>
      </c>
      <c r="J1120" s="136">
        <v>737.65</v>
      </c>
      <c r="K1120" s="136">
        <v>1713.47</v>
      </c>
      <c r="L1120" s="138">
        <f t="shared" si="42"/>
        <v>-2.7283276630535189E-2</v>
      </c>
      <c r="M1120" s="138">
        <f t="shared" si="43"/>
        <v>2.7270439662689721E-3</v>
      </c>
    </row>
    <row r="1121" spans="9:13" x14ac:dyDescent="0.25">
      <c r="I1121" s="135">
        <v>35534</v>
      </c>
      <c r="J1121" s="136">
        <v>743.73</v>
      </c>
      <c r="K1121" s="136">
        <v>1726.9</v>
      </c>
      <c r="L1121" s="138">
        <f t="shared" si="42"/>
        <v>8.2423913780248648E-3</v>
      </c>
      <c r="M1121" s="138">
        <f t="shared" si="43"/>
        <v>7.8378961989413673E-3</v>
      </c>
    </row>
    <row r="1122" spans="9:13" x14ac:dyDescent="0.25">
      <c r="I1122" s="135">
        <v>35535</v>
      </c>
      <c r="J1122" s="136">
        <v>754.72</v>
      </c>
      <c r="K1122" s="136">
        <v>1740.63</v>
      </c>
      <c r="L1122" s="138">
        <f t="shared" si="42"/>
        <v>1.4776867949390248E-2</v>
      </c>
      <c r="M1122" s="138">
        <f t="shared" si="43"/>
        <v>7.9506630378134331E-3</v>
      </c>
    </row>
    <row r="1123" spans="9:13" x14ac:dyDescent="0.25">
      <c r="I1123" s="135">
        <v>35536</v>
      </c>
      <c r="J1123" s="136">
        <v>763.53</v>
      </c>
      <c r="K1123" s="136">
        <v>1727.13</v>
      </c>
      <c r="L1123" s="138">
        <f t="shared" si="42"/>
        <v>1.1673203307186698E-2</v>
      </c>
      <c r="M1123" s="138">
        <f t="shared" si="43"/>
        <v>-7.7558125506282201E-3</v>
      </c>
    </row>
    <row r="1124" spans="9:13" x14ac:dyDescent="0.25">
      <c r="I1124" s="135">
        <v>35537</v>
      </c>
      <c r="J1124" s="136">
        <v>761.77</v>
      </c>
      <c r="K1124" s="136">
        <v>1726.8</v>
      </c>
      <c r="L1124" s="138">
        <f t="shared" si="42"/>
        <v>-2.305082969889842E-3</v>
      </c>
      <c r="M1124" s="138">
        <f t="shared" si="43"/>
        <v>-1.9106841986425723E-4</v>
      </c>
    </row>
    <row r="1125" spans="9:13" x14ac:dyDescent="0.25">
      <c r="I1125" s="135">
        <v>35538</v>
      </c>
      <c r="J1125" s="136">
        <v>766.34</v>
      </c>
      <c r="K1125" s="136">
        <v>1729.74</v>
      </c>
      <c r="L1125" s="138">
        <f t="shared" si="42"/>
        <v>5.9991861060425724E-3</v>
      </c>
      <c r="M1125" s="138">
        <f t="shared" si="43"/>
        <v>1.7025712300208795E-3</v>
      </c>
    </row>
    <row r="1126" spans="9:13" x14ac:dyDescent="0.25">
      <c r="I1126" s="135">
        <v>35541</v>
      </c>
      <c r="J1126" s="136">
        <v>760.37</v>
      </c>
      <c r="K1126" s="136">
        <v>1739.36</v>
      </c>
      <c r="L1126" s="138">
        <f t="shared" si="42"/>
        <v>-7.7902758566693988E-3</v>
      </c>
      <c r="M1126" s="138">
        <f t="shared" si="43"/>
        <v>5.5615294784186588E-3</v>
      </c>
    </row>
    <row r="1127" spans="9:13" x14ac:dyDescent="0.25">
      <c r="I1127" s="135">
        <v>35542</v>
      </c>
      <c r="J1127" s="136">
        <v>774.61</v>
      </c>
      <c r="K1127" s="136">
        <v>1738.48</v>
      </c>
      <c r="L1127" s="138">
        <f t="shared" si="42"/>
        <v>1.8727724660362731E-2</v>
      </c>
      <c r="M1127" s="138">
        <f t="shared" si="43"/>
        <v>-5.0593321681531242E-4</v>
      </c>
    </row>
    <row r="1128" spans="9:13" x14ac:dyDescent="0.25">
      <c r="I1128" s="135">
        <v>35543</v>
      </c>
      <c r="J1128" s="136">
        <v>773.64</v>
      </c>
      <c r="K1128" s="136">
        <v>1752.58</v>
      </c>
      <c r="L1128" s="138">
        <f t="shared" si="42"/>
        <v>-1.2522430642517232E-3</v>
      </c>
      <c r="M1128" s="138">
        <f t="shared" si="43"/>
        <v>8.1105333394689092E-3</v>
      </c>
    </row>
    <row r="1129" spans="9:13" x14ac:dyDescent="0.25">
      <c r="I1129" s="135">
        <v>35544</v>
      </c>
      <c r="J1129" s="136">
        <v>771.18</v>
      </c>
      <c r="K1129" s="136">
        <v>1745.11</v>
      </c>
      <c r="L1129" s="138">
        <f t="shared" si="42"/>
        <v>-3.1797735380797742E-3</v>
      </c>
      <c r="M1129" s="138">
        <f t="shared" si="43"/>
        <v>-4.2622875988542761E-3</v>
      </c>
    </row>
    <row r="1130" spans="9:13" x14ac:dyDescent="0.25">
      <c r="I1130" s="135">
        <v>35545</v>
      </c>
      <c r="J1130" s="136">
        <v>765.37</v>
      </c>
      <c r="K1130" s="136">
        <v>1744.82</v>
      </c>
      <c r="L1130" s="138">
        <f t="shared" si="42"/>
        <v>-7.5339090744053865E-3</v>
      </c>
      <c r="M1130" s="138">
        <f t="shared" si="43"/>
        <v>-1.6617863630370786E-4</v>
      </c>
    </row>
    <row r="1131" spans="9:13" x14ac:dyDescent="0.25">
      <c r="I1131" s="135">
        <v>35548</v>
      </c>
      <c r="J1131" s="136">
        <v>772.96</v>
      </c>
      <c r="K1131" s="136">
        <v>1745.53</v>
      </c>
      <c r="L1131" s="138">
        <f t="shared" si="42"/>
        <v>9.9167722800737306E-3</v>
      </c>
      <c r="M1131" s="138">
        <f t="shared" si="43"/>
        <v>4.0691876525947459E-4</v>
      </c>
    </row>
    <row r="1132" spans="9:13" x14ac:dyDescent="0.25">
      <c r="I1132" s="135">
        <v>35549</v>
      </c>
      <c r="J1132" s="136">
        <v>794.05</v>
      </c>
      <c r="K1132" s="136">
        <v>1752.62</v>
      </c>
      <c r="L1132" s="138">
        <f t="shared" si="42"/>
        <v>2.7284723659697679E-2</v>
      </c>
      <c r="M1132" s="138">
        <f t="shared" si="43"/>
        <v>4.0618035782827673E-3</v>
      </c>
    </row>
    <row r="1133" spans="9:13" x14ac:dyDescent="0.25">
      <c r="I1133" s="135">
        <v>35550</v>
      </c>
      <c r="J1133" s="136">
        <v>801.34</v>
      </c>
      <c r="K1133" s="136">
        <v>1758.77</v>
      </c>
      <c r="L1133" s="138">
        <f t="shared" si="42"/>
        <v>9.1807820666205877E-3</v>
      </c>
      <c r="M1133" s="138">
        <f t="shared" si="43"/>
        <v>3.5090321918043225E-3</v>
      </c>
    </row>
    <row r="1134" spans="9:13" x14ac:dyDescent="0.25">
      <c r="I1134" s="135">
        <v>35551</v>
      </c>
      <c r="J1134" s="136">
        <v>798.53</v>
      </c>
      <c r="K1134" s="136">
        <v>1758.77</v>
      </c>
      <c r="L1134" s="138">
        <f t="shared" si="42"/>
        <v>-3.5066264007787692E-3</v>
      </c>
      <c r="M1134" s="138">
        <f t="shared" si="43"/>
        <v>0</v>
      </c>
    </row>
    <row r="1135" spans="9:13" x14ac:dyDescent="0.25">
      <c r="I1135" s="135">
        <v>35552</v>
      </c>
      <c r="J1135" s="136">
        <v>812.97</v>
      </c>
      <c r="K1135" s="136">
        <v>1761.62</v>
      </c>
      <c r="L1135" s="138">
        <f t="shared" si="42"/>
        <v>1.8083227931323876E-2</v>
      </c>
      <c r="M1135" s="138">
        <f t="shared" si="43"/>
        <v>1.6204506558560295E-3</v>
      </c>
    </row>
    <row r="1136" spans="9:13" x14ac:dyDescent="0.25">
      <c r="I1136" s="135">
        <v>35555</v>
      </c>
      <c r="J1136" s="136">
        <v>830.24</v>
      </c>
      <c r="K1136" s="136">
        <v>1749.83</v>
      </c>
      <c r="L1136" s="138">
        <f t="shared" si="42"/>
        <v>2.1243096301216503E-2</v>
      </c>
      <c r="M1136" s="138">
        <f t="shared" si="43"/>
        <v>-6.6927033071831404E-3</v>
      </c>
    </row>
    <row r="1137" spans="9:13" x14ac:dyDescent="0.25">
      <c r="I1137" s="135">
        <v>35556</v>
      </c>
      <c r="J1137" s="136">
        <v>827.76</v>
      </c>
      <c r="K1137" s="136">
        <v>1748.55</v>
      </c>
      <c r="L1137" s="138">
        <f t="shared" si="42"/>
        <v>-2.9870880709192741E-3</v>
      </c>
      <c r="M1137" s="138">
        <f t="shared" si="43"/>
        <v>-7.3149963139274834E-4</v>
      </c>
    </row>
    <row r="1138" spans="9:13" x14ac:dyDescent="0.25">
      <c r="I1138" s="135">
        <v>35557</v>
      </c>
      <c r="J1138" s="136">
        <v>815.62</v>
      </c>
      <c r="K1138" s="136">
        <v>1755.03</v>
      </c>
      <c r="L1138" s="138">
        <f t="shared" si="42"/>
        <v>-1.4666086788441078E-2</v>
      </c>
      <c r="M1138" s="138">
        <f t="shared" si="43"/>
        <v>3.7059277687226666E-3</v>
      </c>
    </row>
    <row r="1139" spans="9:13" x14ac:dyDescent="0.25">
      <c r="I1139" s="135">
        <v>35558</v>
      </c>
      <c r="J1139" s="136">
        <v>820.26</v>
      </c>
      <c r="K1139" s="136">
        <v>1776.53</v>
      </c>
      <c r="L1139" s="138">
        <f t="shared" si="42"/>
        <v>5.6889237635173078E-3</v>
      </c>
      <c r="M1139" s="138">
        <f t="shared" si="43"/>
        <v>1.2250502840407287E-2</v>
      </c>
    </row>
    <row r="1140" spans="9:13" x14ac:dyDescent="0.25">
      <c r="I1140" s="135">
        <v>35559</v>
      </c>
      <c r="J1140" s="136">
        <v>824.78</v>
      </c>
      <c r="K1140" s="136">
        <v>1790.84</v>
      </c>
      <c r="L1140" s="138">
        <f t="shared" si="42"/>
        <v>5.5104479067612485E-3</v>
      </c>
      <c r="M1140" s="138">
        <f t="shared" si="43"/>
        <v>8.0550286232148882E-3</v>
      </c>
    </row>
    <row r="1141" spans="9:13" x14ac:dyDescent="0.25">
      <c r="I1141" s="135">
        <v>35562</v>
      </c>
      <c r="J1141" s="136">
        <v>837.66</v>
      </c>
      <c r="K1141" s="136">
        <v>1836.7</v>
      </c>
      <c r="L1141" s="138">
        <f t="shared" si="42"/>
        <v>1.5616285554935857E-2</v>
      </c>
      <c r="M1141" s="138">
        <f t="shared" si="43"/>
        <v>2.5608094525474152E-2</v>
      </c>
    </row>
    <row r="1142" spans="9:13" x14ac:dyDescent="0.25">
      <c r="I1142" s="135">
        <v>35563</v>
      </c>
      <c r="J1142" s="136">
        <v>833.13</v>
      </c>
      <c r="K1142" s="136">
        <v>1854.1</v>
      </c>
      <c r="L1142" s="138">
        <f t="shared" si="42"/>
        <v>-5.407922068619694E-3</v>
      </c>
      <c r="M1142" s="138">
        <f t="shared" si="43"/>
        <v>9.4735122774540544E-3</v>
      </c>
    </row>
    <row r="1143" spans="9:13" x14ac:dyDescent="0.25">
      <c r="I1143" s="135">
        <v>35564</v>
      </c>
      <c r="J1143" s="136">
        <v>836.04</v>
      </c>
      <c r="K1143" s="136">
        <v>1858.94</v>
      </c>
      <c r="L1143" s="138">
        <f t="shared" si="42"/>
        <v>3.4928522559504139E-3</v>
      </c>
      <c r="M1143" s="138">
        <f t="shared" si="43"/>
        <v>2.6104309368427518E-3</v>
      </c>
    </row>
    <row r="1144" spans="9:13" x14ac:dyDescent="0.25">
      <c r="I1144" s="135">
        <v>35565</v>
      </c>
      <c r="J1144" s="136">
        <v>841.88</v>
      </c>
      <c r="K1144" s="136">
        <v>1851.55</v>
      </c>
      <c r="L1144" s="138">
        <f t="shared" si="42"/>
        <v>6.9853117075738391E-3</v>
      </c>
      <c r="M1144" s="138">
        <f t="shared" si="43"/>
        <v>-3.9753838208872261E-3</v>
      </c>
    </row>
    <row r="1145" spans="9:13" x14ac:dyDescent="0.25">
      <c r="I1145" s="135">
        <v>35566</v>
      </c>
      <c r="J1145" s="136">
        <v>829.75</v>
      </c>
      <c r="K1145" s="136">
        <v>1847.21</v>
      </c>
      <c r="L1145" s="138">
        <f t="shared" si="42"/>
        <v>-1.4408229201311346E-2</v>
      </c>
      <c r="M1145" s="138">
        <f t="shared" si="43"/>
        <v>-2.3439820690772154E-3</v>
      </c>
    </row>
    <row r="1146" spans="9:13" x14ac:dyDescent="0.25">
      <c r="I1146" s="135">
        <v>35569</v>
      </c>
      <c r="J1146" s="136">
        <v>833.27</v>
      </c>
      <c r="K1146" s="136">
        <v>1863.53</v>
      </c>
      <c r="L1146" s="138">
        <f t="shared" si="42"/>
        <v>4.2422416390478839E-3</v>
      </c>
      <c r="M1146" s="138">
        <f t="shared" si="43"/>
        <v>8.8349456748284903E-3</v>
      </c>
    </row>
    <row r="1147" spans="9:13" x14ac:dyDescent="0.25">
      <c r="I1147" s="135">
        <v>35570</v>
      </c>
      <c r="J1147" s="136">
        <v>841.66</v>
      </c>
      <c r="K1147" s="136">
        <v>1901.85</v>
      </c>
      <c r="L1147" s="138">
        <f t="shared" si="42"/>
        <v>1.0068765226157171E-2</v>
      </c>
      <c r="M1147" s="138">
        <f t="shared" si="43"/>
        <v>2.0563124822245919E-2</v>
      </c>
    </row>
    <row r="1148" spans="9:13" x14ac:dyDescent="0.25">
      <c r="I1148" s="135">
        <v>35571</v>
      </c>
      <c r="J1148" s="136">
        <v>839.35</v>
      </c>
      <c r="K1148" s="136">
        <v>1965.92</v>
      </c>
      <c r="L1148" s="138">
        <f t="shared" si="42"/>
        <v>-2.7445761946628634E-3</v>
      </c>
      <c r="M1148" s="138">
        <f t="shared" si="43"/>
        <v>3.3688250913584232E-2</v>
      </c>
    </row>
    <row r="1149" spans="9:13" x14ac:dyDescent="0.25">
      <c r="I1149" s="135">
        <v>35572</v>
      </c>
      <c r="J1149" s="136">
        <v>835.66</v>
      </c>
      <c r="K1149" s="136">
        <v>2009.65</v>
      </c>
      <c r="L1149" s="138">
        <f t="shared" si="42"/>
        <v>-4.3962590099482389E-3</v>
      </c>
      <c r="M1149" s="138">
        <f t="shared" si="43"/>
        <v>2.2244038414584527E-2</v>
      </c>
    </row>
    <row r="1150" spans="9:13" x14ac:dyDescent="0.25">
      <c r="I1150" s="135">
        <v>35573</v>
      </c>
      <c r="J1150" s="136">
        <v>847.03</v>
      </c>
      <c r="K1150" s="136">
        <v>2045.55</v>
      </c>
      <c r="L1150" s="138">
        <f t="shared" si="42"/>
        <v>1.3606012014455646E-2</v>
      </c>
      <c r="M1150" s="138">
        <f t="shared" si="43"/>
        <v>1.7863807130594812E-2</v>
      </c>
    </row>
    <row r="1151" spans="9:13" x14ac:dyDescent="0.25">
      <c r="I1151" s="135">
        <v>35576</v>
      </c>
      <c r="J1151" s="136">
        <v>847.03</v>
      </c>
      <c r="K1151" s="136">
        <v>2063.69</v>
      </c>
      <c r="L1151" s="138">
        <f t="shared" si="42"/>
        <v>0</v>
      </c>
      <c r="M1151" s="138">
        <f t="shared" si="43"/>
        <v>8.8680306030163528E-3</v>
      </c>
    </row>
    <row r="1152" spans="9:13" x14ac:dyDescent="0.25">
      <c r="I1152" s="135">
        <v>35577</v>
      </c>
      <c r="J1152" s="136">
        <v>849.71</v>
      </c>
      <c r="K1152" s="136">
        <v>2061.65</v>
      </c>
      <c r="L1152" s="138">
        <f t="shared" si="42"/>
        <v>3.1639965526605476E-3</v>
      </c>
      <c r="M1152" s="138">
        <f t="shared" si="43"/>
        <v>-9.8852056268139291E-4</v>
      </c>
    </row>
    <row r="1153" spans="9:13" x14ac:dyDescent="0.25">
      <c r="I1153" s="135">
        <v>35578</v>
      </c>
      <c r="J1153" s="136">
        <v>847.21</v>
      </c>
      <c r="K1153" s="136">
        <v>2073.9499999999998</v>
      </c>
      <c r="L1153" s="138">
        <f t="shared" si="42"/>
        <v>-2.9421802732697037E-3</v>
      </c>
      <c r="M1153" s="138">
        <f t="shared" si="43"/>
        <v>5.9660951179878871E-3</v>
      </c>
    </row>
    <row r="1154" spans="9:13" x14ac:dyDescent="0.25">
      <c r="I1154" s="135">
        <v>35579</v>
      </c>
      <c r="J1154" s="136">
        <v>844.08</v>
      </c>
      <c r="K1154" s="136">
        <v>2052.46</v>
      </c>
      <c r="L1154" s="138">
        <f t="shared" si="42"/>
        <v>-3.6944795269177599E-3</v>
      </c>
      <c r="M1154" s="138">
        <f t="shared" si="43"/>
        <v>-1.0361869861857703E-2</v>
      </c>
    </row>
    <row r="1155" spans="9:13" x14ac:dyDescent="0.25">
      <c r="I1155" s="135">
        <v>35580</v>
      </c>
      <c r="J1155" s="136">
        <v>848.28</v>
      </c>
      <c r="K1155" s="136">
        <v>2128.39</v>
      </c>
      <c r="L1155" s="138">
        <f t="shared" si="42"/>
        <v>4.9758316747226944E-3</v>
      </c>
      <c r="M1155" s="138">
        <f t="shared" si="43"/>
        <v>3.6994630833243926E-2</v>
      </c>
    </row>
    <row r="1156" spans="9:13" x14ac:dyDescent="0.25">
      <c r="I1156" s="135">
        <v>35583</v>
      </c>
      <c r="J1156" s="136">
        <v>846.36</v>
      </c>
      <c r="K1156" s="136">
        <v>2213.81</v>
      </c>
      <c r="L1156" s="138">
        <f t="shared" si="42"/>
        <v>-2.2634035931531561E-3</v>
      </c>
      <c r="M1156" s="138">
        <f t="shared" si="43"/>
        <v>4.0133622127523659E-2</v>
      </c>
    </row>
    <row r="1157" spans="9:13" x14ac:dyDescent="0.25">
      <c r="I1157" s="135">
        <v>35584</v>
      </c>
      <c r="J1157" s="136">
        <v>845.48</v>
      </c>
      <c r="K1157" s="136">
        <v>2166.9699999999998</v>
      </c>
      <c r="L1157" s="138">
        <f t="shared" si="42"/>
        <v>-1.0397466798998008E-3</v>
      </c>
      <c r="M1157" s="138">
        <f t="shared" si="43"/>
        <v>-2.1158093964703452E-2</v>
      </c>
    </row>
    <row r="1158" spans="9:13" x14ac:dyDescent="0.25">
      <c r="I1158" s="135">
        <v>35585</v>
      </c>
      <c r="J1158" s="136">
        <v>840.11</v>
      </c>
      <c r="K1158" s="136">
        <v>2124.87</v>
      </c>
      <c r="L1158" s="138">
        <f t="shared" si="42"/>
        <v>-6.351421677626915E-3</v>
      </c>
      <c r="M1158" s="138">
        <f t="shared" si="43"/>
        <v>-1.942804930386665E-2</v>
      </c>
    </row>
    <row r="1159" spans="9:13" x14ac:dyDescent="0.25">
      <c r="I1159" s="135">
        <v>35586</v>
      </c>
      <c r="J1159" s="136">
        <v>843.43</v>
      </c>
      <c r="K1159" s="136">
        <v>2127.2399999999998</v>
      </c>
      <c r="L1159" s="138">
        <f t="shared" ref="L1159:L1222" si="44">(J1159-J1158)/J1158</f>
        <v>3.9518634464533646E-3</v>
      </c>
      <c r="M1159" s="138">
        <f t="shared" ref="M1159:M1222" si="45">(K1159-K1158)/K1158</f>
        <v>1.1153623515791041E-3</v>
      </c>
    </row>
    <row r="1160" spans="9:13" x14ac:dyDescent="0.25">
      <c r="I1160" s="135">
        <v>35587</v>
      </c>
      <c r="J1160" s="136">
        <v>858.01</v>
      </c>
      <c r="K1160" s="136">
        <v>2126.38</v>
      </c>
      <c r="L1160" s="138">
        <f t="shared" si="44"/>
        <v>1.7286556086456541E-2</v>
      </c>
      <c r="M1160" s="138">
        <f t="shared" si="45"/>
        <v>-4.0427972396141134E-4</v>
      </c>
    </row>
    <row r="1161" spans="9:13" x14ac:dyDescent="0.25">
      <c r="I1161" s="135">
        <v>35590</v>
      </c>
      <c r="J1161" s="136">
        <v>862.91</v>
      </c>
      <c r="K1161" s="136">
        <v>2127.5300000000002</v>
      </c>
      <c r="L1161" s="138">
        <f t="shared" si="44"/>
        <v>5.7108891504760754E-3</v>
      </c>
      <c r="M1161" s="138">
        <f t="shared" si="45"/>
        <v>5.4082525230678006E-4</v>
      </c>
    </row>
    <row r="1162" spans="9:13" x14ac:dyDescent="0.25">
      <c r="I1162" s="135">
        <v>35591</v>
      </c>
      <c r="J1162" s="136">
        <v>865.27</v>
      </c>
      <c r="K1162" s="136">
        <v>2073.04</v>
      </c>
      <c r="L1162" s="138">
        <f t="shared" si="44"/>
        <v>2.7349318005354135E-3</v>
      </c>
      <c r="M1162" s="138">
        <f t="shared" si="45"/>
        <v>-2.5611859762259631E-2</v>
      </c>
    </row>
    <row r="1163" spans="9:13" x14ac:dyDescent="0.25">
      <c r="I1163" s="135">
        <v>35592</v>
      </c>
      <c r="J1163" s="136">
        <v>869.57</v>
      </c>
      <c r="K1163" s="136">
        <v>2093.36</v>
      </c>
      <c r="L1163" s="138">
        <f t="shared" si="44"/>
        <v>4.9695470777908262E-3</v>
      </c>
      <c r="M1163" s="138">
        <f t="shared" si="45"/>
        <v>9.8020298691777127E-3</v>
      </c>
    </row>
    <row r="1164" spans="9:13" x14ac:dyDescent="0.25">
      <c r="I1164" s="135">
        <v>35593</v>
      </c>
      <c r="J1164" s="136">
        <v>883.44</v>
      </c>
      <c r="K1164" s="136">
        <v>2131.25</v>
      </c>
      <c r="L1164" s="138">
        <f t="shared" si="44"/>
        <v>1.5950412272732504E-2</v>
      </c>
      <c r="M1164" s="138">
        <f t="shared" si="45"/>
        <v>1.8100087896969402E-2</v>
      </c>
    </row>
    <row r="1165" spans="9:13" x14ac:dyDescent="0.25">
      <c r="I1165" s="135">
        <v>35594</v>
      </c>
      <c r="J1165" s="136">
        <v>893.27</v>
      </c>
      <c r="K1165" s="136">
        <v>2144.1799999999998</v>
      </c>
      <c r="L1165" s="138">
        <f t="shared" si="44"/>
        <v>1.1126958254097536E-2</v>
      </c>
      <c r="M1165" s="138">
        <f t="shared" si="45"/>
        <v>6.0668621700878996E-3</v>
      </c>
    </row>
    <row r="1166" spans="9:13" x14ac:dyDescent="0.25">
      <c r="I1166" s="135">
        <v>35597</v>
      </c>
      <c r="J1166" s="136">
        <v>893.9</v>
      </c>
      <c r="K1166" s="136">
        <v>2149.21</v>
      </c>
      <c r="L1166" s="138">
        <f t="shared" si="44"/>
        <v>7.0527388135725537E-4</v>
      </c>
      <c r="M1166" s="138">
        <f t="shared" si="45"/>
        <v>2.3458851402401852E-3</v>
      </c>
    </row>
    <row r="1167" spans="9:13" x14ac:dyDescent="0.25">
      <c r="I1167" s="135">
        <v>35598</v>
      </c>
      <c r="J1167" s="136">
        <v>894.42</v>
      </c>
      <c r="K1167" s="136">
        <v>2159.0500000000002</v>
      </c>
      <c r="L1167" s="138">
        <f t="shared" si="44"/>
        <v>5.8172055039711578E-4</v>
      </c>
      <c r="M1167" s="138">
        <f t="shared" si="45"/>
        <v>4.5784264915946539E-3</v>
      </c>
    </row>
    <row r="1168" spans="9:13" x14ac:dyDescent="0.25">
      <c r="I1168" s="135">
        <v>35599</v>
      </c>
      <c r="J1168" s="136">
        <v>889.06</v>
      </c>
      <c r="K1168" s="136">
        <v>2126.14</v>
      </c>
      <c r="L1168" s="138">
        <f t="shared" si="44"/>
        <v>-5.992710359786246E-3</v>
      </c>
      <c r="M1168" s="138">
        <f t="shared" si="45"/>
        <v>-1.5242815127023602E-2</v>
      </c>
    </row>
    <row r="1169" spans="9:13" x14ac:dyDescent="0.25">
      <c r="I1169" s="135">
        <v>35600</v>
      </c>
      <c r="J1169" s="136">
        <v>897.99</v>
      </c>
      <c r="K1169" s="136">
        <v>2166.69</v>
      </c>
      <c r="L1169" s="138">
        <f t="shared" si="44"/>
        <v>1.0044316469079774E-2</v>
      </c>
      <c r="M1169" s="138">
        <f t="shared" si="45"/>
        <v>1.9072121309039004E-2</v>
      </c>
    </row>
    <row r="1170" spans="9:13" x14ac:dyDescent="0.25">
      <c r="I1170" s="135">
        <v>35601</v>
      </c>
      <c r="J1170" s="136">
        <v>898.7</v>
      </c>
      <c r="K1170" s="136">
        <v>2170.16</v>
      </c>
      <c r="L1170" s="138">
        <f t="shared" si="44"/>
        <v>7.9065468435064571E-4</v>
      </c>
      <c r="M1170" s="138">
        <f t="shared" si="45"/>
        <v>1.6015212143868295E-3</v>
      </c>
    </row>
    <row r="1171" spans="9:13" x14ac:dyDescent="0.25">
      <c r="I1171" s="135">
        <v>35604</v>
      </c>
      <c r="J1171" s="136">
        <v>878.62</v>
      </c>
      <c r="K1171" s="136">
        <v>2160.89</v>
      </c>
      <c r="L1171" s="138">
        <f t="shared" si="44"/>
        <v>-2.2343384889284567E-2</v>
      </c>
      <c r="M1171" s="138">
        <f t="shared" si="45"/>
        <v>-4.2715744461237796E-3</v>
      </c>
    </row>
    <row r="1172" spans="9:13" x14ac:dyDescent="0.25">
      <c r="I1172" s="135">
        <v>35605</v>
      </c>
      <c r="J1172" s="136">
        <v>896.34</v>
      </c>
      <c r="K1172" s="136">
        <v>2164.1</v>
      </c>
      <c r="L1172" s="138">
        <f t="shared" si="44"/>
        <v>2.0167990712708597E-2</v>
      </c>
      <c r="M1172" s="138">
        <f t="shared" si="45"/>
        <v>1.4854990304920828E-3</v>
      </c>
    </row>
    <row r="1173" spans="9:13" x14ac:dyDescent="0.25">
      <c r="I1173" s="135">
        <v>35606</v>
      </c>
      <c r="J1173" s="136">
        <v>888.99</v>
      </c>
      <c r="K1173" s="136">
        <v>2161.88</v>
      </c>
      <c r="L1173" s="138">
        <f t="shared" si="44"/>
        <v>-8.2000133877769849E-3</v>
      </c>
      <c r="M1173" s="138">
        <f t="shared" si="45"/>
        <v>-1.0258305993252623E-3</v>
      </c>
    </row>
    <row r="1174" spans="9:13" x14ac:dyDescent="0.25">
      <c r="I1174" s="135">
        <v>35607</v>
      </c>
      <c r="J1174" s="136">
        <v>883.68</v>
      </c>
      <c r="K1174" s="136">
        <v>2177.3200000000002</v>
      </c>
      <c r="L1174" s="138">
        <f t="shared" si="44"/>
        <v>-5.9730705632234996E-3</v>
      </c>
      <c r="M1174" s="138">
        <f t="shared" si="45"/>
        <v>7.1419320221289126E-3</v>
      </c>
    </row>
    <row r="1175" spans="9:13" x14ac:dyDescent="0.25">
      <c r="I1175" s="135">
        <v>35608</v>
      </c>
      <c r="J1175" s="136">
        <v>887.3</v>
      </c>
      <c r="K1175" s="136">
        <v>2174.13</v>
      </c>
      <c r="L1175" s="138">
        <f t="shared" si="44"/>
        <v>4.096505522361041E-3</v>
      </c>
      <c r="M1175" s="138">
        <f t="shared" si="45"/>
        <v>-1.4651038891848945E-3</v>
      </c>
    </row>
    <row r="1176" spans="9:13" x14ac:dyDescent="0.25">
      <c r="I1176" s="135">
        <v>35611</v>
      </c>
      <c r="J1176" s="136">
        <v>885.14</v>
      </c>
      <c r="K1176" s="136">
        <v>2155.0100000000002</v>
      </c>
      <c r="L1176" s="138">
        <f t="shared" si="44"/>
        <v>-2.4343514031330647E-3</v>
      </c>
      <c r="M1176" s="138">
        <f t="shared" si="45"/>
        <v>-8.7943223266317514E-3</v>
      </c>
    </row>
    <row r="1177" spans="9:13" x14ac:dyDescent="0.25">
      <c r="I1177" s="135">
        <v>35612</v>
      </c>
      <c r="J1177" s="136">
        <v>891.03</v>
      </c>
      <c r="K1177" s="136">
        <v>2186.4899999999998</v>
      </c>
      <c r="L1177" s="138">
        <f t="shared" si="44"/>
        <v>6.6543145717061552E-3</v>
      </c>
      <c r="M1177" s="138">
        <f t="shared" si="45"/>
        <v>1.4607820845378703E-2</v>
      </c>
    </row>
    <row r="1178" spans="9:13" x14ac:dyDescent="0.25">
      <c r="I1178" s="135">
        <v>35613</v>
      </c>
      <c r="J1178" s="136">
        <v>904.03</v>
      </c>
      <c r="K1178" s="136">
        <v>2216.2800000000002</v>
      </c>
      <c r="L1178" s="138">
        <f t="shared" si="44"/>
        <v>1.4589856682715509E-2</v>
      </c>
      <c r="M1178" s="138">
        <f t="shared" si="45"/>
        <v>1.3624576375835435E-2</v>
      </c>
    </row>
    <row r="1179" spans="9:13" x14ac:dyDescent="0.25">
      <c r="I1179" s="135">
        <v>35614</v>
      </c>
      <c r="J1179" s="136">
        <v>916.92</v>
      </c>
      <c r="K1179" s="136">
        <v>2228.58</v>
      </c>
      <c r="L1179" s="138">
        <f t="shared" si="44"/>
        <v>1.4258376381314764E-2</v>
      </c>
      <c r="M1179" s="138">
        <f t="shared" si="45"/>
        <v>5.5498402728895837E-3</v>
      </c>
    </row>
    <row r="1180" spans="9:13" x14ac:dyDescent="0.25">
      <c r="I1180" s="135">
        <v>35615</v>
      </c>
      <c r="J1180" s="136">
        <v>916.92</v>
      </c>
      <c r="K1180" s="136">
        <v>2247.98</v>
      </c>
      <c r="L1180" s="138">
        <f t="shared" si="44"/>
        <v>0</v>
      </c>
      <c r="M1180" s="138">
        <f t="shared" si="45"/>
        <v>8.7050947239946923E-3</v>
      </c>
    </row>
    <row r="1181" spans="9:13" x14ac:dyDescent="0.25">
      <c r="I1181" s="135">
        <v>35618</v>
      </c>
      <c r="J1181" s="136">
        <v>912.2</v>
      </c>
      <c r="K1181" s="136">
        <v>2256.87</v>
      </c>
      <c r="L1181" s="138">
        <f t="shared" si="44"/>
        <v>-5.1476682807659489E-3</v>
      </c>
      <c r="M1181" s="138">
        <f t="shared" si="45"/>
        <v>3.9546615183408537E-3</v>
      </c>
    </row>
    <row r="1182" spans="9:13" x14ac:dyDescent="0.25">
      <c r="I1182" s="135">
        <v>35619</v>
      </c>
      <c r="J1182" s="136">
        <v>918.75</v>
      </c>
      <c r="K1182" s="136">
        <v>2237.4899999999998</v>
      </c>
      <c r="L1182" s="138">
        <f t="shared" si="44"/>
        <v>7.1804428853321136E-3</v>
      </c>
      <c r="M1182" s="138">
        <f t="shared" si="45"/>
        <v>-8.5871140118837647E-3</v>
      </c>
    </row>
    <row r="1183" spans="9:13" x14ac:dyDescent="0.25">
      <c r="I1183" s="135">
        <v>35620</v>
      </c>
      <c r="J1183" s="136">
        <v>907.54</v>
      </c>
      <c r="K1183" s="136">
        <v>2248.87</v>
      </c>
      <c r="L1183" s="138">
        <f t="shared" si="44"/>
        <v>-1.2201360544217726E-2</v>
      </c>
      <c r="M1183" s="138">
        <f t="shared" si="45"/>
        <v>5.0860562505307778E-3</v>
      </c>
    </row>
    <row r="1184" spans="9:13" x14ac:dyDescent="0.25">
      <c r="I1184" s="135">
        <v>35621</v>
      </c>
      <c r="J1184" s="136">
        <v>913.78</v>
      </c>
      <c r="K1184" s="136">
        <v>2269.4299999999998</v>
      </c>
      <c r="L1184" s="138">
        <f t="shared" si="44"/>
        <v>6.8757299953721152E-3</v>
      </c>
      <c r="M1184" s="138">
        <f t="shared" si="45"/>
        <v>9.1423692787933261E-3</v>
      </c>
    </row>
    <row r="1185" spans="9:13" x14ac:dyDescent="0.25">
      <c r="I1185" s="135">
        <v>35622</v>
      </c>
      <c r="J1185" s="136">
        <v>916.68</v>
      </c>
      <c r="K1185" s="136">
        <v>2263.41</v>
      </c>
      <c r="L1185" s="138">
        <f t="shared" si="44"/>
        <v>3.1736304143228974E-3</v>
      </c>
      <c r="M1185" s="138">
        <f t="shared" si="45"/>
        <v>-2.6526484623892264E-3</v>
      </c>
    </row>
    <row r="1186" spans="9:13" x14ac:dyDescent="0.25">
      <c r="I1186" s="135">
        <v>35625</v>
      </c>
      <c r="J1186" s="136">
        <v>918.38</v>
      </c>
      <c r="K1186" s="136">
        <v>2227.29</v>
      </c>
      <c r="L1186" s="138">
        <f t="shared" si="44"/>
        <v>1.8545184797312535E-3</v>
      </c>
      <c r="M1186" s="138">
        <f t="shared" si="45"/>
        <v>-1.5958222328256874E-2</v>
      </c>
    </row>
    <row r="1187" spans="9:13" x14ac:dyDescent="0.25">
      <c r="I1187" s="135">
        <v>35626</v>
      </c>
      <c r="J1187" s="136">
        <v>925.76</v>
      </c>
      <c r="K1187" s="136">
        <v>2101.6999999999998</v>
      </c>
      <c r="L1187" s="138">
        <f t="shared" si="44"/>
        <v>8.035889283303203E-3</v>
      </c>
      <c r="M1187" s="138">
        <f t="shared" si="45"/>
        <v>-5.6386909652537454E-2</v>
      </c>
    </row>
    <row r="1188" spans="9:13" x14ac:dyDescent="0.25">
      <c r="I1188" s="135">
        <v>35627</v>
      </c>
      <c r="J1188" s="136">
        <v>936.59</v>
      </c>
      <c r="K1188" s="136">
        <v>2123.0100000000002</v>
      </c>
      <c r="L1188" s="138">
        <f t="shared" si="44"/>
        <v>1.1698496370549647E-2</v>
      </c>
      <c r="M1188" s="138">
        <f t="shared" si="45"/>
        <v>1.0139410953038209E-2</v>
      </c>
    </row>
    <row r="1189" spans="9:13" x14ac:dyDescent="0.25">
      <c r="I1189" s="135">
        <v>35628</v>
      </c>
      <c r="J1189" s="136">
        <v>931.61</v>
      </c>
      <c r="K1189" s="136">
        <v>2174.69</v>
      </c>
      <c r="L1189" s="138">
        <f t="shared" si="44"/>
        <v>-5.3171611911295427E-3</v>
      </c>
      <c r="M1189" s="138">
        <f t="shared" si="45"/>
        <v>2.4342796312782244E-2</v>
      </c>
    </row>
    <row r="1190" spans="9:13" x14ac:dyDescent="0.25">
      <c r="I1190" s="135">
        <v>35629</v>
      </c>
      <c r="J1190" s="136">
        <v>915.3</v>
      </c>
      <c r="K1190" s="136">
        <v>2116.9699999999998</v>
      </c>
      <c r="L1190" s="138">
        <f t="shared" si="44"/>
        <v>-1.7507326026985605E-2</v>
      </c>
      <c r="M1190" s="138">
        <f t="shared" si="45"/>
        <v>-2.6541713991419583E-2</v>
      </c>
    </row>
    <row r="1191" spans="9:13" x14ac:dyDescent="0.25">
      <c r="I1191" s="135">
        <v>35632</v>
      </c>
      <c r="J1191" s="136">
        <v>912.94</v>
      </c>
      <c r="K1191" s="136">
        <v>2097.35</v>
      </c>
      <c r="L1191" s="138">
        <f t="shared" si="44"/>
        <v>-2.5783895990384572E-3</v>
      </c>
      <c r="M1191" s="138">
        <f t="shared" si="45"/>
        <v>-9.2679631737813441E-3</v>
      </c>
    </row>
    <row r="1192" spans="9:13" x14ac:dyDescent="0.25">
      <c r="I1192" s="135">
        <v>35633</v>
      </c>
      <c r="J1192" s="136">
        <v>933.98</v>
      </c>
      <c r="K1192" s="136">
        <v>2104.42</v>
      </c>
      <c r="L1192" s="138">
        <f t="shared" si="44"/>
        <v>2.3046421451573994E-2</v>
      </c>
      <c r="M1192" s="138">
        <f t="shared" si="45"/>
        <v>3.370920447231108E-3</v>
      </c>
    </row>
    <row r="1193" spans="9:13" x14ac:dyDescent="0.25">
      <c r="I1193" s="135">
        <v>35634</v>
      </c>
      <c r="J1193" s="136">
        <v>936.56</v>
      </c>
      <c r="K1193" s="136">
        <v>2067.54</v>
      </c>
      <c r="L1193" s="138">
        <f t="shared" si="44"/>
        <v>2.7623717852629896E-3</v>
      </c>
      <c r="M1193" s="138">
        <f t="shared" si="45"/>
        <v>-1.7525018770017442E-2</v>
      </c>
    </row>
    <row r="1194" spans="9:13" x14ac:dyDescent="0.25">
      <c r="I1194" s="135">
        <v>35635</v>
      </c>
      <c r="J1194" s="136">
        <v>940.3</v>
      </c>
      <c r="K1194" s="136">
        <v>2032.51</v>
      </c>
      <c r="L1194" s="138">
        <f t="shared" si="44"/>
        <v>3.9933373195524145E-3</v>
      </c>
      <c r="M1194" s="138">
        <f t="shared" si="45"/>
        <v>-1.6942840283622071E-2</v>
      </c>
    </row>
    <row r="1195" spans="9:13" x14ac:dyDescent="0.25">
      <c r="I1195" s="135">
        <v>35636</v>
      </c>
      <c r="J1195" s="136">
        <v>938.79</v>
      </c>
      <c r="K1195" s="136">
        <v>2102.56</v>
      </c>
      <c r="L1195" s="138">
        <f t="shared" si="44"/>
        <v>-1.6058704668722652E-3</v>
      </c>
      <c r="M1195" s="138">
        <f t="shared" si="45"/>
        <v>3.4464775081057393E-2</v>
      </c>
    </row>
    <row r="1196" spans="9:13" x14ac:dyDescent="0.25">
      <c r="I1196" s="135">
        <v>35639</v>
      </c>
      <c r="J1196" s="136">
        <v>936.45</v>
      </c>
      <c r="K1196" s="136">
        <v>2102.56</v>
      </c>
      <c r="L1196" s="138">
        <f t="shared" si="44"/>
        <v>-2.4925702233725522E-3</v>
      </c>
      <c r="M1196" s="138">
        <f t="shared" si="45"/>
        <v>0</v>
      </c>
    </row>
    <row r="1197" spans="9:13" x14ac:dyDescent="0.25">
      <c r="I1197" s="135">
        <v>35640</v>
      </c>
      <c r="J1197" s="136">
        <v>942.29</v>
      </c>
      <c r="K1197" s="136">
        <v>2102.56</v>
      </c>
      <c r="L1197" s="138">
        <f t="shared" si="44"/>
        <v>6.2363180095038901E-3</v>
      </c>
      <c r="M1197" s="138">
        <f t="shared" si="45"/>
        <v>0</v>
      </c>
    </row>
    <row r="1198" spans="9:13" x14ac:dyDescent="0.25">
      <c r="I1198" s="135">
        <v>35641</v>
      </c>
      <c r="J1198" s="136">
        <v>952.29</v>
      </c>
      <c r="K1198" s="136">
        <v>2096.87</v>
      </c>
      <c r="L1198" s="138">
        <f t="shared" si="44"/>
        <v>1.0612444152012651E-2</v>
      </c>
      <c r="M1198" s="138">
        <f t="shared" si="45"/>
        <v>-2.7062247926337678E-3</v>
      </c>
    </row>
    <row r="1199" spans="9:13" x14ac:dyDescent="0.25">
      <c r="I1199" s="135">
        <v>35642</v>
      </c>
      <c r="J1199" s="136">
        <v>954.29</v>
      </c>
      <c r="K1199" s="136">
        <v>2052.62</v>
      </c>
      <c r="L1199" s="138">
        <f t="shared" si="44"/>
        <v>2.1002005691543543E-3</v>
      </c>
      <c r="M1199" s="138">
        <f t="shared" si="45"/>
        <v>-2.1102881914472526E-2</v>
      </c>
    </row>
    <row r="1200" spans="9:13" x14ac:dyDescent="0.25">
      <c r="I1200" s="135">
        <v>35643</v>
      </c>
      <c r="J1200" s="136">
        <v>947.14</v>
      </c>
      <c r="K1200" s="136">
        <v>2013.49</v>
      </c>
      <c r="L1200" s="138">
        <f t="shared" si="44"/>
        <v>-7.4924813211916476E-3</v>
      </c>
      <c r="M1200" s="138">
        <f t="shared" si="45"/>
        <v>-1.9063440870692033E-2</v>
      </c>
    </row>
    <row r="1201" spans="9:13" x14ac:dyDescent="0.25">
      <c r="I1201" s="135">
        <v>35646</v>
      </c>
      <c r="J1201" s="136">
        <v>950.3</v>
      </c>
      <c r="K1201" s="136">
        <v>2016.39</v>
      </c>
      <c r="L1201" s="138">
        <f t="shared" si="44"/>
        <v>3.3363599890195413E-3</v>
      </c>
      <c r="M1201" s="138">
        <f t="shared" si="45"/>
        <v>1.4402852758146755E-3</v>
      </c>
    </row>
    <row r="1202" spans="9:13" x14ac:dyDescent="0.25">
      <c r="I1202" s="135">
        <v>35647</v>
      </c>
      <c r="J1202" s="136">
        <v>952.37</v>
      </c>
      <c r="K1202" s="136">
        <v>2021.02</v>
      </c>
      <c r="L1202" s="138">
        <f t="shared" si="44"/>
        <v>2.1782594970009999E-3</v>
      </c>
      <c r="M1202" s="138">
        <f t="shared" si="45"/>
        <v>2.2961827821006259E-3</v>
      </c>
    </row>
    <row r="1203" spans="9:13" x14ac:dyDescent="0.25">
      <c r="I1203" s="135">
        <v>35648</v>
      </c>
      <c r="J1203" s="136">
        <v>960.32</v>
      </c>
      <c r="K1203" s="136">
        <v>2038.3</v>
      </c>
      <c r="L1203" s="138">
        <f t="shared" si="44"/>
        <v>8.3475959973540181E-3</v>
      </c>
      <c r="M1203" s="138">
        <f t="shared" si="45"/>
        <v>8.5501380491039038E-3</v>
      </c>
    </row>
    <row r="1204" spans="9:13" x14ac:dyDescent="0.25">
      <c r="I1204" s="135">
        <v>35649</v>
      </c>
      <c r="J1204" s="136">
        <v>951.19</v>
      </c>
      <c r="K1204" s="136">
        <v>2063.4</v>
      </c>
      <c r="L1204" s="138">
        <f t="shared" si="44"/>
        <v>-9.5072475841386159E-3</v>
      </c>
      <c r="M1204" s="138">
        <f t="shared" si="45"/>
        <v>1.2314183388117616E-2</v>
      </c>
    </row>
    <row r="1205" spans="9:13" x14ac:dyDescent="0.25">
      <c r="I1205" s="135">
        <v>35650</v>
      </c>
      <c r="J1205" s="136">
        <v>933.54</v>
      </c>
      <c r="K1205" s="136">
        <v>2052.38</v>
      </c>
      <c r="L1205" s="138">
        <f t="shared" si="44"/>
        <v>-1.8555703907736719E-2</v>
      </c>
      <c r="M1205" s="138">
        <f t="shared" si="45"/>
        <v>-5.3406998158379284E-3</v>
      </c>
    </row>
    <row r="1206" spans="9:13" x14ac:dyDescent="0.25">
      <c r="I1206" s="135">
        <v>35653</v>
      </c>
      <c r="J1206" s="136">
        <v>937</v>
      </c>
      <c r="K1206" s="136">
        <v>2060.35</v>
      </c>
      <c r="L1206" s="138">
        <f t="shared" si="44"/>
        <v>3.7063221715192027E-3</v>
      </c>
      <c r="M1206" s="138">
        <f t="shared" si="45"/>
        <v>3.8832964655667076E-3</v>
      </c>
    </row>
    <row r="1207" spans="9:13" x14ac:dyDescent="0.25">
      <c r="I1207" s="135">
        <v>35654</v>
      </c>
      <c r="J1207" s="136">
        <v>926.53</v>
      </c>
      <c r="K1207" s="136">
        <v>2055.2800000000002</v>
      </c>
      <c r="L1207" s="138">
        <f t="shared" si="44"/>
        <v>-1.1173959445037383E-2</v>
      </c>
      <c r="M1207" s="138">
        <f t="shared" si="45"/>
        <v>-2.4607469604677407E-3</v>
      </c>
    </row>
    <row r="1208" spans="9:13" x14ac:dyDescent="0.25">
      <c r="I1208" s="135">
        <v>35655</v>
      </c>
      <c r="J1208" s="136">
        <v>922.02</v>
      </c>
      <c r="K1208" s="136">
        <v>2044.85</v>
      </c>
      <c r="L1208" s="138">
        <f t="shared" si="44"/>
        <v>-4.8676243618663087E-3</v>
      </c>
      <c r="M1208" s="138">
        <f t="shared" si="45"/>
        <v>-5.0747343427660907E-3</v>
      </c>
    </row>
    <row r="1209" spans="9:13" x14ac:dyDescent="0.25">
      <c r="I1209" s="135">
        <v>35656</v>
      </c>
      <c r="J1209" s="136">
        <v>924.77</v>
      </c>
      <c r="K1209" s="136">
        <v>2015.24</v>
      </c>
      <c r="L1209" s="138">
        <f t="shared" si="44"/>
        <v>2.9825817227392033E-3</v>
      </c>
      <c r="M1209" s="138">
        <f t="shared" si="45"/>
        <v>-1.4480279727119301E-2</v>
      </c>
    </row>
    <row r="1210" spans="9:13" x14ac:dyDescent="0.25">
      <c r="I1210" s="135">
        <v>35657</v>
      </c>
      <c r="J1210" s="136">
        <v>900.81</v>
      </c>
      <c r="K1210" s="136">
        <v>2017.31</v>
      </c>
      <c r="L1210" s="138">
        <f t="shared" si="44"/>
        <v>-2.5909144976588812E-2</v>
      </c>
      <c r="M1210" s="138">
        <f t="shared" si="45"/>
        <v>1.0271729421805524E-3</v>
      </c>
    </row>
    <row r="1211" spans="9:13" x14ac:dyDescent="0.25">
      <c r="I1211" s="135">
        <v>35660</v>
      </c>
      <c r="J1211" s="136">
        <v>912.49</v>
      </c>
      <c r="K1211" s="136">
        <v>1982.36</v>
      </c>
      <c r="L1211" s="138">
        <f t="shared" si="44"/>
        <v>1.2966108280325557E-2</v>
      </c>
      <c r="M1211" s="138">
        <f t="shared" si="45"/>
        <v>-1.7325051677729277E-2</v>
      </c>
    </row>
    <row r="1212" spans="9:13" x14ac:dyDescent="0.25">
      <c r="I1212" s="135">
        <v>35661</v>
      </c>
      <c r="J1212" s="136">
        <v>926.01</v>
      </c>
      <c r="K1212" s="136">
        <v>1984.05</v>
      </c>
      <c r="L1212" s="138">
        <f t="shared" si="44"/>
        <v>1.4816600729870993E-2</v>
      </c>
      <c r="M1212" s="138">
        <f t="shared" si="45"/>
        <v>8.5251921951615985E-4</v>
      </c>
    </row>
    <row r="1213" spans="9:13" x14ac:dyDescent="0.25">
      <c r="I1213" s="135">
        <v>35662</v>
      </c>
      <c r="J1213" s="136">
        <v>939.35</v>
      </c>
      <c r="K1213" s="136">
        <v>1995.34</v>
      </c>
      <c r="L1213" s="138">
        <f t="shared" si="44"/>
        <v>1.4405891945011427E-2</v>
      </c>
      <c r="M1213" s="138">
        <f t="shared" si="45"/>
        <v>5.6903807867745085E-3</v>
      </c>
    </row>
    <row r="1214" spans="9:13" x14ac:dyDescent="0.25">
      <c r="I1214" s="135">
        <v>35663</v>
      </c>
      <c r="J1214" s="136">
        <v>925.05</v>
      </c>
      <c r="K1214" s="136">
        <v>2003.36</v>
      </c>
      <c r="L1214" s="138">
        <f t="shared" si="44"/>
        <v>-1.5223292702400668E-2</v>
      </c>
      <c r="M1214" s="138">
        <f t="shared" si="45"/>
        <v>4.0193651207312952E-3</v>
      </c>
    </row>
    <row r="1215" spans="9:13" x14ac:dyDescent="0.25">
      <c r="I1215" s="135">
        <v>35664</v>
      </c>
      <c r="J1215" s="136">
        <v>923.55</v>
      </c>
      <c r="K1215" s="136">
        <v>1981.62</v>
      </c>
      <c r="L1215" s="138">
        <f t="shared" si="44"/>
        <v>-1.6215339711366955E-3</v>
      </c>
      <c r="M1215" s="138">
        <f t="shared" si="45"/>
        <v>-1.085176902803291E-2</v>
      </c>
    </row>
    <row r="1216" spans="9:13" x14ac:dyDescent="0.25">
      <c r="I1216" s="135">
        <v>35667</v>
      </c>
      <c r="J1216" s="136">
        <v>920.16</v>
      </c>
      <c r="K1216" s="136">
        <v>1982.37</v>
      </c>
      <c r="L1216" s="138">
        <f t="shared" si="44"/>
        <v>-3.6706188078609566E-3</v>
      </c>
      <c r="M1216" s="138">
        <f t="shared" si="45"/>
        <v>3.7847821479395646E-4</v>
      </c>
    </row>
    <row r="1217" spans="9:13" x14ac:dyDescent="0.25">
      <c r="I1217" s="135">
        <v>35668</v>
      </c>
      <c r="J1217" s="136">
        <v>913.02</v>
      </c>
      <c r="K1217" s="136">
        <v>1958.17</v>
      </c>
      <c r="L1217" s="138">
        <f t="shared" si="44"/>
        <v>-7.7595200834637305E-3</v>
      </c>
      <c r="M1217" s="138">
        <f t="shared" si="45"/>
        <v>-1.2207610082880502E-2</v>
      </c>
    </row>
    <row r="1218" spans="9:13" x14ac:dyDescent="0.25">
      <c r="I1218" s="135">
        <v>35669</v>
      </c>
      <c r="J1218" s="136">
        <v>913.7</v>
      </c>
      <c r="K1218" s="136">
        <v>1981.82</v>
      </c>
      <c r="L1218" s="138">
        <f t="shared" si="44"/>
        <v>7.4478105627485015E-4</v>
      </c>
      <c r="M1218" s="138">
        <f t="shared" si="45"/>
        <v>1.2077603068170722E-2</v>
      </c>
    </row>
    <row r="1219" spans="9:13" x14ac:dyDescent="0.25">
      <c r="I1219" s="135">
        <v>35670</v>
      </c>
      <c r="J1219" s="136">
        <v>903.67</v>
      </c>
      <c r="K1219" s="136">
        <v>1977.44</v>
      </c>
      <c r="L1219" s="138">
        <f t="shared" si="44"/>
        <v>-1.0977344861552026E-2</v>
      </c>
      <c r="M1219" s="138">
        <f t="shared" si="45"/>
        <v>-2.2100897155139629E-3</v>
      </c>
    </row>
    <row r="1220" spans="9:13" x14ac:dyDescent="0.25">
      <c r="I1220" s="135">
        <v>35671</v>
      </c>
      <c r="J1220" s="136">
        <v>899.47</v>
      </c>
      <c r="K1220" s="136">
        <v>1974.2</v>
      </c>
      <c r="L1220" s="138">
        <f t="shared" si="44"/>
        <v>-4.6477143204930252E-3</v>
      </c>
      <c r="M1220" s="138">
        <f t="shared" si="45"/>
        <v>-1.6384820778380174E-3</v>
      </c>
    </row>
    <row r="1221" spans="9:13" x14ac:dyDescent="0.25">
      <c r="I1221" s="135">
        <v>35674</v>
      </c>
      <c r="J1221" s="136">
        <v>899.47</v>
      </c>
      <c r="K1221" s="136">
        <v>1961.89</v>
      </c>
      <c r="L1221" s="138">
        <f t="shared" si="44"/>
        <v>0</v>
      </c>
      <c r="M1221" s="138">
        <f t="shared" si="45"/>
        <v>-6.235437139094289E-3</v>
      </c>
    </row>
    <row r="1222" spans="9:13" x14ac:dyDescent="0.25">
      <c r="I1222" s="135">
        <v>35675</v>
      </c>
      <c r="J1222" s="136">
        <v>927.58</v>
      </c>
      <c r="K1222" s="136">
        <v>1984.53</v>
      </c>
      <c r="L1222" s="138">
        <f t="shared" si="44"/>
        <v>3.1251737134090088E-2</v>
      </c>
      <c r="M1222" s="138">
        <f t="shared" si="45"/>
        <v>1.1539892654532044E-2</v>
      </c>
    </row>
    <row r="1223" spans="9:13" x14ac:dyDescent="0.25">
      <c r="I1223" s="135">
        <v>35676</v>
      </c>
      <c r="J1223" s="136">
        <v>927.86</v>
      </c>
      <c r="K1223" s="136">
        <v>1964.88</v>
      </c>
      <c r="L1223" s="138">
        <f t="shared" ref="L1223:L1286" si="46">(J1223-J1222)/J1222</f>
        <v>3.0186075594554942E-4</v>
      </c>
      <c r="M1223" s="138">
        <f t="shared" ref="M1223:M1286" si="47">(K1223-K1222)/K1222</f>
        <v>-9.9015887892850516E-3</v>
      </c>
    </row>
    <row r="1224" spans="9:13" x14ac:dyDescent="0.25">
      <c r="I1224" s="135">
        <v>35677</v>
      </c>
      <c r="J1224" s="136">
        <v>930.87</v>
      </c>
      <c r="K1224" s="136">
        <v>1965.59</v>
      </c>
      <c r="L1224" s="138">
        <f t="shared" si="46"/>
        <v>3.2440238829133609E-3</v>
      </c>
      <c r="M1224" s="138">
        <f t="shared" si="47"/>
        <v>3.6134522209998012E-4</v>
      </c>
    </row>
    <row r="1225" spans="9:13" x14ac:dyDescent="0.25">
      <c r="I1225" s="135">
        <v>35678</v>
      </c>
      <c r="J1225" s="136">
        <v>929.05</v>
      </c>
      <c r="K1225" s="136">
        <v>2008</v>
      </c>
      <c r="L1225" s="138">
        <f t="shared" si="46"/>
        <v>-1.9551602264548757E-3</v>
      </c>
      <c r="M1225" s="138">
        <f t="shared" si="47"/>
        <v>2.1576218845232264E-2</v>
      </c>
    </row>
    <row r="1226" spans="9:13" x14ac:dyDescent="0.25">
      <c r="I1226" s="135">
        <v>35681</v>
      </c>
      <c r="J1226" s="136">
        <v>931.2</v>
      </c>
      <c r="K1226" s="136">
        <v>2007.92</v>
      </c>
      <c r="L1226" s="138">
        <f t="shared" si="46"/>
        <v>2.3141919164739152E-3</v>
      </c>
      <c r="M1226" s="138">
        <f t="shared" si="47"/>
        <v>-3.9840637450162965E-5</v>
      </c>
    </row>
    <row r="1227" spans="9:13" x14ac:dyDescent="0.25">
      <c r="I1227" s="135">
        <v>35682</v>
      </c>
      <c r="J1227" s="136">
        <v>933.62</v>
      </c>
      <c r="K1227" s="136">
        <v>1997.78</v>
      </c>
      <c r="L1227" s="138">
        <f t="shared" si="46"/>
        <v>2.5987972508590626E-3</v>
      </c>
      <c r="M1227" s="138">
        <f t="shared" si="47"/>
        <v>-5.0500019921112891E-3</v>
      </c>
    </row>
    <row r="1228" spans="9:13" x14ac:dyDescent="0.25">
      <c r="I1228" s="135">
        <v>35683</v>
      </c>
      <c r="J1228" s="136">
        <v>919.03</v>
      </c>
      <c r="K1228" s="136">
        <v>1983.27</v>
      </c>
      <c r="L1228" s="138">
        <f t="shared" si="46"/>
        <v>-1.5627343030354995E-2</v>
      </c>
      <c r="M1228" s="138">
        <f t="shared" si="47"/>
        <v>-7.2630619988186844E-3</v>
      </c>
    </row>
    <row r="1229" spans="9:13" x14ac:dyDescent="0.25">
      <c r="I1229" s="135">
        <v>35684</v>
      </c>
      <c r="J1229" s="136">
        <v>912.59</v>
      </c>
      <c r="K1229" s="136">
        <v>1972.72</v>
      </c>
      <c r="L1229" s="138">
        <f t="shared" si="46"/>
        <v>-7.0073882245410279E-3</v>
      </c>
      <c r="M1229" s="138">
        <f t="shared" si="47"/>
        <v>-5.3194975974022469E-3</v>
      </c>
    </row>
    <row r="1230" spans="9:13" x14ac:dyDescent="0.25">
      <c r="I1230" s="135">
        <v>35685</v>
      </c>
      <c r="J1230" s="136">
        <v>923.91</v>
      </c>
      <c r="K1230" s="136">
        <v>1952.81</v>
      </c>
      <c r="L1230" s="138">
        <f t="shared" si="46"/>
        <v>1.2404256018584399E-2</v>
      </c>
      <c r="M1230" s="138">
        <f t="shared" si="47"/>
        <v>-1.0092663936088285E-2</v>
      </c>
    </row>
    <row r="1231" spans="9:13" x14ac:dyDescent="0.25">
      <c r="I1231" s="135">
        <v>35688</v>
      </c>
      <c r="J1231" s="136">
        <v>919.77</v>
      </c>
      <c r="K1231" s="136">
        <v>1932.87</v>
      </c>
      <c r="L1231" s="138">
        <f t="shared" si="46"/>
        <v>-4.480955937266602E-3</v>
      </c>
      <c r="M1231" s="138">
        <f t="shared" si="47"/>
        <v>-1.021092681827728E-2</v>
      </c>
    </row>
    <row r="1232" spans="9:13" x14ac:dyDescent="0.25">
      <c r="I1232" s="135">
        <v>35689</v>
      </c>
      <c r="J1232" s="136">
        <v>945.64</v>
      </c>
      <c r="K1232" s="136">
        <v>1926.64</v>
      </c>
      <c r="L1232" s="138">
        <f t="shared" si="46"/>
        <v>2.8126596866607963E-2</v>
      </c>
      <c r="M1232" s="138">
        <f t="shared" si="47"/>
        <v>-3.2231862463589331E-3</v>
      </c>
    </row>
    <row r="1233" spans="9:13" x14ac:dyDescent="0.25">
      <c r="I1233" s="135">
        <v>35690</v>
      </c>
      <c r="J1233" s="136">
        <v>943</v>
      </c>
      <c r="K1233" s="136">
        <v>1957.38</v>
      </c>
      <c r="L1233" s="138">
        <f t="shared" si="46"/>
        <v>-2.7917600778308727E-3</v>
      </c>
      <c r="M1233" s="138">
        <f t="shared" si="47"/>
        <v>1.5955238134783875E-2</v>
      </c>
    </row>
    <row r="1234" spans="9:13" x14ac:dyDescent="0.25">
      <c r="I1234" s="135">
        <v>35691</v>
      </c>
      <c r="J1234" s="136">
        <v>947.29</v>
      </c>
      <c r="K1234" s="136">
        <v>1973.19</v>
      </c>
      <c r="L1234" s="138">
        <f t="shared" si="46"/>
        <v>4.5493107104983711E-3</v>
      </c>
      <c r="M1234" s="138">
        <f t="shared" si="47"/>
        <v>8.077123501823838E-3</v>
      </c>
    </row>
    <row r="1235" spans="9:13" x14ac:dyDescent="0.25">
      <c r="I1235" s="135">
        <v>35692</v>
      </c>
      <c r="J1235" s="136">
        <v>950.51</v>
      </c>
      <c r="K1235" s="136">
        <v>1972.93</v>
      </c>
      <c r="L1235" s="138">
        <f t="shared" si="46"/>
        <v>3.399170264649714E-3</v>
      </c>
      <c r="M1235" s="138">
        <f t="shared" si="47"/>
        <v>-1.3176632762176521E-4</v>
      </c>
    </row>
    <row r="1236" spans="9:13" x14ac:dyDescent="0.25">
      <c r="I1236" s="135">
        <v>35695</v>
      </c>
      <c r="J1236" s="136">
        <v>955.43</v>
      </c>
      <c r="K1236" s="136">
        <v>1993.11</v>
      </c>
      <c r="L1236" s="138">
        <f t="shared" si="46"/>
        <v>5.1761685831816177E-3</v>
      </c>
      <c r="M1236" s="138">
        <f t="shared" si="47"/>
        <v>1.0228441961954979E-2</v>
      </c>
    </row>
    <row r="1237" spans="9:13" x14ac:dyDescent="0.25">
      <c r="I1237" s="135">
        <v>35696</v>
      </c>
      <c r="J1237" s="136">
        <v>951.93</v>
      </c>
      <c r="K1237" s="136">
        <v>1994.73</v>
      </c>
      <c r="L1237" s="138">
        <f t="shared" si="46"/>
        <v>-3.6632720345812883E-3</v>
      </c>
      <c r="M1237" s="138">
        <f t="shared" si="47"/>
        <v>8.1280009633192261E-4</v>
      </c>
    </row>
    <row r="1238" spans="9:13" x14ac:dyDescent="0.25">
      <c r="I1238" s="135">
        <v>35697</v>
      </c>
      <c r="J1238" s="136">
        <v>944.48</v>
      </c>
      <c r="K1238" s="136">
        <v>1977.07</v>
      </c>
      <c r="L1238" s="138">
        <f t="shared" si="46"/>
        <v>-7.8262057084028582E-3</v>
      </c>
      <c r="M1238" s="138">
        <f t="shared" si="47"/>
        <v>-8.8533285206519579E-3</v>
      </c>
    </row>
    <row r="1239" spans="9:13" x14ac:dyDescent="0.25">
      <c r="I1239" s="135">
        <v>35698</v>
      </c>
      <c r="J1239" s="136">
        <v>937.91</v>
      </c>
      <c r="K1239" s="136">
        <v>1989.51</v>
      </c>
      <c r="L1239" s="138">
        <f t="shared" si="46"/>
        <v>-6.9562087074369495E-3</v>
      </c>
      <c r="M1239" s="138">
        <f t="shared" si="47"/>
        <v>6.2921393779684356E-3</v>
      </c>
    </row>
    <row r="1240" spans="9:13" x14ac:dyDescent="0.25">
      <c r="I1240" s="135">
        <v>35699</v>
      </c>
      <c r="J1240" s="136">
        <v>945.22</v>
      </c>
      <c r="K1240" s="136">
        <v>2009.17</v>
      </c>
      <c r="L1240" s="138">
        <f t="shared" si="46"/>
        <v>7.7939247902251386E-3</v>
      </c>
      <c r="M1240" s="138">
        <f t="shared" si="47"/>
        <v>9.8818301993958725E-3</v>
      </c>
    </row>
    <row r="1241" spans="9:13" x14ac:dyDescent="0.25">
      <c r="I1241" s="135">
        <v>35702</v>
      </c>
      <c r="J1241" s="136">
        <v>953.34</v>
      </c>
      <c r="K1241" s="136">
        <v>2011.3</v>
      </c>
      <c r="L1241" s="138">
        <f t="shared" si="46"/>
        <v>8.5905926662575953E-3</v>
      </c>
      <c r="M1241" s="138">
        <f t="shared" si="47"/>
        <v>1.0601392614860274E-3</v>
      </c>
    </row>
    <row r="1242" spans="9:13" x14ac:dyDescent="0.25">
      <c r="I1242" s="135">
        <v>35703</v>
      </c>
      <c r="J1242" s="136">
        <v>947.28</v>
      </c>
      <c r="K1242" s="136">
        <v>2008.03</v>
      </c>
      <c r="L1242" s="138">
        <f t="shared" si="46"/>
        <v>-6.3565989049028243E-3</v>
      </c>
      <c r="M1242" s="138">
        <f t="shared" si="47"/>
        <v>-1.6258141500521961E-3</v>
      </c>
    </row>
    <row r="1243" spans="9:13" x14ac:dyDescent="0.25">
      <c r="I1243" s="135">
        <v>35704</v>
      </c>
      <c r="J1243" s="136">
        <v>955.41</v>
      </c>
      <c r="K1243" s="136">
        <v>2016.03</v>
      </c>
      <c r="L1243" s="138">
        <f t="shared" si="46"/>
        <v>8.5824676969850477E-3</v>
      </c>
      <c r="M1243" s="138">
        <f t="shared" si="47"/>
        <v>3.9840042230444763E-3</v>
      </c>
    </row>
    <row r="1244" spans="9:13" x14ac:dyDescent="0.25">
      <c r="I1244" s="135">
        <v>35705</v>
      </c>
      <c r="J1244" s="136">
        <v>960.46</v>
      </c>
      <c r="K1244" s="136">
        <v>2049.71</v>
      </c>
      <c r="L1244" s="138">
        <f t="shared" si="46"/>
        <v>5.2856888665599776E-3</v>
      </c>
      <c r="M1244" s="138">
        <f t="shared" si="47"/>
        <v>1.6706100603661685E-2</v>
      </c>
    </row>
    <row r="1245" spans="9:13" x14ac:dyDescent="0.25">
      <c r="I1245" s="135">
        <v>35706</v>
      </c>
      <c r="J1245" s="136">
        <v>965.03</v>
      </c>
      <c r="K1245" s="136">
        <v>2039.59</v>
      </c>
      <c r="L1245" s="138">
        <f t="shared" si="46"/>
        <v>4.7581367261519854E-3</v>
      </c>
      <c r="M1245" s="138">
        <f t="shared" si="47"/>
        <v>-4.9372838108806211E-3</v>
      </c>
    </row>
    <row r="1246" spans="9:13" x14ac:dyDescent="0.25">
      <c r="I1246" s="135">
        <v>35709</v>
      </c>
      <c r="J1246" s="136">
        <v>972.69</v>
      </c>
      <c r="K1246" s="136">
        <v>2015.4</v>
      </c>
      <c r="L1246" s="138">
        <f t="shared" si="46"/>
        <v>7.9375770701429829E-3</v>
      </c>
      <c r="M1246" s="138">
        <f t="shared" si="47"/>
        <v>-1.1860226810290218E-2</v>
      </c>
    </row>
    <row r="1247" spans="9:13" x14ac:dyDescent="0.25">
      <c r="I1247" s="135">
        <v>35710</v>
      </c>
      <c r="J1247" s="136">
        <v>983.12</v>
      </c>
      <c r="K1247" s="136">
        <v>2013.58</v>
      </c>
      <c r="L1247" s="138">
        <f t="shared" si="46"/>
        <v>1.0722840781749529E-2</v>
      </c>
      <c r="M1247" s="138">
        <f t="shared" si="47"/>
        <v>-9.0304654162953442E-4</v>
      </c>
    </row>
    <row r="1248" spans="9:13" x14ac:dyDescent="0.25">
      <c r="I1248" s="135">
        <v>35711</v>
      </c>
      <c r="J1248" s="136">
        <v>973.84</v>
      </c>
      <c r="K1248" s="136">
        <v>2013.58</v>
      </c>
      <c r="L1248" s="138">
        <f t="shared" si="46"/>
        <v>-9.4393359915371199E-3</v>
      </c>
      <c r="M1248" s="138">
        <f t="shared" si="47"/>
        <v>0</v>
      </c>
    </row>
    <row r="1249" spans="9:13" x14ac:dyDescent="0.25">
      <c r="I1249" s="135">
        <v>35712</v>
      </c>
      <c r="J1249" s="136">
        <v>970.62</v>
      </c>
      <c r="K1249" s="136">
        <v>2002.74</v>
      </c>
      <c r="L1249" s="138">
        <f t="shared" si="46"/>
        <v>-3.3064979873490791E-3</v>
      </c>
      <c r="M1249" s="138">
        <f t="shared" si="47"/>
        <v>-5.3834463989510814E-3</v>
      </c>
    </row>
    <row r="1250" spans="9:13" x14ac:dyDescent="0.25">
      <c r="I1250" s="135">
        <v>35713</v>
      </c>
      <c r="J1250" s="136">
        <v>966.98</v>
      </c>
      <c r="K1250" s="136">
        <v>1998.9</v>
      </c>
      <c r="L1250" s="138">
        <f t="shared" si="46"/>
        <v>-3.7501802971296556E-3</v>
      </c>
      <c r="M1250" s="138">
        <f t="shared" si="47"/>
        <v>-1.9173731987177159E-3</v>
      </c>
    </row>
    <row r="1251" spans="9:13" x14ac:dyDescent="0.25">
      <c r="I1251" s="135">
        <v>35716</v>
      </c>
      <c r="J1251" s="136">
        <v>968.1</v>
      </c>
      <c r="K1251" s="136">
        <v>1989.64</v>
      </c>
      <c r="L1251" s="138">
        <f t="shared" si="46"/>
        <v>1.158245258433478E-3</v>
      </c>
      <c r="M1251" s="138">
        <f t="shared" si="47"/>
        <v>-4.6325479013457358E-3</v>
      </c>
    </row>
    <row r="1252" spans="9:13" x14ac:dyDescent="0.25">
      <c r="I1252" s="135">
        <v>35717</v>
      </c>
      <c r="J1252" s="136">
        <v>970.28</v>
      </c>
      <c r="K1252" s="136">
        <v>1999.57</v>
      </c>
      <c r="L1252" s="138">
        <f t="shared" si="46"/>
        <v>2.2518334882759526E-3</v>
      </c>
      <c r="M1252" s="138">
        <f t="shared" si="47"/>
        <v>4.9908526165536662E-3</v>
      </c>
    </row>
    <row r="1253" spans="9:13" x14ac:dyDescent="0.25">
      <c r="I1253" s="135">
        <v>35718</v>
      </c>
      <c r="J1253" s="136">
        <v>965.72</v>
      </c>
      <c r="K1253" s="136">
        <v>1986.16</v>
      </c>
      <c r="L1253" s="138">
        <f t="shared" si="46"/>
        <v>-4.6996743208145538E-3</v>
      </c>
      <c r="M1253" s="138">
        <f t="shared" si="47"/>
        <v>-6.7064418850052033E-3</v>
      </c>
    </row>
    <row r="1254" spans="9:13" x14ac:dyDescent="0.25">
      <c r="I1254" s="135">
        <v>35719</v>
      </c>
      <c r="J1254" s="136">
        <v>955.23</v>
      </c>
      <c r="K1254" s="136">
        <v>1991.94</v>
      </c>
      <c r="L1254" s="138">
        <f t="shared" si="46"/>
        <v>-1.086236176117302E-2</v>
      </c>
      <c r="M1254" s="138">
        <f t="shared" si="47"/>
        <v>2.9101381560397814E-3</v>
      </c>
    </row>
    <row r="1255" spans="9:13" x14ac:dyDescent="0.25">
      <c r="I1255" s="135">
        <v>35720</v>
      </c>
      <c r="J1255" s="136">
        <v>944.16</v>
      </c>
      <c r="K1255" s="136">
        <v>1983.61</v>
      </c>
      <c r="L1255" s="138">
        <f t="shared" si="46"/>
        <v>-1.1588832009044994E-2</v>
      </c>
      <c r="M1255" s="138">
        <f t="shared" si="47"/>
        <v>-4.1818528670543057E-3</v>
      </c>
    </row>
    <row r="1256" spans="9:13" x14ac:dyDescent="0.25">
      <c r="I1256" s="135">
        <v>35723</v>
      </c>
      <c r="J1256" s="136">
        <v>955.61</v>
      </c>
      <c r="K1256" s="136">
        <v>1978.29</v>
      </c>
      <c r="L1256" s="138">
        <f t="shared" si="46"/>
        <v>1.2127181833587576E-2</v>
      </c>
      <c r="M1256" s="138">
        <f t="shared" si="47"/>
        <v>-2.6819788164003694E-3</v>
      </c>
    </row>
    <row r="1257" spans="9:13" x14ac:dyDescent="0.25">
      <c r="I1257" s="135">
        <v>35724</v>
      </c>
      <c r="J1257" s="136">
        <v>972.28</v>
      </c>
      <c r="K1257" s="136">
        <v>1972.14</v>
      </c>
      <c r="L1257" s="138">
        <f t="shared" si="46"/>
        <v>1.7444354914661796E-2</v>
      </c>
      <c r="M1257" s="138">
        <f t="shared" si="47"/>
        <v>-3.1087454316606079E-3</v>
      </c>
    </row>
    <row r="1258" spans="9:13" x14ac:dyDescent="0.25">
      <c r="I1258" s="135">
        <v>35725</v>
      </c>
      <c r="J1258" s="136">
        <v>968.49</v>
      </c>
      <c r="K1258" s="136">
        <v>1987.88</v>
      </c>
      <c r="L1258" s="138">
        <f t="shared" si="46"/>
        <v>-3.8980540585016291E-3</v>
      </c>
      <c r="M1258" s="138">
        <f t="shared" si="47"/>
        <v>7.9811778068494162E-3</v>
      </c>
    </row>
    <row r="1259" spans="9:13" x14ac:dyDescent="0.25">
      <c r="I1259" s="135">
        <v>35726</v>
      </c>
      <c r="J1259" s="136">
        <v>950.69</v>
      </c>
      <c r="K1259" s="136">
        <v>1948.22</v>
      </c>
      <c r="L1259" s="138">
        <f t="shared" si="46"/>
        <v>-1.837912626872756E-2</v>
      </c>
      <c r="M1259" s="138">
        <f t="shared" si="47"/>
        <v>-1.9950902468961949E-2</v>
      </c>
    </row>
    <row r="1260" spans="9:13" x14ac:dyDescent="0.25">
      <c r="I1260" s="135">
        <v>35727</v>
      </c>
      <c r="J1260" s="136">
        <v>941.64</v>
      </c>
      <c r="K1260" s="136">
        <v>1952.51</v>
      </c>
      <c r="L1260" s="138">
        <f t="shared" si="46"/>
        <v>-9.5194016977143622E-3</v>
      </c>
      <c r="M1260" s="138">
        <f t="shared" si="47"/>
        <v>2.2020100399338695E-3</v>
      </c>
    </row>
    <row r="1261" spans="9:13" x14ac:dyDescent="0.25">
      <c r="I1261" s="135">
        <v>35730</v>
      </c>
      <c r="J1261" s="136">
        <v>876.99</v>
      </c>
      <c r="K1261" s="136">
        <v>1826.77</v>
      </c>
      <c r="L1261" s="138">
        <f t="shared" si="46"/>
        <v>-6.8656811520326211E-2</v>
      </c>
      <c r="M1261" s="138">
        <f t="shared" si="47"/>
        <v>-6.4399158006873208E-2</v>
      </c>
    </row>
    <row r="1262" spans="9:13" x14ac:dyDescent="0.25">
      <c r="I1262" s="135">
        <v>35731</v>
      </c>
      <c r="J1262" s="136">
        <v>921.85</v>
      </c>
      <c r="K1262" s="136">
        <v>1863.8</v>
      </c>
      <c r="L1262" s="138">
        <f t="shared" si="46"/>
        <v>5.1152236627555629E-2</v>
      </c>
      <c r="M1262" s="138">
        <f t="shared" si="47"/>
        <v>2.0270751107145383E-2</v>
      </c>
    </row>
    <row r="1263" spans="9:13" x14ac:dyDescent="0.25">
      <c r="I1263" s="135">
        <v>35732</v>
      </c>
      <c r="J1263" s="136">
        <v>919.16</v>
      </c>
      <c r="K1263" s="136">
        <v>1883.27</v>
      </c>
      <c r="L1263" s="138">
        <f t="shared" si="46"/>
        <v>-2.9180452351250793E-3</v>
      </c>
      <c r="M1263" s="138">
        <f t="shared" si="47"/>
        <v>1.0446399828307773E-2</v>
      </c>
    </row>
    <row r="1264" spans="9:13" x14ac:dyDescent="0.25">
      <c r="I1264" s="135">
        <v>35733</v>
      </c>
      <c r="J1264" s="136">
        <v>903.68</v>
      </c>
      <c r="K1264" s="136">
        <v>1853.37</v>
      </c>
      <c r="L1264" s="138">
        <f t="shared" si="46"/>
        <v>-1.6841463945341421E-2</v>
      </c>
      <c r="M1264" s="138">
        <f t="shared" si="47"/>
        <v>-1.587664009940162E-2</v>
      </c>
    </row>
    <row r="1265" spans="9:13" x14ac:dyDescent="0.25">
      <c r="I1265" s="135">
        <v>35734</v>
      </c>
      <c r="J1265" s="136">
        <v>914.62</v>
      </c>
      <c r="K1265" s="136">
        <v>1858.03</v>
      </c>
      <c r="L1265" s="138">
        <f t="shared" si="46"/>
        <v>1.2106055240793263E-2</v>
      </c>
      <c r="M1265" s="138">
        <f t="shared" si="47"/>
        <v>2.5143387450968142E-3</v>
      </c>
    </row>
    <row r="1266" spans="9:13" x14ac:dyDescent="0.25">
      <c r="I1266" s="135">
        <v>35737</v>
      </c>
      <c r="J1266" s="136">
        <v>938.99</v>
      </c>
      <c r="K1266" s="136">
        <v>1884.45</v>
      </c>
      <c r="L1266" s="138">
        <f t="shared" si="46"/>
        <v>2.6644945441822838E-2</v>
      </c>
      <c r="M1266" s="138">
        <f t="shared" si="47"/>
        <v>1.4219361366608759E-2</v>
      </c>
    </row>
    <row r="1267" spans="9:13" x14ac:dyDescent="0.25">
      <c r="I1267" s="135">
        <v>35738</v>
      </c>
      <c r="J1267" s="136">
        <v>940.76</v>
      </c>
      <c r="K1267" s="136">
        <v>1898.35</v>
      </c>
      <c r="L1267" s="138">
        <f t="shared" si="46"/>
        <v>1.8850041001501419E-3</v>
      </c>
      <c r="M1267" s="138">
        <f t="shared" si="47"/>
        <v>7.3761574995356008E-3</v>
      </c>
    </row>
    <row r="1268" spans="9:13" x14ac:dyDescent="0.25">
      <c r="I1268" s="135">
        <v>35739</v>
      </c>
      <c r="J1268" s="136">
        <v>942.76</v>
      </c>
      <c r="K1268" s="136">
        <v>1918.02</v>
      </c>
      <c r="L1268" s="138">
        <f t="shared" si="46"/>
        <v>2.1259407287724818E-3</v>
      </c>
      <c r="M1268" s="138">
        <f t="shared" si="47"/>
        <v>1.0361629836436945E-2</v>
      </c>
    </row>
    <row r="1269" spans="9:13" x14ac:dyDescent="0.25">
      <c r="I1269" s="135">
        <v>35740</v>
      </c>
      <c r="J1269" s="136">
        <v>938.03</v>
      </c>
      <c r="K1269" s="136">
        <v>1894.63</v>
      </c>
      <c r="L1269" s="138">
        <f t="shared" si="46"/>
        <v>-5.0171835886121795E-3</v>
      </c>
      <c r="M1269" s="138">
        <f t="shared" si="47"/>
        <v>-1.2194867623903751E-2</v>
      </c>
    </row>
    <row r="1270" spans="9:13" x14ac:dyDescent="0.25">
      <c r="I1270" s="135">
        <v>35741</v>
      </c>
      <c r="J1270" s="136">
        <v>927.51</v>
      </c>
      <c r="K1270" s="136">
        <v>1870.06</v>
      </c>
      <c r="L1270" s="138">
        <f t="shared" si="46"/>
        <v>-1.1214993123887277E-2</v>
      </c>
      <c r="M1270" s="138">
        <f t="shared" si="47"/>
        <v>-1.2968231264151924E-2</v>
      </c>
    </row>
    <row r="1271" spans="9:13" x14ac:dyDescent="0.25">
      <c r="I1271" s="135">
        <v>35744</v>
      </c>
      <c r="J1271" s="136">
        <v>921.13</v>
      </c>
      <c r="K1271" s="136">
        <v>1845.37</v>
      </c>
      <c r="L1271" s="138">
        <f t="shared" si="46"/>
        <v>-6.8786320363122717E-3</v>
      </c>
      <c r="M1271" s="138">
        <f t="shared" si="47"/>
        <v>-1.3202784937381718E-2</v>
      </c>
    </row>
    <row r="1272" spans="9:13" x14ac:dyDescent="0.25">
      <c r="I1272" s="135">
        <v>35745</v>
      </c>
      <c r="J1272" s="136">
        <v>923.78</v>
      </c>
      <c r="K1272" s="136">
        <v>1835.36</v>
      </c>
      <c r="L1272" s="138">
        <f t="shared" si="46"/>
        <v>2.8769011974422473E-3</v>
      </c>
      <c r="M1272" s="138">
        <f t="shared" si="47"/>
        <v>-5.4243864374082119E-3</v>
      </c>
    </row>
    <row r="1273" spans="9:13" x14ac:dyDescent="0.25">
      <c r="I1273" s="135">
        <v>35746</v>
      </c>
      <c r="J1273" s="136">
        <v>905.96</v>
      </c>
      <c r="K1273" s="136">
        <v>1778.71</v>
      </c>
      <c r="L1273" s="138">
        <f t="shared" si="46"/>
        <v>-1.9290307216003742E-2</v>
      </c>
      <c r="M1273" s="138">
        <f t="shared" si="47"/>
        <v>-3.0865879173568055E-2</v>
      </c>
    </row>
    <row r="1274" spans="9:13" x14ac:dyDescent="0.25">
      <c r="I1274" s="135">
        <v>35747</v>
      </c>
      <c r="J1274" s="136">
        <v>916.66</v>
      </c>
      <c r="K1274" s="136">
        <v>1732.67</v>
      </c>
      <c r="L1274" s="138">
        <f t="shared" si="46"/>
        <v>1.1810675968033833E-2</v>
      </c>
      <c r="M1274" s="138">
        <f t="shared" si="47"/>
        <v>-2.5883927115718675E-2</v>
      </c>
    </row>
    <row r="1275" spans="9:13" x14ac:dyDescent="0.25">
      <c r="I1275" s="135">
        <v>35748</v>
      </c>
      <c r="J1275" s="136">
        <v>928.35</v>
      </c>
      <c r="K1275" s="136">
        <v>1750.57</v>
      </c>
      <c r="L1275" s="138">
        <f t="shared" si="46"/>
        <v>1.2752820020509301E-2</v>
      </c>
      <c r="M1275" s="138">
        <f t="shared" si="47"/>
        <v>1.0330876623938697E-2</v>
      </c>
    </row>
    <row r="1276" spans="9:13" x14ac:dyDescent="0.25">
      <c r="I1276" s="135">
        <v>35751</v>
      </c>
      <c r="J1276" s="136">
        <v>946.2</v>
      </c>
      <c r="K1276" s="136">
        <v>1792.33</v>
      </c>
      <c r="L1276" s="138">
        <f t="shared" si="46"/>
        <v>1.9227661980933938E-2</v>
      </c>
      <c r="M1276" s="138">
        <f t="shared" si="47"/>
        <v>2.3855087200169083E-2</v>
      </c>
    </row>
    <row r="1277" spans="9:13" x14ac:dyDescent="0.25">
      <c r="I1277" s="135">
        <v>35752</v>
      </c>
      <c r="J1277" s="136">
        <v>938.23</v>
      </c>
      <c r="K1277" s="136">
        <v>1766.61</v>
      </c>
      <c r="L1277" s="138">
        <f t="shared" si="46"/>
        <v>-8.4231663496089904E-3</v>
      </c>
      <c r="M1277" s="138">
        <f t="shared" si="47"/>
        <v>-1.4350035986676576E-2</v>
      </c>
    </row>
    <row r="1278" spans="9:13" x14ac:dyDescent="0.25">
      <c r="I1278" s="135">
        <v>35753</v>
      </c>
      <c r="J1278" s="136">
        <v>944.59</v>
      </c>
      <c r="K1278" s="136">
        <v>1774.06</v>
      </c>
      <c r="L1278" s="138">
        <f t="shared" si="46"/>
        <v>6.7787216354199004E-3</v>
      </c>
      <c r="M1278" s="138">
        <f t="shared" si="47"/>
        <v>4.2171163980731716E-3</v>
      </c>
    </row>
    <row r="1279" spans="9:13" x14ac:dyDescent="0.25">
      <c r="I1279" s="135">
        <v>35754</v>
      </c>
      <c r="J1279" s="136">
        <v>958.98</v>
      </c>
      <c r="K1279" s="136">
        <v>1774.79</v>
      </c>
      <c r="L1279" s="138">
        <f t="shared" si="46"/>
        <v>1.5234122741083418E-2</v>
      </c>
      <c r="M1279" s="138">
        <f t="shared" si="47"/>
        <v>4.1148551909181099E-4</v>
      </c>
    </row>
    <row r="1280" spans="9:13" x14ac:dyDescent="0.25">
      <c r="I1280" s="135">
        <v>35755</v>
      </c>
      <c r="J1280" s="136">
        <v>963.09</v>
      </c>
      <c r="K1280" s="136">
        <v>1802.07</v>
      </c>
      <c r="L1280" s="138">
        <f t="shared" si="46"/>
        <v>4.2858036663955597E-3</v>
      </c>
      <c r="M1280" s="138">
        <f t="shared" si="47"/>
        <v>1.5370832605547684E-2</v>
      </c>
    </row>
    <row r="1281" spans="9:13" x14ac:dyDescent="0.25">
      <c r="I1281" s="135">
        <v>35758</v>
      </c>
      <c r="J1281" s="136">
        <v>946.67</v>
      </c>
      <c r="K1281" s="136">
        <v>1770.56</v>
      </c>
      <c r="L1281" s="138">
        <f t="shared" si="46"/>
        <v>-1.7049289266839105E-2</v>
      </c>
      <c r="M1281" s="138">
        <f t="shared" si="47"/>
        <v>-1.7485447291170703E-2</v>
      </c>
    </row>
    <row r="1282" spans="9:13" x14ac:dyDescent="0.25">
      <c r="I1282" s="135">
        <v>35759</v>
      </c>
      <c r="J1282" s="136">
        <v>950.82</v>
      </c>
      <c r="K1282" s="136">
        <v>1769.07</v>
      </c>
      <c r="L1282" s="138">
        <f t="shared" si="46"/>
        <v>4.3837873810304451E-3</v>
      </c>
      <c r="M1282" s="138">
        <f t="shared" si="47"/>
        <v>-8.4154165913609771E-4</v>
      </c>
    </row>
    <row r="1283" spans="9:13" x14ac:dyDescent="0.25">
      <c r="I1283" s="135">
        <v>35760</v>
      </c>
      <c r="J1283" s="136">
        <v>951.64</v>
      </c>
      <c r="K1283" s="136">
        <v>1770.07</v>
      </c>
      <c r="L1283" s="138">
        <f t="shared" si="46"/>
        <v>8.6241349571941725E-4</v>
      </c>
      <c r="M1283" s="138">
        <f t="shared" si="47"/>
        <v>5.6526875703053023E-4</v>
      </c>
    </row>
    <row r="1284" spans="9:13" x14ac:dyDescent="0.25">
      <c r="I1284" s="135">
        <v>35761</v>
      </c>
      <c r="J1284" s="136">
        <v>951.64</v>
      </c>
      <c r="K1284" s="136">
        <v>1770.03</v>
      </c>
      <c r="L1284" s="138">
        <f t="shared" si="46"/>
        <v>0</v>
      </c>
      <c r="M1284" s="138">
        <f t="shared" si="47"/>
        <v>-2.2597976351197197E-5</v>
      </c>
    </row>
    <row r="1285" spans="9:13" x14ac:dyDescent="0.25">
      <c r="I1285" s="135">
        <v>35762</v>
      </c>
      <c r="J1285" s="136">
        <v>955.4</v>
      </c>
      <c r="K1285" s="136">
        <v>1780.54</v>
      </c>
      <c r="L1285" s="138">
        <f t="shared" si="46"/>
        <v>3.9510739355218261E-3</v>
      </c>
      <c r="M1285" s="138">
        <f t="shared" si="47"/>
        <v>5.937752467472298E-3</v>
      </c>
    </row>
    <row r="1286" spans="9:13" x14ac:dyDescent="0.25">
      <c r="I1286" s="135">
        <v>35765</v>
      </c>
      <c r="J1286" s="136">
        <v>974.78</v>
      </c>
      <c r="K1286" s="136">
        <v>1776.9</v>
      </c>
      <c r="L1286" s="138">
        <f t="shared" si="46"/>
        <v>2.0284697508896794E-2</v>
      </c>
      <c r="M1286" s="138">
        <f t="shared" si="47"/>
        <v>-2.0443236321564654E-3</v>
      </c>
    </row>
    <row r="1287" spans="9:13" x14ac:dyDescent="0.25">
      <c r="I1287" s="135">
        <v>35766</v>
      </c>
      <c r="J1287" s="136">
        <v>971.68</v>
      </c>
      <c r="K1287" s="136">
        <v>1786.58</v>
      </c>
      <c r="L1287" s="138">
        <f t="shared" ref="L1287:L1350" si="48">(J1287-J1286)/J1286</f>
        <v>-3.1802047641519347E-3</v>
      </c>
      <c r="M1287" s="138">
        <f t="shared" ref="M1287:M1350" si="49">(K1287-K1286)/K1286</f>
        <v>5.4476897968370958E-3</v>
      </c>
    </row>
    <row r="1288" spans="9:13" x14ac:dyDescent="0.25">
      <c r="I1288" s="135">
        <v>35767</v>
      </c>
      <c r="J1288" s="136">
        <v>976.77</v>
      </c>
      <c r="K1288" s="136">
        <v>1791.98</v>
      </c>
      <c r="L1288" s="138">
        <f t="shared" si="48"/>
        <v>5.2383500740985018E-3</v>
      </c>
      <c r="M1288" s="138">
        <f t="shared" si="49"/>
        <v>3.0225346751895192E-3</v>
      </c>
    </row>
    <row r="1289" spans="9:13" x14ac:dyDescent="0.25">
      <c r="I1289" s="135">
        <v>35768</v>
      </c>
      <c r="J1289" s="136">
        <v>973.1</v>
      </c>
      <c r="K1289" s="136">
        <v>1806.53</v>
      </c>
      <c r="L1289" s="138">
        <f t="shared" si="48"/>
        <v>-3.7572816527943723E-3</v>
      </c>
      <c r="M1289" s="138">
        <f t="shared" si="49"/>
        <v>8.1195102623912961E-3</v>
      </c>
    </row>
    <row r="1290" spans="9:13" x14ac:dyDescent="0.25">
      <c r="I1290" s="135">
        <v>35769</v>
      </c>
      <c r="J1290" s="136">
        <v>983.79</v>
      </c>
      <c r="K1290" s="136">
        <v>1783.46</v>
      </c>
      <c r="L1290" s="138">
        <f t="shared" si="48"/>
        <v>1.0985510225053891E-2</v>
      </c>
      <c r="M1290" s="138">
        <f t="shared" si="49"/>
        <v>-1.2770338715659267E-2</v>
      </c>
    </row>
    <row r="1291" spans="9:13" x14ac:dyDescent="0.25">
      <c r="I1291" s="135">
        <v>35772</v>
      </c>
      <c r="J1291" s="136">
        <v>982.37</v>
      </c>
      <c r="K1291" s="136">
        <v>1783.46</v>
      </c>
      <c r="L1291" s="138">
        <f t="shared" si="48"/>
        <v>-1.4433974730379035E-3</v>
      </c>
      <c r="M1291" s="138">
        <f t="shared" si="49"/>
        <v>0</v>
      </c>
    </row>
    <row r="1292" spans="9:13" x14ac:dyDescent="0.25">
      <c r="I1292" s="135">
        <v>35773</v>
      </c>
      <c r="J1292" s="136">
        <v>975.78</v>
      </c>
      <c r="K1292" s="136">
        <v>1785.11</v>
      </c>
      <c r="L1292" s="138">
        <f t="shared" si="48"/>
        <v>-6.708266742673363E-3</v>
      </c>
      <c r="M1292" s="138">
        <f t="shared" si="49"/>
        <v>9.2516793199727695E-4</v>
      </c>
    </row>
    <row r="1293" spans="9:13" x14ac:dyDescent="0.25">
      <c r="I1293" s="135">
        <v>35774</v>
      </c>
      <c r="J1293" s="136">
        <v>969.79</v>
      </c>
      <c r="K1293" s="136">
        <v>1763.09</v>
      </c>
      <c r="L1293" s="138">
        <f t="shared" si="48"/>
        <v>-6.1386788005493133E-3</v>
      </c>
      <c r="M1293" s="138">
        <f t="shared" si="49"/>
        <v>-1.2335374290659951E-2</v>
      </c>
    </row>
    <row r="1294" spans="9:13" x14ac:dyDescent="0.25">
      <c r="I1294" s="135">
        <v>35775</v>
      </c>
      <c r="J1294" s="136">
        <v>954.94</v>
      </c>
      <c r="K1294" s="136">
        <v>1747.43</v>
      </c>
      <c r="L1294" s="138">
        <f t="shared" si="48"/>
        <v>-1.5312593448065983E-2</v>
      </c>
      <c r="M1294" s="138">
        <f t="shared" si="49"/>
        <v>-8.8821330731839298E-3</v>
      </c>
    </row>
    <row r="1295" spans="9:13" x14ac:dyDescent="0.25">
      <c r="I1295" s="135">
        <v>35776</v>
      </c>
      <c r="J1295" s="136">
        <v>953.39</v>
      </c>
      <c r="K1295" s="136">
        <v>1749.62</v>
      </c>
      <c r="L1295" s="138">
        <f t="shared" si="48"/>
        <v>-1.6231386265106375E-3</v>
      </c>
      <c r="M1295" s="138">
        <f t="shared" si="49"/>
        <v>1.2532690866013671E-3</v>
      </c>
    </row>
    <row r="1296" spans="9:13" x14ac:dyDescent="0.25">
      <c r="I1296" s="135">
        <v>35779</v>
      </c>
      <c r="J1296" s="136">
        <v>963.39</v>
      </c>
      <c r="K1296" s="136">
        <v>1742.52</v>
      </c>
      <c r="L1296" s="138">
        <f t="shared" si="48"/>
        <v>1.0488887024197863E-2</v>
      </c>
      <c r="M1296" s="138">
        <f t="shared" si="49"/>
        <v>-4.0580240280746159E-3</v>
      </c>
    </row>
    <row r="1297" spans="9:13" x14ac:dyDescent="0.25">
      <c r="I1297" s="135">
        <v>35780</v>
      </c>
      <c r="J1297" s="136">
        <v>968.04</v>
      </c>
      <c r="K1297" s="136">
        <v>1754.11</v>
      </c>
      <c r="L1297" s="138">
        <f t="shared" si="48"/>
        <v>4.8267056955126975E-3</v>
      </c>
      <c r="M1297" s="138">
        <f t="shared" si="49"/>
        <v>6.6512866423340438E-3</v>
      </c>
    </row>
    <row r="1298" spans="9:13" x14ac:dyDescent="0.25">
      <c r="I1298" s="135">
        <v>35781</v>
      </c>
      <c r="J1298" s="136">
        <v>965.54</v>
      </c>
      <c r="K1298" s="136">
        <v>1743.89</v>
      </c>
      <c r="L1298" s="138">
        <f t="shared" si="48"/>
        <v>-2.5825379116565434E-3</v>
      </c>
      <c r="M1298" s="138">
        <f t="shared" si="49"/>
        <v>-5.8263164795821247E-3</v>
      </c>
    </row>
    <row r="1299" spans="9:13" x14ac:dyDescent="0.25">
      <c r="I1299" s="135">
        <v>35782</v>
      </c>
      <c r="J1299" s="136">
        <v>955.3</v>
      </c>
      <c r="K1299" s="136">
        <v>1738.05</v>
      </c>
      <c r="L1299" s="138">
        <f t="shared" si="48"/>
        <v>-1.0605464299770087E-2</v>
      </c>
      <c r="M1299" s="138">
        <f t="shared" si="49"/>
        <v>-3.3488350756069162E-3</v>
      </c>
    </row>
    <row r="1300" spans="9:13" x14ac:dyDescent="0.25">
      <c r="I1300" s="135">
        <v>35783</v>
      </c>
      <c r="J1300" s="136">
        <v>946.78</v>
      </c>
      <c r="K1300" s="136">
        <v>1727.02</v>
      </c>
      <c r="L1300" s="138">
        <f t="shared" si="48"/>
        <v>-8.9186642939390586E-3</v>
      </c>
      <c r="M1300" s="138">
        <f t="shared" si="49"/>
        <v>-6.3461925721354237E-3</v>
      </c>
    </row>
    <row r="1301" spans="9:13" x14ac:dyDescent="0.25">
      <c r="I1301" s="135">
        <v>35786</v>
      </c>
      <c r="J1301" s="136">
        <v>953.7</v>
      </c>
      <c r="K1301" s="136">
        <v>1724.12</v>
      </c>
      <c r="L1301" s="138">
        <f t="shared" si="48"/>
        <v>7.3089841357021406E-3</v>
      </c>
      <c r="M1301" s="138">
        <f t="shared" si="49"/>
        <v>-1.6791930608794866E-3</v>
      </c>
    </row>
    <row r="1302" spans="9:13" x14ac:dyDescent="0.25">
      <c r="I1302" s="135">
        <v>35787</v>
      </c>
      <c r="J1302" s="136">
        <v>939.13</v>
      </c>
      <c r="K1302" s="136">
        <v>1741.62</v>
      </c>
      <c r="L1302" s="138">
        <f t="shared" si="48"/>
        <v>-1.5277340882877266E-2</v>
      </c>
      <c r="M1302" s="138">
        <f t="shared" si="49"/>
        <v>1.0150105561097836E-2</v>
      </c>
    </row>
    <row r="1303" spans="9:13" x14ac:dyDescent="0.25">
      <c r="I1303" s="135">
        <v>35788</v>
      </c>
      <c r="J1303" s="136">
        <v>932.7</v>
      </c>
      <c r="K1303" s="136">
        <v>1756.87</v>
      </c>
      <c r="L1303" s="138">
        <f t="shared" si="48"/>
        <v>-6.8467624290566272E-3</v>
      </c>
      <c r="M1303" s="138">
        <f t="shared" si="49"/>
        <v>8.7562154775438963E-3</v>
      </c>
    </row>
    <row r="1304" spans="9:13" x14ac:dyDescent="0.25">
      <c r="I1304" s="135">
        <v>35789</v>
      </c>
      <c r="J1304" s="136">
        <v>932.7</v>
      </c>
      <c r="K1304" s="136">
        <v>1756.87</v>
      </c>
      <c r="L1304" s="138">
        <f t="shared" si="48"/>
        <v>0</v>
      </c>
      <c r="M1304" s="138">
        <f t="shared" si="49"/>
        <v>0</v>
      </c>
    </row>
    <row r="1305" spans="9:13" x14ac:dyDescent="0.25">
      <c r="I1305" s="135">
        <v>35790</v>
      </c>
      <c r="J1305" s="136">
        <v>936.46</v>
      </c>
      <c r="K1305" s="136">
        <v>1758.03</v>
      </c>
      <c r="L1305" s="138">
        <f t="shared" si="48"/>
        <v>4.0313069582931177E-3</v>
      </c>
      <c r="M1305" s="138">
        <f t="shared" si="49"/>
        <v>6.6026513060162787E-4</v>
      </c>
    </row>
    <row r="1306" spans="9:13" x14ac:dyDescent="0.25">
      <c r="I1306" s="135">
        <v>35793</v>
      </c>
      <c r="J1306" s="136">
        <v>953.35</v>
      </c>
      <c r="K1306" s="136">
        <v>1786.67</v>
      </c>
      <c r="L1306" s="138">
        <f t="shared" si="48"/>
        <v>1.8036007944813432E-2</v>
      </c>
      <c r="M1306" s="138">
        <f t="shared" si="49"/>
        <v>1.6290962042741081E-2</v>
      </c>
    </row>
    <row r="1307" spans="9:13" x14ac:dyDescent="0.25">
      <c r="I1307" s="135">
        <v>35794</v>
      </c>
      <c r="J1307" s="136">
        <v>970.84</v>
      </c>
      <c r="K1307" s="136">
        <v>1792.71</v>
      </c>
      <c r="L1307" s="138">
        <f t="shared" si="48"/>
        <v>1.8345833114805695E-2</v>
      </c>
      <c r="M1307" s="138">
        <f t="shared" si="49"/>
        <v>3.3805907078531365E-3</v>
      </c>
    </row>
    <row r="1308" spans="9:13" x14ac:dyDescent="0.25">
      <c r="I1308" s="135">
        <v>35795</v>
      </c>
      <c r="J1308" s="136">
        <v>970.43</v>
      </c>
      <c r="K1308" s="136">
        <v>1792.71</v>
      </c>
      <c r="L1308" s="138">
        <f t="shared" si="48"/>
        <v>-4.2231469655152427E-4</v>
      </c>
      <c r="M1308" s="138">
        <f t="shared" si="49"/>
        <v>0</v>
      </c>
    </row>
    <row r="1309" spans="9:13" x14ac:dyDescent="0.25">
      <c r="I1309" s="135">
        <v>35796</v>
      </c>
      <c r="J1309" s="136">
        <v>970.43</v>
      </c>
      <c r="K1309" s="136">
        <v>1792.71</v>
      </c>
      <c r="L1309" s="138">
        <f t="shared" si="48"/>
        <v>0</v>
      </c>
      <c r="M1309" s="138">
        <f t="shared" si="49"/>
        <v>0</v>
      </c>
    </row>
    <row r="1310" spans="9:13" x14ac:dyDescent="0.25">
      <c r="I1310" s="135">
        <v>35797</v>
      </c>
      <c r="J1310" s="136">
        <v>975.04</v>
      </c>
      <c r="K1310" s="136">
        <v>1786.36</v>
      </c>
      <c r="L1310" s="138">
        <f t="shared" si="48"/>
        <v>4.7504714404954648E-3</v>
      </c>
      <c r="M1310" s="138">
        <f t="shared" si="49"/>
        <v>-3.5421233774565524E-3</v>
      </c>
    </row>
    <row r="1311" spans="9:13" x14ac:dyDescent="0.25">
      <c r="I1311" s="135">
        <v>35800</v>
      </c>
      <c r="J1311" s="136">
        <v>977.07</v>
      </c>
      <c r="K1311" s="136">
        <v>1772.69</v>
      </c>
      <c r="L1311" s="138">
        <f t="shared" si="48"/>
        <v>2.08196586806704E-3</v>
      </c>
      <c r="M1311" s="138">
        <f t="shared" si="49"/>
        <v>-7.6524328802704085E-3</v>
      </c>
    </row>
    <row r="1312" spans="9:13" x14ac:dyDescent="0.25">
      <c r="I1312" s="135">
        <v>35801</v>
      </c>
      <c r="J1312" s="136">
        <v>966.58</v>
      </c>
      <c r="K1312" s="136">
        <v>1750.81</v>
      </c>
      <c r="L1312" s="138">
        <f t="shared" si="48"/>
        <v>-1.0736180621654547E-2</v>
      </c>
      <c r="M1312" s="138">
        <f t="shared" si="49"/>
        <v>-1.2342823618342805E-2</v>
      </c>
    </row>
    <row r="1313" spans="9:13" x14ac:dyDescent="0.25">
      <c r="I1313" s="135">
        <v>35802</v>
      </c>
      <c r="J1313" s="136">
        <v>964</v>
      </c>
      <c r="K1313" s="136">
        <v>1730.87</v>
      </c>
      <c r="L1313" s="138">
        <f t="shared" si="48"/>
        <v>-2.6692048252602379E-3</v>
      </c>
      <c r="M1313" s="138">
        <f t="shared" si="49"/>
        <v>-1.1389014227700353E-2</v>
      </c>
    </row>
    <row r="1314" spans="9:13" x14ac:dyDescent="0.25">
      <c r="I1314" s="135">
        <v>35803</v>
      </c>
      <c r="J1314" s="136">
        <v>956.05</v>
      </c>
      <c r="K1314" s="136">
        <v>1700.22</v>
      </c>
      <c r="L1314" s="138">
        <f t="shared" si="48"/>
        <v>-8.2468879668050263E-3</v>
      </c>
      <c r="M1314" s="138">
        <f t="shared" si="49"/>
        <v>-1.7707857898051193E-2</v>
      </c>
    </row>
    <row r="1315" spans="9:13" x14ac:dyDescent="0.25">
      <c r="I1315" s="135">
        <v>35804</v>
      </c>
      <c r="J1315" s="136">
        <v>927.69</v>
      </c>
      <c r="K1315" s="136">
        <v>1671.81</v>
      </c>
      <c r="L1315" s="138">
        <f t="shared" si="48"/>
        <v>-2.9663720516709274E-2</v>
      </c>
      <c r="M1315" s="138">
        <f t="shared" si="49"/>
        <v>-1.6709602286762937E-2</v>
      </c>
    </row>
    <row r="1316" spans="9:13" x14ac:dyDescent="0.25">
      <c r="I1316" s="135">
        <v>35807</v>
      </c>
      <c r="J1316" s="136">
        <v>939.21</v>
      </c>
      <c r="K1316" s="136">
        <v>1657.23</v>
      </c>
      <c r="L1316" s="138">
        <f t="shared" si="48"/>
        <v>1.2417941338162512E-2</v>
      </c>
      <c r="M1316" s="138">
        <f t="shared" si="49"/>
        <v>-8.7210867263624019E-3</v>
      </c>
    </row>
    <row r="1317" spans="9:13" x14ac:dyDescent="0.25">
      <c r="I1317" s="135">
        <v>35808</v>
      </c>
      <c r="J1317" s="136">
        <v>952.12</v>
      </c>
      <c r="K1317" s="136">
        <v>1661.31</v>
      </c>
      <c r="L1317" s="138">
        <f t="shared" si="48"/>
        <v>1.3745594701930311E-2</v>
      </c>
      <c r="M1317" s="138">
        <f t="shared" si="49"/>
        <v>2.4619395014572071E-3</v>
      </c>
    </row>
    <row r="1318" spans="9:13" x14ac:dyDescent="0.25">
      <c r="I1318" s="135">
        <v>35809</v>
      </c>
      <c r="J1318" s="136">
        <v>957.94</v>
      </c>
      <c r="K1318" s="136">
        <v>1657.9</v>
      </c>
      <c r="L1318" s="138">
        <f t="shared" si="48"/>
        <v>6.1126748729152316E-3</v>
      </c>
      <c r="M1318" s="138">
        <f t="shared" si="49"/>
        <v>-2.0525970469086772E-3</v>
      </c>
    </row>
    <row r="1319" spans="9:13" x14ac:dyDescent="0.25">
      <c r="I1319" s="135">
        <v>35810</v>
      </c>
      <c r="J1319" s="136">
        <v>950.73</v>
      </c>
      <c r="K1319" s="136">
        <v>1632.52</v>
      </c>
      <c r="L1319" s="138">
        <f t="shared" si="48"/>
        <v>-7.5265674259348556E-3</v>
      </c>
      <c r="M1319" s="138">
        <f t="shared" si="49"/>
        <v>-1.5308522830086319E-2</v>
      </c>
    </row>
    <row r="1320" spans="9:13" x14ac:dyDescent="0.25">
      <c r="I1320" s="135">
        <v>35811</v>
      </c>
      <c r="J1320" s="136">
        <v>961.51</v>
      </c>
      <c r="K1320" s="136">
        <v>1639.26</v>
      </c>
      <c r="L1320" s="138">
        <f t="shared" si="48"/>
        <v>1.1338655559412212E-2</v>
      </c>
      <c r="M1320" s="138">
        <f t="shared" si="49"/>
        <v>4.1285864797981093E-3</v>
      </c>
    </row>
    <row r="1321" spans="9:13" x14ac:dyDescent="0.25">
      <c r="I1321" s="135">
        <v>35814</v>
      </c>
      <c r="J1321" s="136">
        <v>961.51</v>
      </c>
      <c r="K1321" s="136">
        <v>1639.9</v>
      </c>
      <c r="L1321" s="138">
        <f t="shared" si="48"/>
        <v>0</v>
      </c>
      <c r="M1321" s="138">
        <f t="shared" si="49"/>
        <v>3.9042006759153523E-4</v>
      </c>
    </row>
    <row r="1322" spans="9:13" x14ac:dyDescent="0.25">
      <c r="I1322" s="135">
        <v>35815</v>
      </c>
      <c r="J1322" s="136">
        <v>978.6</v>
      </c>
      <c r="K1322" s="136">
        <v>1638.93</v>
      </c>
      <c r="L1322" s="138">
        <f t="shared" si="48"/>
        <v>1.7774126114133013E-2</v>
      </c>
      <c r="M1322" s="138">
        <f t="shared" si="49"/>
        <v>-5.9149948167572849E-4</v>
      </c>
    </row>
    <row r="1323" spans="9:13" x14ac:dyDescent="0.25">
      <c r="I1323" s="135">
        <v>35816</v>
      </c>
      <c r="J1323" s="136">
        <v>970.81</v>
      </c>
      <c r="K1323" s="136">
        <v>1623.86</v>
      </c>
      <c r="L1323" s="138">
        <f t="shared" si="48"/>
        <v>-7.9603515225833612E-3</v>
      </c>
      <c r="M1323" s="138">
        <f t="shared" si="49"/>
        <v>-9.1950235824593864E-3</v>
      </c>
    </row>
    <row r="1324" spans="9:13" x14ac:dyDescent="0.25">
      <c r="I1324" s="135">
        <v>35817</v>
      </c>
      <c r="J1324" s="136">
        <v>963.04</v>
      </c>
      <c r="K1324" s="136">
        <v>1633.77</v>
      </c>
      <c r="L1324" s="138">
        <f t="shared" si="48"/>
        <v>-8.003625838217553E-3</v>
      </c>
      <c r="M1324" s="138">
        <f t="shared" si="49"/>
        <v>6.102742847289842E-3</v>
      </c>
    </row>
    <row r="1325" spans="9:13" x14ac:dyDescent="0.25">
      <c r="I1325" s="135">
        <v>35818</v>
      </c>
      <c r="J1325" s="136">
        <v>957.59</v>
      </c>
      <c r="K1325" s="136">
        <v>1639.19</v>
      </c>
      <c r="L1325" s="138">
        <f t="shared" si="48"/>
        <v>-5.659162651603186E-3</v>
      </c>
      <c r="M1325" s="138">
        <f t="shared" si="49"/>
        <v>3.3174804287017588E-3</v>
      </c>
    </row>
    <row r="1326" spans="9:13" x14ac:dyDescent="0.25">
      <c r="I1326" s="135">
        <v>35821</v>
      </c>
      <c r="J1326" s="136">
        <v>956.95</v>
      </c>
      <c r="K1326" s="136">
        <v>1628.84</v>
      </c>
      <c r="L1326" s="138">
        <f t="shared" si="48"/>
        <v>-6.6834448981295373E-4</v>
      </c>
      <c r="M1326" s="138">
        <f t="shared" si="49"/>
        <v>-6.3140941562601872E-3</v>
      </c>
    </row>
    <row r="1327" spans="9:13" x14ac:dyDescent="0.25">
      <c r="I1327" s="135">
        <v>35822</v>
      </c>
      <c r="J1327" s="136">
        <v>969.02</v>
      </c>
      <c r="K1327" s="136">
        <v>1614.03</v>
      </c>
      <c r="L1327" s="138">
        <f t="shared" si="48"/>
        <v>1.2612989184387831E-2</v>
      </c>
      <c r="M1327" s="138">
        <f t="shared" si="49"/>
        <v>-9.092360207264033E-3</v>
      </c>
    </row>
    <row r="1328" spans="9:13" x14ac:dyDescent="0.25">
      <c r="I1328" s="135">
        <v>35823</v>
      </c>
      <c r="J1328" s="136">
        <v>977.46</v>
      </c>
      <c r="K1328" s="136">
        <v>1604.2</v>
      </c>
      <c r="L1328" s="138">
        <f t="shared" si="48"/>
        <v>8.7098305504530911E-3</v>
      </c>
      <c r="M1328" s="138">
        <f t="shared" si="49"/>
        <v>-6.090345284784005E-3</v>
      </c>
    </row>
    <row r="1329" spans="9:13" x14ac:dyDescent="0.25">
      <c r="I1329" s="135">
        <v>35824</v>
      </c>
      <c r="J1329" s="136">
        <v>985.49</v>
      </c>
      <c r="K1329" s="136">
        <v>1603.31</v>
      </c>
      <c r="L1329" s="138">
        <f t="shared" si="48"/>
        <v>8.2151699302272958E-3</v>
      </c>
      <c r="M1329" s="138">
        <f t="shared" si="49"/>
        <v>-5.5479366662517144E-4</v>
      </c>
    </row>
    <row r="1330" spans="9:13" x14ac:dyDescent="0.25">
      <c r="I1330" s="135">
        <v>35825</v>
      </c>
      <c r="J1330" s="136">
        <v>980.28</v>
      </c>
      <c r="K1330" s="136">
        <v>1624.65</v>
      </c>
      <c r="L1330" s="138">
        <f t="shared" si="48"/>
        <v>-5.2867101644867385E-3</v>
      </c>
      <c r="M1330" s="138">
        <f t="shared" si="49"/>
        <v>1.3309965009885891E-2</v>
      </c>
    </row>
    <row r="1331" spans="9:13" x14ac:dyDescent="0.25">
      <c r="I1331" s="135">
        <v>35828</v>
      </c>
      <c r="J1331" s="136">
        <v>1001.27</v>
      </c>
      <c r="K1331" s="136">
        <v>1654.49</v>
      </c>
      <c r="L1331" s="138">
        <f t="shared" si="48"/>
        <v>2.1412249561349829E-2</v>
      </c>
      <c r="M1331" s="138">
        <f t="shared" si="49"/>
        <v>1.8367032899393666E-2</v>
      </c>
    </row>
    <row r="1332" spans="9:13" x14ac:dyDescent="0.25">
      <c r="I1332" s="135">
        <v>35829</v>
      </c>
      <c r="J1332" s="136">
        <v>1006</v>
      </c>
      <c r="K1332" s="136">
        <v>1666.18</v>
      </c>
      <c r="L1332" s="138">
        <f t="shared" si="48"/>
        <v>4.724000519340456E-3</v>
      </c>
      <c r="M1332" s="138">
        <f t="shared" si="49"/>
        <v>7.0656214301688461E-3</v>
      </c>
    </row>
    <row r="1333" spans="9:13" x14ac:dyDescent="0.25">
      <c r="I1333" s="135">
        <v>35830</v>
      </c>
      <c r="J1333" s="136">
        <v>1006.9</v>
      </c>
      <c r="K1333" s="136">
        <v>1699.44</v>
      </c>
      <c r="L1333" s="138">
        <f t="shared" si="48"/>
        <v>8.946322067594207E-4</v>
      </c>
      <c r="M1333" s="138">
        <f t="shared" si="49"/>
        <v>1.9961828854025369E-2</v>
      </c>
    </row>
    <row r="1334" spans="9:13" x14ac:dyDescent="0.25">
      <c r="I1334" s="135">
        <v>35831</v>
      </c>
      <c r="J1334" s="136">
        <v>1003.54</v>
      </c>
      <c r="K1334" s="136">
        <v>1717.92</v>
      </c>
      <c r="L1334" s="138">
        <f t="shared" si="48"/>
        <v>-3.3369748733737348E-3</v>
      </c>
      <c r="M1334" s="138">
        <f t="shared" si="49"/>
        <v>1.0874170314927281E-2</v>
      </c>
    </row>
    <row r="1335" spans="9:13" x14ac:dyDescent="0.25">
      <c r="I1335" s="135">
        <v>35832</v>
      </c>
      <c r="J1335" s="136">
        <v>1012.46</v>
      </c>
      <c r="K1335" s="136">
        <v>1690.34</v>
      </c>
      <c r="L1335" s="138">
        <f t="shared" si="48"/>
        <v>8.88853458756011E-3</v>
      </c>
      <c r="M1335" s="138">
        <f t="shared" si="49"/>
        <v>-1.6054298221104681E-2</v>
      </c>
    </row>
    <row r="1336" spans="9:13" x14ac:dyDescent="0.25">
      <c r="I1336" s="135">
        <v>35835</v>
      </c>
      <c r="J1336" s="136">
        <v>1010.74</v>
      </c>
      <c r="K1336" s="136">
        <v>1686.47</v>
      </c>
      <c r="L1336" s="138">
        <f t="shared" si="48"/>
        <v>-1.6988325464709986E-3</v>
      </c>
      <c r="M1336" s="138">
        <f t="shared" si="49"/>
        <v>-2.2894802229136688E-3</v>
      </c>
    </row>
    <row r="1337" spans="9:13" x14ac:dyDescent="0.25">
      <c r="I1337" s="135">
        <v>35836</v>
      </c>
      <c r="J1337" s="136">
        <v>1019.01</v>
      </c>
      <c r="K1337" s="136">
        <v>1692.84</v>
      </c>
      <c r="L1337" s="138">
        <f t="shared" si="48"/>
        <v>8.1821239883649415E-3</v>
      </c>
      <c r="M1337" s="138">
        <f t="shared" si="49"/>
        <v>3.7771202571050128E-3</v>
      </c>
    </row>
    <row r="1338" spans="9:13" x14ac:dyDescent="0.25">
      <c r="I1338" s="135">
        <v>35837</v>
      </c>
      <c r="J1338" s="136">
        <v>1020.01</v>
      </c>
      <c r="K1338" s="136">
        <v>1679.08</v>
      </c>
      <c r="L1338" s="138">
        <f t="shared" si="48"/>
        <v>9.8134463842356801E-4</v>
      </c>
      <c r="M1338" s="138">
        <f t="shared" si="49"/>
        <v>-8.128352354622996E-3</v>
      </c>
    </row>
    <row r="1339" spans="9:13" x14ac:dyDescent="0.25">
      <c r="I1339" s="135">
        <v>35838</v>
      </c>
      <c r="J1339" s="136">
        <v>1024.1400000000001</v>
      </c>
      <c r="K1339" s="136">
        <v>1660.63</v>
      </c>
      <c r="L1339" s="138">
        <f t="shared" si="48"/>
        <v>4.0489799119617547E-3</v>
      </c>
      <c r="M1339" s="138">
        <f t="shared" si="49"/>
        <v>-1.0988160182957226E-2</v>
      </c>
    </row>
    <row r="1340" spans="9:13" x14ac:dyDescent="0.25">
      <c r="I1340" s="135">
        <v>35839</v>
      </c>
      <c r="J1340" s="136">
        <v>1020.09</v>
      </c>
      <c r="K1340" s="136">
        <v>1653.4</v>
      </c>
      <c r="L1340" s="138">
        <f t="shared" si="48"/>
        <v>-3.9545374655809437E-3</v>
      </c>
      <c r="M1340" s="138">
        <f t="shared" si="49"/>
        <v>-4.3537693525951097E-3</v>
      </c>
    </row>
    <row r="1341" spans="9:13" x14ac:dyDescent="0.25">
      <c r="I1341" s="135">
        <v>35842</v>
      </c>
      <c r="J1341" s="136">
        <v>1020.09</v>
      </c>
      <c r="K1341" s="136">
        <v>1652.13</v>
      </c>
      <c r="L1341" s="138">
        <f t="shared" si="48"/>
        <v>0</v>
      </c>
      <c r="M1341" s="138">
        <f t="shared" si="49"/>
        <v>-7.6811418894398315E-4</v>
      </c>
    </row>
    <row r="1342" spans="9:13" x14ac:dyDescent="0.25">
      <c r="I1342" s="135">
        <v>35843</v>
      </c>
      <c r="J1342" s="136">
        <v>1022.76</v>
      </c>
      <c r="K1342" s="136">
        <v>1638.05</v>
      </c>
      <c r="L1342" s="138">
        <f t="shared" si="48"/>
        <v>2.6174161103431647E-3</v>
      </c>
      <c r="M1342" s="138">
        <f t="shared" si="49"/>
        <v>-8.522331777765766E-3</v>
      </c>
    </row>
    <row r="1343" spans="9:13" x14ac:dyDescent="0.25">
      <c r="I1343" s="135">
        <v>35844</v>
      </c>
      <c r="J1343" s="136">
        <v>1032.08</v>
      </c>
      <c r="K1343" s="136">
        <v>1602.73</v>
      </c>
      <c r="L1343" s="138">
        <f t="shared" si="48"/>
        <v>9.1125972857756827E-3</v>
      </c>
      <c r="M1343" s="138">
        <f t="shared" si="49"/>
        <v>-2.1562223375354805E-2</v>
      </c>
    </row>
    <row r="1344" spans="9:13" x14ac:dyDescent="0.25">
      <c r="I1344" s="135">
        <v>35845</v>
      </c>
      <c r="J1344" s="136">
        <v>1028.28</v>
      </c>
      <c r="K1344" s="136">
        <v>1605.06</v>
      </c>
      <c r="L1344" s="138">
        <f t="shared" si="48"/>
        <v>-3.6818851251840504E-3</v>
      </c>
      <c r="M1344" s="138">
        <f t="shared" si="49"/>
        <v>1.4537695057807161E-3</v>
      </c>
    </row>
    <row r="1345" spans="9:13" x14ac:dyDescent="0.25">
      <c r="I1345" s="135">
        <v>35846</v>
      </c>
      <c r="J1345" s="136">
        <v>1034.21</v>
      </c>
      <c r="K1345" s="136">
        <v>1608.58</v>
      </c>
      <c r="L1345" s="138">
        <f t="shared" si="48"/>
        <v>5.7669117361030687E-3</v>
      </c>
      <c r="M1345" s="138">
        <f t="shared" si="49"/>
        <v>2.193064433728323E-3</v>
      </c>
    </row>
    <row r="1346" spans="9:13" x14ac:dyDescent="0.25">
      <c r="I1346" s="135">
        <v>35849</v>
      </c>
      <c r="J1346" s="136">
        <v>1038.1400000000001</v>
      </c>
      <c r="K1346" s="136">
        <v>1589.92</v>
      </c>
      <c r="L1346" s="138">
        <f t="shared" si="48"/>
        <v>3.8000019338432847E-3</v>
      </c>
      <c r="M1346" s="138">
        <f t="shared" si="49"/>
        <v>-1.1600293426500301E-2</v>
      </c>
    </row>
    <row r="1347" spans="9:13" x14ac:dyDescent="0.25">
      <c r="I1347" s="135">
        <v>35850</v>
      </c>
      <c r="J1347" s="136">
        <v>1030.56</v>
      </c>
      <c r="K1347" s="136">
        <v>1554.63</v>
      </c>
      <c r="L1347" s="138">
        <f t="shared" si="48"/>
        <v>-7.3015200262008537E-3</v>
      </c>
      <c r="M1347" s="138">
        <f t="shared" si="49"/>
        <v>-2.2196085337627028E-2</v>
      </c>
    </row>
    <row r="1348" spans="9:13" x14ac:dyDescent="0.25">
      <c r="I1348" s="135">
        <v>35851</v>
      </c>
      <c r="J1348" s="136">
        <v>1042.9000000000001</v>
      </c>
      <c r="K1348" s="136">
        <v>1552.6</v>
      </c>
      <c r="L1348" s="138">
        <f t="shared" si="48"/>
        <v>1.1974072349014269E-2</v>
      </c>
      <c r="M1348" s="138">
        <f t="shared" si="49"/>
        <v>-1.3057769372778088E-3</v>
      </c>
    </row>
    <row r="1349" spans="9:13" x14ac:dyDescent="0.25">
      <c r="I1349" s="135">
        <v>35852</v>
      </c>
      <c r="J1349" s="136">
        <v>1048.67</v>
      </c>
      <c r="K1349" s="136">
        <v>1559.12</v>
      </c>
      <c r="L1349" s="138">
        <f t="shared" si="48"/>
        <v>5.5326493431776596E-3</v>
      </c>
      <c r="M1349" s="138">
        <f t="shared" si="49"/>
        <v>4.1994074455751528E-3</v>
      </c>
    </row>
    <row r="1350" spans="9:13" x14ac:dyDescent="0.25">
      <c r="I1350" s="135">
        <v>35853</v>
      </c>
      <c r="J1350" s="136">
        <v>1049.3399999999999</v>
      </c>
      <c r="K1350" s="136">
        <v>1585.78</v>
      </c>
      <c r="L1350" s="138">
        <f t="shared" si="48"/>
        <v>6.3890451715014761E-4</v>
      </c>
      <c r="M1350" s="138">
        <f t="shared" si="49"/>
        <v>1.709938939914829E-2</v>
      </c>
    </row>
    <row r="1351" spans="9:13" x14ac:dyDescent="0.25">
      <c r="I1351" s="135">
        <v>35856</v>
      </c>
      <c r="J1351" s="136">
        <v>1047.7</v>
      </c>
      <c r="K1351" s="136">
        <v>1593.29</v>
      </c>
      <c r="L1351" s="138">
        <f t="shared" ref="L1351:L1414" si="50">(J1351-J1350)/J1350</f>
        <v>-1.5628871481120255E-3</v>
      </c>
      <c r="M1351" s="138">
        <f t="shared" ref="M1351:M1414" si="51">(K1351-K1350)/K1350</f>
        <v>4.7358397760092772E-3</v>
      </c>
    </row>
    <row r="1352" spans="9:13" x14ac:dyDescent="0.25">
      <c r="I1352" s="135">
        <v>35857</v>
      </c>
      <c r="J1352" s="136">
        <v>1052.02</v>
      </c>
      <c r="K1352" s="136">
        <v>1593.2</v>
      </c>
      <c r="L1352" s="138">
        <f t="shared" si="50"/>
        <v>4.1233177436288404E-3</v>
      </c>
      <c r="M1352" s="138">
        <f t="shared" si="51"/>
        <v>-5.6486891902866491E-5</v>
      </c>
    </row>
    <row r="1353" spans="9:13" x14ac:dyDescent="0.25">
      <c r="I1353" s="135">
        <v>35858</v>
      </c>
      <c r="J1353" s="136">
        <v>1047.33</v>
      </c>
      <c r="K1353" s="136">
        <v>1597.42</v>
      </c>
      <c r="L1353" s="138">
        <f t="shared" si="50"/>
        <v>-4.4580901503774211E-3</v>
      </c>
      <c r="M1353" s="138">
        <f t="shared" si="51"/>
        <v>2.6487572181772704E-3</v>
      </c>
    </row>
    <row r="1354" spans="9:13" x14ac:dyDescent="0.25">
      <c r="I1354" s="135">
        <v>35859</v>
      </c>
      <c r="J1354" s="136">
        <v>1035.05</v>
      </c>
      <c r="K1354" s="136">
        <v>1604.35</v>
      </c>
      <c r="L1354" s="138">
        <f t="shared" si="50"/>
        <v>-1.1725053230595871E-2</v>
      </c>
      <c r="M1354" s="138">
        <f t="shared" si="51"/>
        <v>4.3382454207408425E-3</v>
      </c>
    </row>
    <row r="1355" spans="9:13" x14ac:dyDescent="0.25">
      <c r="I1355" s="135">
        <v>35860</v>
      </c>
      <c r="J1355" s="136">
        <v>1055.69</v>
      </c>
      <c r="K1355" s="136">
        <v>1627.15</v>
      </c>
      <c r="L1355" s="138">
        <f t="shared" si="50"/>
        <v>1.9941065649002561E-2</v>
      </c>
      <c r="M1355" s="138">
        <f t="shared" si="51"/>
        <v>1.4211362857232014E-2</v>
      </c>
    </row>
    <row r="1356" spans="9:13" x14ac:dyDescent="0.25">
      <c r="I1356" s="135">
        <v>35863</v>
      </c>
      <c r="J1356" s="136">
        <v>1052.31</v>
      </c>
      <c r="K1356" s="136">
        <v>1640.55</v>
      </c>
      <c r="L1356" s="138">
        <f t="shared" si="50"/>
        <v>-3.2016974680068098E-3</v>
      </c>
      <c r="M1356" s="138">
        <f t="shared" si="51"/>
        <v>8.235257966382855E-3</v>
      </c>
    </row>
    <row r="1357" spans="9:13" x14ac:dyDescent="0.25">
      <c r="I1357" s="135">
        <v>35864</v>
      </c>
      <c r="J1357" s="136">
        <v>1064.25</v>
      </c>
      <c r="K1357" s="136">
        <v>1653.99</v>
      </c>
      <c r="L1357" s="138">
        <f t="shared" si="50"/>
        <v>1.1346466345468592E-2</v>
      </c>
      <c r="M1357" s="138">
        <f t="shared" si="51"/>
        <v>8.1923745085489951E-3</v>
      </c>
    </row>
    <row r="1358" spans="9:13" x14ac:dyDescent="0.25">
      <c r="I1358" s="135">
        <v>35865</v>
      </c>
      <c r="J1358" s="136">
        <v>1068.47</v>
      </c>
      <c r="K1358" s="136">
        <v>1642.43</v>
      </c>
      <c r="L1358" s="138">
        <f t="shared" si="50"/>
        <v>3.9652337326756184E-3</v>
      </c>
      <c r="M1358" s="138">
        <f t="shared" si="51"/>
        <v>-6.9891595475183917E-3</v>
      </c>
    </row>
    <row r="1359" spans="9:13" x14ac:dyDescent="0.25">
      <c r="I1359" s="135">
        <v>35866</v>
      </c>
      <c r="J1359" s="136">
        <v>1069.92</v>
      </c>
      <c r="K1359" s="136">
        <v>1645.3</v>
      </c>
      <c r="L1359" s="138">
        <f t="shared" si="50"/>
        <v>1.3570806854661763E-3</v>
      </c>
      <c r="M1359" s="138">
        <f t="shared" si="51"/>
        <v>1.7474108485596896E-3</v>
      </c>
    </row>
    <row r="1360" spans="9:13" x14ac:dyDescent="0.25">
      <c r="I1360" s="135">
        <v>35867</v>
      </c>
      <c r="J1360" s="136">
        <v>1068.6099999999999</v>
      </c>
      <c r="K1360" s="136">
        <v>1642.85</v>
      </c>
      <c r="L1360" s="138">
        <f t="shared" si="50"/>
        <v>-1.2243906086437982E-3</v>
      </c>
      <c r="M1360" s="138">
        <f t="shared" si="51"/>
        <v>-1.4890901355376195E-3</v>
      </c>
    </row>
    <row r="1361" spans="9:13" x14ac:dyDescent="0.25">
      <c r="I1361" s="135">
        <v>35870</v>
      </c>
      <c r="J1361" s="136">
        <v>1079.27</v>
      </c>
      <c r="K1361" s="136">
        <v>1640.6</v>
      </c>
      <c r="L1361" s="138">
        <f t="shared" si="50"/>
        <v>9.9755757479343104E-3</v>
      </c>
      <c r="M1361" s="138">
        <f t="shared" si="51"/>
        <v>-1.3695711720485742E-3</v>
      </c>
    </row>
    <row r="1362" spans="9:13" x14ac:dyDescent="0.25">
      <c r="I1362" s="135">
        <v>35871</v>
      </c>
      <c r="J1362" s="136">
        <v>1080.45</v>
      </c>
      <c r="K1362" s="136">
        <v>1631.39</v>
      </c>
      <c r="L1362" s="138">
        <f t="shared" si="50"/>
        <v>1.0933316037692734E-3</v>
      </c>
      <c r="M1362" s="138">
        <f t="shared" si="51"/>
        <v>-5.6137998293306164E-3</v>
      </c>
    </row>
    <row r="1363" spans="9:13" x14ac:dyDescent="0.25">
      <c r="I1363" s="135">
        <v>35872</v>
      </c>
      <c r="J1363" s="136">
        <v>1085.52</v>
      </c>
      <c r="K1363" s="136">
        <v>1628.24</v>
      </c>
      <c r="L1363" s="138">
        <f t="shared" si="50"/>
        <v>4.6924892405941377E-3</v>
      </c>
      <c r="M1363" s="138">
        <f t="shared" si="51"/>
        <v>-1.930868768350971E-3</v>
      </c>
    </row>
    <row r="1364" spans="9:13" x14ac:dyDescent="0.25">
      <c r="I1364" s="135">
        <v>35873</v>
      </c>
      <c r="J1364" s="136">
        <v>1089.74</v>
      </c>
      <c r="K1364" s="136">
        <v>1618.07</v>
      </c>
      <c r="L1364" s="138">
        <f t="shared" si="50"/>
        <v>3.887537769916747E-3</v>
      </c>
      <c r="M1364" s="138">
        <f t="shared" si="51"/>
        <v>-6.2460079595146123E-3</v>
      </c>
    </row>
    <row r="1365" spans="9:13" x14ac:dyDescent="0.25">
      <c r="I1365" s="135">
        <v>35874</v>
      </c>
      <c r="J1365" s="136">
        <v>1099.1600000000001</v>
      </c>
      <c r="K1365" s="136">
        <v>1614.71</v>
      </c>
      <c r="L1365" s="138">
        <f t="shared" si="50"/>
        <v>8.6442637693395427E-3</v>
      </c>
      <c r="M1365" s="138">
        <f t="shared" si="51"/>
        <v>-2.076547986181006E-3</v>
      </c>
    </row>
    <row r="1366" spans="9:13" x14ac:dyDescent="0.25">
      <c r="I1366" s="135">
        <v>35877</v>
      </c>
      <c r="J1366" s="136">
        <v>1095.55</v>
      </c>
      <c r="K1366" s="136">
        <v>1630.92</v>
      </c>
      <c r="L1366" s="138">
        <f t="shared" si="50"/>
        <v>-3.284326212744393E-3</v>
      </c>
      <c r="M1366" s="138">
        <f t="shared" si="51"/>
        <v>1.0038954363322229E-2</v>
      </c>
    </row>
    <row r="1367" spans="9:13" x14ac:dyDescent="0.25">
      <c r="I1367" s="135">
        <v>35878</v>
      </c>
      <c r="J1367" s="136">
        <v>1105.6500000000001</v>
      </c>
      <c r="K1367" s="136">
        <v>1654.82</v>
      </c>
      <c r="L1367" s="138">
        <f t="shared" si="50"/>
        <v>9.2191136871892076E-3</v>
      </c>
      <c r="M1367" s="138">
        <f t="shared" si="51"/>
        <v>1.4654305545336289E-2</v>
      </c>
    </row>
    <row r="1368" spans="9:13" x14ac:dyDescent="0.25">
      <c r="I1368" s="135">
        <v>35879</v>
      </c>
      <c r="J1368" s="136">
        <v>1101.93</v>
      </c>
      <c r="K1368" s="136">
        <v>1669.14</v>
      </c>
      <c r="L1368" s="138">
        <f t="shared" si="50"/>
        <v>-3.3645366978700556E-3</v>
      </c>
      <c r="M1368" s="138">
        <f t="shared" si="51"/>
        <v>8.6535091429884598E-3</v>
      </c>
    </row>
    <row r="1369" spans="9:13" x14ac:dyDescent="0.25">
      <c r="I1369" s="135">
        <v>35880</v>
      </c>
      <c r="J1369" s="136">
        <v>1100.8</v>
      </c>
      <c r="K1369" s="136">
        <v>1684.27</v>
      </c>
      <c r="L1369" s="138">
        <f t="shared" si="50"/>
        <v>-1.025473487426705E-3</v>
      </c>
      <c r="M1369" s="138">
        <f t="shared" si="51"/>
        <v>9.0645482104556117E-3</v>
      </c>
    </row>
    <row r="1370" spans="9:13" x14ac:dyDescent="0.25">
      <c r="I1370" s="135">
        <v>35881</v>
      </c>
      <c r="J1370" s="136">
        <v>1095.44</v>
      </c>
      <c r="K1370" s="136">
        <v>1696.52</v>
      </c>
      <c r="L1370" s="138">
        <f t="shared" si="50"/>
        <v>-4.869186046511537E-3</v>
      </c>
      <c r="M1370" s="138">
        <f t="shared" si="51"/>
        <v>7.2731806658077386E-3</v>
      </c>
    </row>
    <row r="1371" spans="9:13" x14ac:dyDescent="0.25">
      <c r="I1371" s="135">
        <v>35884</v>
      </c>
      <c r="J1371" s="136">
        <v>1093.55</v>
      </c>
      <c r="K1371" s="136">
        <v>1719.45</v>
      </c>
      <c r="L1371" s="138">
        <f t="shared" si="50"/>
        <v>-1.7253341123202549E-3</v>
      </c>
      <c r="M1371" s="138">
        <f t="shared" si="51"/>
        <v>1.3515903142904335E-2</v>
      </c>
    </row>
    <row r="1372" spans="9:13" x14ac:dyDescent="0.25">
      <c r="I1372" s="135">
        <v>35885</v>
      </c>
      <c r="J1372" s="136">
        <v>1101.75</v>
      </c>
      <c r="K1372" s="136">
        <v>1705.84</v>
      </c>
      <c r="L1372" s="138">
        <f t="shared" si="50"/>
        <v>7.4985140139911715E-3</v>
      </c>
      <c r="M1372" s="138">
        <f t="shared" si="51"/>
        <v>-7.9153217598651477E-3</v>
      </c>
    </row>
    <row r="1373" spans="9:13" x14ac:dyDescent="0.25">
      <c r="I1373" s="135">
        <v>35886</v>
      </c>
      <c r="J1373" s="136">
        <v>1108.1500000000001</v>
      </c>
      <c r="K1373" s="136">
        <v>1705.55</v>
      </c>
      <c r="L1373" s="138">
        <f t="shared" si="50"/>
        <v>5.8089403222147413E-3</v>
      </c>
      <c r="M1373" s="138">
        <f t="shared" si="51"/>
        <v>-1.70004220794426E-4</v>
      </c>
    </row>
    <row r="1374" spans="9:13" x14ac:dyDescent="0.25">
      <c r="I1374" s="135">
        <v>35887</v>
      </c>
      <c r="J1374" s="136">
        <v>1120.01</v>
      </c>
      <c r="K1374" s="136">
        <v>1743.56</v>
      </c>
      <c r="L1374" s="138">
        <f t="shared" si="50"/>
        <v>1.0702522221720795E-2</v>
      </c>
      <c r="M1374" s="138">
        <f t="shared" si="51"/>
        <v>2.2286066078391131E-2</v>
      </c>
    </row>
    <row r="1375" spans="9:13" x14ac:dyDescent="0.25">
      <c r="I1375" s="135">
        <v>35888</v>
      </c>
      <c r="J1375" s="136">
        <v>1122.7</v>
      </c>
      <c r="K1375" s="136">
        <v>1774.51</v>
      </c>
      <c r="L1375" s="138">
        <f t="shared" si="50"/>
        <v>2.4017642699619242E-3</v>
      </c>
      <c r="M1375" s="138">
        <f t="shared" si="51"/>
        <v>1.7751038105944188E-2</v>
      </c>
    </row>
    <row r="1376" spans="9:13" x14ac:dyDescent="0.25">
      <c r="I1376" s="135">
        <v>35891</v>
      </c>
      <c r="J1376" s="136">
        <v>1121.3800000000001</v>
      </c>
      <c r="K1376" s="136">
        <v>1784.51</v>
      </c>
      <c r="L1376" s="138">
        <f t="shared" si="50"/>
        <v>-1.175737062438707E-3</v>
      </c>
      <c r="M1376" s="138">
        <f t="shared" si="51"/>
        <v>5.6353584933305535E-3</v>
      </c>
    </row>
    <row r="1377" spans="9:13" x14ac:dyDescent="0.25">
      <c r="I1377" s="135">
        <v>35892</v>
      </c>
      <c r="J1377" s="136">
        <v>1109.55</v>
      </c>
      <c r="K1377" s="136">
        <v>1754.54</v>
      </c>
      <c r="L1377" s="138">
        <f t="shared" si="50"/>
        <v>-1.0549501507071781E-2</v>
      </c>
      <c r="M1377" s="138">
        <f t="shared" si="51"/>
        <v>-1.6794526228488506E-2</v>
      </c>
    </row>
    <row r="1378" spans="9:13" x14ac:dyDescent="0.25">
      <c r="I1378" s="135">
        <v>35893</v>
      </c>
      <c r="J1378" s="136">
        <v>1101.6500000000001</v>
      </c>
      <c r="K1378" s="136">
        <v>1762.14</v>
      </c>
      <c r="L1378" s="138">
        <f t="shared" si="50"/>
        <v>-7.1200036050649935E-3</v>
      </c>
      <c r="M1378" s="138">
        <f t="shared" si="51"/>
        <v>4.331619683791841E-3</v>
      </c>
    </row>
    <row r="1379" spans="9:13" x14ac:dyDescent="0.25">
      <c r="I1379" s="135">
        <v>35894</v>
      </c>
      <c r="J1379" s="136">
        <v>1110.67</v>
      </c>
      <c r="K1379" s="136">
        <v>1762.14</v>
      </c>
      <c r="L1379" s="138">
        <f t="shared" si="50"/>
        <v>8.1877184223664336E-3</v>
      </c>
      <c r="M1379" s="138">
        <f t="shared" si="51"/>
        <v>0</v>
      </c>
    </row>
    <row r="1380" spans="9:13" x14ac:dyDescent="0.25">
      <c r="I1380" s="135">
        <v>35895</v>
      </c>
      <c r="J1380" s="136">
        <v>1110.67</v>
      </c>
      <c r="K1380" s="136">
        <v>1762.14</v>
      </c>
      <c r="L1380" s="138">
        <f t="shared" si="50"/>
        <v>0</v>
      </c>
      <c r="M1380" s="138">
        <f t="shared" si="51"/>
        <v>0</v>
      </c>
    </row>
    <row r="1381" spans="9:13" x14ac:dyDescent="0.25">
      <c r="I1381" s="135">
        <v>35898</v>
      </c>
      <c r="J1381" s="136">
        <v>1109.69</v>
      </c>
      <c r="K1381" s="136">
        <v>1788.85</v>
      </c>
      <c r="L1381" s="138">
        <f t="shared" si="50"/>
        <v>-8.8235029306636366E-4</v>
      </c>
      <c r="M1381" s="138">
        <f t="shared" si="51"/>
        <v>1.5157705971148608E-2</v>
      </c>
    </row>
    <row r="1382" spans="9:13" x14ac:dyDescent="0.25">
      <c r="I1382" s="135">
        <v>35899</v>
      </c>
      <c r="J1382" s="136">
        <v>1115.75</v>
      </c>
      <c r="K1382" s="136">
        <v>1794.15</v>
      </c>
      <c r="L1382" s="138">
        <f t="shared" si="50"/>
        <v>5.4609845993024587E-3</v>
      </c>
      <c r="M1382" s="138">
        <f t="shared" si="51"/>
        <v>2.9627973278923232E-3</v>
      </c>
    </row>
    <row r="1383" spans="9:13" x14ac:dyDescent="0.25">
      <c r="I1383" s="135">
        <v>35900</v>
      </c>
      <c r="J1383" s="136">
        <v>1119.32</v>
      </c>
      <c r="K1383" s="136">
        <v>1804.9</v>
      </c>
      <c r="L1383" s="138">
        <f t="shared" si="50"/>
        <v>3.1996414967510071E-3</v>
      </c>
      <c r="M1383" s="138">
        <f t="shared" si="51"/>
        <v>5.991695231725329E-3</v>
      </c>
    </row>
    <row r="1384" spans="9:13" x14ac:dyDescent="0.25">
      <c r="I1384" s="135">
        <v>35901</v>
      </c>
      <c r="J1384" s="136">
        <v>1108.17</v>
      </c>
      <c r="K1384" s="136">
        <v>1793.02</v>
      </c>
      <c r="L1384" s="138">
        <f t="shared" si="50"/>
        <v>-9.9614051388341712E-3</v>
      </c>
      <c r="M1384" s="138">
        <f t="shared" si="51"/>
        <v>-6.5820821098122378E-3</v>
      </c>
    </row>
    <row r="1385" spans="9:13" x14ac:dyDescent="0.25">
      <c r="I1385" s="135">
        <v>35902</v>
      </c>
      <c r="J1385" s="136">
        <v>1122.72</v>
      </c>
      <c r="K1385" s="136">
        <v>1799.9</v>
      </c>
      <c r="L1385" s="138">
        <f t="shared" si="50"/>
        <v>1.3129754460055727E-2</v>
      </c>
      <c r="M1385" s="138">
        <f t="shared" si="51"/>
        <v>3.8371016497306832E-3</v>
      </c>
    </row>
    <row r="1386" spans="9:13" x14ac:dyDescent="0.25">
      <c r="I1386" s="135">
        <v>35905</v>
      </c>
      <c r="J1386" s="136">
        <v>1123.6500000000001</v>
      </c>
      <c r="K1386" s="136">
        <v>1810</v>
      </c>
      <c r="L1386" s="138">
        <f t="shared" si="50"/>
        <v>8.283454467721815E-4</v>
      </c>
      <c r="M1386" s="138">
        <f t="shared" si="51"/>
        <v>5.6114228568253282E-3</v>
      </c>
    </row>
    <row r="1387" spans="9:13" x14ac:dyDescent="0.25">
      <c r="I1387" s="135">
        <v>35906</v>
      </c>
      <c r="J1387" s="136">
        <v>1126.67</v>
      </c>
      <c r="K1387" s="136">
        <v>1841.42</v>
      </c>
      <c r="L1387" s="138">
        <f t="shared" si="50"/>
        <v>2.6876696480220546E-3</v>
      </c>
      <c r="M1387" s="138">
        <f t="shared" si="51"/>
        <v>1.7359116022099486E-2</v>
      </c>
    </row>
    <row r="1388" spans="9:13" x14ac:dyDescent="0.25">
      <c r="I1388" s="135">
        <v>35907</v>
      </c>
      <c r="J1388" s="136">
        <v>1130.54</v>
      </c>
      <c r="K1388" s="136">
        <v>1848.87</v>
      </c>
      <c r="L1388" s="138">
        <f t="shared" si="50"/>
        <v>3.434901080174222E-3</v>
      </c>
      <c r="M1388" s="138">
        <f t="shared" si="51"/>
        <v>4.0457907484440364E-3</v>
      </c>
    </row>
    <row r="1389" spans="9:13" x14ac:dyDescent="0.25">
      <c r="I1389" s="135">
        <v>35908</v>
      </c>
      <c r="J1389" s="136">
        <v>1119.58</v>
      </c>
      <c r="K1389" s="136">
        <v>1840.3</v>
      </c>
      <c r="L1389" s="138">
        <f t="shared" si="50"/>
        <v>-9.6944822828029416E-3</v>
      </c>
      <c r="M1389" s="138">
        <f t="shared" si="51"/>
        <v>-4.6352637016123018E-3</v>
      </c>
    </row>
    <row r="1390" spans="9:13" x14ac:dyDescent="0.25">
      <c r="I1390" s="135">
        <v>35909</v>
      </c>
      <c r="J1390" s="136">
        <v>1107.9000000000001</v>
      </c>
      <c r="K1390" s="136">
        <v>1861.02</v>
      </c>
      <c r="L1390" s="138">
        <f t="shared" si="50"/>
        <v>-1.0432483609925006E-2</v>
      </c>
      <c r="M1390" s="138">
        <f t="shared" si="51"/>
        <v>1.1259033853176127E-2</v>
      </c>
    </row>
    <row r="1391" spans="9:13" x14ac:dyDescent="0.25">
      <c r="I1391" s="135">
        <v>35912</v>
      </c>
      <c r="J1391" s="136">
        <v>1086.54</v>
      </c>
      <c r="K1391" s="136">
        <v>1844.64</v>
      </c>
      <c r="L1391" s="138">
        <f t="shared" si="50"/>
        <v>-1.9279718386136045E-2</v>
      </c>
      <c r="M1391" s="138">
        <f t="shared" si="51"/>
        <v>-8.8016249153689274E-3</v>
      </c>
    </row>
    <row r="1392" spans="9:13" x14ac:dyDescent="0.25">
      <c r="I1392" s="135">
        <v>35913</v>
      </c>
      <c r="J1392" s="136">
        <v>1085.1099999999999</v>
      </c>
      <c r="K1392" s="136">
        <v>1857.79</v>
      </c>
      <c r="L1392" s="138">
        <f t="shared" si="50"/>
        <v>-1.3161043311797668E-3</v>
      </c>
      <c r="M1392" s="138">
        <f t="shared" si="51"/>
        <v>7.1287622517129971E-3</v>
      </c>
    </row>
    <row r="1393" spans="9:13" x14ac:dyDescent="0.25">
      <c r="I1393" s="135">
        <v>35914</v>
      </c>
      <c r="J1393" s="136">
        <v>1094.6300000000001</v>
      </c>
      <c r="K1393" s="136">
        <v>1888.07</v>
      </c>
      <c r="L1393" s="138">
        <f t="shared" si="50"/>
        <v>8.7733040889865638E-3</v>
      </c>
      <c r="M1393" s="138">
        <f t="shared" si="51"/>
        <v>1.6298935832359942E-2</v>
      </c>
    </row>
    <row r="1394" spans="9:13" x14ac:dyDescent="0.25">
      <c r="I1394" s="135">
        <v>35915</v>
      </c>
      <c r="J1394" s="136">
        <v>1111.75</v>
      </c>
      <c r="K1394" s="136">
        <v>1889.5</v>
      </c>
      <c r="L1394" s="138">
        <f t="shared" si="50"/>
        <v>1.5639987941130692E-2</v>
      </c>
      <c r="M1394" s="138">
        <f t="shared" si="51"/>
        <v>7.5738717314509721E-4</v>
      </c>
    </row>
    <row r="1395" spans="9:13" x14ac:dyDescent="0.25">
      <c r="I1395" s="135">
        <v>35916</v>
      </c>
      <c r="J1395" s="136">
        <v>1121</v>
      </c>
      <c r="K1395" s="136">
        <v>1889.5</v>
      </c>
      <c r="L1395" s="138">
        <f t="shared" si="50"/>
        <v>8.3202158758713743E-3</v>
      </c>
      <c r="M1395" s="138">
        <f t="shared" si="51"/>
        <v>0</v>
      </c>
    </row>
    <row r="1396" spans="9:13" x14ac:dyDescent="0.25">
      <c r="I1396" s="135">
        <v>35919</v>
      </c>
      <c r="J1396" s="136">
        <v>1122.07</v>
      </c>
      <c r="K1396" s="136">
        <v>1903.91</v>
      </c>
      <c r="L1396" s="138">
        <f t="shared" si="50"/>
        <v>9.5450490633357385E-4</v>
      </c>
      <c r="M1396" s="138">
        <f t="shared" si="51"/>
        <v>7.6263561788833456E-3</v>
      </c>
    </row>
    <row r="1397" spans="9:13" x14ac:dyDescent="0.25">
      <c r="I1397" s="135">
        <v>35920</v>
      </c>
      <c r="J1397" s="136">
        <v>1115.5</v>
      </c>
      <c r="K1397" s="136">
        <v>1875.99</v>
      </c>
      <c r="L1397" s="138">
        <f t="shared" si="50"/>
        <v>-5.8552496724802701E-3</v>
      </c>
      <c r="M1397" s="138">
        <f t="shared" si="51"/>
        <v>-1.4664558723889297E-2</v>
      </c>
    </row>
    <row r="1398" spans="9:13" x14ac:dyDescent="0.25">
      <c r="I1398" s="135">
        <v>35921</v>
      </c>
      <c r="J1398" s="136">
        <v>1104.92</v>
      </c>
      <c r="K1398" s="136">
        <v>1879.73</v>
      </c>
      <c r="L1398" s="138">
        <f t="shared" si="50"/>
        <v>-9.4845360824741612E-3</v>
      </c>
      <c r="M1398" s="138">
        <f t="shared" si="51"/>
        <v>1.9936140384543676E-3</v>
      </c>
    </row>
    <row r="1399" spans="9:13" x14ac:dyDescent="0.25">
      <c r="I1399" s="135">
        <v>35922</v>
      </c>
      <c r="J1399" s="136">
        <v>1095.1400000000001</v>
      </c>
      <c r="K1399" s="136">
        <v>1842.67</v>
      </c>
      <c r="L1399" s="138">
        <f t="shared" si="50"/>
        <v>-8.8513195525467651E-3</v>
      </c>
      <c r="M1399" s="138">
        <f t="shared" si="51"/>
        <v>-1.9715597452825643E-2</v>
      </c>
    </row>
    <row r="1400" spans="9:13" x14ac:dyDescent="0.25">
      <c r="I1400" s="135">
        <v>35923</v>
      </c>
      <c r="J1400" s="136">
        <v>1108.1400000000001</v>
      </c>
      <c r="K1400" s="136">
        <v>1845.6</v>
      </c>
      <c r="L1400" s="138">
        <f t="shared" si="50"/>
        <v>1.1870628412805668E-2</v>
      </c>
      <c r="M1400" s="138">
        <f t="shared" si="51"/>
        <v>1.5900839542619331E-3</v>
      </c>
    </row>
    <row r="1401" spans="9:13" x14ac:dyDescent="0.25">
      <c r="I1401" s="135">
        <v>35926</v>
      </c>
      <c r="J1401" s="136">
        <v>1106.6400000000001</v>
      </c>
      <c r="K1401" s="136">
        <v>1840.41</v>
      </c>
      <c r="L1401" s="138">
        <f t="shared" si="50"/>
        <v>-1.3536195787535871E-3</v>
      </c>
      <c r="M1401" s="138">
        <f t="shared" si="51"/>
        <v>-2.812093628088333E-3</v>
      </c>
    </row>
    <row r="1402" spans="9:13" x14ac:dyDescent="0.25">
      <c r="I1402" s="135">
        <v>35927</v>
      </c>
      <c r="J1402" s="136">
        <v>1115.79</v>
      </c>
      <c r="K1402" s="136">
        <v>1842.58</v>
      </c>
      <c r="L1402" s="138">
        <f t="shared" si="50"/>
        <v>8.2682715246149268E-3</v>
      </c>
      <c r="M1402" s="138">
        <f t="shared" si="51"/>
        <v>1.1790850951689273E-3</v>
      </c>
    </row>
    <row r="1403" spans="9:13" x14ac:dyDescent="0.25">
      <c r="I1403" s="135">
        <v>35928</v>
      </c>
      <c r="J1403" s="136">
        <v>1118.8599999999999</v>
      </c>
      <c r="K1403" s="136">
        <v>1827.46</v>
      </c>
      <c r="L1403" s="138">
        <f t="shared" si="50"/>
        <v>2.7514137965028692E-3</v>
      </c>
      <c r="M1403" s="138">
        <f t="shared" si="51"/>
        <v>-8.2058852261502301E-3</v>
      </c>
    </row>
    <row r="1404" spans="9:13" x14ac:dyDescent="0.25">
      <c r="I1404" s="135">
        <v>35929</v>
      </c>
      <c r="J1404" s="136">
        <v>1117.3699999999999</v>
      </c>
      <c r="K1404" s="136">
        <v>1852.74</v>
      </c>
      <c r="L1404" s="138">
        <f t="shared" si="50"/>
        <v>-1.3317126360760142E-3</v>
      </c>
      <c r="M1404" s="138">
        <f t="shared" si="51"/>
        <v>1.3833408118371932E-2</v>
      </c>
    </row>
    <row r="1405" spans="9:13" x14ac:dyDescent="0.25">
      <c r="I1405" s="135">
        <v>35930</v>
      </c>
      <c r="J1405" s="136">
        <v>1108.73</v>
      </c>
      <c r="K1405" s="136">
        <v>1832.2</v>
      </c>
      <c r="L1405" s="138">
        <f t="shared" si="50"/>
        <v>-7.7324431477486183E-3</v>
      </c>
      <c r="M1405" s="138">
        <f t="shared" si="51"/>
        <v>-1.1086283018664229E-2</v>
      </c>
    </row>
    <row r="1406" spans="9:13" x14ac:dyDescent="0.25">
      <c r="I1406" s="135">
        <v>35933</v>
      </c>
      <c r="J1406" s="136">
        <v>1105.82</v>
      </c>
      <c r="K1406" s="136">
        <v>1801.38</v>
      </c>
      <c r="L1406" s="138">
        <f t="shared" si="50"/>
        <v>-2.6246245704545576E-3</v>
      </c>
      <c r="M1406" s="138">
        <f t="shared" si="51"/>
        <v>-1.6821307717498055E-2</v>
      </c>
    </row>
    <row r="1407" spans="9:13" x14ac:dyDescent="0.25">
      <c r="I1407" s="135">
        <v>35934</v>
      </c>
      <c r="J1407" s="136">
        <v>1109.52</v>
      </c>
      <c r="K1407" s="136">
        <v>1813.8</v>
      </c>
      <c r="L1407" s="138">
        <f t="shared" si="50"/>
        <v>3.3459333345391162E-3</v>
      </c>
      <c r="M1407" s="138">
        <f t="shared" si="51"/>
        <v>6.8947140525596178E-3</v>
      </c>
    </row>
    <row r="1408" spans="9:13" x14ac:dyDescent="0.25">
      <c r="I1408" s="135">
        <v>35935</v>
      </c>
      <c r="J1408" s="136">
        <v>1119.06</v>
      </c>
      <c r="K1408" s="136">
        <v>1779.38</v>
      </c>
      <c r="L1408" s="138">
        <f t="shared" si="50"/>
        <v>8.5983127839065216E-3</v>
      </c>
      <c r="M1408" s="138">
        <f t="shared" si="51"/>
        <v>-1.8976733928768245E-2</v>
      </c>
    </row>
    <row r="1409" spans="9:13" x14ac:dyDescent="0.25">
      <c r="I1409" s="135">
        <v>35936</v>
      </c>
      <c r="J1409" s="136">
        <v>1114.6400000000001</v>
      </c>
      <c r="K1409" s="136">
        <v>1762.24</v>
      </c>
      <c r="L1409" s="138">
        <f t="shared" si="50"/>
        <v>-3.9497435347522437E-3</v>
      </c>
      <c r="M1409" s="138">
        <f t="shared" si="51"/>
        <v>-9.6325686475064905E-3</v>
      </c>
    </row>
    <row r="1410" spans="9:13" x14ac:dyDescent="0.25">
      <c r="I1410" s="135">
        <v>35937</v>
      </c>
      <c r="J1410" s="136">
        <v>1110.47</v>
      </c>
      <c r="K1410" s="136">
        <v>1785.01</v>
      </c>
      <c r="L1410" s="138">
        <f t="shared" si="50"/>
        <v>-3.741118208569648E-3</v>
      </c>
      <c r="M1410" s="138">
        <f t="shared" si="51"/>
        <v>1.2921055020882503E-2</v>
      </c>
    </row>
    <row r="1411" spans="9:13" x14ac:dyDescent="0.25">
      <c r="I1411" s="135">
        <v>35940</v>
      </c>
      <c r="J1411" s="136">
        <v>1110.47</v>
      </c>
      <c r="K1411" s="136">
        <v>1798.33</v>
      </c>
      <c r="L1411" s="138">
        <f t="shared" si="50"/>
        <v>0</v>
      </c>
      <c r="M1411" s="138">
        <f t="shared" si="51"/>
        <v>7.4621430692264675E-3</v>
      </c>
    </row>
    <row r="1412" spans="9:13" x14ac:dyDescent="0.25">
      <c r="I1412" s="135">
        <v>35941</v>
      </c>
      <c r="J1412" s="136">
        <v>1094.02</v>
      </c>
      <c r="K1412" s="136">
        <v>1784.5</v>
      </c>
      <c r="L1412" s="138">
        <f t="shared" si="50"/>
        <v>-1.4813547416859569E-2</v>
      </c>
      <c r="M1412" s="138">
        <f t="shared" si="51"/>
        <v>-7.6904683789960288E-3</v>
      </c>
    </row>
    <row r="1413" spans="9:13" x14ac:dyDescent="0.25">
      <c r="I1413" s="135">
        <v>35942</v>
      </c>
      <c r="J1413" s="136">
        <v>1092.23</v>
      </c>
      <c r="K1413" s="136">
        <v>1759.82</v>
      </c>
      <c r="L1413" s="138">
        <f t="shared" si="50"/>
        <v>-1.636167528929968E-3</v>
      </c>
      <c r="M1413" s="138">
        <f t="shared" si="51"/>
        <v>-1.3830204539086614E-2</v>
      </c>
    </row>
    <row r="1414" spans="9:13" x14ac:dyDescent="0.25">
      <c r="I1414" s="135">
        <v>35943</v>
      </c>
      <c r="J1414" s="136">
        <v>1097.5999999999999</v>
      </c>
      <c r="K1414" s="136">
        <v>1797.24</v>
      </c>
      <c r="L1414" s="138">
        <f t="shared" si="50"/>
        <v>4.9165468811513055E-3</v>
      </c>
      <c r="M1414" s="138">
        <f t="shared" si="51"/>
        <v>2.1263538316418768E-2</v>
      </c>
    </row>
    <row r="1415" spans="9:13" x14ac:dyDescent="0.25">
      <c r="I1415" s="135">
        <v>35944</v>
      </c>
      <c r="J1415" s="136">
        <v>1090.82</v>
      </c>
      <c r="K1415" s="136">
        <v>1815.12</v>
      </c>
      <c r="L1415" s="138">
        <f t="shared" ref="L1415:L1478" si="52">(J1415-J1414)/J1414</f>
        <v>-6.1771137026238824E-3</v>
      </c>
      <c r="M1415" s="138">
        <f t="shared" ref="M1415:M1478" si="53">(K1415-K1414)/K1414</f>
        <v>9.9485878346797767E-3</v>
      </c>
    </row>
    <row r="1416" spans="9:13" x14ac:dyDescent="0.25">
      <c r="I1416" s="135">
        <v>35947</v>
      </c>
      <c r="J1416" s="136">
        <v>1090.98</v>
      </c>
      <c r="K1416" s="136">
        <v>1805.79</v>
      </c>
      <c r="L1416" s="138">
        <f t="shared" si="52"/>
        <v>1.4667864542278457E-4</v>
      </c>
      <c r="M1416" s="138">
        <f t="shared" si="53"/>
        <v>-5.1401560227422585E-3</v>
      </c>
    </row>
    <row r="1417" spans="9:13" x14ac:dyDescent="0.25">
      <c r="I1417" s="135">
        <v>35948</v>
      </c>
      <c r="J1417" s="136">
        <v>1093.22</v>
      </c>
      <c r="K1417" s="136">
        <v>1790.44</v>
      </c>
      <c r="L1417" s="138">
        <f t="shared" si="52"/>
        <v>2.0531998753414446E-3</v>
      </c>
      <c r="M1417" s="138">
        <f t="shared" si="53"/>
        <v>-8.5004347127849364E-3</v>
      </c>
    </row>
    <row r="1418" spans="9:13" x14ac:dyDescent="0.25">
      <c r="I1418" s="135">
        <v>35949</v>
      </c>
      <c r="J1418" s="136">
        <v>1082.73</v>
      </c>
      <c r="K1418" s="136">
        <v>1784.63</v>
      </c>
      <c r="L1418" s="138">
        <f t="shared" si="52"/>
        <v>-9.5955068513199626E-3</v>
      </c>
      <c r="M1418" s="138">
        <f t="shared" si="53"/>
        <v>-3.2450123991867616E-3</v>
      </c>
    </row>
    <row r="1419" spans="9:13" x14ac:dyDescent="0.25">
      <c r="I1419" s="135">
        <v>35950</v>
      </c>
      <c r="J1419" s="136">
        <v>1094.83</v>
      </c>
      <c r="K1419" s="136">
        <v>1780.82</v>
      </c>
      <c r="L1419" s="138">
        <f t="shared" si="52"/>
        <v>1.117545463781359E-2</v>
      </c>
      <c r="M1419" s="138">
        <f t="shared" si="53"/>
        <v>-2.1348963090389449E-3</v>
      </c>
    </row>
    <row r="1420" spans="9:13" x14ac:dyDescent="0.25">
      <c r="I1420" s="135">
        <v>35951</v>
      </c>
      <c r="J1420" s="136">
        <v>1113.8599999999999</v>
      </c>
      <c r="K1420" s="136">
        <v>1810.84</v>
      </c>
      <c r="L1420" s="138">
        <f t="shared" si="52"/>
        <v>1.738169396161959E-2</v>
      </c>
      <c r="M1420" s="138">
        <f t="shared" si="53"/>
        <v>1.6857402769510664E-2</v>
      </c>
    </row>
    <row r="1421" spans="9:13" x14ac:dyDescent="0.25">
      <c r="I1421" s="135">
        <v>35954</v>
      </c>
      <c r="J1421" s="136">
        <v>1115.72</v>
      </c>
      <c r="K1421" s="136">
        <v>1795.94</v>
      </c>
      <c r="L1421" s="138">
        <f t="shared" si="52"/>
        <v>1.6698687447256634E-3</v>
      </c>
      <c r="M1421" s="138">
        <f t="shared" si="53"/>
        <v>-8.2282255748712552E-3</v>
      </c>
    </row>
    <row r="1422" spans="9:13" x14ac:dyDescent="0.25">
      <c r="I1422" s="135">
        <v>35955</v>
      </c>
      <c r="J1422" s="136">
        <v>1118.4100000000001</v>
      </c>
      <c r="K1422" s="136">
        <v>1779.44</v>
      </c>
      <c r="L1422" s="138">
        <f t="shared" si="52"/>
        <v>2.4109991754204052E-3</v>
      </c>
      <c r="M1422" s="138">
        <f t="shared" si="53"/>
        <v>-9.1873893337193896E-3</v>
      </c>
    </row>
    <row r="1423" spans="9:13" x14ac:dyDescent="0.25">
      <c r="I1423" s="135">
        <v>35956</v>
      </c>
      <c r="J1423" s="136">
        <v>1112.28</v>
      </c>
      <c r="K1423" s="136">
        <v>1758.64</v>
      </c>
      <c r="L1423" s="138">
        <f t="shared" si="52"/>
        <v>-5.4809953416011204E-3</v>
      </c>
      <c r="M1423" s="138">
        <f t="shared" si="53"/>
        <v>-1.1689070718877823E-2</v>
      </c>
    </row>
    <row r="1424" spans="9:13" x14ac:dyDescent="0.25">
      <c r="I1424" s="135">
        <v>35957</v>
      </c>
      <c r="J1424" s="136">
        <v>1094.58</v>
      </c>
      <c r="K1424" s="136">
        <v>1735.47</v>
      </c>
      <c r="L1424" s="138">
        <f t="shared" si="52"/>
        <v>-1.5913259251267707E-2</v>
      </c>
      <c r="M1424" s="138">
        <f t="shared" si="53"/>
        <v>-1.3174953373061042E-2</v>
      </c>
    </row>
    <row r="1425" spans="9:13" x14ac:dyDescent="0.25">
      <c r="I1425" s="135">
        <v>35958</v>
      </c>
      <c r="J1425" s="136">
        <v>1098.8399999999999</v>
      </c>
      <c r="K1425" s="136">
        <v>1723.35</v>
      </c>
      <c r="L1425" s="138">
        <f t="shared" si="52"/>
        <v>3.8919037439017626E-3</v>
      </c>
      <c r="M1425" s="138">
        <f t="shared" si="53"/>
        <v>-6.9836989403447586E-3</v>
      </c>
    </row>
    <row r="1426" spans="9:13" x14ac:dyDescent="0.25">
      <c r="I1426" s="135">
        <v>35961</v>
      </c>
      <c r="J1426" s="136">
        <v>1077.01</v>
      </c>
      <c r="K1426" s="136">
        <v>1666.58</v>
      </c>
      <c r="L1426" s="138">
        <f t="shared" si="52"/>
        <v>-1.9866404572094144E-2</v>
      </c>
      <c r="M1426" s="138">
        <f t="shared" si="53"/>
        <v>-3.2941654336031558E-2</v>
      </c>
    </row>
    <row r="1427" spans="9:13" x14ac:dyDescent="0.25">
      <c r="I1427" s="135">
        <v>35962</v>
      </c>
      <c r="J1427" s="136">
        <v>1087.5899999999999</v>
      </c>
      <c r="K1427" s="136">
        <v>1658.27</v>
      </c>
      <c r="L1427" s="138">
        <f t="shared" si="52"/>
        <v>9.8234928180796158E-3</v>
      </c>
      <c r="M1427" s="138">
        <f t="shared" si="53"/>
        <v>-4.9862592854828126E-3</v>
      </c>
    </row>
    <row r="1428" spans="9:13" x14ac:dyDescent="0.25">
      <c r="I1428" s="135">
        <v>35963</v>
      </c>
      <c r="J1428" s="136">
        <v>1107.1099999999999</v>
      </c>
      <c r="K1428" s="136">
        <v>1691.88</v>
      </c>
      <c r="L1428" s="138">
        <f t="shared" si="52"/>
        <v>1.7947939940602602E-2</v>
      </c>
      <c r="M1428" s="138">
        <f t="shared" si="53"/>
        <v>2.0268110741917859E-2</v>
      </c>
    </row>
    <row r="1429" spans="9:13" x14ac:dyDescent="0.25">
      <c r="I1429" s="135">
        <v>35964</v>
      </c>
      <c r="J1429" s="136">
        <v>1106.3699999999999</v>
      </c>
      <c r="K1429" s="136">
        <v>1657.95</v>
      </c>
      <c r="L1429" s="138">
        <f t="shared" si="52"/>
        <v>-6.6840693336706308E-4</v>
      </c>
      <c r="M1429" s="138">
        <f t="shared" si="53"/>
        <v>-2.005461380239737E-2</v>
      </c>
    </row>
    <row r="1430" spans="9:13" x14ac:dyDescent="0.25">
      <c r="I1430" s="135">
        <v>35965</v>
      </c>
      <c r="J1430" s="136">
        <v>1100.6500000000001</v>
      </c>
      <c r="K1430" s="136">
        <v>1662.18</v>
      </c>
      <c r="L1430" s="138">
        <f t="shared" si="52"/>
        <v>-5.1700606487882E-3</v>
      </c>
      <c r="M1430" s="138">
        <f t="shared" si="53"/>
        <v>2.5513435266443607E-3</v>
      </c>
    </row>
    <row r="1431" spans="9:13" x14ac:dyDescent="0.25">
      <c r="I1431" s="135">
        <v>35968</v>
      </c>
      <c r="J1431" s="136">
        <v>1103.24</v>
      </c>
      <c r="K1431" s="136">
        <v>1655.54</v>
      </c>
      <c r="L1431" s="138">
        <f t="shared" si="52"/>
        <v>2.353154953890808E-3</v>
      </c>
      <c r="M1431" s="138">
        <f t="shared" si="53"/>
        <v>-3.9947538774381232E-3</v>
      </c>
    </row>
    <row r="1432" spans="9:13" x14ac:dyDescent="0.25">
      <c r="I1432" s="135">
        <v>35969</v>
      </c>
      <c r="J1432" s="136">
        <v>1119.49</v>
      </c>
      <c r="K1432" s="136">
        <v>1648.81</v>
      </c>
      <c r="L1432" s="138">
        <f t="shared" si="52"/>
        <v>1.4729342663427722E-2</v>
      </c>
      <c r="M1432" s="138">
        <f t="shared" si="53"/>
        <v>-4.0651388670766148E-3</v>
      </c>
    </row>
    <row r="1433" spans="9:13" x14ac:dyDescent="0.25">
      <c r="I1433" s="135">
        <v>35970</v>
      </c>
      <c r="J1433" s="136">
        <v>1132.8800000000001</v>
      </c>
      <c r="K1433" s="136">
        <v>1636.91</v>
      </c>
      <c r="L1433" s="138">
        <f t="shared" si="52"/>
        <v>1.1960803580201788E-2</v>
      </c>
      <c r="M1433" s="138">
        <f t="shared" si="53"/>
        <v>-7.2173264354291056E-3</v>
      </c>
    </row>
    <row r="1434" spans="9:13" x14ac:dyDescent="0.25">
      <c r="I1434" s="135">
        <v>35971</v>
      </c>
      <c r="J1434" s="136">
        <v>1129.28</v>
      </c>
      <c r="K1434" s="136">
        <v>1633.48</v>
      </c>
      <c r="L1434" s="138">
        <f t="shared" si="52"/>
        <v>-3.1777416849093779E-3</v>
      </c>
      <c r="M1434" s="138">
        <f t="shared" si="53"/>
        <v>-2.095411476501496E-3</v>
      </c>
    </row>
    <row r="1435" spans="9:13" x14ac:dyDescent="0.25">
      <c r="I1435" s="135">
        <v>35972</v>
      </c>
      <c r="J1435" s="136">
        <v>1133.2</v>
      </c>
      <c r="K1435" s="136">
        <v>1626.65</v>
      </c>
      <c r="L1435" s="138">
        <f t="shared" si="52"/>
        <v>3.4712383111363638E-3</v>
      </c>
      <c r="M1435" s="138">
        <f t="shared" si="53"/>
        <v>-4.1812571932315834E-3</v>
      </c>
    </row>
    <row r="1436" spans="9:13" x14ac:dyDescent="0.25">
      <c r="I1436" s="135">
        <v>35975</v>
      </c>
      <c r="J1436" s="136">
        <v>1138.49</v>
      </c>
      <c r="K1436" s="136">
        <v>1626.65</v>
      </c>
      <c r="L1436" s="138">
        <f t="shared" si="52"/>
        <v>4.6681962583833073E-3</v>
      </c>
      <c r="M1436" s="138">
        <f t="shared" si="53"/>
        <v>0</v>
      </c>
    </row>
    <row r="1437" spans="9:13" x14ac:dyDescent="0.25">
      <c r="I1437" s="135">
        <v>35976</v>
      </c>
      <c r="J1437" s="136">
        <v>1133.8399999999999</v>
      </c>
      <c r="K1437" s="136">
        <v>1641.64</v>
      </c>
      <c r="L1437" s="138">
        <f t="shared" si="52"/>
        <v>-4.0843573505257762E-3</v>
      </c>
      <c r="M1437" s="138">
        <f t="shared" si="53"/>
        <v>9.2152583530569019E-3</v>
      </c>
    </row>
    <row r="1438" spans="9:13" x14ac:dyDescent="0.25">
      <c r="I1438" s="135">
        <v>35977</v>
      </c>
      <c r="J1438" s="136">
        <v>1148.56</v>
      </c>
      <c r="K1438" s="136">
        <v>1642.19</v>
      </c>
      <c r="L1438" s="138">
        <f t="shared" si="52"/>
        <v>1.2982431383616761E-2</v>
      </c>
      <c r="M1438" s="138">
        <f t="shared" si="53"/>
        <v>3.3503082283567318E-4</v>
      </c>
    </row>
    <row r="1439" spans="9:13" x14ac:dyDescent="0.25">
      <c r="I1439" s="135">
        <v>35978</v>
      </c>
      <c r="J1439" s="136">
        <v>1146.42</v>
      </c>
      <c r="K1439" s="136">
        <v>1650.21</v>
      </c>
      <c r="L1439" s="138">
        <f t="shared" si="52"/>
        <v>-1.8632026189314209E-3</v>
      </c>
      <c r="M1439" s="138">
        <f t="shared" si="53"/>
        <v>4.88372234637891E-3</v>
      </c>
    </row>
    <row r="1440" spans="9:13" x14ac:dyDescent="0.25">
      <c r="I1440" s="135">
        <v>35979</v>
      </c>
      <c r="J1440" s="136">
        <v>1146.42</v>
      </c>
      <c r="K1440" s="136">
        <v>1649.29</v>
      </c>
      <c r="L1440" s="138">
        <f t="shared" si="52"/>
        <v>0</v>
      </c>
      <c r="M1440" s="138">
        <f t="shared" si="53"/>
        <v>-5.5750480241913017E-4</v>
      </c>
    </row>
    <row r="1441" spans="9:13" x14ac:dyDescent="0.25">
      <c r="I1441" s="135">
        <v>35982</v>
      </c>
      <c r="J1441" s="136">
        <v>1157.33</v>
      </c>
      <c r="K1441" s="136">
        <v>1647.16</v>
      </c>
      <c r="L1441" s="138">
        <f t="shared" si="52"/>
        <v>9.516582055442032E-3</v>
      </c>
      <c r="M1441" s="138">
        <f t="shared" si="53"/>
        <v>-1.2914648121312091E-3</v>
      </c>
    </row>
    <row r="1442" spans="9:13" x14ac:dyDescent="0.25">
      <c r="I1442" s="135">
        <v>35983</v>
      </c>
      <c r="J1442" s="136">
        <v>1154.6600000000001</v>
      </c>
      <c r="K1442" s="136">
        <v>1678.35</v>
      </c>
      <c r="L1442" s="138">
        <f t="shared" si="52"/>
        <v>-2.3070342944534797E-3</v>
      </c>
      <c r="M1442" s="138">
        <f t="shared" si="53"/>
        <v>1.8935622526044724E-2</v>
      </c>
    </row>
    <row r="1443" spans="9:13" x14ac:dyDescent="0.25">
      <c r="I1443" s="135">
        <v>35984</v>
      </c>
      <c r="J1443" s="136">
        <v>1166.3800000000001</v>
      </c>
      <c r="K1443" s="136">
        <v>1708.34</v>
      </c>
      <c r="L1443" s="138">
        <f t="shared" si="52"/>
        <v>1.0150174077217558E-2</v>
      </c>
      <c r="M1443" s="138">
        <f t="shared" si="53"/>
        <v>1.7868740131676952E-2</v>
      </c>
    </row>
    <row r="1444" spans="9:13" x14ac:dyDescent="0.25">
      <c r="I1444" s="135">
        <v>35985</v>
      </c>
      <c r="J1444" s="136">
        <v>1158.56</v>
      </c>
      <c r="K1444" s="136">
        <v>1705.82</v>
      </c>
      <c r="L1444" s="138">
        <f t="shared" si="52"/>
        <v>-6.7045045354002667E-3</v>
      </c>
      <c r="M1444" s="138">
        <f t="shared" si="53"/>
        <v>-1.475116194668498E-3</v>
      </c>
    </row>
    <row r="1445" spans="9:13" x14ac:dyDescent="0.25">
      <c r="I1445" s="135">
        <v>35986</v>
      </c>
      <c r="J1445" s="136">
        <v>1164.33</v>
      </c>
      <c r="K1445" s="136">
        <v>1712.5</v>
      </c>
      <c r="L1445" s="138">
        <f t="shared" si="52"/>
        <v>4.9803203977351043E-3</v>
      </c>
      <c r="M1445" s="138">
        <f t="shared" si="53"/>
        <v>3.9160052057075562E-3</v>
      </c>
    </row>
    <row r="1446" spans="9:13" x14ac:dyDescent="0.25">
      <c r="I1446" s="135">
        <v>35989</v>
      </c>
      <c r="J1446" s="136">
        <v>1165.19</v>
      </c>
      <c r="K1446" s="136">
        <v>1727.47</v>
      </c>
      <c r="L1446" s="138">
        <f t="shared" si="52"/>
        <v>7.386222119159752E-4</v>
      </c>
      <c r="M1446" s="138">
        <f t="shared" si="53"/>
        <v>8.7416058394160744E-3</v>
      </c>
    </row>
    <row r="1447" spans="9:13" x14ac:dyDescent="0.25">
      <c r="I1447" s="135">
        <v>35990</v>
      </c>
      <c r="J1447" s="136">
        <v>1177.58</v>
      </c>
      <c r="K1447" s="136">
        <v>1741.82</v>
      </c>
      <c r="L1447" s="138">
        <f t="shared" si="52"/>
        <v>1.0633458920862583E-2</v>
      </c>
      <c r="M1447" s="138">
        <f t="shared" si="53"/>
        <v>8.3069459961677538E-3</v>
      </c>
    </row>
    <row r="1448" spans="9:13" x14ac:dyDescent="0.25">
      <c r="I1448" s="135">
        <v>35991</v>
      </c>
      <c r="J1448" s="136">
        <v>1174.81</v>
      </c>
      <c r="K1448" s="136">
        <v>1742.72</v>
      </c>
      <c r="L1448" s="138">
        <f t="shared" si="52"/>
        <v>-2.3522817982642216E-3</v>
      </c>
      <c r="M1448" s="138">
        <f t="shared" si="53"/>
        <v>5.1670092202414197E-4</v>
      </c>
    </row>
    <row r="1449" spans="9:13" x14ac:dyDescent="0.25">
      <c r="I1449" s="135">
        <v>35992</v>
      </c>
      <c r="J1449" s="136">
        <v>1183.99</v>
      </c>
      <c r="K1449" s="136">
        <v>1718.84</v>
      </c>
      <c r="L1449" s="138">
        <f t="shared" si="52"/>
        <v>7.8140295026430349E-3</v>
      </c>
      <c r="M1449" s="138">
        <f t="shared" si="53"/>
        <v>-1.370271759089246E-2</v>
      </c>
    </row>
    <row r="1450" spans="9:13" x14ac:dyDescent="0.25">
      <c r="I1450" s="135">
        <v>35993</v>
      </c>
      <c r="J1450" s="136">
        <v>1186.75</v>
      </c>
      <c r="K1450" s="136">
        <v>1730.01</v>
      </c>
      <c r="L1450" s="138">
        <f t="shared" si="52"/>
        <v>2.3311007694321664E-3</v>
      </c>
      <c r="M1450" s="138">
        <f t="shared" si="53"/>
        <v>6.4985688022154899E-3</v>
      </c>
    </row>
    <row r="1451" spans="9:13" x14ac:dyDescent="0.25">
      <c r="I1451" s="135">
        <v>35996</v>
      </c>
      <c r="J1451" s="136">
        <v>1184.0999999999999</v>
      </c>
      <c r="K1451" s="136">
        <v>1707.91</v>
      </c>
      <c r="L1451" s="138">
        <f t="shared" si="52"/>
        <v>-2.2329892563725225E-3</v>
      </c>
      <c r="M1451" s="138">
        <f t="shared" si="53"/>
        <v>-1.2774492632990509E-2</v>
      </c>
    </row>
    <row r="1452" spans="9:13" x14ac:dyDescent="0.25">
      <c r="I1452" s="135">
        <v>35997</v>
      </c>
      <c r="J1452" s="136">
        <v>1165.07</v>
      </c>
      <c r="K1452" s="136">
        <v>1715.31</v>
      </c>
      <c r="L1452" s="138">
        <f t="shared" si="52"/>
        <v>-1.6071277763702367E-2</v>
      </c>
      <c r="M1452" s="138">
        <f t="shared" si="53"/>
        <v>4.33278100134074E-3</v>
      </c>
    </row>
    <row r="1453" spans="9:13" x14ac:dyDescent="0.25">
      <c r="I1453" s="135">
        <v>35998</v>
      </c>
      <c r="J1453" s="136">
        <v>1164.08</v>
      </c>
      <c r="K1453" s="136">
        <v>1706.65</v>
      </c>
      <c r="L1453" s="138">
        <f t="shared" si="52"/>
        <v>-8.4973435072571528E-4</v>
      </c>
      <c r="M1453" s="138">
        <f t="shared" si="53"/>
        <v>-5.048650098232888E-3</v>
      </c>
    </row>
    <row r="1454" spans="9:13" x14ac:dyDescent="0.25">
      <c r="I1454" s="135">
        <v>35999</v>
      </c>
      <c r="J1454" s="136">
        <v>1139.75</v>
      </c>
      <c r="K1454" s="136">
        <v>1707.45</v>
      </c>
      <c r="L1454" s="138">
        <f t="shared" si="52"/>
        <v>-2.0900625386571309E-2</v>
      </c>
      <c r="M1454" s="138">
        <f t="shared" si="53"/>
        <v>4.6875457768139598E-4</v>
      </c>
    </row>
    <row r="1455" spans="9:13" x14ac:dyDescent="0.25">
      <c r="I1455" s="135">
        <v>36000</v>
      </c>
      <c r="J1455" s="136">
        <v>1140.8</v>
      </c>
      <c r="K1455" s="136">
        <v>1725.23</v>
      </c>
      <c r="L1455" s="138">
        <f t="shared" si="52"/>
        <v>9.2125466110985267E-4</v>
      </c>
      <c r="M1455" s="138">
        <f t="shared" si="53"/>
        <v>1.0413189258836259E-2</v>
      </c>
    </row>
    <row r="1456" spans="9:13" x14ac:dyDescent="0.25">
      <c r="I1456" s="135">
        <v>36003</v>
      </c>
      <c r="J1456" s="136">
        <v>1147.27</v>
      </c>
      <c r="K1456" s="136">
        <v>1725.23</v>
      </c>
      <c r="L1456" s="138">
        <f t="shared" si="52"/>
        <v>5.6714586255259712E-3</v>
      </c>
      <c r="M1456" s="138">
        <f t="shared" si="53"/>
        <v>0</v>
      </c>
    </row>
    <row r="1457" spans="9:13" x14ac:dyDescent="0.25">
      <c r="I1457" s="135">
        <v>36004</v>
      </c>
      <c r="J1457" s="136">
        <v>1130.24</v>
      </c>
      <c r="K1457" s="136">
        <v>1725.23</v>
      </c>
      <c r="L1457" s="138">
        <f t="shared" si="52"/>
        <v>-1.4843933860381579E-2</v>
      </c>
      <c r="M1457" s="138">
        <f t="shared" si="53"/>
        <v>0</v>
      </c>
    </row>
    <row r="1458" spans="9:13" x14ac:dyDescent="0.25">
      <c r="I1458" s="135">
        <v>36005</v>
      </c>
      <c r="J1458" s="136">
        <v>1125.21</v>
      </c>
      <c r="K1458" s="136">
        <v>1725.23</v>
      </c>
      <c r="L1458" s="138">
        <f t="shared" si="52"/>
        <v>-4.4503822197055247E-3</v>
      </c>
      <c r="M1458" s="138">
        <f t="shared" si="53"/>
        <v>0</v>
      </c>
    </row>
    <row r="1459" spans="9:13" x14ac:dyDescent="0.25">
      <c r="I1459" s="135">
        <v>36006</v>
      </c>
      <c r="J1459" s="136">
        <v>1142.95</v>
      </c>
      <c r="K1459" s="136">
        <v>1720.36</v>
      </c>
      <c r="L1459" s="138">
        <f t="shared" si="52"/>
        <v>1.5765945912318596E-2</v>
      </c>
      <c r="M1459" s="138">
        <f t="shared" si="53"/>
        <v>-2.822812030859722E-3</v>
      </c>
    </row>
    <row r="1460" spans="9:13" x14ac:dyDescent="0.25">
      <c r="I1460" s="135">
        <v>36007</v>
      </c>
      <c r="J1460" s="136">
        <v>1120.67</v>
      </c>
      <c r="K1460" s="136">
        <v>1714.74</v>
      </c>
      <c r="L1460" s="138">
        <f t="shared" si="52"/>
        <v>-1.949341615993698E-2</v>
      </c>
      <c r="M1460" s="138">
        <f t="shared" si="53"/>
        <v>-3.2667581203933427E-3</v>
      </c>
    </row>
    <row r="1461" spans="9:13" x14ac:dyDescent="0.25">
      <c r="I1461" s="135">
        <v>36010</v>
      </c>
      <c r="J1461" s="136">
        <v>1112.44</v>
      </c>
      <c r="K1461" s="136">
        <v>1685.11</v>
      </c>
      <c r="L1461" s="138">
        <f t="shared" si="52"/>
        <v>-7.3438211070163545E-3</v>
      </c>
      <c r="M1461" s="138">
        <f t="shared" si="53"/>
        <v>-1.7279587575959102E-2</v>
      </c>
    </row>
    <row r="1462" spans="9:13" x14ac:dyDescent="0.25">
      <c r="I1462" s="135">
        <v>36011</v>
      </c>
      <c r="J1462" s="136">
        <v>1072.1199999999999</v>
      </c>
      <c r="K1462" s="136">
        <v>1666.09</v>
      </c>
      <c r="L1462" s="138">
        <f t="shared" si="52"/>
        <v>-3.6244651396929416E-2</v>
      </c>
      <c r="M1462" s="138">
        <f t="shared" si="53"/>
        <v>-1.1287096984766563E-2</v>
      </c>
    </row>
    <row r="1463" spans="9:13" x14ac:dyDescent="0.25">
      <c r="I1463" s="135">
        <v>36012</v>
      </c>
      <c r="J1463" s="136">
        <v>1081.43</v>
      </c>
      <c r="K1463" s="136">
        <v>1660.21</v>
      </c>
      <c r="L1463" s="138">
        <f t="shared" si="52"/>
        <v>8.6837294332725561E-3</v>
      </c>
      <c r="M1463" s="138">
        <f t="shared" si="53"/>
        <v>-3.5292211105041635E-3</v>
      </c>
    </row>
    <row r="1464" spans="9:13" x14ac:dyDescent="0.25">
      <c r="I1464" s="135">
        <v>36013</v>
      </c>
      <c r="J1464" s="136">
        <v>1089.6300000000001</v>
      </c>
      <c r="K1464" s="136">
        <v>1648.91</v>
      </c>
      <c r="L1464" s="138">
        <f t="shared" si="52"/>
        <v>7.5825527311060769E-3</v>
      </c>
      <c r="M1464" s="138">
        <f t="shared" si="53"/>
        <v>-6.8063678691249628E-3</v>
      </c>
    </row>
    <row r="1465" spans="9:13" x14ac:dyDescent="0.25">
      <c r="I1465" s="135">
        <v>36014</v>
      </c>
      <c r="J1465" s="136">
        <v>1089.45</v>
      </c>
      <c r="K1465" s="136">
        <v>1630.17</v>
      </c>
      <c r="L1465" s="138">
        <f t="shared" si="52"/>
        <v>-1.6519368960111566E-4</v>
      </c>
      <c r="M1465" s="138">
        <f t="shared" si="53"/>
        <v>-1.1365083600681667E-2</v>
      </c>
    </row>
    <row r="1466" spans="9:13" x14ac:dyDescent="0.25">
      <c r="I1466" s="135">
        <v>36017</v>
      </c>
      <c r="J1466" s="136">
        <v>1083.1400000000001</v>
      </c>
      <c r="K1466" s="136">
        <v>1611.71</v>
      </c>
      <c r="L1466" s="138">
        <f t="shared" si="52"/>
        <v>-5.791913350773276E-3</v>
      </c>
      <c r="M1466" s="138">
        <f t="shared" si="53"/>
        <v>-1.1323972346442418E-2</v>
      </c>
    </row>
    <row r="1467" spans="9:13" x14ac:dyDescent="0.25">
      <c r="I1467" s="135">
        <v>36018</v>
      </c>
      <c r="J1467" s="136">
        <v>1068.98</v>
      </c>
      <c r="K1467" s="136">
        <v>1547.89</v>
      </c>
      <c r="L1467" s="138">
        <f t="shared" si="52"/>
        <v>-1.3073102276714073E-2</v>
      </c>
      <c r="M1467" s="138">
        <f t="shared" si="53"/>
        <v>-3.9597694374298067E-2</v>
      </c>
    </row>
    <row r="1468" spans="9:13" x14ac:dyDescent="0.25">
      <c r="I1468" s="135">
        <v>36019</v>
      </c>
      <c r="J1468" s="136">
        <v>1084.22</v>
      </c>
      <c r="K1468" s="136">
        <v>1527.65</v>
      </c>
      <c r="L1468" s="138">
        <f t="shared" si="52"/>
        <v>1.4256581039869791E-2</v>
      </c>
      <c r="M1468" s="138">
        <f t="shared" si="53"/>
        <v>-1.3075864564019412E-2</v>
      </c>
    </row>
    <row r="1469" spans="9:13" x14ac:dyDescent="0.25">
      <c r="I1469" s="135">
        <v>36020</v>
      </c>
      <c r="J1469" s="136">
        <v>1074.9100000000001</v>
      </c>
      <c r="K1469" s="136">
        <v>1536.63</v>
      </c>
      <c r="L1469" s="138">
        <f t="shared" si="52"/>
        <v>-8.5868181734333852E-3</v>
      </c>
      <c r="M1469" s="138">
        <f t="shared" si="53"/>
        <v>5.8783098222760562E-3</v>
      </c>
    </row>
    <row r="1470" spans="9:13" x14ac:dyDescent="0.25">
      <c r="I1470" s="135">
        <v>36021</v>
      </c>
      <c r="J1470" s="136">
        <v>1062.75</v>
      </c>
      <c r="K1470" s="136">
        <v>1562.91</v>
      </c>
      <c r="L1470" s="138">
        <f t="shared" si="52"/>
        <v>-1.1312575006279671E-2</v>
      </c>
      <c r="M1470" s="138">
        <f t="shared" si="53"/>
        <v>1.7102360360008572E-2</v>
      </c>
    </row>
    <row r="1471" spans="9:13" x14ac:dyDescent="0.25">
      <c r="I1471" s="135">
        <v>36024</v>
      </c>
      <c r="J1471" s="136">
        <v>1083.67</v>
      </c>
      <c r="K1471" s="136">
        <v>1534.62</v>
      </c>
      <c r="L1471" s="138">
        <f t="shared" si="52"/>
        <v>1.9684780051752598E-2</v>
      </c>
      <c r="M1471" s="138">
        <f t="shared" si="53"/>
        <v>-1.8100850336871727E-2</v>
      </c>
    </row>
    <row r="1472" spans="9:13" x14ac:dyDescent="0.25">
      <c r="I1472" s="135">
        <v>36025</v>
      </c>
      <c r="J1472" s="136">
        <v>1101.2</v>
      </c>
      <c r="K1472" s="136">
        <v>1541.91</v>
      </c>
      <c r="L1472" s="138">
        <f t="shared" si="52"/>
        <v>1.6176511299565339E-2</v>
      </c>
      <c r="M1472" s="138">
        <f t="shared" si="53"/>
        <v>4.7503616530477849E-3</v>
      </c>
    </row>
    <row r="1473" spans="9:13" x14ac:dyDescent="0.25">
      <c r="I1473" s="135">
        <v>36026</v>
      </c>
      <c r="J1473" s="136">
        <v>1098.06</v>
      </c>
      <c r="K1473" s="136">
        <v>1543.87</v>
      </c>
      <c r="L1473" s="138">
        <f t="shared" si="52"/>
        <v>-2.8514347984018341E-3</v>
      </c>
      <c r="M1473" s="138">
        <f t="shared" si="53"/>
        <v>1.2711507156707E-3</v>
      </c>
    </row>
    <row r="1474" spans="9:13" x14ac:dyDescent="0.25">
      <c r="I1474" s="135">
        <v>36027</v>
      </c>
      <c r="J1474" s="136">
        <v>1091.5999999999999</v>
      </c>
      <c r="K1474" s="136">
        <v>1515.19</v>
      </c>
      <c r="L1474" s="138">
        <f t="shared" si="52"/>
        <v>-5.8831029269803443E-3</v>
      </c>
      <c r="M1474" s="138">
        <f t="shared" si="53"/>
        <v>-1.8576693633531215E-2</v>
      </c>
    </row>
    <row r="1475" spans="9:13" x14ac:dyDescent="0.25">
      <c r="I1475" s="135">
        <v>36028</v>
      </c>
      <c r="J1475" s="136">
        <v>1081.24</v>
      </c>
      <c r="K1475" s="136">
        <v>1454.7</v>
      </c>
      <c r="L1475" s="138">
        <f t="shared" si="52"/>
        <v>-9.4906559179185612E-3</v>
      </c>
      <c r="M1475" s="138">
        <f t="shared" si="53"/>
        <v>-3.9922385971396329E-2</v>
      </c>
    </row>
    <row r="1476" spans="9:13" x14ac:dyDescent="0.25">
      <c r="I1476" s="135">
        <v>36031</v>
      </c>
      <c r="J1476" s="136">
        <v>1088.1400000000001</v>
      </c>
      <c r="K1476" s="136">
        <v>1414.5</v>
      </c>
      <c r="L1476" s="138">
        <f t="shared" si="52"/>
        <v>6.3815619103992551E-3</v>
      </c>
      <c r="M1476" s="138">
        <f t="shared" si="53"/>
        <v>-2.7634563827593349E-2</v>
      </c>
    </row>
    <row r="1477" spans="9:13" x14ac:dyDescent="0.25">
      <c r="I1477" s="135">
        <v>36032</v>
      </c>
      <c r="J1477" s="136">
        <v>1092.8499999999999</v>
      </c>
      <c r="K1477" s="136">
        <v>1426.72</v>
      </c>
      <c r="L1477" s="138">
        <f t="shared" si="52"/>
        <v>4.3284871431983098E-3</v>
      </c>
      <c r="M1477" s="138">
        <f t="shared" si="53"/>
        <v>8.6390950866030592E-3</v>
      </c>
    </row>
    <row r="1478" spans="9:13" x14ac:dyDescent="0.25">
      <c r="I1478" s="135">
        <v>36033</v>
      </c>
      <c r="J1478" s="136">
        <v>1084.19</v>
      </c>
      <c r="K1478" s="136">
        <v>1377.18</v>
      </c>
      <c r="L1478" s="138">
        <f t="shared" si="52"/>
        <v>-7.9242347989201215E-3</v>
      </c>
      <c r="M1478" s="138">
        <f t="shared" si="53"/>
        <v>-3.4723001009308037E-2</v>
      </c>
    </row>
    <row r="1479" spans="9:13" x14ac:dyDescent="0.25">
      <c r="I1479" s="135">
        <v>36034</v>
      </c>
      <c r="J1479" s="136">
        <v>1042.5899999999999</v>
      </c>
      <c r="K1479" s="136">
        <v>1305.6400000000001</v>
      </c>
      <c r="L1479" s="138">
        <f t="shared" ref="L1479:L1542" si="54">(J1479-J1478)/J1478</f>
        <v>-3.8369658454699022E-2</v>
      </c>
      <c r="M1479" s="138">
        <f t="shared" ref="M1479:M1542" si="55">(K1479-K1478)/K1478</f>
        <v>-5.1946731727152556E-2</v>
      </c>
    </row>
    <row r="1480" spans="9:13" x14ac:dyDescent="0.25">
      <c r="I1480" s="135">
        <v>36035</v>
      </c>
      <c r="J1480" s="136">
        <v>1027.1400000000001</v>
      </c>
      <c r="K1480" s="136">
        <v>1300.49</v>
      </c>
      <c r="L1480" s="138">
        <f t="shared" si="54"/>
        <v>-1.4818864558455212E-2</v>
      </c>
      <c r="M1480" s="138">
        <f t="shared" si="55"/>
        <v>-3.9444257222512255E-3</v>
      </c>
    </row>
    <row r="1481" spans="9:13" x14ac:dyDescent="0.25">
      <c r="I1481" s="135">
        <v>36038</v>
      </c>
      <c r="J1481" s="136">
        <v>957.28</v>
      </c>
      <c r="K1481" s="136">
        <v>1266.1600000000001</v>
      </c>
      <c r="L1481" s="138">
        <f t="shared" si="54"/>
        <v>-6.8014097396654913E-2</v>
      </c>
      <c r="M1481" s="138">
        <f t="shared" si="55"/>
        <v>-2.6397742389407012E-2</v>
      </c>
    </row>
    <row r="1482" spans="9:13" x14ac:dyDescent="0.25">
      <c r="I1482" s="135">
        <v>36039</v>
      </c>
      <c r="J1482" s="136">
        <v>994.26</v>
      </c>
      <c r="K1482" s="136">
        <v>1239.08</v>
      </c>
      <c r="L1482" s="138">
        <f t="shared" si="54"/>
        <v>3.863028580979444E-2</v>
      </c>
      <c r="M1482" s="138">
        <f t="shared" si="55"/>
        <v>-2.138750236936892E-2</v>
      </c>
    </row>
    <row r="1483" spans="9:13" x14ac:dyDescent="0.25">
      <c r="I1483" s="135">
        <v>36040</v>
      </c>
      <c r="J1483" s="136">
        <v>990.47</v>
      </c>
      <c r="K1483" s="136">
        <v>1304.6300000000001</v>
      </c>
      <c r="L1483" s="138">
        <f t="shared" si="54"/>
        <v>-3.8118801923037876E-3</v>
      </c>
      <c r="M1483" s="138">
        <f t="shared" si="55"/>
        <v>5.2902153210446612E-2</v>
      </c>
    </row>
    <row r="1484" spans="9:13" x14ac:dyDescent="0.25">
      <c r="I1484" s="135">
        <v>36041</v>
      </c>
      <c r="J1484" s="136">
        <v>982.26</v>
      </c>
      <c r="K1484" s="136">
        <v>1291.69</v>
      </c>
      <c r="L1484" s="138">
        <f t="shared" si="54"/>
        <v>-8.288994113905556E-3</v>
      </c>
      <c r="M1484" s="138">
        <f t="shared" si="55"/>
        <v>-9.9185209599657025E-3</v>
      </c>
    </row>
    <row r="1485" spans="9:13" x14ac:dyDescent="0.25">
      <c r="I1485" s="135">
        <v>36042</v>
      </c>
      <c r="J1485" s="136">
        <v>973.89</v>
      </c>
      <c r="K1485" s="136">
        <v>1280.99</v>
      </c>
      <c r="L1485" s="138">
        <f t="shared" si="54"/>
        <v>-8.521165475536014E-3</v>
      </c>
      <c r="M1485" s="138">
        <f t="shared" si="55"/>
        <v>-8.2837213263244631E-3</v>
      </c>
    </row>
    <row r="1486" spans="9:13" x14ac:dyDescent="0.25">
      <c r="I1486" s="135">
        <v>36045</v>
      </c>
      <c r="J1486" s="136">
        <v>973.89</v>
      </c>
      <c r="K1486" s="136">
        <v>1322.29</v>
      </c>
      <c r="L1486" s="138">
        <f t="shared" si="54"/>
        <v>0</v>
      </c>
      <c r="M1486" s="138">
        <f t="shared" si="55"/>
        <v>3.2240688842223558E-2</v>
      </c>
    </row>
    <row r="1487" spans="9:13" x14ac:dyDescent="0.25">
      <c r="I1487" s="135">
        <v>36046</v>
      </c>
      <c r="J1487" s="136">
        <v>1023.46</v>
      </c>
      <c r="K1487" s="136">
        <v>1327.42</v>
      </c>
      <c r="L1487" s="138">
        <f t="shared" si="54"/>
        <v>5.0898972163180699E-2</v>
      </c>
      <c r="M1487" s="138">
        <f t="shared" si="55"/>
        <v>3.8796330608263764E-3</v>
      </c>
    </row>
    <row r="1488" spans="9:13" x14ac:dyDescent="0.25">
      <c r="I1488" s="135">
        <v>36047</v>
      </c>
      <c r="J1488" s="136">
        <v>1006.2</v>
      </c>
      <c r="K1488" s="136">
        <v>1327.79</v>
      </c>
      <c r="L1488" s="138">
        <f t="shared" si="54"/>
        <v>-1.6864362065933197E-2</v>
      </c>
      <c r="M1488" s="138">
        <f t="shared" si="55"/>
        <v>2.7873619502485333E-4</v>
      </c>
    </row>
    <row r="1489" spans="9:13" x14ac:dyDescent="0.25">
      <c r="I1489" s="135">
        <v>36048</v>
      </c>
      <c r="J1489" s="136">
        <v>980.19</v>
      </c>
      <c r="K1489" s="136">
        <v>1266.8900000000001</v>
      </c>
      <c r="L1489" s="138">
        <f t="shared" si="54"/>
        <v>-2.5849731663685142E-2</v>
      </c>
      <c r="M1489" s="138">
        <f t="shared" si="55"/>
        <v>-4.5865686592006162E-2</v>
      </c>
    </row>
    <row r="1490" spans="9:13" x14ac:dyDescent="0.25">
      <c r="I1490" s="135">
        <v>36049</v>
      </c>
      <c r="J1490" s="136">
        <v>1009.06</v>
      </c>
      <c r="K1490" s="136">
        <v>1248.43</v>
      </c>
      <c r="L1490" s="138">
        <f t="shared" si="54"/>
        <v>2.9453473306195625E-2</v>
      </c>
      <c r="M1490" s="138">
        <f t="shared" si="55"/>
        <v>-1.4571115092865234E-2</v>
      </c>
    </row>
    <row r="1491" spans="9:13" x14ac:dyDescent="0.25">
      <c r="I1491" s="135">
        <v>36052</v>
      </c>
      <c r="J1491" s="136">
        <v>1029.72</v>
      </c>
      <c r="K1491" s="136">
        <v>1244.3699999999999</v>
      </c>
      <c r="L1491" s="138">
        <f t="shared" si="54"/>
        <v>2.0474501020752069E-2</v>
      </c>
      <c r="M1491" s="138">
        <f t="shared" si="55"/>
        <v>-3.2520846182806985E-3</v>
      </c>
    </row>
    <row r="1492" spans="9:13" x14ac:dyDescent="0.25">
      <c r="I1492" s="135">
        <v>36053</v>
      </c>
      <c r="J1492" s="136">
        <v>1037.68</v>
      </c>
      <c r="K1492" s="136">
        <v>1278.27</v>
      </c>
      <c r="L1492" s="138">
        <f t="shared" si="54"/>
        <v>7.7302567688303965E-3</v>
      </c>
      <c r="M1492" s="138">
        <f t="shared" si="55"/>
        <v>2.7242701125870999E-2</v>
      </c>
    </row>
    <row r="1493" spans="9:13" x14ac:dyDescent="0.25">
      <c r="I1493" s="135">
        <v>36054</v>
      </c>
      <c r="J1493" s="136">
        <v>1045.48</v>
      </c>
      <c r="K1493" s="136">
        <v>1247.4100000000001</v>
      </c>
      <c r="L1493" s="138">
        <f t="shared" si="54"/>
        <v>7.5167681751599283E-3</v>
      </c>
      <c r="M1493" s="138">
        <f t="shared" si="55"/>
        <v>-2.4142004427859451E-2</v>
      </c>
    </row>
    <row r="1494" spans="9:13" x14ac:dyDescent="0.25">
      <c r="I1494" s="135">
        <v>36055</v>
      </c>
      <c r="J1494" s="136">
        <v>1018.87</v>
      </c>
      <c r="K1494" s="136">
        <v>1209.95</v>
      </c>
      <c r="L1494" s="138">
        <f t="shared" si="54"/>
        <v>-2.5452423767073511E-2</v>
      </c>
      <c r="M1494" s="138">
        <f t="shared" si="55"/>
        <v>-3.0030222621271301E-2</v>
      </c>
    </row>
    <row r="1495" spans="9:13" x14ac:dyDescent="0.25">
      <c r="I1495" s="135">
        <v>36056</v>
      </c>
      <c r="J1495" s="136">
        <v>1020.09</v>
      </c>
      <c r="K1495" s="136">
        <v>1184.3399999999999</v>
      </c>
      <c r="L1495" s="138">
        <f t="shared" si="54"/>
        <v>1.1974049682491655E-3</v>
      </c>
      <c r="M1495" s="138">
        <f t="shared" si="55"/>
        <v>-2.1166163891069983E-2</v>
      </c>
    </row>
    <row r="1496" spans="9:13" x14ac:dyDescent="0.25">
      <c r="I1496" s="135">
        <v>36059</v>
      </c>
      <c r="J1496" s="136">
        <v>1023.89</v>
      </c>
      <c r="K1496" s="136">
        <v>1159.5</v>
      </c>
      <c r="L1496" s="138">
        <f t="shared" si="54"/>
        <v>3.7251615053573257E-3</v>
      </c>
      <c r="M1496" s="138">
        <f t="shared" si="55"/>
        <v>-2.0973706874714962E-2</v>
      </c>
    </row>
    <row r="1497" spans="9:13" x14ac:dyDescent="0.25">
      <c r="I1497" s="135">
        <v>36060</v>
      </c>
      <c r="J1497" s="136">
        <v>1029.6300000000001</v>
      </c>
      <c r="K1497" s="136">
        <v>1162.68</v>
      </c>
      <c r="L1497" s="138">
        <f t="shared" si="54"/>
        <v>5.6060709646545259E-3</v>
      </c>
      <c r="M1497" s="138">
        <f t="shared" si="55"/>
        <v>2.742561448900443E-3</v>
      </c>
    </row>
    <row r="1498" spans="9:13" x14ac:dyDescent="0.25">
      <c r="I1498" s="135">
        <v>36061</v>
      </c>
      <c r="J1498" s="136">
        <v>1066.0899999999999</v>
      </c>
      <c r="K1498" s="136">
        <v>1218.29</v>
      </c>
      <c r="L1498" s="138">
        <f t="shared" si="54"/>
        <v>3.5410778629216134E-2</v>
      </c>
      <c r="M1498" s="138">
        <f t="shared" si="55"/>
        <v>4.7829153335397438E-2</v>
      </c>
    </row>
    <row r="1499" spans="9:13" x14ac:dyDescent="0.25">
      <c r="I1499" s="135">
        <v>36062</v>
      </c>
      <c r="J1499" s="136">
        <v>1042.72</v>
      </c>
      <c r="K1499" s="136">
        <v>1246.6600000000001</v>
      </c>
      <c r="L1499" s="138">
        <f t="shared" si="54"/>
        <v>-2.1921226162894214E-2</v>
      </c>
      <c r="M1499" s="138">
        <f t="shared" si="55"/>
        <v>2.3286737968792423E-2</v>
      </c>
    </row>
    <row r="1500" spans="9:13" x14ac:dyDescent="0.25">
      <c r="I1500" s="135">
        <v>36063</v>
      </c>
      <c r="J1500" s="136">
        <v>1044.75</v>
      </c>
      <c r="K1500" s="136">
        <v>1259.76</v>
      </c>
      <c r="L1500" s="138">
        <f t="shared" si="54"/>
        <v>1.946831364124571E-3</v>
      </c>
      <c r="M1500" s="138">
        <f t="shared" si="55"/>
        <v>1.0508077583302512E-2</v>
      </c>
    </row>
    <row r="1501" spans="9:13" x14ac:dyDescent="0.25">
      <c r="I1501" s="135">
        <v>36066</v>
      </c>
      <c r="J1501" s="136">
        <v>1048.69</v>
      </c>
      <c r="K1501" s="136">
        <v>1276.8699999999999</v>
      </c>
      <c r="L1501" s="138">
        <f t="shared" si="54"/>
        <v>3.771237138071361E-3</v>
      </c>
      <c r="M1501" s="138">
        <f t="shared" si="55"/>
        <v>1.358195211786364E-2</v>
      </c>
    </row>
    <row r="1502" spans="9:13" x14ac:dyDescent="0.25">
      <c r="I1502" s="135">
        <v>36067</v>
      </c>
      <c r="J1502" s="136">
        <v>1049.02</v>
      </c>
      <c r="K1502" s="136">
        <v>1260.04</v>
      </c>
      <c r="L1502" s="138">
        <f t="shared" si="54"/>
        <v>3.1467831294274494E-4</v>
      </c>
      <c r="M1502" s="138">
        <f t="shared" si="55"/>
        <v>-1.3180668353082091E-2</v>
      </c>
    </row>
    <row r="1503" spans="9:13" x14ac:dyDescent="0.25">
      <c r="I1503" s="135">
        <v>36068</v>
      </c>
      <c r="J1503" s="136">
        <v>1017.01</v>
      </c>
      <c r="K1503" s="136">
        <v>1246.94</v>
      </c>
      <c r="L1503" s="138">
        <f t="shared" si="54"/>
        <v>-3.0514194200301225E-2</v>
      </c>
      <c r="M1503" s="138">
        <f t="shared" si="55"/>
        <v>-1.0396495349353918E-2</v>
      </c>
    </row>
    <row r="1504" spans="9:13" x14ac:dyDescent="0.25">
      <c r="I1504" s="135">
        <v>36069</v>
      </c>
      <c r="J1504" s="136">
        <v>986.39</v>
      </c>
      <c r="K1504" s="136">
        <v>1227.92</v>
      </c>
      <c r="L1504" s="138">
        <f t="shared" si="54"/>
        <v>-3.0107865212731445E-2</v>
      </c>
      <c r="M1504" s="138">
        <f t="shared" si="55"/>
        <v>-1.5253340176752676E-2</v>
      </c>
    </row>
    <row r="1505" spans="9:13" x14ac:dyDescent="0.25">
      <c r="I1505" s="135">
        <v>36070</v>
      </c>
      <c r="J1505" s="136">
        <v>1002.6</v>
      </c>
      <c r="K1505" s="136">
        <v>1248.33</v>
      </c>
      <c r="L1505" s="138">
        <f t="shared" si="54"/>
        <v>1.6433662141749242E-2</v>
      </c>
      <c r="M1505" s="138">
        <f t="shared" si="55"/>
        <v>1.6621604013290648E-2</v>
      </c>
    </row>
    <row r="1506" spans="9:13" x14ac:dyDescent="0.25">
      <c r="I1506" s="135">
        <v>36073</v>
      </c>
      <c r="J1506" s="136">
        <v>988.56</v>
      </c>
      <c r="K1506" s="136">
        <v>1200.78</v>
      </c>
      <c r="L1506" s="138">
        <f t="shared" si="54"/>
        <v>-1.4003590664272968E-2</v>
      </c>
      <c r="M1506" s="138">
        <f t="shared" si="55"/>
        <v>-3.809088942827614E-2</v>
      </c>
    </row>
    <row r="1507" spans="9:13" x14ac:dyDescent="0.25">
      <c r="I1507" s="135">
        <v>36074</v>
      </c>
      <c r="J1507" s="136">
        <v>984.59</v>
      </c>
      <c r="K1507" s="136">
        <v>1185.03</v>
      </c>
      <c r="L1507" s="138">
        <f t="shared" si="54"/>
        <v>-4.0159423808366857E-3</v>
      </c>
      <c r="M1507" s="138">
        <f t="shared" si="55"/>
        <v>-1.3116474291710388E-2</v>
      </c>
    </row>
    <row r="1508" spans="9:13" x14ac:dyDescent="0.25">
      <c r="I1508" s="135">
        <v>36075</v>
      </c>
      <c r="J1508" s="136">
        <v>970.68</v>
      </c>
      <c r="K1508" s="136">
        <v>1200.77</v>
      </c>
      <c r="L1508" s="138">
        <f t="shared" si="54"/>
        <v>-1.4127707979971441E-2</v>
      </c>
      <c r="M1508" s="138">
        <f t="shared" si="55"/>
        <v>1.328236415955715E-2</v>
      </c>
    </row>
    <row r="1509" spans="9:13" x14ac:dyDescent="0.25">
      <c r="I1509" s="135">
        <v>36076</v>
      </c>
      <c r="J1509" s="136">
        <v>959.44</v>
      </c>
      <c r="K1509" s="136">
        <v>1200.77</v>
      </c>
      <c r="L1509" s="138">
        <f t="shared" si="54"/>
        <v>-1.1579511270449474E-2</v>
      </c>
      <c r="M1509" s="138">
        <f t="shared" si="55"/>
        <v>0</v>
      </c>
    </row>
    <row r="1510" spans="9:13" x14ac:dyDescent="0.25">
      <c r="I1510" s="135">
        <v>36077</v>
      </c>
      <c r="J1510" s="136">
        <v>984.39</v>
      </c>
      <c r="K1510" s="136">
        <v>1197.01</v>
      </c>
      <c r="L1510" s="138">
        <f t="shared" si="54"/>
        <v>2.6004752772450523E-2</v>
      </c>
      <c r="M1510" s="138">
        <f t="shared" si="55"/>
        <v>-3.1313240670569641E-3</v>
      </c>
    </row>
    <row r="1511" spans="9:13" x14ac:dyDescent="0.25">
      <c r="I1511" s="135">
        <v>36080</v>
      </c>
      <c r="J1511" s="136">
        <v>997.71</v>
      </c>
      <c r="K1511" s="136">
        <v>1218.43</v>
      </c>
      <c r="L1511" s="138">
        <f t="shared" si="54"/>
        <v>1.3531222381373288E-2</v>
      </c>
      <c r="M1511" s="138">
        <f t="shared" si="55"/>
        <v>1.7894587346805851E-2</v>
      </c>
    </row>
    <row r="1512" spans="9:13" x14ac:dyDescent="0.25">
      <c r="I1512" s="135">
        <v>36081</v>
      </c>
      <c r="J1512" s="136">
        <v>994.8</v>
      </c>
      <c r="K1512" s="136">
        <v>1218.27</v>
      </c>
      <c r="L1512" s="138">
        <f t="shared" si="54"/>
        <v>-2.9166791953574504E-3</v>
      </c>
      <c r="M1512" s="138">
        <f t="shared" si="55"/>
        <v>-1.3131653028904561E-4</v>
      </c>
    </row>
    <row r="1513" spans="9:13" x14ac:dyDescent="0.25">
      <c r="I1513" s="135">
        <v>36082</v>
      </c>
      <c r="J1513" s="136">
        <v>1005.53</v>
      </c>
      <c r="K1513" s="136">
        <v>1233.5899999999999</v>
      </c>
      <c r="L1513" s="138">
        <f t="shared" si="54"/>
        <v>1.0786087655810232E-2</v>
      </c>
      <c r="M1513" s="138">
        <f t="shared" si="55"/>
        <v>1.2575209107997355E-2</v>
      </c>
    </row>
    <row r="1514" spans="9:13" x14ac:dyDescent="0.25">
      <c r="I1514" s="135">
        <v>36083</v>
      </c>
      <c r="J1514" s="136">
        <v>1047.49</v>
      </c>
      <c r="K1514" s="136">
        <v>1253.5899999999999</v>
      </c>
      <c r="L1514" s="138">
        <f t="shared" si="54"/>
        <v>4.1729237317633526E-2</v>
      </c>
      <c r="M1514" s="138">
        <f t="shared" si="55"/>
        <v>1.6212842192300521E-2</v>
      </c>
    </row>
    <row r="1515" spans="9:13" x14ac:dyDescent="0.25">
      <c r="I1515" s="135">
        <v>36084</v>
      </c>
      <c r="J1515" s="136">
        <v>1056.42</v>
      </c>
      <c r="K1515" s="136">
        <v>1258.18</v>
      </c>
      <c r="L1515" s="138">
        <f t="shared" si="54"/>
        <v>8.5251410514659461E-3</v>
      </c>
      <c r="M1515" s="138">
        <f t="shared" si="55"/>
        <v>3.6614842173279508E-3</v>
      </c>
    </row>
    <row r="1516" spans="9:13" x14ac:dyDescent="0.25">
      <c r="I1516" s="135">
        <v>36087</v>
      </c>
      <c r="J1516" s="136">
        <v>1062.3900000000001</v>
      </c>
      <c r="K1516" s="136">
        <v>1266.72</v>
      </c>
      <c r="L1516" s="138">
        <f t="shared" si="54"/>
        <v>5.6511614698699633E-3</v>
      </c>
      <c r="M1516" s="138">
        <f t="shared" si="55"/>
        <v>6.7875820629798309E-3</v>
      </c>
    </row>
    <row r="1517" spans="9:13" x14ac:dyDescent="0.25">
      <c r="I1517" s="135">
        <v>36088</v>
      </c>
      <c r="J1517" s="136">
        <v>1063.93</v>
      </c>
      <c r="K1517" s="136">
        <v>1267.55</v>
      </c>
      <c r="L1517" s="138">
        <f t="shared" si="54"/>
        <v>1.4495618369901482E-3</v>
      </c>
      <c r="M1517" s="138">
        <f t="shared" si="55"/>
        <v>6.5523556902861502E-4</v>
      </c>
    </row>
    <row r="1518" spans="9:13" x14ac:dyDescent="0.25">
      <c r="I1518" s="135">
        <v>36089</v>
      </c>
      <c r="J1518" s="136">
        <v>1069.92</v>
      </c>
      <c r="K1518" s="136">
        <v>1256.1600000000001</v>
      </c>
      <c r="L1518" s="138">
        <f t="shared" si="54"/>
        <v>5.6300696474392191E-3</v>
      </c>
      <c r="M1518" s="138">
        <f t="shared" si="55"/>
        <v>-8.9858388229260167E-3</v>
      </c>
    </row>
    <row r="1519" spans="9:13" x14ac:dyDescent="0.25">
      <c r="I1519" s="135">
        <v>36090</v>
      </c>
      <c r="J1519" s="136">
        <v>1078.48</v>
      </c>
      <c r="K1519" s="136">
        <v>1262.26</v>
      </c>
      <c r="L1519" s="138">
        <f t="shared" si="54"/>
        <v>8.0005981755644773E-3</v>
      </c>
      <c r="M1519" s="138">
        <f t="shared" si="55"/>
        <v>4.8560692905361648E-3</v>
      </c>
    </row>
    <row r="1520" spans="9:13" x14ac:dyDescent="0.25">
      <c r="I1520" s="135">
        <v>36091</v>
      </c>
      <c r="J1520" s="136">
        <v>1070.67</v>
      </c>
      <c r="K1520" s="136">
        <v>1273.07</v>
      </c>
      <c r="L1520" s="138">
        <f t="shared" si="54"/>
        <v>-7.2416734663600119E-3</v>
      </c>
      <c r="M1520" s="138">
        <f t="shared" si="55"/>
        <v>8.5640042463517394E-3</v>
      </c>
    </row>
    <row r="1521" spans="9:13" x14ac:dyDescent="0.25">
      <c r="I1521" s="135">
        <v>36094</v>
      </c>
      <c r="J1521" s="136">
        <v>1072.32</v>
      </c>
      <c r="K1521" s="136">
        <v>1273.07</v>
      </c>
      <c r="L1521" s="138">
        <f t="shared" si="54"/>
        <v>1.5410910924933579E-3</v>
      </c>
      <c r="M1521" s="138">
        <f t="shared" si="55"/>
        <v>0</v>
      </c>
    </row>
    <row r="1522" spans="9:13" x14ac:dyDescent="0.25">
      <c r="I1522" s="135">
        <v>36095</v>
      </c>
      <c r="J1522" s="136">
        <v>1065.3399999999999</v>
      </c>
      <c r="K1522" s="136">
        <v>1263.6300000000001</v>
      </c>
      <c r="L1522" s="138">
        <f t="shared" si="54"/>
        <v>-6.5092509698597605E-3</v>
      </c>
      <c r="M1522" s="138">
        <f t="shared" si="55"/>
        <v>-7.4151460642382806E-3</v>
      </c>
    </row>
    <row r="1523" spans="9:13" x14ac:dyDescent="0.25">
      <c r="I1523" s="135">
        <v>36096</v>
      </c>
      <c r="J1523" s="136">
        <v>1068.0899999999999</v>
      </c>
      <c r="K1523" s="136">
        <v>1236.74</v>
      </c>
      <c r="L1523" s="138">
        <f t="shared" si="54"/>
        <v>2.5813355360729908E-3</v>
      </c>
      <c r="M1523" s="138">
        <f t="shared" si="55"/>
        <v>-2.1279963280390699E-2</v>
      </c>
    </row>
    <row r="1524" spans="9:13" x14ac:dyDescent="0.25">
      <c r="I1524" s="135">
        <v>36097</v>
      </c>
      <c r="J1524" s="136">
        <v>1085.93</v>
      </c>
      <c r="K1524" s="136">
        <v>1232.8900000000001</v>
      </c>
      <c r="L1524" s="138">
        <f t="shared" si="54"/>
        <v>1.6702712318250473E-2</v>
      </c>
      <c r="M1524" s="138">
        <f t="shared" si="55"/>
        <v>-3.1130229474262247E-3</v>
      </c>
    </row>
    <row r="1525" spans="9:13" x14ac:dyDescent="0.25">
      <c r="I1525" s="135">
        <v>36098</v>
      </c>
      <c r="J1525" s="136">
        <v>1098.67</v>
      </c>
      <c r="K1525" s="136">
        <v>1231.6199999999999</v>
      </c>
      <c r="L1525" s="138">
        <f t="shared" si="54"/>
        <v>1.1731879587082049E-2</v>
      </c>
      <c r="M1525" s="138">
        <f t="shared" si="55"/>
        <v>-1.0301000089222956E-3</v>
      </c>
    </row>
    <row r="1526" spans="9:13" x14ac:dyDescent="0.25">
      <c r="I1526" s="135">
        <v>36101</v>
      </c>
      <c r="J1526" s="136">
        <v>1111.5999999999999</v>
      </c>
      <c r="K1526" s="136">
        <v>1198.6500000000001</v>
      </c>
      <c r="L1526" s="138">
        <f t="shared" si="54"/>
        <v>1.1768774973376752E-2</v>
      </c>
      <c r="M1526" s="138">
        <f t="shared" si="55"/>
        <v>-2.6769620499829332E-2</v>
      </c>
    </row>
    <row r="1527" spans="9:13" x14ac:dyDescent="0.25">
      <c r="I1527" s="135">
        <v>36102</v>
      </c>
      <c r="J1527" s="136">
        <v>1110.8399999999999</v>
      </c>
      <c r="K1527" s="136">
        <v>1193.3499999999999</v>
      </c>
      <c r="L1527" s="138">
        <f t="shared" si="54"/>
        <v>-6.8369917236415167E-4</v>
      </c>
      <c r="M1527" s="138">
        <f t="shared" si="55"/>
        <v>-4.4216410128062253E-3</v>
      </c>
    </row>
    <row r="1528" spans="9:13" x14ac:dyDescent="0.25">
      <c r="I1528" s="135">
        <v>36103</v>
      </c>
      <c r="J1528" s="136">
        <v>1118.67</v>
      </c>
      <c r="K1528" s="136">
        <v>1207.08</v>
      </c>
      <c r="L1528" s="138">
        <f t="shared" si="54"/>
        <v>7.0487198876527267E-3</v>
      </c>
      <c r="M1528" s="138">
        <f t="shared" si="55"/>
        <v>1.1505425901872895E-2</v>
      </c>
    </row>
    <row r="1529" spans="9:13" x14ac:dyDescent="0.25">
      <c r="I1529" s="135">
        <v>36104</v>
      </c>
      <c r="J1529" s="136">
        <v>1133.8499999999999</v>
      </c>
      <c r="K1529" s="136">
        <v>1196.01</v>
      </c>
      <c r="L1529" s="138">
        <f t="shared" si="54"/>
        <v>1.356968543001943E-2</v>
      </c>
      <c r="M1529" s="138">
        <f t="shared" si="55"/>
        <v>-9.1708917387413741E-3</v>
      </c>
    </row>
    <row r="1530" spans="9:13" x14ac:dyDescent="0.25">
      <c r="I1530" s="135">
        <v>36105</v>
      </c>
      <c r="J1530" s="136">
        <v>1141.01</v>
      </c>
      <c r="K1530" s="136">
        <v>1225.44</v>
      </c>
      <c r="L1530" s="138">
        <f t="shared" si="54"/>
        <v>6.314768267407578E-3</v>
      </c>
      <c r="M1530" s="138">
        <f t="shared" si="55"/>
        <v>2.4606817668748643E-2</v>
      </c>
    </row>
    <row r="1531" spans="9:13" x14ac:dyDescent="0.25">
      <c r="I1531" s="135">
        <v>36108</v>
      </c>
      <c r="J1531" s="136">
        <v>1130.2</v>
      </c>
      <c r="K1531" s="136">
        <v>1228.43</v>
      </c>
      <c r="L1531" s="138">
        <f t="shared" si="54"/>
        <v>-9.4740624534403253E-3</v>
      </c>
      <c r="M1531" s="138">
        <f t="shared" si="55"/>
        <v>2.4399399399399474E-3</v>
      </c>
    </row>
    <row r="1532" spans="9:13" x14ac:dyDescent="0.25">
      <c r="I1532" s="135">
        <v>36109</v>
      </c>
      <c r="J1532" s="136">
        <v>1128.26</v>
      </c>
      <c r="K1532" s="136">
        <v>1240.97</v>
      </c>
      <c r="L1532" s="138">
        <f t="shared" si="54"/>
        <v>-1.7165103521501102E-3</v>
      </c>
      <c r="M1532" s="138">
        <f t="shared" si="55"/>
        <v>1.0208151868645314E-2</v>
      </c>
    </row>
    <row r="1533" spans="9:13" x14ac:dyDescent="0.25">
      <c r="I1533" s="135">
        <v>36110</v>
      </c>
      <c r="J1533" s="136">
        <v>1120.97</v>
      </c>
      <c r="K1533" s="136">
        <v>1264.1300000000001</v>
      </c>
      <c r="L1533" s="138">
        <f t="shared" si="54"/>
        <v>-6.4612766560898762E-3</v>
      </c>
      <c r="M1533" s="138">
        <f t="shared" si="55"/>
        <v>1.8662820213220369E-2</v>
      </c>
    </row>
    <row r="1534" spans="9:13" x14ac:dyDescent="0.25">
      <c r="I1534" s="135">
        <v>36111</v>
      </c>
      <c r="J1534" s="136">
        <v>1117.69</v>
      </c>
      <c r="K1534" s="136">
        <v>1271.06</v>
      </c>
      <c r="L1534" s="138">
        <f t="shared" si="54"/>
        <v>-2.9260372712918031E-3</v>
      </c>
      <c r="M1534" s="138">
        <f t="shared" si="55"/>
        <v>5.4820311202169363E-3</v>
      </c>
    </row>
    <row r="1535" spans="9:13" x14ac:dyDescent="0.25">
      <c r="I1535" s="135">
        <v>36112</v>
      </c>
      <c r="J1535" s="136">
        <v>1125.72</v>
      </c>
      <c r="K1535" s="136">
        <v>1320.82</v>
      </c>
      <c r="L1535" s="138">
        <f t="shared" si="54"/>
        <v>7.1844608075584213E-3</v>
      </c>
      <c r="M1535" s="138">
        <f t="shared" si="55"/>
        <v>3.9148427296901794E-2</v>
      </c>
    </row>
    <row r="1536" spans="9:13" x14ac:dyDescent="0.25">
      <c r="I1536" s="135">
        <v>36115</v>
      </c>
      <c r="J1536" s="136">
        <v>1135.8699999999999</v>
      </c>
      <c r="K1536" s="136">
        <v>1376.08</v>
      </c>
      <c r="L1536" s="138">
        <f t="shared" si="54"/>
        <v>9.0164516931384928E-3</v>
      </c>
      <c r="M1536" s="138">
        <f t="shared" si="55"/>
        <v>4.1837646310625212E-2</v>
      </c>
    </row>
    <row r="1537" spans="9:13" x14ac:dyDescent="0.25">
      <c r="I1537" s="135">
        <v>36116</v>
      </c>
      <c r="J1537" s="136">
        <v>1139.32</v>
      </c>
      <c r="K1537" s="136">
        <v>1419.73</v>
      </c>
      <c r="L1537" s="138">
        <f t="shared" si="54"/>
        <v>3.0373194115524186E-3</v>
      </c>
      <c r="M1537" s="138">
        <f t="shared" si="55"/>
        <v>3.1720539503517303E-2</v>
      </c>
    </row>
    <row r="1538" spans="9:13" x14ac:dyDescent="0.25">
      <c r="I1538" s="135">
        <v>36117</v>
      </c>
      <c r="J1538" s="136">
        <v>1144.48</v>
      </c>
      <c r="K1538" s="136">
        <v>1421.51</v>
      </c>
      <c r="L1538" s="138">
        <f t="shared" si="54"/>
        <v>4.5290173085700963E-3</v>
      </c>
      <c r="M1538" s="138">
        <f t="shared" si="55"/>
        <v>1.253759517654746E-3</v>
      </c>
    </row>
    <row r="1539" spans="9:13" x14ac:dyDescent="0.25">
      <c r="I1539" s="135">
        <v>36118</v>
      </c>
      <c r="J1539" s="136">
        <v>1152.6099999999999</v>
      </c>
      <c r="K1539" s="136">
        <v>1436.26</v>
      </c>
      <c r="L1539" s="138">
        <f t="shared" si="54"/>
        <v>7.103662798825564E-3</v>
      </c>
      <c r="M1539" s="138">
        <f t="shared" si="55"/>
        <v>1.0376290001477302E-2</v>
      </c>
    </row>
    <row r="1540" spans="9:13" x14ac:dyDescent="0.25">
      <c r="I1540" s="135">
        <v>36119</v>
      </c>
      <c r="J1540" s="136">
        <v>1163.55</v>
      </c>
      <c r="K1540" s="136">
        <v>1508.32</v>
      </c>
      <c r="L1540" s="138">
        <f t="shared" si="54"/>
        <v>9.4915018956976387E-3</v>
      </c>
      <c r="M1540" s="138">
        <f t="shared" si="55"/>
        <v>5.0171974433598339E-2</v>
      </c>
    </row>
    <row r="1541" spans="9:13" x14ac:dyDescent="0.25">
      <c r="I1541" s="135">
        <v>36122</v>
      </c>
      <c r="J1541" s="136">
        <v>1188.21</v>
      </c>
      <c r="K1541" s="136">
        <v>1579.27</v>
      </c>
      <c r="L1541" s="138">
        <f t="shared" si="54"/>
        <v>2.1193760474410281E-2</v>
      </c>
      <c r="M1541" s="138">
        <f t="shared" si="55"/>
        <v>4.7039089848308083E-2</v>
      </c>
    </row>
    <row r="1542" spans="9:13" x14ac:dyDescent="0.25">
      <c r="I1542" s="135">
        <v>36123</v>
      </c>
      <c r="J1542" s="136">
        <v>1182.99</v>
      </c>
      <c r="K1542" s="136">
        <v>1538.04</v>
      </c>
      <c r="L1542" s="138">
        <f t="shared" si="54"/>
        <v>-4.3931628247532231E-3</v>
      </c>
      <c r="M1542" s="138">
        <f t="shared" si="55"/>
        <v>-2.610699880324455E-2</v>
      </c>
    </row>
    <row r="1543" spans="9:13" x14ac:dyDescent="0.25">
      <c r="I1543" s="135">
        <v>36124</v>
      </c>
      <c r="J1543" s="136">
        <v>1186.8699999999999</v>
      </c>
      <c r="K1543" s="136">
        <v>1500.57</v>
      </c>
      <c r="L1543" s="138">
        <f t="shared" ref="L1543:L1606" si="56">(J1543-J1542)/J1542</f>
        <v>3.2798248505903531E-3</v>
      </c>
      <c r="M1543" s="138">
        <f t="shared" ref="M1543:M1606" si="57">(K1543-K1542)/K1542</f>
        <v>-2.4362175236014687E-2</v>
      </c>
    </row>
    <row r="1544" spans="9:13" x14ac:dyDescent="0.25">
      <c r="I1544" s="135">
        <v>36125</v>
      </c>
      <c r="J1544" s="136">
        <v>1186.8699999999999</v>
      </c>
      <c r="K1544" s="136">
        <v>1527.91</v>
      </c>
      <c r="L1544" s="138">
        <f t="shared" si="56"/>
        <v>0</v>
      </c>
      <c r="M1544" s="138">
        <f t="shared" si="57"/>
        <v>1.8219743164264345E-2</v>
      </c>
    </row>
    <row r="1545" spans="9:13" x14ac:dyDescent="0.25">
      <c r="I1545" s="135">
        <v>36126</v>
      </c>
      <c r="J1545" s="136">
        <v>1192.33</v>
      </c>
      <c r="K1545" s="136">
        <v>1573.6</v>
      </c>
      <c r="L1545" s="138">
        <f t="shared" si="56"/>
        <v>4.6003353357992344E-3</v>
      </c>
      <c r="M1545" s="138">
        <f t="shared" si="57"/>
        <v>2.9903593798063906E-2</v>
      </c>
    </row>
    <row r="1546" spans="9:13" x14ac:dyDescent="0.25">
      <c r="I1546" s="135">
        <v>36129</v>
      </c>
      <c r="J1546" s="136">
        <v>1163.6300000000001</v>
      </c>
      <c r="K1546" s="136">
        <v>1581.59</v>
      </c>
      <c r="L1546" s="138">
        <f t="shared" si="56"/>
        <v>-2.4070517390319644E-2</v>
      </c>
      <c r="M1546" s="138">
        <f t="shared" si="57"/>
        <v>5.0775292323335091E-3</v>
      </c>
    </row>
    <row r="1547" spans="9:13" x14ac:dyDescent="0.25">
      <c r="I1547" s="135">
        <v>36130</v>
      </c>
      <c r="J1547" s="136">
        <v>1175.28</v>
      </c>
      <c r="K1547" s="136">
        <v>1555.75</v>
      </c>
      <c r="L1547" s="138">
        <f t="shared" si="56"/>
        <v>1.001177350188622E-2</v>
      </c>
      <c r="M1547" s="138">
        <f t="shared" si="57"/>
        <v>-1.6337988985767438E-2</v>
      </c>
    </row>
    <row r="1548" spans="9:13" x14ac:dyDescent="0.25">
      <c r="I1548" s="135">
        <v>36131</v>
      </c>
      <c r="J1548" s="136">
        <v>1171.25</v>
      </c>
      <c r="K1548" s="136">
        <v>1544.56</v>
      </c>
      <c r="L1548" s="138">
        <f t="shared" si="56"/>
        <v>-3.4289701177591492E-3</v>
      </c>
      <c r="M1548" s="138">
        <f t="shared" si="57"/>
        <v>-7.1926723445283978E-3</v>
      </c>
    </row>
    <row r="1549" spans="9:13" x14ac:dyDescent="0.25">
      <c r="I1549" s="135">
        <v>36132</v>
      </c>
      <c r="J1549" s="136">
        <v>1150.1400000000001</v>
      </c>
      <c r="K1549" s="136">
        <v>1473.7</v>
      </c>
      <c r="L1549" s="138">
        <f t="shared" si="56"/>
        <v>-1.8023479188900661E-2</v>
      </c>
      <c r="M1549" s="138">
        <f t="shared" si="57"/>
        <v>-4.5877143005127609E-2</v>
      </c>
    </row>
    <row r="1550" spans="9:13" x14ac:dyDescent="0.25">
      <c r="I1550" s="135">
        <v>36133</v>
      </c>
      <c r="J1550" s="136">
        <v>1176.74</v>
      </c>
      <c r="K1550" s="136">
        <v>1446.01</v>
      </c>
      <c r="L1550" s="138">
        <f t="shared" si="56"/>
        <v>2.3127619246352538E-2</v>
      </c>
      <c r="M1550" s="138">
        <f t="shared" si="57"/>
        <v>-1.8789441541697805E-2</v>
      </c>
    </row>
    <row r="1551" spans="9:13" x14ac:dyDescent="0.25">
      <c r="I1551" s="135">
        <v>36136</v>
      </c>
      <c r="J1551" s="136">
        <v>1187.7</v>
      </c>
      <c r="K1551" s="136">
        <v>1431.28</v>
      </c>
      <c r="L1551" s="138">
        <f t="shared" si="56"/>
        <v>9.3138671244285369E-3</v>
      </c>
      <c r="M1551" s="138">
        <f t="shared" si="57"/>
        <v>-1.018665154459514E-2</v>
      </c>
    </row>
    <row r="1552" spans="9:13" x14ac:dyDescent="0.25">
      <c r="I1552" s="135">
        <v>36137</v>
      </c>
      <c r="J1552" s="136">
        <v>1181.3800000000001</v>
      </c>
      <c r="K1552" s="136">
        <v>1431.28</v>
      </c>
      <c r="L1552" s="138">
        <f t="shared" si="56"/>
        <v>-5.3212090595267623E-3</v>
      </c>
      <c r="M1552" s="138">
        <f t="shared" si="57"/>
        <v>0</v>
      </c>
    </row>
    <row r="1553" spans="9:13" x14ac:dyDescent="0.25">
      <c r="I1553" s="135">
        <v>36138</v>
      </c>
      <c r="J1553" s="136">
        <v>1183.49</v>
      </c>
      <c r="K1553" s="136">
        <v>1423.32</v>
      </c>
      <c r="L1553" s="138">
        <f t="shared" si="56"/>
        <v>1.7860468265925441E-3</v>
      </c>
      <c r="M1553" s="138">
        <f t="shared" si="57"/>
        <v>-5.5614554804091698E-3</v>
      </c>
    </row>
    <row r="1554" spans="9:13" x14ac:dyDescent="0.25">
      <c r="I1554" s="135">
        <v>36139</v>
      </c>
      <c r="J1554" s="136">
        <v>1165.02</v>
      </c>
      <c r="K1554" s="136">
        <v>1440.44</v>
      </c>
      <c r="L1554" s="138">
        <f t="shared" si="56"/>
        <v>-1.5606384506839963E-2</v>
      </c>
      <c r="M1554" s="138">
        <f t="shared" si="57"/>
        <v>1.2028215720990445E-2</v>
      </c>
    </row>
    <row r="1555" spans="9:13" x14ac:dyDescent="0.25">
      <c r="I1555" s="135">
        <v>36140</v>
      </c>
      <c r="J1555" s="136">
        <v>1166.46</v>
      </c>
      <c r="K1555" s="136">
        <v>1432.37</v>
      </c>
      <c r="L1555" s="138">
        <f t="shared" si="56"/>
        <v>1.2360302827419741E-3</v>
      </c>
      <c r="M1555" s="138">
        <f t="shared" si="57"/>
        <v>-5.6024548054762176E-3</v>
      </c>
    </row>
    <row r="1556" spans="9:13" x14ac:dyDescent="0.25">
      <c r="I1556" s="135">
        <v>36143</v>
      </c>
      <c r="J1556" s="136">
        <v>1141.2</v>
      </c>
      <c r="K1556" s="136">
        <v>1400.91</v>
      </c>
      <c r="L1556" s="138">
        <f t="shared" si="56"/>
        <v>-2.1655264646880296E-2</v>
      </c>
      <c r="M1556" s="138">
        <f t="shared" si="57"/>
        <v>-2.1963598790815091E-2</v>
      </c>
    </row>
    <row r="1557" spans="9:13" x14ac:dyDescent="0.25">
      <c r="I1557" s="135">
        <v>36144</v>
      </c>
      <c r="J1557" s="136">
        <v>1162.83</v>
      </c>
      <c r="K1557" s="136">
        <v>1377.46</v>
      </c>
      <c r="L1557" s="138">
        <f t="shared" si="56"/>
        <v>1.8953732912723346E-2</v>
      </c>
      <c r="M1557" s="138">
        <f t="shared" si="57"/>
        <v>-1.6739119572278052E-2</v>
      </c>
    </row>
    <row r="1558" spans="9:13" x14ac:dyDescent="0.25">
      <c r="I1558" s="135">
        <v>36145</v>
      </c>
      <c r="J1558" s="136">
        <v>1161.94</v>
      </c>
      <c r="K1558" s="136">
        <v>1389.15</v>
      </c>
      <c r="L1558" s="138">
        <f t="shared" si="56"/>
        <v>-7.6537413035428453E-4</v>
      </c>
      <c r="M1558" s="138">
        <f t="shared" si="57"/>
        <v>8.4866348206118908E-3</v>
      </c>
    </row>
    <row r="1559" spans="9:13" x14ac:dyDescent="0.25">
      <c r="I1559" s="135">
        <v>36146</v>
      </c>
      <c r="J1559" s="136">
        <v>1179.98</v>
      </c>
      <c r="K1559" s="136">
        <v>1392.76</v>
      </c>
      <c r="L1559" s="138">
        <f t="shared" si="56"/>
        <v>1.5525758645024668E-2</v>
      </c>
      <c r="M1559" s="138">
        <f t="shared" si="57"/>
        <v>2.598711442248785E-3</v>
      </c>
    </row>
    <row r="1560" spans="9:13" x14ac:dyDescent="0.25">
      <c r="I1560" s="135">
        <v>36147</v>
      </c>
      <c r="J1560" s="136">
        <v>1188.03</v>
      </c>
      <c r="K1560" s="136">
        <v>1368.88</v>
      </c>
      <c r="L1560" s="138">
        <f t="shared" si="56"/>
        <v>6.8221495279580623E-3</v>
      </c>
      <c r="M1560" s="138">
        <f t="shared" si="57"/>
        <v>-1.7145811195037108E-2</v>
      </c>
    </row>
    <row r="1561" spans="9:13" x14ac:dyDescent="0.25">
      <c r="I1561" s="135">
        <v>36150</v>
      </c>
      <c r="J1561" s="136">
        <v>1202.8399999999999</v>
      </c>
      <c r="K1561" s="136">
        <v>1369.82</v>
      </c>
      <c r="L1561" s="138">
        <f t="shared" si="56"/>
        <v>1.2466015167967094E-2</v>
      </c>
      <c r="M1561" s="138">
        <f t="shared" si="57"/>
        <v>6.866927707321512E-4</v>
      </c>
    </row>
    <row r="1562" spans="9:13" x14ac:dyDescent="0.25">
      <c r="I1562" s="135">
        <v>36151</v>
      </c>
      <c r="J1562" s="136">
        <v>1203.57</v>
      </c>
      <c r="K1562" s="136">
        <v>1365.12</v>
      </c>
      <c r="L1562" s="138">
        <f t="shared" si="56"/>
        <v>6.0689701040871459E-4</v>
      </c>
      <c r="M1562" s="138">
        <f t="shared" si="57"/>
        <v>-3.4311077367829685E-3</v>
      </c>
    </row>
    <row r="1563" spans="9:13" x14ac:dyDescent="0.25">
      <c r="I1563" s="135">
        <v>36152</v>
      </c>
      <c r="J1563" s="136">
        <v>1228.54</v>
      </c>
      <c r="K1563" s="136">
        <v>1354.3</v>
      </c>
      <c r="L1563" s="138">
        <f t="shared" si="56"/>
        <v>2.0746612162150957E-2</v>
      </c>
      <c r="M1563" s="138">
        <f t="shared" si="57"/>
        <v>-7.9260431317392886E-3</v>
      </c>
    </row>
    <row r="1564" spans="9:13" x14ac:dyDescent="0.25">
      <c r="I1564" s="135">
        <v>36153</v>
      </c>
      <c r="J1564" s="136">
        <v>1226.27</v>
      </c>
      <c r="K1564" s="136">
        <v>1354.3</v>
      </c>
      <c r="L1564" s="138">
        <f t="shared" si="56"/>
        <v>-1.8477216859035782E-3</v>
      </c>
      <c r="M1564" s="138">
        <f t="shared" si="57"/>
        <v>0</v>
      </c>
    </row>
    <row r="1565" spans="9:13" x14ac:dyDescent="0.25">
      <c r="I1565" s="135">
        <v>36154</v>
      </c>
      <c r="J1565" s="136">
        <v>1226.27</v>
      </c>
      <c r="K1565" s="136">
        <v>1354.3</v>
      </c>
      <c r="L1565" s="138">
        <f t="shared" si="56"/>
        <v>0</v>
      </c>
      <c r="M1565" s="138">
        <f t="shared" si="57"/>
        <v>0</v>
      </c>
    </row>
    <row r="1566" spans="9:13" x14ac:dyDescent="0.25">
      <c r="I1566" s="135">
        <v>36157</v>
      </c>
      <c r="J1566" s="136">
        <v>1225.49</v>
      </c>
      <c r="K1566" s="136">
        <v>1350.2</v>
      </c>
      <c r="L1566" s="138">
        <f t="shared" si="56"/>
        <v>-6.3607525259524631E-4</v>
      </c>
      <c r="M1566" s="138">
        <f t="shared" si="57"/>
        <v>-3.0273942257992388E-3</v>
      </c>
    </row>
    <row r="1567" spans="9:13" x14ac:dyDescent="0.25">
      <c r="I1567" s="135">
        <v>36158</v>
      </c>
      <c r="J1567" s="136">
        <v>1241.81</v>
      </c>
      <c r="K1567" s="136">
        <v>1335.87</v>
      </c>
      <c r="L1567" s="138">
        <f t="shared" si="56"/>
        <v>1.3317122130739489E-2</v>
      </c>
      <c r="M1567" s="138">
        <f t="shared" si="57"/>
        <v>-1.0613242482595285E-2</v>
      </c>
    </row>
    <row r="1568" spans="9:13" x14ac:dyDescent="0.25">
      <c r="I1568" s="135">
        <v>36159</v>
      </c>
      <c r="J1568" s="136">
        <v>1231.93</v>
      </c>
      <c r="K1568" s="136">
        <v>1335.88</v>
      </c>
      <c r="L1568" s="138">
        <f t="shared" si="56"/>
        <v>-7.9561285542875983E-3</v>
      </c>
      <c r="M1568" s="138">
        <f t="shared" si="57"/>
        <v>7.4857583449125137E-6</v>
      </c>
    </row>
    <row r="1569" spans="9:13" x14ac:dyDescent="0.25">
      <c r="I1569" s="135">
        <v>36160</v>
      </c>
      <c r="J1569" s="136">
        <v>1229.23</v>
      </c>
      <c r="K1569" s="136">
        <v>1335.88</v>
      </c>
      <c r="L1569" s="138">
        <f t="shared" si="56"/>
        <v>-2.1916829689998989E-3</v>
      </c>
      <c r="M1569" s="138">
        <f t="shared" si="57"/>
        <v>0</v>
      </c>
    </row>
    <row r="1570" spans="9:13" x14ac:dyDescent="0.25">
      <c r="I1570" s="135">
        <v>36161</v>
      </c>
      <c r="J1570" s="136">
        <v>1229.23</v>
      </c>
      <c r="K1570" s="136">
        <v>1335.88</v>
      </c>
      <c r="L1570" s="138">
        <f t="shared" si="56"/>
        <v>0</v>
      </c>
      <c r="M1570" s="138">
        <f t="shared" si="57"/>
        <v>0</v>
      </c>
    </row>
    <row r="1571" spans="9:13" x14ac:dyDescent="0.25">
      <c r="I1571" s="135">
        <v>36164</v>
      </c>
      <c r="J1571" s="136">
        <v>1228.0999999999999</v>
      </c>
      <c r="K1571" s="136">
        <v>1340.07</v>
      </c>
      <c r="L1571" s="138">
        <f t="shared" si="56"/>
        <v>-9.1927466788160807E-4</v>
      </c>
      <c r="M1571" s="138">
        <f t="shared" si="57"/>
        <v>3.1365092672993285E-3</v>
      </c>
    </row>
    <row r="1572" spans="9:13" x14ac:dyDescent="0.25">
      <c r="I1572" s="135">
        <v>36165</v>
      </c>
      <c r="J1572" s="136">
        <v>1244.78</v>
      </c>
      <c r="K1572" s="136">
        <v>1330.46</v>
      </c>
      <c r="L1572" s="138">
        <f t="shared" si="56"/>
        <v>1.3581955866786144E-2</v>
      </c>
      <c r="M1572" s="138">
        <f t="shared" si="57"/>
        <v>-7.1712671726103117E-3</v>
      </c>
    </row>
    <row r="1573" spans="9:13" x14ac:dyDescent="0.25">
      <c r="I1573" s="135">
        <v>36166</v>
      </c>
      <c r="J1573" s="136">
        <v>1272.3399999999999</v>
      </c>
      <c r="K1573" s="136">
        <v>1353.1</v>
      </c>
      <c r="L1573" s="138">
        <f t="shared" si="56"/>
        <v>2.2140458554925326E-2</v>
      </c>
      <c r="M1573" s="138">
        <f t="shared" si="57"/>
        <v>1.70166709258451E-2</v>
      </c>
    </row>
    <row r="1574" spans="9:13" x14ac:dyDescent="0.25">
      <c r="I1574" s="135">
        <v>36167</v>
      </c>
      <c r="J1574" s="136">
        <v>1269.73</v>
      </c>
      <c r="K1574" s="136">
        <v>1345.82</v>
      </c>
      <c r="L1574" s="138">
        <f t="shared" si="56"/>
        <v>-2.0513384787084429E-3</v>
      </c>
      <c r="M1574" s="138">
        <f t="shared" si="57"/>
        <v>-5.3802379720641292E-3</v>
      </c>
    </row>
    <row r="1575" spans="9:13" x14ac:dyDescent="0.25">
      <c r="I1575" s="135">
        <v>36168</v>
      </c>
      <c r="J1575" s="136">
        <v>1275.0899999999999</v>
      </c>
      <c r="K1575" s="136">
        <v>1372.99</v>
      </c>
      <c r="L1575" s="138">
        <f t="shared" si="56"/>
        <v>4.221369897537193E-3</v>
      </c>
      <c r="M1575" s="138">
        <f t="shared" si="57"/>
        <v>2.0188435303383864E-2</v>
      </c>
    </row>
    <row r="1576" spans="9:13" x14ac:dyDescent="0.25">
      <c r="I1576" s="135">
        <v>36171</v>
      </c>
      <c r="J1576" s="136">
        <v>1263.8800000000001</v>
      </c>
      <c r="K1576" s="136">
        <v>1361.94</v>
      </c>
      <c r="L1576" s="138">
        <f t="shared" si="56"/>
        <v>-8.791536283713158E-3</v>
      </c>
      <c r="M1576" s="138">
        <f t="shared" si="57"/>
        <v>-8.0481285369885837E-3</v>
      </c>
    </row>
    <row r="1577" spans="9:13" x14ac:dyDescent="0.25">
      <c r="I1577" s="135">
        <v>36172</v>
      </c>
      <c r="J1577" s="136">
        <v>1239.51</v>
      </c>
      <c r="K1577" s="136">
        <v>1340.61</v>
      </c>
      <c r="L1577" s="138">
        <f t="shared" si="56"/>
        <v>-1.928189385068212E-2</v>
      </c>
      <c r="M1577" s="138">
        <f t="shared" si="57"/>
        <v>-1.5661482884708689E-2</v>
      </c>
    </row>
    <row r="1578" spans="9:13" x14ac:dyDescent="0.25">
      <c r="I1578" s="135">
        <v>36173</v>
      </c>
      <c r="J1578" s="136">
        <v>1234.4000000000001</v>
      </c>
      <c r="K1578" s="136">
        <v>1267.51</v>
      </c>
      <c r="L1578" s="138">
        <f t="shared" si="56"/>
        <v>-4.1225968326192609E-3</v>
      </c>
      <c r="M1578" s="138">
        <f t="shared" si="57"/>
        <v>-5.4527416623775679E-2</v>
      </c>
    </row>
    <row r="1579" spans="9:13" x14ac:dyDescent="0.25">
      <c r="I1579" s="135">
        <v>36174</v>
      </c>
      <c r="J1579" s="136">
        <v>1212.19</v>
      </c>
      <c r="K1579" s="136">
        <v>1246.29</v>
      </c>
      <c r="L1579" s="138">
        <f t="shared" si="56"/>
        <v>-1.7992546986390176E-2</v>
      </c>
      <c r="M1579" s="138">
        <f t="shared" si="57"/>
        <v>-1.6741485274277938E-2</v>
      </c>
    </row>
    <row r="1580" spans="9:13" x14ac:dyDescent="0.25">
      <c r="I1580" s="135">
        <v>36175</v>
      </c>
      <c r="J1580" s="136">
        <v>1243.26</v>
      </c>
      <c r="K1580" s="136">
        <v>1315.7</v>
      </c>
      <c r="L1580" s="138">
        <f t="shared" si="56"/>
        <v>2.5631295423984634E-2</v>
      </c>
      <c r="M1580" s="138">
        <f t="shared" si="57"/>
        <v>5.5693297707596214E-2</v>
      </c>
    </row>
    <row r="1581" spans="9:13" x14ac:dyDescent="0.25">
      <c r="I1581" s="135">
        <v>36178</v>
      </c>
      <c r="J1581" s="136">
        <v>1243.26</v>
      </c>
      <c r="K1581" s="136">
        <v>1318.58</v>
      </c>
      <c r="L1581" s="138">
        <f t="shared" si="56"/>
        <v>0</v>
      </c>
      <c r="M1581" s="138">
        <f t="shared" si="57"/>
        <v>2.1889488485216093E-3</v>
      </c>
    </row>
    <row r="1582" spans="9:13" x14ac:dyDescent="0.25">
      <c r="I1582" s="135">
        <v>36179</v>
      </c>
      <c r="J1582" s="136">
        <v>1252</v>
      </c>
      <c r="K1582" s="136">
        <v>1306.72</v>
      </c>
      <c r="L1582" s="138">
        <f t="shared" si="56"/>
        <v>7.0299052491031716E-3</v>
      </c>
      <c r="M1582" s="138">
        <f t="shared" si="57"/>
        <v>-8.9945244126256284E-3</v>
      </c>
    </row>
    <row r="1583" spans="9:13" x14ac:dyDescent="0.25">
      <c r="I1583" s="135">
        <v>36180</v>
      </c>
      <c r="J1583" s="136">
        <v>1256.6199999999999</v>
      </c>
      <c r="K1583" s="136">
        <v>1331.74</v>
      </c>
      <c r="L1583" s="138">
        <f t="shared" si="56"/>
        <v>3.6900958466452804E-3</v>
      </c>
      <c r="M1583" s="138">
        <f t="shared" si="57"/>
        <v>1.914717766621769E-2</v>
      </c>
    </row>
    <row r="1584" spans="9:13" x14ac:dyDescent="0.25">
      <c r="I1584" s="135">
        <v>36181</v>
      </c>
      <c r="J1584" s="136">
        <v>1235.1600000000001</v>
      </c>
      <c r="K1584" s="136">
        <v>1310.1199999999999</v>
      </c>
      <c r="L1584" s="138">
        <f t="shared" si="56"/>
        <v>-1.7077557256768006E-2</v>
      </c>
      <c r="M1584" s="138">
        <f t="shared" si="57"/>
        <v>-1.6234400108129304E-2</v>
      </c>
    </row>
    <row r="1585" spans="9:13" x14ac:dyDescent="0.25">
      <c r="I1585" s="135">
        <v>36182</v>
      </c>
      <c r="J1585" s="136">
        <v>1225.19</v>
      </c>
      <c r="K1585" s="136">
        <v>1288.83</v>
      </c>
      <c r="L1585" s="138">
        <f t="shared" si="56"/>
        <v>-8.0718287509310756E-3</v>
      </c>
      <c r="M1585" s="138">
        <f t="shared" si="57"/>
        <v>-1.6250419808872443E-2</v>
      </c>
    </row>
    <row r="1586" spans="9:13" x14ac:dyDescent="0.25">
      <c r="I1586" s="135">
        <v>36185</v>
      </c>
      <c r="J1586" s="136">
        <v>1233.98</v>
      </c>
      <c r="K1586" s="136">
        <v>1295.3399999999999</v>
      </c>
      <c r="L1586" s="138">
        <f t="shared" si="56"/>
        <v>7.1743974403969697E-3</v>
      </c>
      <c r="M1586" s="138">
        <f t="shared" si="57"/>
        <v>5.0510928516561467E-3</v>
      </c>
    </row>
    <row r="1587" spans="9:13" x14ac:dyDescent="0.25">
      <c r="I1587" s="135">
        <v>36186</v>
      </c>
      <c r="J1587" s="136">
        <v>1252.31</v>
      </c>
      <c r="K1587" s="136">
        <v>1301.19</v>
      </c>
      <c r="L1587" s="138">
        <f t="shared" si="56"/>
        <v>1.4854373652733373E-2</v>
      </c>
      <c r="M1587" s="138">
        <f t="shared" si="57"/>
        <v>4.5161887998518817E-3</v>
      </c>
    </row>
    <row r="1588" spans="9:13" x14ac:dyDescent="0.25">
      <c r="I1588" s="135">
        <v>36187</v>
      </c>
      <c r="J1588" s="136">
        <v>1243.17</v>
      </c>
      <c r="K1588" s="136">
        <v>1300.22</v>
      </c>
      <c r="L1588" s="138">
        <f t="shared" si="56"/>
        <v>-7.2985123491786166E-3</v>
      </c>
      <c r="M1588" s="138">
        <f t="shared" si="57"/>
        <v>-7.4547145305453263E-4</v>
      </c>
    </row>
    <row r="1589" spans="9:13" x14ac:dyDescent="0.25">
      <c r="I1589" s="135">
        <v>36188</v>
      </c>
      <c r="J1589" s="136">
        <v>1265.3699999999999</v>
      </c>
      <c r="K1589" s="136">
        <v>1301.73</v>
      </c>
      <c r="L1589" s="138">
        <f t="shared" si="56"/>
        <v>1.785757378315099E-2</v>
      </c>
      <c r="M1589" s="138">
        <f t="shared" si="57"/>
        <v>1.1613419267508505E-3</v>
      </c>
    </row>
    <row r="1590" spans="9:13" x14ac:dyDescent="0.25">
      <c r="I1590" s="135">
        <v>36189</v>
      </c>
      <c r="J1590" s="136">
        <v>1279.6400000000001</v>
      </c>
      <c r="K1590" s="136">
        <v>1320.55</v>
      </c>
      <c r="L1590" s="138">
        <f t="shared" si="56"/>
        <v>1.1277333902337032E-2</v>
      </c>
      <c r="M1590" s="138">
        <f t="shared" si="57"/>
        <v>1.4457683236923122E-2</v>
      </c>
    </row>
    <row r="1591" spans="9:13" x14ac:dyDescent="0.25">
      <c r="I1591" s="135">
        <v>36192</v>
      </c>
      <c r="J1591" s="136">
        <v>1273</v>
      </c>
      <c r="K1591" s="136">
        <v>1333.52</v>
      </c>
      <c r="L1591" s="138">
        <f t="shared" si="56"/>
        <v>-5.1889593948298736E-3</v>
      </c>
      <c r="M1591" s="138">
        <f t="shared" si="57"/>
        <v>9.8216652152512424E-3</v>
      </c>
    </row>
    <row r="1592" spans="9:13" x14ac:dyDescent="0.25">
      <c r="I1592" s="135">
        <v>36193</v>
      </c>
      <c r="J1592" s="136">
        <v>1261.99</v>
      </c>
      <c r="K1592" s="136">
        <v>1357.18</v>
      </c>
      <c r="L1592" s="138">
        <f t="shared" si="56"/>
        <v>-8.6488609583660579E-3</v>
      </c>
      <c r="M1592" s="138">
        <f t="shared" si="57"/>
        <v>1.7742516047753377E-2</v>
      </c>
    </row>
    <row r="1593" spans="9:13" x14ac:dyDescent="0.25">
      <c r="I1593" s="135">
        <v>36194</v>
      </c>
      <c r="J1593" s="136">
        <v>1272.07</v>
      </c>
      <c r="K1593" s="136">
        <v>1369.65</v>
      </c>
      <c r="L1593" s="138">
        <f t="shared" si="56"/>
        <v>7.9873850030506791E-3</v>
      </c>
      <c r="M1593" s="138">
        <f t="shared" si="57"/>
        <v>9.1881695869376404E-3</v>
      </c>
    </row>
    <row r="1594" spans="9:13" x14ac:dyDescent="0.25">
      <c r="I1594" s="135">
        <v>36195</v>
      </c>
      <c r="J1594" s="136">
        <v>1248.49</v>
      </c>
      <c r="K1594" s="136">
        <v>1371.41</v>
      </c>
      <c r="L1594" s="138">
        <f t="shared" si="56"/>
        <v>-1.8536715746774884E-2</v>
      </c>
      <c r="M1594" s="138">
        <f t="shared" si="57"/>
        <v>1.2849998174716101E-3</v>
      </c>
    </row>
    <row r="1595" spans="9:13" x14ac:dyDescent="0.25">
      <c r="I1595" s="135">
        <v>36196</v>
      </c>
      <c r="J1595" s="136">
        <v>1239.4000000000001</v>
      </c>
      <c r="K1595" s="136">
        <v>1364.28</v>
      </c>
      <c r="L1595" s="138">
        <f t="shared" si="56"/>
        <v>-7.2807952006022619E-3</v>
      </c>
      <c r="M1595" s="138">
        <f t="shared" si="57"/>
        <v>-5.1990287368475574E-3</v>
      </c>
    </row>
    <row r="1596" spans="9:13" x14ac:dyDescent="0.25">
      <c r="I1596" s="135">
        <v>36199</v>
      </c>
      <c r="J1596" s="136">
        <v>1243.77</v>
      </c>
      <c r="K1596" s="136">
        <v>1375.84</v>
      </c>
      <c r="L1596" s="138">
        <f t="shared" si="56"/>
        <v>3.5258996288525823E-3</v>
      </c>
      <c r="M1596" s="138">
        <f t="shared" si="57"/>
        <v>8.4733339197231843E-3</v>
      </c>
    </row>
    <row r="1597" spans="9:13" x14ac:dyDescent="0.25">
      <c r="I1597" s="135">
        <v>36200</v>
      </c>
      <c r="J1597" s="136">
        <v>1216.1400000000001</v>
      </c>
      <c r="K1597" s="136">
        <v>1373.18</v>
      </c>
      <c r="L1597" s="138">
        <f t="shared" si="56"/>
        <v>-2.2214718155285852E-2</v>
      </c>
      <c r="M1597" s="138">
        <f t="shared" si="57"/>
        <v>-1.9333643446911375E-3</v>
      </c>
    </row>
    <row r="1598" spans="9:13" x14ac:dyDescent="0.25">
      <c r="I1598" s="135">
        <v>36201</v>
      </c>
      <c r="J1598" s="136">
        <v>1223.55</v>
      </c>
      <c r="K1598" s="136">
        <v>1365.73</v>
      </c>
      <c r="L1598" s="138">
        <f t="shared" si="56"/>
        <v>6.0930484977057362E-3</v>
      </c>
      <c r="M1598" s="138">
        <f t="shared" si="57"/>
        <v>-5.4253630259689517E-3</v>
      </c>
    </row>
    <row r="1599" spans="9:13" x14ac:dyDescent="0.25">
      <c r="I1599" s="135">
        <v>36202</v>
      </c>
      <c r="J1599" s="136">
        <v>1254.04</v>
      </c>
      <c r="K1599" s="136">
        <v>1376.29</v>
      </c>
      <c r="L1599" s="138">
        <f t="shared" si="56"/>
        <v>2.4919292223448172E-2</v>
      </c>
      <c r="M1599" s="138">
        <f t="shared" si="57"/>
        <v>7.7321286052147538E-3</v>
      </c>
    </row>
    <row r="1600" spans="9:13" x14ac:dyDescent="0.25">
      <c r="I1600" s="135">
        <v>36203</v>
      </c>
      <c r="J1600" s="136">
        <v>1230.1300000000001</v>
      </c>
      <c r="K1600" s="136">
        <v>1376.52</v>
      </c>
      <c r="L1600" s="138">
        <f t="shared" si="56"/>
        <v>-1.9066377468023234E-2</v>
      </c>
      <c r="M1600" s="138">
        <f t="shared" si="57"/>
        <v>1.6711594213430177E-4</v>
      </c>
    </row>
    <row r="1601" spans="9:13" x14ac:dyDescent="0.25">
      <c r="I1601" s="135">
        <v>36206</v>
      </c>
      <c r="J1601" s="136">
        <v>1230.1300000000001</v>
      </c>
      <c r="K1601" s="136">
        <v>1376.66</v>
      </c>
      <c r="L1601" s="138">
        <f t="shared" si="56"/>
        <v>0</v>
      </c>
      <c r="M1601" s="138">
        <f t="shared" si="57"/>
        <v>1.0170575073380702E-4</v>
      </c>
    </row>
    <row r="1602" spans="9:13" x14ac:dyDescent="0.25">
      <c r="I1602" s="135">
        <v>36207</v>
      </c>
      <c r="J1602" s="136">
        <v>1241.8699999999999</v>
      </c>
      <c r="K1602" s="136">
        <v>1388.86</v>
      </c>
      <c r="L1602" s="138">
        <f t="shared" si="56"/>
        <v>9.5437067626996993E-3</v>
      </c>
      <c r="M1602" s="138">
        <f t="shared" si="57"/>
        <v>8.8620283875465375E-3</v>
      </c>
    </row>
    <row r="1603" spans="9:13" x14ac:dyDescent="0.25">
      <c r="I1603" s="135">
        <v>36208</v>
      </c>
      <c r="J1603" s="136">
        <v>1224.03</v>
      </c>
      <c r="K1603" s="136">
        <v>1403.11</v>
      </c>
      <c r="L1603" s="138">
        <f t="shared" si="56"/>
        <v>-1.4365432774767021E-2</v>
      </c>
      <c r="M1603" s="138">
        <f t="shared" si="57"/>
        <v>1.0260213412438979E-2</v>
      </c>
    </row>
    <row r="1604" spans="9:13" x14ac:dyDescent="0.25">
      <c r="I1604" s="135">
        <v>36209</v>
      </c>
      <c r="J1604" s="136">
        <v>1237.28</v>
      </c>
      <c r="K1604" s="136">
        <v>1419.95</v>
      </c>
      <c r="L1604" s="138">
        <f t="shared" si="56"/>
        <v>1.0824898082563336E-2</v>
      </c>
      <c r="M1604" s="138">
        <f t="shared" si="57"/>
        <v>1.2001910042690984E-2</v>
      </c>
    </row>
    <row r="1605" spans="9:13" x14ac:dyDescent="0.25">
      <c r="I1605" s="135">
        <v>36210</v>
      </c>
      <c r="J1605" s="136">
        <v>1239.22</v>
      </c>
      <c r="K1605" s="136">
        <v>1414.92</v>
      </c>
      <c r="L1605" s="138">
        <f t="shared" si="56"/>
        <v>1.5679555153239805E-3</v>
      </c>
      <c r="M1605" s="138">
        <f t="shared" si="57"/>
        <v>-3.5423782527553593E-3</v>
      </c>
    </row>
    <row r="1606" spans="9:13" x14ac:dyDescent="0.25">
      <c r="I1606" s="135">
        <v>36213</v>
      </c>
      <c r="J1606" s="136">
        <v>1272.1400000000001</v>
      </c>
      <c r="K1606" s="136">
        <v>1409.27</v>
      </c>
      <c r="L1606" s="138">
        <f t="shared" si="56"/>
        <v>2.6565097399977464E-2</v>
      </c>
      <c r="M1606" s="138">
        <f t="shared" si="57"/>
        <v>-3.9931586238091841E-3</v>
      </c>
    </row>
    <row r="1607" spans="9:13" x14ac:dyDescent="0.25">
      <c r="I1607" s="135">
        <v>36214</v>
      </c>
      <c r="J1607" s="136">
        <v>1271.18</v>
      </c>
      <c r="K1607" s="136">
        <v>1407.68</v>
      </c>
      <c r="L1607" s="138">
        <f t="shared" ref="L1607:L1670" si="58">(J1607-J1606)/J1606</f>
        <v>-7.5463392393921767E-4</v>
      </c>
      <c r="M1607" s="138">
        <f t="shared" ref="M1607:M1670" si="59">(K1607-K1606)/K1606</f>
        <v>-1.12824370063928E-3</v>
      </c>
    </row>
    <row r="1608" spans="9:13" x14ac:dyDescent="0.25">
      <c r="I1608" s="135">
        <v>36215</v>
      </c>
      <c r="J1608" s="136">
        <v>1253.4100000000001</v>
      </c>
      <c r="K1608" s="136">
        <v>1411.34</v>
      </c>
      <c r="L1608" s="138">
        <f t="shared" si="58"/>
        <v>-1.3979137494296624E-2</v>
      </c>
      <c r="M1608" s="138">
        <f t="shared" si="59"/>
        <v>2.6000227324390873E-3</v>
      </c>
    </row>
    <row r="1609" spans="9:13" x14ac:dyDescent="0.25">
      <c r="I1609" s="135">
        <v>36216</v>
      </c>
      <c r="J1609" s="136">
        <v>1245.02</v>
      </c>
      <c r="K1609" s="136">
        <v>1407.22</v>
      </c>
      <c r="L1609" s="138">
        <f t="shared" si="58"/>
        <v>-6.6937394787021801E-3</v>
      </c>
      <c r="M1609" s="138">
        <f t="shared" si="59"/>
        <v>-2.9192115294683712E-3</v>
      </c>
    </row>
    <row r="1610" spans="9:13" x14ac:dyDescent="0.25">
      <c r="I1610" s="135">
        <v>36217</v>
      </c>
      <c r="J1610" s="136">
        <v>1238.33</v>
      </c>
      <c r="K1610" s="136">
        <v>1417.95</v>
      </c>
      <c r="L1610" s="138">
        <f t="shared" si="58"/>
        <v>-5.3734076561019542E-3</v>
      </c>
      <c r="M1610" s="138">
        <f t="shared" si="59"/>
        <v>7.6249626924006324E-3</v>
      </c>
    </row>
    <row r="1611" spans="9:13" x14ac:dyDescent="0.25">
      <c r="I1611" s="135">
        <v>36220</v>
      </c>
      <c r="J1611" s="136">
        <v>1236.1600000000001</v>
      </c>
      <c r="K1611" s="136">
        <v>1411.56</v>
      </c>
      <c r="L1611" s="138">
        <f t="shared" si="58"/>
        <v>-1.7523600332704898E-3</v>
      </c>
      <c r="M1611" s="138">
        <f t="shared" si="59"/>
        <v>-4.5065058711520854E-3</v>
      </c>
    </row>
    <row r="1612" spans="9:13" x14ac:dyDescent="0.25">
      <c r="I1612" s="135">
        <v>36221</v>
      </c>
      <c r="J1612" s="136">
        <v>1225.5</v>
      </c>
      <c r="K1612" s="136">
        <v>1407.53</v>
      </c>
      <c r="L1612" s="138">
        <f t="shared" si="58"/>
        <v>-8.623479161273687E-3</v>
      </c>
      <c r="M1612" s="138">
        <f t="shared" si="59"/>
        <v>-2.854997307942966E-3</v>
      </c>
    </row>
    <row r="1613" spans="9:13" x14ac:dyDescent="0.25">
      <c r="I1613" s="135">
        <v>36222</v>
      </c>
      <c r="J1613" s="136">
        <v>1227.7</v>
      </c>
      <c r="K1613" s="136">
        <v>1415.19</v>
      </c>
      <c r="L1613" s="138">
        <f t="shared" si="58"/>
        <v>1.795185638514929E-3</v>
      </c>
      <c r="M1613" s="138">
        <f t="shared" si="59"/>
        <v>5.4421575383828994E-3</v>
      </c>
    </row>
    <row r="1614" spans="9:13" x14ac:dyDescent="0.25">
      <c r="I1614" s="135">
        <v>36223</v>
      </c>
      <c r="J1614" s="136">
        <v>1246.6400000000001</v>
      </c>
      <c r="K1614" s="136">
        <v>1427.96</v>
      </c>
      <c r="L1614" s="138">
        <f t="shared" si="58"/>
        <v>1.5427221633949707E-2</v>
      </c>
      <c r="M1614" s="138">
        <f t="shared" si="59"/>
        <v>9.0235233431553222E-3</v>
      </c>
    </row>
    <row r="1615" spans="9:13" x14ac:dyDescent="0.25">
      <c r="I1615" s="135">
        <v>36224</v>
      </c>
      <c r="J1615" s="136">
        <v>1275.47</v>
      </c>
      <c r="K1615" s="136">
        <v>1449.43</v>
      </c>
      <c r="L1615" s="138">
        <f t="shared" si="58"/>
        <v>2.3126163126483929E-2</v>
      </c>
      <c r="M1615" s="138">
        <f t="shared" si="59"/>
        <v>1.5035435166251174E-2</v>
      </c>
    </row>
    <row r="1616" spans="9:13" x14ac:dyDescent="0.25">
      <c r="I1616" s="135">
        <v>36227</v>
      </c>
      <c r="J1616" s="136">
        <v>1282.73</v>
      </c>
      <c r="K1616" s="136">
        <v>1454.03</v>
      </c>
      <c r="L1616" s="138">
        <f t="shared" si="58"/>
        <v>5.6920194124518734E-3</v>
      </c>
      <c r="M1616" s="138">
        <f t="shared" si="59"/>
        <v>3.1736613703317227E-3</v>
      </c>
    </row>
    <row r="1617" spans="9:13" x14ac:dyDescent="0.25">
      <c r="I1617" s="135">
        <v>36228</v>
      </c>
      <c r="J1617" s="136">
        <v>1279.8399999999999</v>
      </c>
      <c r="K1617" s="136">
        <v>1441.48</v>
      </c>
      <c r="L1617" s="138">
        <f t="shared" si="58"/>
        <v>-2.2530072579577151E-3</v>
      </c>
      <c r="M1617" s="138">
        <f t="shared" si="59"/>
        <v>-8.6311836757150505E-3</v>
      </c>
    </row>
    <row r="1618" spans="9:13" x14ac:dyDescent="0.25">
      <c r="I1618" s="135">
        <v>36229</v>
      </c>
      <c r="J1618" s="136">
        <v>1286.8399999999999</v>
      </c>
      <c r="K1618" s="136">
        <v>1456.14</v>
      </c>
      <c r="L1618" s="138">
        <f t="shared" si="58"/>
        <v>5.469433679209902E-3</v>
      </c>
      <c r="M1618" s="138">
        <f t="shared" si="59"/>
        <v>1.017010294974615E-2</v>
      </c>
    </row>
    <row r="1619" spans="9:13" x14ac:dyDescent="0.25">
      <c r="I1619" s="135">
        <v>36230</v>
      </c>
      <c r="J1619" s="136">
        <v>1297.68</v>
      </c>
      <c r="K1619" s="136">
        <v>1464.78</v>
      </c>
      <c r="L1619" s="138">
        <f t="shared" si="58"/>
        <v>8.4237356625533454E-3</v>
      </c>
      <c r="M1619" s="138">
        <f t="shared" si="59"/>
        <v>5.9334954056614554E-3</v>
      </c>
    </row>
    <row r="1620" spans="9:13" x14ac:dyDescent="0.25">
      <c r="I1620" s="135">
        <v>36231</v>
      </c>
      <c r="J1620" s="136">
        <v>1294.5899999999999</v>
      </c>
      <c r="K1620" s="136">
        <v>1462.7</v>
      </c>
      <c r="L1620" s="138">
        <f t="shared" si="58"/>
        <v>-2.3811725540966535E-3</v>
      </c>
      <c r="M1620" s="138">
        <f t="shared" si="59"/>
        <v>-1.4200084654350327E-3</v>
      </c>
    </row>
    <row r="1621" spans="9:13" x14ac:dyDescent="0.25">
      <c r="I1621" s="135">
        <v>36234</v>
      </c>
      <c r="J1621" s="136">
        <v>1307.26</v>
      </c>
      <c r="K1621" s="136">
        <v>1454.95</v>
      </c>
      <c r="L1621" s="138">
        <f t="shared" si="58"/>
        <v>9.7868823334029097E-3</v>
      </c>
      <c r="M1621" s="138">
        <f t="shared" si="59"/>
        <v>-5.298420728789225E-3</v>
      </c>
    </row>
    <row r="1622" spans="9:13" x14ac:dyDescent="0.25">
      <c r="I1622" s="135">
        <v>36235</v>
      </c>
      <c r="J1622" s="136">
        <v>1306.3800000000001</v>
      </c>
      <c r="K1622" s="136">
        <v>1449.46</v>
      </c>
      <c r="L1622" s="138">
        <f t="shared" si="58"/>
        <v>-6.7316371647559148E-4</v>
      </c>
      <c r="M1622" s="138">
        <f t="shared" si="59"/>
        <v>-3.7733255438331275E-3</v>
      </c>
    </row>
    <row r="1623" spans="9:13" x14ac:dyDescent="0.25">
      <c r="I1623" s="135">
        <v>36236</v>
      </c>
      <c r="J1623" s="136">
        <v>1297.82</v>
      </c>
      <c r="K1623" s="136">
        <v>1440.06</v>
      </c>
      <c r="L1623" s="138">
        <f t="shared" si="58"/>
        <v>-6.5524579372006403E-3</v>
      </c>
      <c r="M1623" s="138">
        <f t="shared" si="59"/>
        <v>-6.4851737888593618E-3</v>
      </c>
    </row>
    <row r="1624" spans="9:13" x14ac:dyDescent="0.25">
      <c r="I1624" s="135">
        <v>36237</v>
      </c>
      <c r="J1624" s="136">
        <v>1316.55</v>
      </c>
      <c r="K1624" s="136">
        <v>1452.64</v>
      </c>
      <c r="L1624" s="138">
        <f t="shared" si="58"/>
        <v>1.4431893482917523E-2</v>
      </c>
      <c r="M1624" s="138">
        <f t="shared" si="59"/>
        <v>8.7357471216478171E-3</v>
      </c>
    </row>
    <row r="1625" spans="9:13" x14ac:dyDescent="0.25">
      <c r="I1625" s="135">
        <v>36238</v>
      </c>
      <c r="J1625" s="136">
        <v>1299.29</v>
      </c>
      <c r="K1625" s="136">
        <v>1468.43</v>
      </c>
      <c r="L1625" s="138">
        <f t="shared" si="58"/>
        <v>-1.311002240704872E-2</v>
      </c>
      <c r="M1625" s="138">
        <f t="shared" si="59"/>
        <v>1.0869864522524482E-2</v>
      </c>
    </row>
    <row r="1626" spans="9:13" x14ac:dyDescent="0.25">
      <c r="I1626" s="135">
        <v>36241</v>
      </c>
      <c r="J1626" s="136">
        <v>1297.01</v>
      </c>
      <c r="K1626" s="136">
        <v>1462.05</v>
      </c>
      <c r="L1626" s="138">
        <f t="shared" si="58"/>
        <v>-1.7548045470987793E-3</v>
      </c>
      <c r="M1626" s="138">
        <f t="shared" si="59"/>
        <v>-4.344776393835667E-3</v>
      </c>
    </row>
    <row r="1627" spans="9:13" x14ac:dyDescent="0.25">
      <c r="I1627" s="135">
        <v>36242</v>
      </c>
      <c r="J1627" s="136">
        <v>1262.1400000000001</v>
      </c>
      <c r="K1627" s="136">
        <v>1455.76</v>
      </c>
      <c r="L1627" s="138">
        <f t="shared" si="58"/>
        <v>-2.6884912221185567E-2</v>
      </c>
      <c r="M1627" s="138">
        <f t="shared" si="59"/>
        <v>-4.3021784480694663E-3</v>
      </c>
    </row>
    <row r="1628" spans="9:13" x14ac:dyDescent="0.25">
      <c r="I1628" s="135">
        <v>36243</v>
      </c>
      <c r="J1628" s="136">
        <v>1268.5899999999999</v>
      </c>
      <c r="K1628" s="136">
        <v>1447.75</v>
      </c>
      <c r="L1628" s="138">
        <f t="shared" si="58"/>
        <v>5.1103681049644396E-3</v>
      </c>
      <c r="M1628" s="138">
        <f t="shared" si="59"/>
        <v>-5.5022805957025819E-3</v>
      </c>
    </row>
    <row r="1629" spans="9:13" x14ac:dyDescent="0.25">
      <c r="I1629" s="135">
        <v>36244</v>
      </c>
      <c r="J1629" s="136">
        <v>1289.99</v>
      </c>
      <c r="K1629" s="136">
        <v>1464.79</v>
      </c>
      <c r="L1629" s="138">
        <f t="shared" si="58"/>
        <v>1.6869122411496303E-2</v>
      </c>
      <c r="M1629" s="138">
        <f t="shared" si="59"/>
        <v>1.1769987912277647E-2</v>
      </c>
    </row>
    <row r="1630" spans="9:13" x14ac:dyDescent="0.25">
      <c r="I1630" s="135">
        <v>36245</v>
      </c>
      <c r="J1630" s="136">
        <v>1282.8</v>
      </c>
      <c r="K1630" s="136">
        <v>1463.46</v>
      </c>
      <c r="L1630" s="138">
        <f t="shared" si="58"/>
        <v>-5.5736866177257607E-3</v>
      </c>
      <c r="M1630" s="138">
        <f t="shared" si="59"/>
        <v>-9.0797998347881082E-4</v>
      </c>
    </row>
    <row r="1631" spans="9:13" x14ac:dyDescent="0.25">
      <c r="I1631" s="135">
        <v>36248</v>
      </c>
      <c r="J1631" s="136">
        <v>1310.17</v>
      </c>
      <c r="K1631" s="136">
        <v>1452.74</v>
      </c>
      <c r="L1631" s="138">
        <f t="shared" si="58"/>
        <v>2.1336139694418551E-2</v>
      </c>
      <c r="M1631" s="138">
        <f t="shared" si="59"/>
        <v>-7.3251062550394458E-3</v>
      </c>
    </row>
    <row r="1632" spans="9:13" x14ac:dyDescent="0.25">
      <c r="I1632" s="135">
        <v>36249</v>
      </c>
      <c r="J1632" s="136">
        <v>1300.75</v>
      </c>
      <c r="K1632" s="136">
        <v>1456.99</v>
      </c>
      <c r="L1632" s="138">
        <f t="shared" si="58"/>
        <v>-7.1899066533351189E-3</v>
      </c>
      <c r="M1632" s="138">
        <f t="shared" si="59"/>
        <v>2.9255062846758541E-3</v>
      </c>
    </row>
    <row r="1633" spans="9:13" x14ac:dyDescent="0.25">
      <c r="I1633" s="135">
        <v>36250</v>
      </c>
      <c r="J1633" s="136">
        <v>1286.3699999999999</v>
      </c>
      <c r="K1633" s="136">
        <v>1470.28</v>
      </c>
      <c r="L1633" s="138">
        <f t="shared" si="58"/>
        <v>-1.1055160484336043E-2</v>
      </c>
      <c r="M1633" s="138">
        <f t="shared" si="59"/>
        <v>9.1215451032608079E-3</v>
      </c>
    </row>
    <row r="1634" spans="9:13" x14ac:dyDescent="0.25">
      <c r="I1634" s="135">
        <v>36251</v>
      </c>
      <c r="J1634" s="136">
        <v>1293.72</v>
      </c>
      <c r="K1634" s="136">
        <v>1470.28</v>
      </c>
      <c r="L1634" s="138">
        <f t="shared" si="58"/>
        <v>5.7137526528138385E-3</v>
      </c>
      <c r="M1634" s="138">
        <f t="shared" si="59"/>
        <v>0</v>
      </c>
    </row>
    <row r="1635" spans="9:13" x14ac:dyDescent="0.25">
      <c r="I1635" s="135">
        <v>36252</v>
      </c>
      <c r="J1635" s="136">
        <v>1293.72</v>
      </c>
      <c r="K1635" s="136">
        <v>1470.28</v>
      </c>
      <c r="L1635" s="138">
        <f t="shared" si="58"/>
        <v>0</v>
      </c>
      <c r="M1635" s="138">
        <f t="shared" si="59"/>
        <v>0</v>
      </c>
    </row>
    <row r="1636" spans="9:13" x14ac:dyDescent="0.25">
      <c r="I1636" s="135">
        <v>36255</v>
      </c>
      <c r="J1636" s="136">
        <v>1321.12</v>
      </c>
      <c r="K1636" s="136">
        <v>1467.45</v>
      </c>
      <c r="L1636" s="138">
        <f t="shared" si="58"/>
        <v>2.117923507404992E-2</v>
      </c>
      <c r="M1636" s="138">
        <f t="shared" si="59"/>
        <v>-1.9248034388007233E-3</v>
      </c>
    </row>
    <row r="1637" spans="9:13" x14ac:dyDescent="0.25">
      <c r="I1637" s="135">
        <v>36256</v>
      </c>
      <c r="J1637" s="136">
        <v>1317.89</v>
      </c>
      <c r="K1637" s="136">
        <v>1477.51</v>
      </c>
      <c r="L1637" s="138">
        <f t="shared" si="58"/>
        <v>-2.4448952404019248E-3</v>
      </c>
      <c r="M1637" s="138">
        <f t="shared" si="59"/>
        <v>6.8554294865242052E-3</v>
      </c>
    </row>
    <row r="1638" spans="9:13" x14ac:dyDescent="0.25">
      <c r="I1638" s="135">
        <v>36257</v>
      </c>
      <c r="J1638" s="136">
        <v>1326.89</v>
      </c>
      <c r="K1638" s="136">
        <v>1482.28</v>
      </c>
      <c r="L1638" s="138">
        <f t="shared" si="58"/>
        <v>6.8290980279082465E-3</v>
      </c>
      <c r="M1638" s="138">
        <f t="shared" si="59"/>
        <v>3.2284045454852974E-3</v>
      </c>
    </row>
    <row r="1639" spans="9:13" x14ac:dyDescent="0.25">
      <c r="I1639" s="135">
        <v>36258</v>
      </c>
      <c r="J1639" s="136">
        <v>1343.98</v>
      </c>
      <c r="K1639" s="136">
        <v>1498.28</v>
      </c>
      <c r="L1639" s="138">
        <f t="shared" si="58"/>
        <v>1.2879741350074171E-2</v>
      </c>
      <c r="M1639" s="138">
        <f t="shared" si="59"/>
        <v>1.079418193593653E-2</v>
      </c>
    </row>
    <row r="1640" spans="9:13" x14ac:dyDescent="0.25">
      <c r="I1640" s="135">
        <v>36259</v>
      </c>
      <c r="J1640" s="136">
        <v>1348.35</v>
      </c>
      <c r="K1640" s="136">
        <v>1499.22</v>
      </c>
      <c r="L1640" s="138">
        <f t="shared" si="58"/>
        <v>3.2515364811975555E-3</v>
      </c>
      <c r="M1640" s="138">
        <f t="shared" si="59"/>
        <v>6.2738606935956872E-4</v>
      </c>
    </row>
    <row r="1641" spans="9:13" x14ac:dyDescent="0.25">
      <c r="I1641" s="135">
        <v>36262</v>
      </c>
      <c r="J1641" s="136">
        <v>1358.64</v>
      </c>
      <c r="K1641" s="136">
        <v>1491.09</v>
      </c>
      <c r="L1641" s="138">
        <f t="shared" si="58"/>
        <v>7.6315496718212571E-3</v>
      </c>
      <c r="M1641" s="138">
        <f t="shared" si="59"/>
        <v>-5.4228198663305643E-3</v>
      </c>
    </row>
    <row r="1642" spans="9:13" x14ac:dyDescent="0.25">
      <c r="I1642" s="135">
        <v>36263</v>
      </c>
      <c r="J1642" s="136">
        <v>1349.82</v>
      </c>
      <c r="K1642" s="136">
        <v>1497.29</v>
      </c>
      <c r="L1642" s="138">
        <f t="shared" si="58"/>
        <v>-6.4917859035507298E-3</v>
      </c>
      <c r="M1642" s="138">
        <f t="shared" si="59"/>
        <v>4.1580320436727805E-3</v>
      </c>
    </row>
    <row r="1643" spans="9:13" x14ac:dyDescent="0.25">
      <c r="I1643" s="135">
        <v>36264</v>
      </c>
      <c r="J1643" s="136">
        <v>1328.44</v>
      </c>
      <c r="K1643" s="136">
        <v>1504.6</v>
      </c>
      <c r="L1643" s="138">
        <f t="shared" si="58"/>
        <v>-1.583914892356009E-2</v>
      </c>
      <c r="M1643" s="138">
        <f t="shared" si="59"/>
        <v>4.8821537577890357E-3</v>
      </c>
    </row>
    <row r="1644" spans="9:13" x14ac:dyDescent="0.25">
      <c r="I1644" s="135">
        <v>36265</v>
      </c>
      <c r="J1644" s="136">
        <v>1322.86</v>
      </c>
      <c r="K1644" s="136">
        <v>1521.63</v>
      </c>
      <c r="L1644" s="138">
        <f t="shared" si="58"/>
        <v>-4.2004155249767807E-3</v>
      </c>
      <c r="M1644" s="138">
        <f t="shared" si="59"/>
        <v>1.1318622889804732E-2</v>
      </c>
    </row>
    <row r="1645" spans="9:13" x14ac:dyDescent="0.25">
      <c r="I1645" s="135">
        <v>36266</v>
      </c>
      <c r="J1645" s="136">
        <v>1319</v>
      </c>
      <c r="K1645" s="136">
        <v>1585.99</v>
      </c>
      <c r="L1645" s="138">
        <f t="shared" si="58"/>
        <v>-2.9179202636710612E-3</v>
      </c>
      <c r="M1645" s="138">
        <f t="shared" si="59"/>
        <v>4.2296747566754007E-2</v>
      </c>
    </row>
    <row r="1646" spans="9:13" x14ac:dyDescent="0.25">
      <c r="I1646" s="135">
        <v>36269</v>
      </c>
      <c r="J1646" s="136">
        <v>1289.48</v>
      </c>
      <c r="K1646" s="136">
        <v>1630.64</v>
      </c>
      <c r="L1646" s="138">
        <f t="shared" si="58"/>
        <v>-2.238059135708869E-2</v>
      </c>
      <c r="M1646" s="138">
        <f t="shared" si="59"/>
        <v>2.8152762627759374E-2</v>
      </c>
    </row>
    <row r="1647" spans="9:13" x14ac:dyDescent="0.25">
      <c r="I1647" s="135">
        <v>36270</v>
      </c>
      <c r="J1647" s="136">
        <v>1306.17</v>
      </c>
      <c r="K1647" s="136">
        <v>1623.7</v>
      </c>
      <c r="L1647" s="138">
        <f t="shared" si="58"/>
        <v>1.2943201910847826E-2</v>
      </c>
      <c r="M1647" s="138">
        <f t="shared" si="59"/>
        <v>-4.2559976450964373E-3</v>
      </c>
    </row>
    <row r="1648" spans="9:13" x14ac:dyDescent="0.25">
      <c r="I1648" s="135">
        <v>36271</v>
      </c>
      <c r="J1648" s="136">
        <v>1336.12</v>
      </c>
      <c r="K1648" s="136">
        <v>1629.47</v>
      </c>
      <c r="L1648" s="138">
        <f t="shared" si="58"/>
        <v>2.2929633968013213E-2</v>
      </c>
      <c r="M1648" s="138">
        <f t="shared" si="59"/>
        <v>3.5536121204655918E-3</v>
      </c>
    </row>
    <row r="1649" spans="9:13" x14ac:dyDescent="0.25">
      <c r="I1649" s="135">
        <v>36272</v>
      </c>
      <c r="J1649" s="136">
        <v>1358.82</v>
      </c>
      <c r="K1649" s="136">
        <v>1645.07</v>
      </c>
      <c r="L1649" s="138">
        <f t="shared" si="58"/>
        <v>1.6989491961799875E-2</v>
      </c>
      <c r="M1649" s="138">
        <f t="shared" si="59"/>
        <v>9.5736650567361838E-3</v>
      </c>
    </row>
    <row r="1650" spans="9:13" x14ac:dyDescent="0.25">
      <c r="I1650" s="135">
        <v>36273</v>
      </c>
      <c r="J1650" s="136">
        <v>1356.85</v>
      </c>
      <c r="K1650" s="136">
        <v>1640.84</v>
      </c>
      <c r="L1650" s="138">
        <f t="shared" si="58"/>
        <v>-1.4497873154649089E-3</v>
      </c>
      <c r="M1650" s="138">
        <f t="shared" si="59"/>
        <v>-2.5713191535922594E-3</v>
      </c>
    </row>
    <row r="1651" spans="9:13" x14ac:dyDescent="0.25">
      <c r="I1651" s="135">
        <v>36276</v>
      </c>
      <c r="J1651" s="136">
        <v>1360.04</v>
      </c>
      <c r="K1651" s="136">
        <v>1636.75</v>
      </c>
      <c r="L1651" s="138">
        <f t="shared" si="58"/>
        <v>2.3510336441021889E-3</v>
      </c>
      <c r="M1651" s="138">
        <f t="shared" si="59"/>
        <v>-2.4926257282854624E-3</v>
      </c>
    </row>
    <row r="1652" spans="9:13" x14ac:dyDescent="0.25">
      <c r="I1652" s="135">
        <v>36277</v>
      </c>
      <c r="J1652" s="136">
        <v>1362.8</v>
      </c>
      <c r="K1652" s="136">
        <v>1644.85</v>
      </c>
      <c r="L1652" s="138">
        <f t="shared" si="58"/>
        <v>2.0293520778800556E-3</v>
      </c>
      <c r="M1652" s="138">
        <f t="shared" si="59"/>
        <v>4.948831525889665E-3</v>
      </c>
    </row>
    <row r="1653" spans="9:13" x14ac:dyDescent="0.25">
      <c r="I1653" s="135">
        <v>36278</v>
      </c>
      <c r="J1653" s="136">
        <v>1350.91</v>
      </c>
      <c r="K1653" s="136">
        <v>1637.1</v>
      </c>
      <c r="L1653" s="138">
        <f t="shared" si="58"/>
        <v>-8.7246844731434341E-3</v>
      </c>
      <c r="M1653" s="138">
        <f t="shared" si="59"/>
        <v>-4.711675836702435E-3</v>
      </c>
    </row>
    <row r="1654" spans="9:13" x14ac:dyDescent="0.25">
      <c r="I1654" s="135">
        <v>36279</v>
      </c>
      <c r="J1654" s="136">
        <v>1342.83</v>
      </c>
      <c r="K1654" s="136">
        <v>1634.03</v>
      </c>
      <c r="L1654" s="138">
        <f t="shared" si="58"/>
        <v>-5.9811534447151583E-3</v>
      </c>
      <c r="M1654" s="138">
        <f t="shared" si="59"/>
        <v>-1.8752672408526886E-3</v>
      </c>
    </row>
    <row r="1655" spans="9:13" x14ac:dyDescent="0.25">
      <c r="I1655" s="135">
        <v>36280</v>
      </c>
      <c r="J1655" s="136">
        <v>1335.18</v>
      </c>
      <c r="K1655" s="136">
        <v>1644.29</v>
      </c>
      <c r="L1655" s="138">
        <f t="shared" si="58"/>
        <v>-5.6969236612228382E-3</v>
      </c>
      <c r="M1655" s="138">
        <f t="shared" si="59"/>
        <v>6.2789544867597235E-3</v>
      </c>
    </row>
    <row r="1656" spans="9:13" x14ac:dyDescent="0.25">
      <c r="I1656" s="135">
        <v>36283</v>
      </c>
      <c r="J1656" s="136">
        <v>1354.63</v>
      </c>
      <c r="K1656" s="136">
        <v>1644.41</v>
      </c>
      <c r="L1656" s="138">
        <f t="shared" si="58"/>
        <v>1.4567324255905604E-2</v>
      </c>
      <c r="M1656" s="138">
        <f t="shared" si="59"/>
        <v>7.2979827159514582E-5</v>
      </c>
    </row>
    <row r="1657" spans="9:13" x14ac:dyDescent="0.25">
      <c r="I1657" s="135">
        <v>36284</v>
      </c>
      <c r="J1657" s="136">
        <v>1332</v>
      </c>
      <c r="K1657" s="136">
        <v>1665.21</v>
      </c>
      <c r="L1657" s="138">
        <f t="shared" si="58"/>
        <v>-1.6705668706584166E-2</v>
      </c>
      <c r="M1657" s="138">
        <f t="shared" si="59"/>
        <v>1.2648913592108995E-2</v>
      </c>
    </row>
    <row r="1658" spans="9:13" x14ac:dyDescent="0.25">
      <c r="I1658" s="135">
        <v>36285</v>
      </c>
      <c r="J1658" s="136">
        <v>1347.31</v>
      </c>
      <c r="K1658" s="136">
        <v>1674.34</v>
      </c>
      <c r="L1658" s="138">
        <f t="shared" si="58"/>
        <v>1.1493993993993952E-2</v>
      </c>
      <c r="M1658" s="138">
        <f t="shared" si="59"/>
        <v>5.4827919601731206E-3</v>
      </c>
    </row>
    <row r="1659" spans="9:13" x14ac:dyDescent="0.25">
      <c r="I1659" s="135">
        <v>36286</v>
      </c>
      <c r="J1659" s="136">
        <v>1332.05</v>
      </c>
      <c r="K1659" s="136">
        <v>1714.18</v>
      </c>
      <c r="L1659" s="138">
        <f t="shared" si="58"/>
        <v>-1.1326272350090174E-2</v>
      </c>
      <c r="M1659" s="138">
        <f t="shared" si="59"/>
        <v>2.3794450350585989E-2</v>
      </c>
    </row>
    <row r="1660" spans="9:13" x14ac:dyDescent="0.25">
      <c r="I1660" s="135">
        <v>36287</v>
      </c>
      <c r="J1660" s="136">
        <v>1345</v>
      </c>
      <c r="K1660" s="136">
        <v>1706.02</v>
      </c>
      <c r="L1660" s="138">
        <f t="shared" si="58"/>
        <v>9.7218572876393867E-3</v>
      </c>
      <c r="M1660" s="138">
        <f t="shared" si="59"/>
        <v>-4.7602935514357196E-3</v>
      </c>
    </row>
    <row r="1661" spans="9:13" x14ac:dyDescent="0.25">
      <c r="I1661" s="135">
        <v>36290</v>
      </c>
      <c r="J1661" s="136">
        <v>1340.3</v>
      </c>
      <c r="K1661" s="136">
        <v>1718.07</v>
      </c>
      <c r="L1661" s="138">
        <f t="shared" si="58"/>
        <v>-3.4944237918215952E-3</v>
      </c>
      <c r="M1661" s="138">
        <f t="shared" si="59"/>
        <v>7.0632231744059007E-3</v>
      </c>
    </row>
    <row r="1662" spans="9:13" x14ac:dyDescent="0.25">
      <c r="I1662" s="135">
        <v>36291</v>
      </c>
      <c r="J1662" s="136">
        <v>1355.61</v>
      </c>
      <c r="K1662" s="136">
        <v>1729.23</v>
      </c>
      <c r="L1662" s="138">
        <f t="shared" si="58"/>
        <v>1.1422815787510218E-2</v>
      </c>
      <c r="M1662" s="138">
        <f t="shared" si="59"/>
        <v>6.4956608287206471E-3</v>
      </c>
    </row>
    <row r="1663" spans="9:13" x14ac:dyDescent="0.25">
      <c r="I1663" s="135">
        <v>36292</v>
      </c>
      <c r="J1663" s="136">
        <v>1364</v>
      </c>
      <c r="K1663" s="136">
        <v>1692.68</v>
      </c>
      <c r="L1663" s="138">
        <f t="shared" si="58"/>
        <v>6.1890956838619518E-3</v>
      </c>
      <c r="M1663" s="138">
        <f t="shared" si="59"/>
        <v>-2.1136575238690027E-2</v>
      </c>
    </row>
    <row r="1664" spans="9:13" x14ac:dyDescent="0.25">
      <c r="I1664" s="135">
        <v>36293</v>
      </c>
      <c r="J1664" s="136">
        <v>1367.56</v>
      </c>
      <c r="K1664" s="136">
        <v>1691.53</v>
      </c>
      <c r="L1664" s="138">
        <f t="shared" si="58"/>
        <v>2.6099706744867634E-3</v>
      </c>
      <c r="M1664" s="138">
        <f t="shared" si="59"/>
        <v>-6.7939598742827408E-4</v>
      </c>
    </row>
    <row r="1665" spans="9:13" x14ac:dyDescent="0.25">
      <c r="I1665" s="135">
        <v>36294</v>
      </c>
      <c r="J1665" s="136">
        <v>1337.8</v>
      </c>
      <c r="K1665" s="136">
        <v>1695.5</v>
      </c>
      <c r="L1665" s="138">
        <f t="shared" si="58"/>
        <v>-2.1761385240866939E-2</v>
      </c>
      <c r="M1665" s="138">
        <f t="shared" si="59"/>
        <v>2.3469876384102127E-3</v>
      </c>
    </row>
    <row r="1666" spans="9:13" x14ac:dyDescent="0.25">
      <c r="I1666" s="135">
        <v>36297</v>
      </c>
      <c r="J1666" s="136">
        <v>1339.49</v>
      </c>
      <c r="K1666" s="136">
        <v>1681.86</v>
      </c>
      <c r="L1666" s="138">
        <f t="shared" si="58"/>
        <v>1.2632680520257547E-3</v>
      </c>
      <c r="M1666" s="138">
        <f t="shared" si="59"/>
        <v>-8.0448245355352992E-3</v>
      </c>
    </row>
    <row r="1667" spans="9:13" x14ac:dyDescent="0.25">
      <c r="I1667" s="135">
        <v>36298</v>
      </c>
      <c r="J1667" s="136">
        <v>1333.32</v>
      </c>
      <c r="K1667" s="136">
        <v>1697.53</v>
      </c>
      <c r="L1667" s="138">
        <f t="shared" si="58"/>
        <v>-4.606230729606098E-3</v>
      </c>
      <c r="M1667" s="138">
        <f t="shared" si="59"/>
        <v>9.3170656297195207E-3</v>
      </c>
    </row>
    <row r="1668" spans="9:13" x14ac:dyDescent="0.25">
      <c r="I1668" s="135">
        <v>36299</v>
      </c>
      <c r="J1668" s="136">
        <v>1344.23</v>
      </c>
      <c r="K1668" s="136">
        <v>1665.03</v>
      </c>
      <c r="L1668" s="138">
        <f t="shared" si="58"/>
        <v>8.1825818258183195E-3</v>
      </c>
      <c r="M1668" s="138">
        <f t="shared" si="59"/>
        <v>-1.9145464292236368E-2</v>
      </c>
    </row>
    <row r="1669" spans="9:13" x14ac:dyDescent="0.25">
      <c r="I1669" s="135">
        <v>36300</v>
      </c>
      <c r="J1669" s="136">
        <v>1338.83</v>
      </c>
      <c r="K1669" s="136">
        <v>1683.04</v>
      </c>
      <c r="L1669" s="138">
        <f t="shared" si="58"/>
        <v>-4.0171696807838617E-3</v>
      </c>
      <c r="M1669" s="138">
        <f t="shared" si="59"/>
        <v>1.0816621922728113E-2</v>
      </c>
    </row>
    <row r="1670" spans="9:13" x14ac:dyDescent="0.25">
      <c r="I1670" s="135">
        <v>36301</v>
      </c>
      <c r="J1670" s="136">
        <v>1330.29</v>
      </c>
      <c r="K1670" s="136">
        <v>1686.6</v>
      </c>
      <c r="L1670" s="138">
        <f t="shared" si="58"/>
        <v>-6.3787037936108128E-3</v>
      </c>
      <c r="M1670" s="138">
        <f t="shared" si="59"/>
        <v>2.1152200779541459E-3</v>
      </c>
    </row>
    <row r="1671" spans="9:13" x14ac:dyDescent="0.25">
      <c r="I1671" s="135">
        <v>36304</v>
      </c>
      <c r="J1671" s="136">
        <v>1306.6500000000001</v>
      </c>
      <c r="K1671" s="136">
        <v>1680.93</v>
      </c>
      <c r="L1671" s="138">
        <f t="shared" ref="L1671:L1734" si="60">(J1671-J1670)/J1670</f>
        <v>-1.7770561306181265E-2</v>
      </c>
      <c r="M1671" s="138">
        <f t="shared" ref="M1671:M1734" si="61">(K1671-K1670)/K1670</f>
        <v>-3.3617929562432384E-3</v>
      </c>
    </row>
    <row r="1672" spans="9:13" x14ac:dyDescent="0.25">
      <c r="I1672" s="135">
        <v>36305</v>
      </c>
      <c r="J1672" s="136">
        <v>1284.4000000000001</v>
      </c>
      <c r="K1672" s="136">
        <v>1662.22</v>
      </c>
      <c r="L1672" s="138">
        <f t="shared" si="60"/>
        <v>-1.7028278421918647E-2</v>
      </c>
      <c r="M1672" s="138">
        <f t="shared" si="61"/>
        <v>-1.1130743100545553E-2</v>
      </c>
    </row>
    <row r="1673" spans="9:13" x14ac:dyDescent="0.25">
      <c r="I1673" s="135">
        <v>36306</v>
      </c>
      <c r="J1673" s="136">
        <v>1304.76</v>
      </c>
      <c r="K1673" s="136">
        <v>1662.85</v>
      </c>
      <c r="L1673" s="138">
        <f t="shared" si="60"/>
        <v>1.5851759576455855E-2</v>
      </c>
      <c r="M1673" s="138">
        <f t="shared" si="61"/>
        <v>3.7901120188656238E-4</v>
      </c>
    </row>
    <row r="1674" spans="9:13" x14ac:dyDescent="0.25">
      <c r="I1674" s="135">
        <v>36307</v>
      </c>
      <c r="J1674" s="136">
        <v>1281.4100000000001</v>
      </c>
      <c r="K1674" s="136">
        <v>1638.05</v>
      </c>
      <c r="L1674" s="138">
        <f t="shared" si="60"/>
        <v>-1.7896011527024056E-2</v>
      </c>
      <c r="M1674" s="138">
        <f t="shared" si="61"/>
        <v>-1.4914153411311878E-2</v>
      </c>
    </row>
    <row r="1675" spans="9:13" x14ac:dyDescent="0.25">
      <c r="I1675" s="135">
        <v>36308</v>
      </c>
      <c r="J1675" s="136">
        <v>1301.8399999999999</v>
      </c>
      <c r="K1675" s="136">
        <v>1647.45</v>
      </c>
      <c r="L1675" s="138">
        <f t="shared" si="60"/>
        <v>1.5943374876112904E-2</v>
      </c>
      <c r="M1675" s="138">
        <f t="shared" si="61"/>
        <v>5.7385305698849799E-3</v>
      </c>
    </row>
    <row r="1676" spans="9:13" x14ac:dyDescent="0.25">
      <c r="I1676" s="135">
        <v>36311</v>
      </c>
      <c r="J1676" s="136">
        <v>1301.8399999999999</v>
      </c>
      <c r="K1676" s="136">
        <v>1665.02</v>
      </c>
      <c r="L1676" s="138">
        <f t="shared" si="60"/>
        <v>0</v>
      </c>
      <c r="M1676" s="138">
        <f t="shared" si="61"/>
        <v>1.0664967070320761E-2</v>
      </c>
    </row>
    <row r="1677" spans="9:13" x14ac:dyDescent="0.25">
      <c r="I1677" s="135">
        <v>36312</v>
      </c>
      <c r="J1677" s="136">
        <v>1294.26</v>
      </c>
      <c r="K1677" s="136">
        <v>1664.21</v>
      </c>
      <c r="L1677" s="138">
        <f t="shared" si="60"/>
        <v>-5.8225281140538987E-3</v>
      </c>
      <c r="M1677" s="138">
        <f t="shared" si="61"/>
        <v>-4.8648064287512788E-4</v>
      </c>
    </row>
    <row r="1678" spans="9:13" x14ac:dyDescent="0.25">
      <c r="I1678" s="135">
        <v>36313</v>
      </c>
      <c r="J1678" s="136">
        <v>1294.81</v>
      </c>
      <c r="K1678" s="136">
        <v>1662.04</v>
      </c>
      <c r="L1678" s="138">
        <f t="shared" si="60"/>
        <v>4.2495325514189925E-4</v>
      </c>
      <c r="M1678" s="138">
        <f t="shared" si="61"/>
        <v>-1.3039219810000377E-3</v>
      </c>
    </row>
    <row r="1679" spans="9:13" x14ac:dyDescent="0.25">
      <c r="I1679" s="135">
        <v>36314</v>
      </c>
      <c r="J1679" s="136">
        <v>1299.54</v>
      </c>
      <c r="K1679" s="136">
        <v>1670.72</v>
      </c>
      <c r="L1679" s="138">
        <f t="shared" si="60"/>
        <v>3.6530456205929969E-3</v>
      </c>
      <c r="M1679" s="138">
        <f t="shared" si="61"/>
        <v>5.2224976534861155E-3</v>
      </c>
    </row>
    <row r="1680" spans="9:13" x14ac:dyDescent="0.25">
      <c r="I1680" s="135">
        <v>36315</v>
      </c>
      <c r="J1680" s="136">
        <v>1327.75</v>
      </c>
      <c r="K1680" s="136">
        <v>1671.06</v>
      </c>
      <c r="L1680" s="138">
        <f t="shared" si="60"/>
        <v>2.1707681179494311E-2</v>
      </c>
      <c r="M1680" s="138">
        <f t="shared" si="61"/>
        <v>2.0350507565595561E-4</v>
      </c>
    </row>
    <row r="1681" spans="9:13" x14ac:dyDescent="0.25">
      <c r="I1681" s="135">
        <v>36318</v>
      </c>
      <c r="J1681" s="136">
        <v>1334.52</v>
      </c>
      <c r="K1681" s="136">
        <v>1682.06</v>
      </c>
      <c r="L1681" s="138">
        <f t="shared" si="60"/>
        <v>5.0988514404066891E-3</v>
      </c>
      <c r="M1681" s="138">
        <f t="shared" si="61"/>
        <v>6.5826481395042666E-3</v>
      </c>
    </row>
    <row r="1682" spans="9:13" x14ac:dyDescent="0.25">
      <c r="I1682" s="135">
        <v>36319</v>
      </c>
      <c r="J1682" s="136">
        <v>1317.33</v>
      </c>
      <c r="K1682" s="136">
        <v>1693.31</v>
      </c>
      <c r="L1682" s="138">
        <f t="shared" si="60"/>
        <v>-1.288103587806856E-2</v>
      </c>
      <c r="M1682" s="138">
        <f t="shared" si="61"/>
        <v>6.6882275305280431E-3</v>
      </c>
    </row>
    <row r="1683" spans="9:13" x14ac:dyDescent="0.25">
      <c r="I1683" s="135">
        <v>36320</v>
      </c>
      <c r="J1683" s="136">
        <v>1318.64</v>
      </c>
      <c r="K1683" s="136">
        <v>1704.89</v>
      </c>
      <c r="L1683" s="138">
        <f t="shared" si="60"/>
        <v>9.9443571466540119E-4</v>
      </c>
      <c r="M1683" s="138">
        <f t="shared" si="61"/>
        <v>6.8386769109024075E-3</v>
      </c>
    </row>
    <row r="1684" spans="9:13" x14ac:dyDescent="0.25">
      <c r="I1684" s="135">
        <v>36321</v>
      </c>
      <c r="J1684" s="136">
        <v>1302.82</v>
      </c>
      <c r="K1684" s="136">
        <v>1696.9</v>
      </c>
      <c r="L1684" s="138">
        <f t="shared" si="60"/>
        <v>-1.1997209245889828E-2</v>
      </c>
      <c r="M1684" s="138">
        <f t="shared" si="61"/>
        <v>-4.6865193648857164E-3</v>
      </c>
    </row>
    <row r="1685" spans="9:13" x14ac:dyDescent="0.25">
      <c r="I1685" s="135">
        <v>36322</v>
      </c>
      <c r="J1685" s="136">
        <v>1293.6400000000001</v>
      </c>
      <c r="K1685" s="136">
        <v>1699.66</v>
      </c>
      <c r="L1685" s="138">
        <f t="shared" si="60"/>
        <v>-7.0462535116131448E-3</v>
      </c>
      <c r="M1685" s="138">
        <f t="shared" si="61"/>
        <v>1.6264953739171376E-3</v>
      </c>
    </row>
    <row r="1686" spans="9:13" x14ac:dyDescent="0.25">
      <c r="I1686" s="135">
        <v>36325</v>
      </c>
      <c r="J1686" s="136">
        <v>1294</v>
      </c>
      <c r="K1686" s="136">
        <v>1691</v>
      </c>
      <c r="L1686" s="138">
        <f t="shared" si="60"/>
        <v>2.7828453047207871E-4</v>
      </c>
      <c r="M1686" s="138">
        <f t="shared" si="61"/>
        <v>-5.0951366743937502E-3</v>
      </c>
    </row>
    <row r="1687" spans="9:13" x14ac:dyDescent="0.25">
      <c r="I1687" s="135">
        <v>36326</v>
      </c>
      <c r="J1687" s="136">
        <v>1301.1600000000001</v>
      </c>
      <c r="K1687" s="136">
        <v>1688.59</v>
      </c>
      <c r="L1687" s="138">
        <f t="shared" si="60"/>
        <v>5.5332302936631234E-3</v>
      </c>
      <c r="M1687" s="138">
        <f t="shared" si="61"/>
        <v>-1.4251921939681146E-3</v>
      </c>
    </row>
    <row r="1688" spans="9:13" x14ac:dyDescent="0.25">
      <c r="I1688" s="135">
        <v>36327</v>
      </c>
      <c r="J1688" s="136">
        <v>1330.41</v>
      </c>
      <c r="K1688" s="136">
        <v>1677.56</v>
      </c>
      <c r="L1688" s="138">
        <f t="shared" si="60"/>
        <v>2.2479940975744718E-2</v>
      </c>
      <c r="M1688" s="138">
        <f t="shared" si="61"/>
        <v>-6.5320770583741309E-3</v>
      </c>
    </row>
    <row r="1689" spans="9:13" x14ac:dyDescent="0.25">
      <c r="I1689" s="135">
        <v>36328</v>
      </c>
      <c r="J1689" s="136">
        <v>1339.9</v>
      </c>
      <c r="K1689" s="136">
        <v>1659.57</v>
      </c>
      <c r="L1689" s="138">
        <f t="shared" si="60"/>
        <v>7.1331394081523801E-3</v>
      </c>
      <c r="M1689" s="138">
        <f t="shared" si="61"/>
        <v>-1.072390853382294E-2</v>
      </c>
    </row>
    <row r="1690" spans="9:13" x14ac:dyDescent="0.25">
      <c r="I1690" s="135">
        <v>36329</v>
      </c>
      <c r="J1690" s="136">
        <v>1342.84</v>
      </c>
      <c r="K1690" s="136">
        <v>1658.58</v>
      </c>
      <c r="L1690" s="138">
        <f t="shared" si="60"/>
        <v>2.1941935965369259E-3</v>
      </c>
      <c r="M1690" s="138">
        <f t="shared" si="61"/>
        <v>-5.965400676078798E-4</v>
      </c>
    </row>
    <row r="1691" spans="9:13" x14ac:dyDescent="0.25">
      <c r="I1691" s="135">
        <v>36332</v>
      </c>
      <c r="J1691" s="136">
        <v>1349</v>
      </c>
      <c r="K1691" s="136">
        <v>1661.85</v>
      </c>
      <c r="L1691" s="138">
        <f t="shared" si="60"/>
        <v>4.5872926037354277E-3</v>
      </c>
      <c r="M1691" s="138">
        <f t="shared" si="61"/>
        <v>1.9715660384183953E-3</v>
      </c>
    </row>
    <row r="1692" spans="9:13" x14ac:dyDescent="0.25">
      <c r="I1692" s="135">
        <v>36333</v>
      </c>
      <c r="J1692" s="136">
        <v>1335.88</v>
      </c>
      <c r="K1692" s="136">
        <v>1656.03</v>
      </c>
      <c r="L1692" s="138">
        <f t="shared" si="60"/>
        <v>-9.7257227575981396E-3</v>
      </c>
      <c r="M1692" s="138">
        <f t="shared" si="61"/>
        <v>-3.5021211300658522E-3</v>
      </c>
    </row>
    <row r="1693" spans="9:13" x14ac:dyDescent="0.25">
      <c r="I1693" s="135">
        <v>36334</v>
      </c>
      <c r="J1693" s="136">
        <v>1333.06</v>
      </c>
      <c r="K1693" s="136">
        <v>1648.26</v>
      </c>
      <c r="L1693" s="138">
        <f t="shared" si="60"/>
        <v>-2.1109680510226691E-3</v>
      </c>
      <c r="M1693" s="138">
        <f t="shared" si="61"/>
        <v>-4.6919439865219723E-3</v>
      </c>
    </row>
    <row r="1694" spans="9:13" x14ac:dyDescent="0.25">
      <c r="I1694" s="135">
        <v>36335</v>
      </c>
      <c r="J1694" s="136">
        <v>1315.78</v>
      </c>
      <c r="K1694" s="136">
        <v>1649.47</v>
      </c>
      <c r="L1694" s="138">
        <f t="shared" si="60"/>
        <v>-1.2962657344755655E-2</v>
      </c>
      <c r="M1694" s="138">
        <f t="shared" si="61"/>
        <v>7.341074830427459E-4</v>
      </c>
    </row>
    <row r="1695" spans="9:13" x14ac:dyDescent="0.25">
      <c r="I1695" s="135">
        <v>36336</v>
      </c>
      <c r="J1695" s="136">
        <v>1315.31</v>
      </c>
      <c r="K1695" s="136">
        <v>1649.72</v>
      </c>
      <c r="L1695" s="138">
        <f t="shared" si="60"/>
        <v>-3.572025718585381E-4</v>
      </c>
      <c r="M1695" s="138">
        <f t="shared" si="61"/>
        <v>1.5156383565630171E-4</v>
      </c>
    </row>
    <row r="1696" spans="9:13" x14ac:dyDescent="0.25">
      <c r="I1696" s="135">
        <v>36339</v>
      </c>
      <c r="J1696" s="136">
        <v>1331.35</v>
      </c>
      <c r="K1696" s="136">
        <v>1650.57</v>
      </c>
      <c r="L1696" s="138">
        <f t="shared" si="60"/>
        <v>1.2194843801081087E-2</v>
      </c>
      <c r="M1696" s="138">
        <f t="shared" si="61"/>
        <v>5.1523894963988377E-4</v>
      </c>
    </row>
    <row r="1697" spans="9:13" x14ac:dyDescent="0.25">
      <c r="I1697" s="135">
        <v>36340</v>
      </c>
      <c r="J1697" s="136">
        <v>1351.45</v>
      </c>
      <c r="K1697" s="136">
        <v>1650.57</v>
      </c>
      <c r="L1697" s="138">
        <f t="shared" si="60"/>
        <v>1.509745746798373E-2</v>
      </c>
      <c r="M1697" s="138">
        <f t="shared" si="61"/>
        <v>0</v>
      </c>
    </row>
    <row r="1698" spans="9:13" x14ac:dyDescent="0.25">
      <c r="I1698" s="135">
        <v>36341</v>
      </c>
      <c r="J1698" s="136">
        <v>1372.71</v>
      </c>
      <c r="K1698" s="136">
        <v>1670.41</v>
      </c>
      <c r="L1698" s="138">
        <f t="shared" si="60"/>
        <v>1.5731251618631831E-2</v>
      </c>
      <c r="M1698" s="138">
        <f t="shared" si="61"/>
        <v>1.2020090029505048E-2</v>
      </c>
    </row>
    <row r="1699" spans="9:13" x14ac:dyDescent="0.25">
      <c r="I1699" s="135">
        <v>36342</v>
      </c>
      <c r="J1699" s="136">
        <v>1380.96</v>
      </c>
      <c r="K1699" s="136">
        <v>1680.3</v>
      </c>
      <c r="L1699" s="138">
        <f t="shared" si="60"/>
        <v>6.0100093974692391E-3</v>
      </c>
      <c r="M1699" s="138">
        <f t="shared" si="61"/>
        <v>5.9207021030764136E-3</v>
      </c>
    </row>
    <row r="1700" spans="9:13" x14ac:dyDescent="0.25">
      <c r="I1700" s="135">
        <v>36343</v>
      </c>
      <c r="J1700" s="136">
        <v>1391.22</v>
      </c>
      <c r="K1700" s="136">
        <v>1674.66</v>
      </c>
      <c r="L1700" s="138">
        <f t="shared" si="60"/>
        <v>7.4296141814389925E-3</v>
      </c>
      <c r="M1700" s="138">
        <f t="shared" si="61"/>
        <v>-3.3565434743794993E-3</v>
      </c>
    </row>
    <row r="1701" spans="9:13" x14ac:dyDescent="0.25">
      <c r="I1701" s="135">
        <v>36346</v>
      </c>
      <c r="J1701" s="136">
        <v>1391.22</v>
      </c>
      <c r="K1701" s="136">
        <v>1668.48</v>
      </c>
      <c r="L1701" s="138">
        <f t="shared" si="60"/>
        <v>0</v>
      </c>
      <c r="M1701" s="138">
        <f t="shared" si="61"/>
        <v>-3.6903013148938072E-3</v>
      </c>
    </row>
    <row r="1702" spans="9:13" x14ac:dyDescent="0.25">
      <c r="I1702" s="135">
        <v>36347</v>
      </c>
      <c r="J1702" s="136">
        <v>1388.12</v>
      </c>
      <c r="K1702" s="136">
        <v>1675.97</v>
      </c>
      <c r="L1702" s="138">
        <f t="shared" si="60"/>
        <v>-2.2282600882679491E-3</v>
      </c>
      <c r="M1702" s="138">
        <f t="shared" si="61"/>
        <v>4.4891158419639483E-3</v>
      </c>
    </row>
    <row r="1703" spans="9:13" x14ac:dyDescent="0.25">
      <c r="I1703" s="135">
        <v>36348</v>
      </c>
      <c r="J1703" s="136">
        <v>1395.86</v>
      </c>
      <c r="K1703" s="136">
        <v>1681.83</v>
      </c>
      <c r="L1703" s="138">
        <f t="shared" si="60"/>
        <v>5.5758868109385424E-3</v>
      </c>
      <c r="M1703" s="138">
        <f t="shared" si="61"/>
        <v>3.4964826339373019E-3</v>
      </c>
    </row>
    <row r="1704" spans="9:13" x14ac:dyDescent="0.25">
      <c r="I1704" s="135">
        <v>36349</v>
      </c>
      <c r="J1704" s="136">
        <v>1394.42</v>
      </c>
      <c r="K1704" s="136">
        <v>1691.01</v>
      </c>
      <c r="L1704" s="138">
        <f t="shared" si="60"/>
        <v>-1.0316220824436743E-3</v>
      </c>
      <c r="M1704" s="138">
        <f t="shared" si="61"/>
        <v>5.458340022475556E-3</v>
      </c>
    </row>
    <row r="1705" spans="9:13" x14ac:dyDescent="0.25">
      <c r="I1705" s="135">
        <v>36350</v>
      </c>
      <c r="J1705" s="136">
        <v>1403.28</v>
      </c>
      <c r="K1705" s="136">
        <v>1689.81</v>
      </c>
      <c r="L1705" s="138">
        <f t="shared" si="60"/>
        <v>6.353896243599417E-3</v>
      </c>
      <c r="M1705" s="138">
        <f t="shared" si="61"/>
        <v>-7.0963507016519442E-4</v>
      </c>
    </row>
    <row r="1706" spans="9:13" x14ac:dyDescent="0.25">
      <c r="I1706" s="135">
        <v>36353</v>
      </c>
      <c r="J1706" s="136">
        <v>1399.1</v>
      </c>
      <c r="K1706" s="136">
        <v>1664.18</v>
      </c>
      <c r="L1706" s="138">
        <f t="shared" si="60"/>
        <v>-2.97873553389207E-3</v>
      </c>
      <c r="M1706" s="138">
        <f t="shared" si="61"/>
        <v>-1.5167385682413929E-2</v>
      </c>
    </row>
    <row r="1707" spans="9:13" x14ac:dyDescent="0.25">
      <c r="I1707" s="135">
        <v>36354</v>
      </c>
      <c r="J1707" s="136">
        <v>1393.56</v>
      </c>
      <c r="K1707" s="136">
        <v>1652.47</v>
      </c>
      <c r="L1707" s="138">
        <f t="shared" si="60"/>
        <v>-3.9596883710956788E-3</v>
      </c>
      <c r="M1707" s="138">
        <f t="shared" si="61"/>
        <v>-7.0364984556959198E-3</v>
      </c>
    </row>
    <row r="1708" spans="9:13" x14ac:dyDescent="0.25">
      <c r="I1708" s="135">
        <v>36355</v>
      </c>
      <c r="J1708" s="136">
        <v>1398.17</v>
      </c>
      <c r="K1708" s="136">
        <v>1667.43</v>
      </c>
      <c r="L1708" s="138">
        <f t="shared" si="60"/>
        <v>3.3080742845662385E-3</v>
      </c>
      <c r="M1708" s="138">
        <f t="shared" si="61"/>
        <v>9.0531144287037194E-3</v>
      </c>
    </row>
    <row r="1709" spans="9:13" x14ac:dyDescent="0.25">
      <c r="I1709" s="135">
        <v>36356</v>
      </c>
      <c r="J1709" s="136">
        <v>1409.62</v>
      </c>
      <c r="K1709" s="136">
        <v>1675.03</v>
      </c>
      <c r="L1709" s="138">
        <f t="shared" si="60"/>
        <v>8.189275982176572E-3</v>
      </c>
      <c r="M1709" s="138">
        <f t="shared" si="61"/>
        <v>4.557912476085898E-3</v>
      </c>
    </row>
    <row r="1710" spans="9:13" x14ac:dyDescent="0.25">
      <c r="I1710" s="135">
        <v>36357</v>
      </c>
      <c r="J1710" s="136">
        <v>1418.78</v>
      </c>
      <c r="K1710" s="136">
        <v>1678</v>
      </c>
      <c r="L1710" s="138">
        <f t="shared" si="60"/>
        <v>6.4982051900512776E-3</v>
      </c>
      <c r="M1710" s="138">
        <f t="shared" si="61"/>
        <v>1.7731025712972468E-3</v>
      </c>
    </row>
    <row r="1711" spans="9:13" x14ac:dyDescent="0.25">
      <c r="I1711" s="135">
        <v>36360</v>
      </c>
      <c r="J1711" s="136">
        <v>1407.65</v>
      </c>
      <c r="K1711" s="136">
        <v>1657.44</v>
      </c>
      <c r="L1711" s="138">
        <f t="shared" si="60"/>
        <v>-7.8447680401470855E-3</v>
      </c>
      <c r="M1711" s="138">
        <f t="shared" si="61"/>
        <v>-1.2252681764004736E-2</v>
      </c>
    </row>
    <row r="1712" spans="9:13" x14ac:dyDescent="0.25">
      <c r="I1712" s="135">
        <v>36361</v>
      </c>
      <c r="J1712" s="136">
        <v>1377.1</v>
      </c>
      <c r="K1712" s="136">
        <v>1650.49</v>
      </c>
      <c r="L1712" s="138">
        <f t="shared" si="60"/>
        <v>-2.1702838063439193E-2</v>
      </c>
      <c r="M1712" s="138">
        <f t="shared" si="61"/>
        <v>-4.1932136306593575E-3</v>
      </c>
    </row>
    <row r="1713" spans="9:13" x14ac:dyDescent="0.25">
      <c r="I1713" s="135">
        <v>36362</v>
      </c>
      <c r="J1713" s="136">
        <v>1379.29</v>
      </c>
      <c r="K1713" s="136">
        <v>1644.91</v>
      </c>
      <c r="L1713" s="138">
        <f t="shared" si="60"/>
        <v>1.5902984532714071E-3</v>
      </c>
      <c r="M1713" s="138">
        <f t="shared" si="61"/>
        <v>-3.3808141824548631E-3</v>
      </c>
    </row>
    <row r="1714" spans="9:13" x14ac:dyDescent="0.25">
      <c r="I1714" s="135">
        <v>36363</v>
      </c>
      <c r="J1714" s="136">
        <v>1360.97</v>
      </c>
      <c r="K1714" s="136">
        <v>1638.28</v>
      </c>
      <c r="L1714" s="138">
        <f t="shared" si="60"/>
        <v>-1.3282195912389662E-2</v>
      </c>
      <c r="M1714" s="138">
        <f t="shared" si="61"/>
        <v>-4.0306156567837198E-3</v>
      </c>
    </row>
    <row r="1715" spans="9:13" x14ac:dyDescent="0.25">
      <c r="I1715" s="135">
        <v>36364</v>
      </c>
      <c r="J1715" s="136">
        <v>1356.94</v>
      </c>
      <c r="K1715" s="136">
        <v>1641.91</v>
      </c>
      <c r="L1715" s="138">
        <f t="shared" si="60"/>
        <v>-2.9611233164580945E-3</v>
      </c>
      <c r="M1715" s="138">
        <f t="shared" si="61"/>
        <v>2.2157384574066148E-3</v>
      </c>
    </row>
    <row r="1716" spans="9:13" x14ac:dyDescent="0.25">
      <c r="I1716" s="135">
        <v>36367</v>
      </c>
      <c r="J1716" s="136">
        <v>1347.76</v>
      </c>
      <c r="K1716" s="136">
        <v>1640</v>
      </c>
      <c r="L1716" s="138">
        <f t="shared" si="60"/>
        <v>-6.765221748935151E-3</v>
      </c>
      <c r="M1716" s="138">
        <f t="shared" si="61"/>
        <v>-1.1632793514870375E-3</v>
      </c>
    </row>
    <row r="1717" spans="9:13" x14ac:dyDescent="0.25">
      <c r="I1717" s="135">
        <v>36368</v>
      </c>
      <c r="J1717" s="136">
        <v>1362.84</v>
      </c>
      <c r="K1717" s="136">
        <v>1649.09</v>
      </c>
      <c r="L1717" s="138">
        <f t="shared" si="60"/>
        <v>1.1188935715557612E-2</v>
      </c>
      <c r="M1717" s="138">
        <f t="shared" si="61"/>
        <v>5.5426829268292186E-3</v>
      </c>
    </row>
    <row r="1718" spans="9:13" x14ac:dyDescent="0.25">
      <c r="I1718" s="135">
        <v>36369</v>
      </c>
      <c r="J1718" s="136">
        <v>1365.4</v>
      </c>
      <c r="K1718" s="136">
        <v>1649.09</v>
      </c>
      <c r="L1718" s="138">
        <f t="shared" si="60"/>
        <v>1.8784303366500639E-3</v>
      </c>
      <c r="M1718" s="138">
        <f t="shared" si="61"/>
        <v>0</v>
      </c>
    </row>
    <row r="1719" spans="9:13" x14ac:dyDescent="0.25">
      <c r="I1719" s="135">
        <v>36370</v>
      </c>
      <c r="J1719" s="136">
        <v>1341.03</v>
      </c>
      <c r="K1719" s="136">
        <v>1649.09</v>
      </c>
      <c r="L1719" s="138">
        <f t="shared" si="60"/>
        <v>-1.7848249597187723E-2</v>
      </c>
      <c r="M1719" s="138">
        <f t="shared" si="61"/>
        <v>0</v>
      </c>
    </row>
    <row r="1720" spans="9:13" x14ac:dyDescent="0.25">
      <c r="I1720" s="135">
        <v>36371</v>
      </c>
      <c r="J1720" s="136">
        <v>1328.72</v>
      </c>
      <c r="K1720" s="136">
        <v>1649.09</v>
      </c>
      <c r="L1720" s="138">
        <f t="shared" si="60"/>
        <v>-9.1795112711870325E-3</v>
      </c>
      <c r="M1720" s="138">
        <f t="shared" si="61"/>
        <v>0</v>
      </c>
    </row>
    <row r="1721" spans="9:13" x14ac:dyDescent="0.25">
      <c r="I1721" s="135">
        <v>36374</v>
      </c>
      <c r="J1721" s="136">
        <v>1328.05</v>
      </c>
      <c r="K1721" s="136">
        <v>1636.72</v>
      </c>
      <c r="L1721" s="138">
        <f t="shared" si="60"/>
        <v>-5.0424468661574499E-4</v>
      </c>
      <c r="M1721" s="138">
        <f t="shared" si="61"/>
        <v>-7.5011066709517928E-3</v>
      </c>
    </row>
    <row r="1722" spans="9:13" x14ac:dyDescent="0.25">
      <c r="I1722" s="135">
        <v>36375</v>
      </c>
      <c r="J1722" s="136">
        <v>1322.18</v>
      </c>
      <c r="K1722" s="136">
        <v>1613.35</v>
      </c>
      <c r="L1722" s="138">
        <f t="shared" si="60"/>
        <v>-4.4200143066901783E-3</v>
      </c>
      <c r="M1722" s="138">
        <f t="shared" si="61"/>
        <v>-1.4278557114228528E-2</v>
      </c>
    </row>
    <row r="1723" spans="9:13" x14ac:dyDescent="0.25">
      <c r="I1723" s="135">
        <v>36376</v>
      </c>
      <c r="J1723" s="136">
        <v>1305.33</v>
      </c>
      <c r="K1723" s="136">
        <v>1611.87</v>
      </c>
      <c r="L1723" s="138">
        <f t="shared" si="60"/>
        <v>-1.2744104433587058E-2</v>
      </c>
      <c r="M1723" s="138">
        <f t="shared" si="61"/>
        <v>-9.1734589518704447E-4</v>
      </c>
    </row>
    <row r="1724" spans="9:13" x14ac:dyDescent="0.25">
      <c r="I1724" s="135">
        <v>36377</v>
      </c>
      <c r="J1724" s="136">
        <v>1313.71</v>
      </c>
      <c r="K1724" s="136">
        <v>1629.72</v>
      </c>
      <c r="L1724" s="138">
        <f t="shared" si="60"/>
        <v>6.4198325327695753E-3</v>
      </c>
      <c r="M1724" s="138">
        <f t="shared" si="61"/>
        <v>1.1074094064657905E-2</v>
      </c>
    </row>
    <row r="1725" spans="9:13" x14ac:dyDescent="0.25">
      <c r="I1725" s="135">
        <v>36378</v>
      </c>
      <c r="J1725" s="136">
        <v>1300.29</v>
      </c>
      <c r="K1725" s="136">
        <v>1636.42</v>
      </c>
      <c r="L1725" s="138">
        <f t="shared" si="60"/>
        <v>-1.021534433017947E-2</v>
      </c>
      <c r="M1725" s="138">
        <f t="shared" si="61"/>
        <v>4.1111356552046025E-3</v>
      </c>
    </row>
    <row r="1726" spans="9:13" x14ac:dyDescent="0.25">
      <c r="I1726" s="135">
        <v>36381</v>
      </c>
      <c r="J1726" s="136">
        <v>1297.8</v>
      </c>
      <c r="K1726" s="136">
        <v>1653.7</v>
      </c>
      <c r="L1726" s="138">
        <f t="shared" si="60"/>
        <v>-1.9149574325727408E-3</v>
      </c>
      <c r="M1726" s="138">
        <f t="shared" si="61"/>
        <v>1.055963627919481E-2</v>
      </c>
    </row>
    <row r="1727" spans="9:13" x14ac:dyDescent="0.25">
      <c r="I1727" s="135">
        <v>36382</v>
      </c>
      <c r="J1727" s="136">
        <v>1281.43</v>
      </c>
      <c r="K1727" s="136">
        <v>1634.29</v>
      </c>
      <c r="L1727" s="138">
        <f t="shared" si="60"/>
        <v>-1.2613653875789714E-2</v>
      </c>
      <c r="M1727" s="138">
        <f t="shared" si="61"/>
        <v>-1.1737316320977251E-2</v>
      </c>
    </row>
    <row r="1728" spans="9:13" x14ac:dyDescent="0.25">
      <c r="I1728" s="135">
        <v>36383</v>
      </c>
      <c r="J1728" s="136">
        <v>1301.93</v>
      </c>
      <c r="K1728" s="136">
        <v>1660.81</v>
      </c>
      <c r="L1728" s="138">
        <f t="shared" si="60"/>
        <v>1.5997752510866766E-2</v>
      </c>
      <c r="M1728" s="138">
        <f t="shared" si="61"/>
        <v>1.6227230173347436E-2</v>
      </c>
    </row>
    <row r="1729" spans="9:13" x14ac:dyDescent="0.25">
      <c r="I1729" s="135">
        <v>36384</v>
      </c>
      <c r="J1729" s="136">
        <v>1298.1600000000001</v>
      </c>
      <c r="K1729" s="136">
        <v>1649.68</v>
      </c>
      <c r="L1729" s="138">
        <f t="shared" si="60"/>
        <v>-2.8957009977494809E-3</v>
      </c>
      <c r="M1729" s="138">
        <f t="shared" si="61"/>
        <v>-6.7015492440434983E-3</v>
      </c>
    </row>
    <row r="1730" spans="9:13" x14ac:dyDescent="0.25">
      <c r="I1730" s="135">
        <v>36385</v>
      </c>
      <c r="J1730" s="136">
        <v>1327.68</v>
      </c>
      <c r="K1730" s="136">
        <v>1658.09</v>
      </c>
      <c r="L1730" s="138">
        <f t="shared" si="60"/>
        <v>2.2739877981142523E-2</v>
      </c>
      <c r="M1730" s="138">
        <f t="shared" si="61"/>
        <v>5.0979583919304678E-3</v>
      </c>
    </row>
    <row r="1731" spans="9:13" x14ac:dyDescent="0.25">
      <c r="I1731" s="135">
        <v>36388</v>
      </c>
      <c r="J1731" s="136">
        <v>1330.77</v>
      </c>
      <c r="K1731" s="136">
        <v>1638.84</v>
      </c>
      <c r="L1731" s="138">
        <f t="shared" si="60"/>
        <v>2.3273680404916229E-3</v>
      </c>
      <c r="M1731" s="138">
        <f t="shared" si="61"/>
        <v>-1.1609743741292693E-2</v>
      </c>
    </row>
    <row r="1732" spans="9:13" x14ac:dyDescent="0.25">
      <c r="I1732" s="135">
        <v>36389</v>
      </c>
      <c r="J1732" s="136">
        <v>1344.16</v>
      </c>
      <c r="K1732" s="136">
        <v>1640.95</v>
      </c>
      <c r="L1732" s="138">
        <f t="shared" si="60"/>
        <v>1.0061843894887998E-2</v>
      </c>
      <c r="M1732" s="138">
        <f t="shared" si="61"/>
        <v>1.2874960337800685E-3</v>
      </c>
    </row>
    <row r="1733" spans="9:13" x14ac:dyDescent="0.25">
      <c r="I1733" s="135">
        <v>36390</v>
      </c>
      <c r="J1733" s="136">
        <v>1332.84</v>
      </c>
      <c r="K1733" s="136">
        <v>1634.66</v>
      </c>
      <c r="L1733" s="138">
        <f t="shared" si="60"/>
        <v>-8.4216164742293795E-3</v>
      </c>
      <c r="M1733" s="138">
        <f t="shared" si="61"/>
        <v>-3.8331454340473285E-3</v>
      </c>
    </row>
    <row r="1734" spans="9:13" x14ac:dyDescent="0.25">
      <c r="I1734" s="135">
        <v>36391</v>
      </c>
      <c r="J1734" s="136">
        <v>1323.59</v>
      </c>
      <c r="K1734" s="136">
        <v>1641.3</v>
      </c>
      <c r="L1734" s="138">
        <f t="shared" si="60"/>
        <v>-6.9400678250952858E-3</v>
      </c>
      <c r="M1734" s="138">
        <f t="shared" si="61"/>
        <v>4.0620067781678591E-3</v>
      </c>
    </row>
    <row r="1735" spans="9:13" x14ac:dyDescent="0.25">
      <c r="I1735" s="135">
        <v>36392</v>
      </c>
      <c r="J1735" s="136">
        <v>1336.61</v>
      </c>
      <c r="K1735" s="136">
        <v>1656.63</v>
      </c>
      <c r="L1735" s="138">
        <f t="shared" ref="L1735:L1798" si="62">(J1735-J1734)/J1734</f>
        <v>9.8368830226882812E-3</v>
      </c>
      <c r="M1735" s="138">
        <f t="shared" ref="M1735:M1798" si="63">(K1735-K1734)/K1734</f>
        <v>9.3401571924694778E-3</v>
      </c>
    </row>
    <row r="1736" spans="9:13" x14ac:dyDescent="0.25">
      <c r="I1736" s="135">
        <v>36395</v>
      </c>
      <c r="J1736" s="136">
        <v>1360.22</v>
      </c>
      <c r="K1736" s="136">
        <v>1650.35</v>
      </c>
      <c r="L1736" s="138">
        <f t="shared" si="62"/>
        <v>1.7664090497602241E-2</v>
      </c>
      <c r="M1736" s="138">
        <f t="shared" si="63"/>
        <v>-3.7908283684348343E-3</v>
      </c>
    </row>
    <row r="1737" spans="9:13" x14ac:dyDescent="0.25">
      <c r="I1737" s="135">
        <v>36396</v>
      </c>
      <c r="J1737" s="136">
        <v>1363.5</v>
      </c>
      <c r="K1737" s="136">
        <v>1663.35</v>
      </c>
      <c r="L1737" s="138">
        <f t="shared" si="62"/>
        <v>2.4113746305744459E-3</v>
      </c>
      <c r="M1737" s="138">
        <f t="shared" si="63"/>
        <v>7.8771169751870821E-3</v>
      </c>
    </row>
    <row r="1738" spans="9:13" x14ac:dyDescent="0.25">
      <c r="I1738" s="135">
        <v>36397</v>
      </c>
      <c r="J1738" s="136">
        <v>1381.79</v>
      </c>
      <c r="K1738" s="136">
        <v>1655.58</v>
      </c>
      <c r="L1738" s="138">
        <f t="shared" si="62"/>
        <v>1.3414008067473388E-2</v>
      </c>
      <c r="M1738" s="138">
        <f t="shared" si="63"/>
        <v>-4.6712958787987991E-3</v>
      </c>
    </row>
    <row r="1739" spans="9:13" x14ac:dyDescent="0.25">
      <c r="I1739" s="135">
        <v>36398</v>
      </c>
      <c r="J1739" s="136">
        <v>1362.01</v>
      </c>
      <c r="K1739" s="136">
        <v>1648.05</v>
      </c>
      <c r="L1739" s="138">
        <f t="shared" si="62"/>
        <v>-1.4314765630088488E-2</v>
      </c>
      <c r="M1739" s="138">
        <f t="shared" si="63"/>
        <v>-4.5482549922081523E-3</v>
      </c>
    </row>
    <row r="1740" spans="9:13" x14ac:dyDescent="0.25">
      <c r="I1740" s="135">
        <v>36399</v>
      </c>
      <c r="J1740" s="136">
        <v>1348.27</v>
      </c>
      <c r="K1740" s="136">
        <v>1648.25</v>
      </c>
      <c r="L1740" s="138">
        <f t="shared" si="62"/>
        <v>-1.0088031659092084E-2</v>
      </c>
      <c r="M1740" s="138">
        <f t="shared" si="63"/>
        <v>1.2135554139743665E-4</v>
      </c>
    </row>
    <row r="1741" spans="9:13" x14ac:dyDescent="0.25">
      <c r="I1741" s="135">
        <v>36402</v>
      </c>
      <c r="J1741" s="136">
        <v>1324.02</v>
      </c>
      <c r="K1741" s="136">
        <v>1648.25</v>
      </c>
      <c r="L1741" s="138">
        <f t="shared" si="62"/>
        <v>-1.7986011703887205E-2</v>
      </c>
      <c r="M1741" s="138">
        <f t="shared" si="63"/>
        <v>0</v>
      </c>
    </row>
    <row r="1742" spans="9:13" x14ac:dyDescent="0.25">
      <c r="I1742" s="135">
        <v>36403</v>
      </c>
      <c r="J1742" s="136">
        <v>1320.41</v>
      </c>
      <c r="K1742" s="136">
        <v>1653.6</v>
      </c>
      <c r="L1742" s="138">
        <f t="shared" si="62"/>
        <v>-2.7265449162398605E-3</v>
      </c>
      <c r="M1742" s="138">
        <f t="shared" si="63"/>
        <v>3.2458668284543663E-3</v>
      </c>
    </row>
    <row r="1743" spans="9:13" x14ac:dyDescent="0.25">
      <c r="I1743" s="135">
        <v>36404</v>
      </c>
      <c r="J1743" s="136">
        <v>1331.07</v>
      </c>
      <c r="K1743" s="136">
        <v>1665.82</v>
      </c>
      <c r="L1743" s="138">
        <f t="shared" si="62"/>
        <v>8.0732499753863231E-3</v>
      </c>
      <c r="M1743" s="138">
        <f t="shared" si="63"/>
        <v>7.3899371069182556E-3</v>
      </c>
    </row>
    <row r="1744" spans="9:13" x14ac:dyDescent="0.25">
      <c r="I1744" s="135">
        <v>36405</v>
      </c>
      <c r="J1744" s="136">
        <v>1319.11</v>
      </c>
      <c r="K1744" s="136">
        <v>1677.1</v>
      </c>
      <c r="L1744" s="138">
        <f t="shared" si="62"/>
        <v>-8.9852524660611662E-3</v>
      </c>
      <c r="M1744" s="138">
        <f t="shared" si="63"/>
        <v>6.7714398914648479E-3</v>
      </c>
    </row>
    <row r="1745" spans="9:13" x14ac:dyDescent="0.25">
      <c r="I1745" s="135">
        <v>36406</v>
      </c>
      <c r="J1745" s="136">
        <v>1357.24</v>
      </c>
      <c r="K1745" s="136">
        <v>1684.68</v>
      </c>
      <c r="L1745" s="138">
        <f t="shared" si="62"/>
        <v>2.8905853188892595E-2</v>
      </c>
      <c r="M1745" s="138">
        <f t="shared" si="63"/>
        <v>4.5197066364558794E-3</v>
      </c>
    </row>
    <row r="1746" spans="9:13" x14ac:dyDescent="0.25">
      <c r="I1746" s="135">
        <v>36409</v>
      </c>
      <c r="J1746" s="136">
        <v>1357.24</v>
      </c>
      <c r="K1746" s="136">
        <v>1707.27</v>
      </c>
      <c r="L1746" s="138">
        <f t="shared" si="62"/>
        <v>0</v>
      </c>
      <c r="M1746" s="138">
        <f t="shared" si="63"/>
        <v>1.3409074720421634E-2</v>
      </c>
    </row>
    <row r="1747" spans="9:13" x14ac:dyDescent="0.25">
      <c r="I1747" s="135">
        <v>36410</v>
      </c>
      <c r="J1747" s="136">
        <v>1350.45</v>
      </c>
      <c r="K1747" s="136">
        <v>1713.88</v>
      </c>
      <c r="L1747" s="138">
        <f t="shared" si="62"/>
        <v>-5.0027997995932653E-3</v>
      </c>
      <c r="M1747" s="138">
        <f t="shared" si="63"/>
        <v>3.8716781762697917E-3</v>
      </c>
    </row>
    <row r="1748" spans="9:13" x14ac:dyDescent="0.25">
      <c r="I1748" s="135">
        <v>36411</v>
      </c>
      <c r="J1748" s="136">
        <v>1344.15</v>
      </c>
      <c r="K1748" s="136">
        <v>1712.91</v>
      </c>
      <c r="L1748" s="138">
        <f t="shared" si="62"/>
        <v>-4.6651116294568135E-3</v>
      </c>
      <c r="M1748" s="138">
        <f t="shared" si="63"/>
        <v>-5.659672789226942E-4</v>
      </c>
    </row>
    <row r="1749" spans="9:13" x14ac:dyDescent="0.25">
      <c r="I1749" s="135">
        <v>36412</v>
      </c>
      <c r="J1749" s="136">
        <v>1347.66</v>
      </c>
      <c r="K1749" s="136">
        <v>1758.57</v>
      </c>
      <c r="L1749" s="138">
        <f t="shared" si="62"/>
        <v>2.6113157013726079E-3</v>
      </c>
      <c r="M1749" s="138">
        <f t="shared" si="63"/>
        <v>2.6656391754382808E-2</v>
      </c>
    </row>
    <row r="1750" spans="9:13" x14ac:dyDescent="0.25">
      <c r="I1750" s="135">
        <v>36413</v>
      </c>
      <c r="J1750" s="136">
        <v>1351.66</v>
      </c>
      <c r="K1750" s="136">
        <v>1809.37</v>
      </c>
      <c r="L1750" s="138">
        <f t="shared" si="62"/>
        <v>2.9681076829467371E-3</v>
      </c>
      <c r="M1750" s="138">
        <f t="shared" si="63"/>
        <v>2.8887107138186114E-2</v>
      </c>
    </row>
    <row r="1751" spans="9:13" x14ac:dyDescent="0.25">
      <c r="I1751" s="135">
        <v>36416</v>
      </c>
      <c r="J1751" s="136">
        <v>1344.13</v>
      </c>
      <c r="K1751" s="136">
        <v>1816.45</v>
      </c>
      <c r="L1751" s="138">
        <f t="shared" si="62"/>
        <v>-5.5709276001361082E-3</v>
      </c>
      <c r="M1751" s="138">
        <f t="shared" si="63"/>
        <v>3.9129641809028306E-3</v>
      </c>
    </row>
    <row r="1752" spans="9:13" x14ac:dyDescent="0.25">
      <c r="I1752" s="135">
        <v>36417</v>
      </c>
      <c r="J1752" s="136">
        <v>1336.29</v>
      </c>
      <c r="K1752" s="136">
        <v>1817.12</v>
      </c>
      <c r="L1752" s="138">
        <f t="shared" si="62"/>
        <v>-5.8327691517934613E-3</v>
      </c>
      <c r="M1752" s="138">
        <f t="shared" si="63"/>
        <v>3.6885133089259014E-4</v>
      </c>
    </row>
    <row r="1753" spans="9:13" x14ac:dyDescent="0.25">
      <c r="I1753" s="135">
        <v>36418</v>
      </c>
      <c r="J1753" s="136">
        <v>1317.97</v>
      </c>
      <c r="K1753" s="136">
        <v>1814.07</v>
      </c>
      <c r="L1753" s="138">
        <f t="shared" si="62"/>
        <v>-1.3709598964296625E-2</v>
      </c>
      <c r="M1753" s="138">
        <f t="shared" si="63"/>
        <v>-1.6784802324557291E-3</v>
      </c>
    </row>
    <row r="1754" spans="9:13" x14ac:dyDescent="0.25">
      <c r="I1754" s="135">
        <v>36419</v>
      </c>
      <c r="J1754" s="136">
        <v>1318.48</v>
      </c>
      <c r="K1754" s="136">
        <v>1831.99</v>
      </c>
      <c r="L1754" s="138">
        <f t="shared" si="62"/>
        <v>3.8695873198934036E-4</v>
      </c>
      <c r="M1754" s="138">
        <f t="shared" si="63"/>
        <v>9.8783398656061092E-3</v>
      </c>
    </row>
    <row r="1755" spans="9:13" x14ac:dyDescent="0.25">
      <c r="I1755" s="135">
        <v>36420</v>
      </c>
      <c r="J1755" s="136">
        <v>1335.42</v>
      </c>
      <c r="K1755" s="136">
        <v>1825.62</v>
      </c>
      <c r="L1755" s="138">
        <f t="shared" si="62"/>
        <v>1.2848128147563902E-2</v>
      </c>
      <c r="M1755" s="138">
        <f t="shared" si="63"/>
        <v>-3.4770932155743853E-3</v>
      </c>
    </row>
    <row r="1756" spans="9:13" x14ac:dyDescent="0.25">
      <c r="I1756" s="135">
        <v>36423</v>
      </c>
      <c r="J1756" s="136">
        <v>1335.53</v>
      </c>
      <c r="K1756" s="136">
        <v>1819.13</v>
      </c>
      <c r="L1756" s="138">
        <f t="shared" si="62"/>
        <v>8.2371089245256138E-5</v>
      </c>
      <c r="M1756" s="138">
        <f t="shared" si="63"/>
        <v>-3.5549566722536904E-3</v>
      </c>
    </row>
    <row r="1757" spans="9:13" x14ac:dyDescent="0.25">
      <c r="I1757" s="135">
        <v>36424</v>
      </c>
      <c r="J1757" s="136">
        <v>1307.58</v>
      </c>
      <c r="K1757" s="136">
        <v>1820.14</v>
      </c>
      <c r="L1757" s="138">
        <f t="shared" si="62"/>
        <v>-2.0928021085262066E-2</v>
      </c>
      <c r="M1757" s="138">
        <f t="shared" si="63"/>
        <v>5.5521045774628032E-4</v>
      </c>
    </row>
    <row r="1758" spans="9:13" x14ac:dyDescent="0.25">
      <c r="I1758" s="135">
        <v>36425</v>
      </c>
      <c r="J1758" s="136">
        <v>1310.51</v>
      </c>
      <c r="K1758" s="136">
        <v>1822.11</v>
      </c>
      <c r="L1758" s="138">
        <f t="shared" si="62"/>
        <v>2.2407806788112879E-3</v>
      </c>
      <c r="M1758" s="138">
        <f t="shared" si="63"/>
        <v>1.0823343259308623E-3</v>
      </c>
    </row>
    <row r="1759" spans="9:13" x14ac:dyDescent="0.25">
      <c r="I1759" s="135">
        <v>36426</v>
      </c>
      <c r="J1759" s="136">
        <v>1280.4100000000001</v>
      </c>
      <c r="K1759" s="136">
        <v>1823.75</v>
      </c>
      <c r="L1759" s="138">
        <f t="shared" si="62"/>
        <v>-2.2968157434891692E-2</v>
      </c>
      <c r="M1759" s="138">
        <f t="shared" si="63"/>
        <v>9.0005543024301502E-4</v>
      </c>
    </row>
    <row r="1760" spans="9:13" x14ac:dyDescent="0.25">
      <c r="I1760" s="135">
        <v>36427</v>
      </c>
      <c r="J1760" s="136">
        <v>1277.3599999999999</v>
      </c>
      <c r="K1760" s="136">
        <v>1808.76</v>
      </c>
      <c r="L1760" s="138">
        <f t="shared" si="62"/>
        <v>-2.3820494997697471E-3</v>
      </c>
      <c r="M1760" s="138">
        <f t="shared" si="63"/>
        <v>-8.2193283070596344E-3</v>
      </c>
    </row>
    <row r="1761" spans="9:13" x14ac:dyDescent="0.25">
      <c r="I1761" s="135">
        <v>36430</v>
      </c>
      <c r="J1761" s="136">
        <v>1283.31</v>
      </c>
      <c r="K1761" s="136">
        <v>1817.88</v>
      </c>
      <c r="L1761" s="138">
        <f t="shared" si="62"/>
        <v>4.6580447172293211E-3</v>
      </c>
      <c r="M1761" s="138">
        <f t="shared" si="63"/>
        <v>5.0421283088967683E-3</v>
      </c>
    </row>
    <row r="1762" spans="9:13" x14ac:dyDescent="0.25">
      <c r="I1762" s="135">
        <v>36431</v>
      </c>
      <c r="J1762" s="136">
        <v>1282.2</v>
      </c>
      <c r="K1762" s="136">
        <v>1838.21</v>
      </c>
      <c r="L1762" s="138">
        <f t="shared" si="62"/>
        <v>-8.6495079131301085E-4</v>
      </c>
      <c r="M1762" s="138">
        <f t="shared" si="63"/>
        <v>1.1183356437168529E-2</v>
      </c>
    </row>
    <row r="1763" spans="9:13" x14ac:dyDescent="0.25">
      <c r="I1763" s="135">
        <v>36432</v>
      </c>
      <c r="J1763" s="136">
        <v>1268.3699999999999</v>
      </c>
      <c r="K1763" s="136">
        <v>1850.25</v>
      </c>
      <c r="L1763" s="138">
        <f t="shared" si="62"/>
        <v>-1.0786148806738538E-2</v>
      </c>
      <c r="M1763" s="138">
        <f t="shared" si="63"/>
        <v>6.5498501259377128E-3</v>
      </c>
    </row>
    <row r="1764" spans="9:13" x14ac:dyDescent="0.25">
      <c r="I1764" s="135">
        <v>36433</v>
      </c>
      <c r="J1764" s="136">
        <v>1282.71</v>
      </c>
      <c r="K1764" s="136">
        <v>1854.62</v>
      </c>
      <c r="L1764" s="138">
        <f t="shared" si="62"/>
        <v>1.1305849239575318E-2</v>
      </c>
      <c r="M1764" s="138">
        <f t="shared" si="63"/>
        <v>2.3618429941899151E-3</v>
      </c>
    </row>
    <row r="1765" spans="9:13" x14ac:dyDescent="0.25">
      <c r="I1765" s="135">
        <v>36434</v>
      </c>
      <c r="J1765" s="136">
        <v>1282.81</v>
      </c>
      <c r="K1765" s="136">
        <v>1841.59</v>
      </c>
      <c r="L1765" s="138">
        <f t="shared" si="62"/>
        <v>7.7959944180609067E-5</v>
      </c>
      <c r="M1765" s="138">
        <f t="shared" si="63"/>
        <v>-7.0256979866495416E-3</v>
      </c>
    </row>
    <row r="1766" spans="9:13" x14ac:dyDescent="0.25">
      <c r="I1766" s="135">
        <v>36437</v>
      </c>
      <c r="J1766" s="136">
        <v>1304.5999999999999</v>
      </c>
      <c r="K1766" s="136">
        <v>1844.89</v>
      </c>
      <c r="L1766" s="138">
        <f t="shared" si="62"/>
        <v>1.6986147597851563E-2</v>
      </c>
      <c r="M1766" s="138">
        <f t="shared" si="63"/>
        <v>1.7919297997926694E-3</v>
      </c>
    </row>
    <row r="1767" spans="9:13" x14ac:dyDescent="0.25">
      <c r="I1767" s="135">
        <v>36438</v>
      </c>
      <c r="J1767" s="136">
        <v>1301.3499999999999</v>
      </c>
      <c r="K1767" s="136">
        <v>1843.88</v>
      </c>
      <c r="L1767" s="138">
        <f t="shared" si="62"/>
        <v>-2.4911850375594052E-3</v>
      </c>
      <c r="M1767" s="138">
        <f t="shared" si="63"/>
        <v>-5.4745811403389411E-4</v>
      </c>
    </row>
    <row r="1768" spans="9:13" x14ac:dyDescent="0.25">
      <c r="I1768" s="135">
        <v>36439</v>
      </c>
      <c r="J1768" s="136">
        <v>1325.4</v>
      </c>
      <c r="K1768" s="136">
        <v>1858.73</v>
      </c>
      <c r="L1768" s="138">
        <f t="shared" si="62"/>
        <v>1.8480808391286112E-2</v>
      </c>
      <c r="M1768" s="138">
        <f t="shared" si="63"/>
        <v>8.053669436188857E-3</v>
      </c>
    </row>
    <row r="1769" spans="9:13" x14ac:dyDescent="0.25">
      <c r="I1769" s="135">
        <v>36440</v>
      </c>
      <c r="J1769" s="136">
        <v>1317.64</v>
      </c>
      <c r="K1769" s="136">
        <v>1860.48</v>
      </c>
      <c r="L1769" s="138">
        <f t="shared" si="62"/>
        <v>-5.8548362758412478E-3</v>
      </c>
      <c r="M1769" s="138">
        <f t="shared" si="63"/>
        <v>9.4150306930000595E-4</v>
      </c>
    </row>
    <row r="1770" spans="9:13" x14ac:dyDescent="0.25">
      <c r="I1770" s="135">
        <v>36441</v>
      </c>
      <c r="J1770" s="136">
        <v>1336.02</v>
      </c>
      <c r="K1770" s="136">
        <v>1860.48</v>
      </c>
      <c r="L1770" s="138">
        <f t="shared" si="62"/>
        <v>1.3949181870617073E-2</v>
      </c>
      <c r="M1770" s="138">
        <f t="shared" si="63"/>
        <v>0</v>
      </c>
    </row>
    <row r="1771" spans="9:13" x14ac:dyDescent="0.25">
      <c r="I1771" s="135">
        <v>36444</v>
      </c>
      <c r="J1771" s="136">
        <v>1335.21</v>
      </c>
      <c r="K1771" s="136">
        <v>1855.72</v>
      </c>
      <c r="L1771" s="138">
        <f t="shared" si="62"/>
        <v>-6.062783491264693E-4</v>
      </c>
      <c r="M1771" s="138">
        <f t="shared" si="63"/>
        <v>-2.5584795321637378E-3</v>
      </c>
    </row>
    <row r="1772" spans="9:13" x14ac:dyDescent="0.25">
      <c r="I1772" s="135">
        <v>36445</v>
      </c>
      <c r="J1772" s="136">
        <v>1313.04</v>
      </c>
      <c r="K1772" s="136">
        <v>1855.21</v>
      </c>
      <c r="L1772" s="138">
        <f t="shared" si="62"/>
        <v>-1.6604129687464948E-2</v>
      </c>
      <c r="M1772" s="138">
        <f t="shared" si="63"/>
        <v>-2.7482594356906801E-4</v>
      </c>
    </row>
    <row r="1773" spans="9:13" x14ac:dyDescent="0.25">
      <c r="I1773" s="135">
        <v>36446</v>
      </c>
      <c r="J1773" s="136">
        <v>1285.55</v>
      </c>
      <c r="K1773" s="136">
        <v>1876.66</v>
      </c>
      <c r="L1773" s="138">
        <f t="shared" si="62"/>
        <v>-2.0936148175226963E-2</v>
      </c>
      <c r="M1773" s="138">
        <f t="shared" si="63"/>
        <v>1.1562033408616839E-2</v>
      </c>
    </row>
    <row r="1774" spans="9:13" x14ac:dyDescent="0.25">
      <c r="I1774" s="135">
        <v>36447</v>
      </c>
      <c r="J1774" s="136">
        <v>1283.42</v>
      </c>
      <c r="K1774" s="136">
        <v>1849</v>
      </c>
      <c r="L1774" s="138">
        <f t="shared" si="62"/>
        <v>-1.6568783789038791E-3</v>
      </c>
      <c r="M1774" s="138">
        <f t="shared" si="63"/>
        <v>-1.4738951115279316E-2</v>
      </c>
    </row>
    <row r="1775" spans="9:13" x14ac:dyDescent="0.25">
      <c r="I1775" s="135">
        <v>36448</v>
      </c>
      <c r="J1775" s="136">
        <v>1247.4100000000001</v>
      </c>
      <c r="K1775" s="136">
        <v>1824.92</v>
      </c>
      <c r="L1775" s="138">
        <f t="shared" si="62"/>
        <v>-2.8057845444203759E-2</v>
      </c>
      <c r="M1775" s="138">
        <f t="shared" si="63"/>
        <v>-1.3023255813953449E-2</v>
      </c>
    </row>
    <row r="1776" spans="9:13" x14ac:dyDescent="0.25">
      <c r="I1776" s="135">
        <v>36451</v>
      </c>
      <c r="J1776" s="136">
        <v>1254.1300000000001</v>
      </c>
      <c r="K1776" s="136">
        <v>1818.73</v>
      </c>
      <c r="L1776" s="138">
        <f t="shared" si="62"/>
        <v>5.3871622000785839E-3</v>
      </c>
      <c r="M1776" s="138">
        <f t="shared" si="63"/>
        <v>-3.391929509238791E-3</v>
      </c>
    </row>
    <row r="1777" spans="9:13" x14ac:dyDescent="0.25">
      <c r="I1777" s="135">
        <v>36452</v>
      </c>
      <c r="J1777" s="136">
        <v>1261.32</v>
      </c>
      <c r="K1777" s="136">
        <v>1820.87</v>
      </c>
      <c r="L1777" s="138">
        <f t="shared" si="62"/>
        <v>5.7330579764456845E-3</v>
      </c>
      <c r="M1777" s="138">
        <f t="shared" si="63"/>
        <v>1.1766452414596299E-3</v>
      </c>
    </row>
    <row r="1778" spans="9:13" x14ac:dyDescent="0.25">
      <c r="I1778" s="135">
        <v>36453</v>
      </c>
      <c r="J1778" s="136">
        <v>1289.43</v>
      </c>
      <c r="K1778" s="136">
        <v>1796.63</v>
      </c>
      <c r="L1778" s="138">
        <f t="shared" si="62"/>
        <v>2.2286176386642667E-2</v>
      </c>
      <c r="M1778" s="138">
        <f t="shared" si="63"/>
        <v>-1.3312317738223917E-2</v>
      </c>
    </row>
    <row r="1779" spans="9:13" x14ac:dyDescent="0.25">
      <c r="I1779" s="135">
        <v>36454</v>
      </c>
      <c r="J1779" s="136">
        <v>1283.6099999999999</v>
      </c>
      <c r="K1779" s="136">
        <v>1796.2</v>
      </c>
      <c r="L1779" s="138">
        <f t="shared" si="62"/>
        <v>-4.513622298224924E-3</v>
      </c>
      <c r="M1779" s="138">
        <f t="shared" si="63"/>
        <v>-2.3933698090317074E-4</v>
      </c>
    </row>
    <row r="1780" spans="9:13" x14ac:dyDescent="0.25">
      <c r="I1780" s="135">
        <v>36455</v>
      </c>
      <c r="J1780" s="136">
        <v>1301.6500000000001</v>
      </c>
      <c r="K1780" s="136">
        <v>1806.41</v>
      </c>
      <c r="L1780" s="138">
        <f t="shared" si="62"/>
        <v>1.4054113009403317E-2</v>
      </c>
      <c r="M1780" s="138">
        <f t="shared" si="63"/>
        <v>5.6842222469658367E-3</v>
      </c>
    </row>
    <row r="1781" spans="9:13" x14ac:dyDescent="0.25">
      <c r="I1781" s="135">
        <v>36458</v>
      </c>
      <c r="J1781" s="136">
        <v>1293.6300000000001</v>
      </c>
      <c r="K1781" s="136">
        <v>1786.27</v>
      </c>
      <c r="L1781" s="138">
        <f t="shared" si="62"/>
        <v>-6.1614105174201831E-3</v>
      </c>
      <c r="M1781" s="138">
        <f t="shared" si="63"/>
        <v>-1.114918540087804E-2</v>
      </c>
    </row>
    <row r="1782" spans="9:13" x14ac:dyDescent="0.25">
      <c r="I1782" s="135">
        <v>36459</v>
      </c>
      <c r="J1782" s="136">
        <v>1281.9100000000001</v>
      </c>
      <c r="K1782" s="136">
        <v>1768.95</v>
      </c>
      <c r="L1782" s="138">
        <f t="shared" si="62"/>
        <v>-9.0597775252584025E-3</v>
      </c>
      <c r="M1782" s="138">
        <f t="shared" si="63"/>
        <v>-9.6961825479910304E-3</v>
      </c>
    </row>
    <row r="1783" spans="9:13" x14ac:dyDescent="0.25">
      <c r="I1783" s="135">
        <v>36460</v>
      </c>
      <c r="J1783" s="136">
        <v>1296.71</v>
      </c>
      <c r="K1783" s="136">
        <v>1780.64</v>
      </c>
      <c r="L1783" s="138">
        <f t="shared" si="62"/>
        <v>1.1545272289006212E-2</v>
      </c>
      <c r="M1783" s="138">
        <f t="shared" si="63"/>
        <v>6.6084400350490714E-3</v>
      </c>
    </row>
    <row r="1784" spans="9:13" x14ac:dyDescent="0.25">
      <c r="I1784" s="135">
        <v>36461</v>
      </c>
      <c r="J1784" s="136">
        <v>1342.44</v>
      </c>
      <c r="K1784" s="136">
        <v>1781.12</v>
      </c>
      <c r="L1784" s="138">
        <f t="shared" si="62"/>
        <v>3.5266173624017717E-2</v>
      </c>
      <c r="M1784" s="138">
        <f t="shared" si="63"/>
        <v>2.6956599874190785E-4</v>
      </c>
    </row>
    <row r="1785" spans="9:13" x14ac:dyDescent="0.25">
      <c r="I1785" s="135">
        <v>36462</v>
      </c>
      <c r="J1785" s="136">
        <v>1362.93</v>
      </c>
      <c r="K1785" s="136">
        <v>1793.74</v>
      </c>
      <c r="L1785" s="138">
        <f t="shared" si="62"/>
        <v>1.5263251988915712E-2</v>
      </c>
      <c r="M1785" s="138">
        <f t="shared" si="63"/>
        <v>7.0854293927417123E-3</v>
      </c>
    </row>
    <row r="1786" spans="9:13" x14ac:dyDescent="0.25">
      <c r="I1786" s="135">
        <v>36465</v>
      </c>
      <c r="J1786" s="136">
        <v>1354.12</v>
      </c>
      <c r="K1786" s="136">
        <v>1793.74</v>
      </c>
      <c r="L1786" s="138">
        <f t="shared" si="62"/>
        <v>-6.4640150264504946E-3</v>
      </c>
      <c r="M1786" s="138">
        <f t="shared" si="63"/>
        <v>0</v>
      </c>
    </row>
    <row r="1787" spans="9:13" x14ac:dyDescent="0.25">
      <c r="I1787" s="135">
        <v>36466</v>
      </c>
      <c r="J1787" s="136">
        <v>1347.74</v>
      </c>
      <c r="K1787" s="136">
        <v>1780.11</v>
      </c>
      <c r="L1787" s="138">
        <f t="shared" si="62"/>
        <v>-4.7115469825420803E-3</v>
      </c>
      <c r="M1787" s="138">
        <f t="shared" si="63"/>
        <v>-7.5986486335812937E-3</v>
      </c>
    </row>
    <row r="1788" spans="9:13" x14ac:dyDescent="0.25">
      <c r="I1788" s="135">
        <v>36467</v>
      </c>
      <c r="J1788" s="136">
        <v>1354.93</v>
      </c>
      <c r="K1788" s="136">
        <v>1792.8</v>
      </c>
      <c r="L1788" s="138">
        <f t="shared" si="62"/>
        <v>5.3348568715034465E-3</v>
      </c>
      <c r="M1788" s="138">
        <f t="shared" si="63"/>
        <v>7.1287729409980592E-3</v>
      </c>
    </row>
    <row r="1789" spans="9:13" x14ac:dyDescent="0.25">
      <c r="I1789" s="135">
        <v>36468</v>
      </c>
      <c r="J1789" s="136">
        <v>1362.64</v>
      </c>
      <c r="K1789" s="136">
        <v>1797.09</v>
      </c>
      <c r="L1789" s="138">
        <f t="shared" si="62"/>
        <v>5.6903308658012115E-3</v>
      </c>
      <c r="M1789" s="138">
        <f t="shared" si="63"/>
        <v>2.3929049531458968E-3</v>
      </c>
    </row>
    <row r="1790" spans="9:13" x14ac:dyDescent="0.25">
      <c r="I1790" s="135">
        <v>36469</v>
      </c>
      <c r="J1790" s="136">
        <v>1370.23</v>
      </c>
      <c r="K1790" s="136">
        <v>1808.22</v>
      </c>
      <c r="L1790" s="138">
        <f t="shared" si="62"/>
        <v>5.5700698643808468E-3</v>
      </c>
      <c r="M1790" s="138">
        <f t="shared" si="63"/>
        <v>6.193345909219967E-3</v>
      </c>
    </row>
    <row r="1791" spans="9:13" x14ac:dyDescent="0.25">
      <c r="I1791" s="135">
        <v>36472</v>
      </c>
      <c r="J1791" s="136">
        <v>1377.01</v>
      </c>
      <c r="K1791" s="136">
        <v>1808.95</v>
      </c>
      <c r="L1791" s="138">
        <f t="shared" si="62"/>
        <v>4.948074410865309E-3</v>
      </c>
      <c r="M1791" s="138">
        <f t="shared" si="63"/>
        <v>4.0371193770670505E-4</v>
      </c>
    </row>
    <row r="1792" spans="9:13" x14ac:dyDescent="0.25">
      <c r="I1792" s="135">
        <v>36473</v>
      </c>
      <c r="J1792" s="136">
        <v>1365.28</v>
      </c>
      <c r="K1792" s="136">
        <v>1813.28</v>
      </c>
      <c r="L1792" s="138">
        <f t="shared" si="62"/>
        <v>-8.5184566560882035E-3</v>
      </c>
      <c r="M1792" s="138">
        <f t="shared" si="63"/>
        <v>2.3936537770529462E-3</v>
      </c>
    </row>
    <row r="1793" spans="9:13" x14ac:dyDescent="0.25">
      <c r="I1793" s="135">
        <v>36474</v>
      </c>
      <c r="J1793" s="136">
        <v>1373.46</v>
      </c>
      <c r="K1793" s="136">
        <v>1828.46</v>
      </c>
      <c r="L1793" s="138">
        <f t="shared" si="62"/>
        <v>5.9914449783195125E-3</v>
      </c>
      <c r="M1793" s="138">
        <f t="shared" si="63"/>
        <v>8.3715697520515657E-3</v>
      </c>
    </row>
    <row r="1794" spans="9:13" x14ac:dyDescent="0.25">
      <c r="I1794" s="135">
        <v>36475</v>
      </c>
      <c r="J1794" s="136">
        <v>1381.46</v>
      </c>
      <c r="K1794" s="136">
        <v>1807.23</v>
      </c>
      <c r="L1794" s="138">
        <f t="shared" si="62"/>
        <v>5.8247054883287458E-3</v>
      </c>
      <c r="M1794" s="138">
        <f t="shared" si="63"/>
        <v>-1.1610863787012031E-2</v>
      </c>
    </row>
    <row r="1795" spans="9:13" x14ac:dyDescent="0.25">
      <c r="I1795" s="135">
        <v>36476</v>
      </c>
      <c r="J1795" s="136">
        <v>1396.06</v>
      </c>
      <c r="K1795" s="136">
        <v>1797.48</v>
      </c>
      <c r="L1795" s="138">
        <f t="shared" si="62"/>
        <v>1.0568528947635044E-2</v>
      </c>
      <c r="M1795" s="138">
        <f t="shared" si="63"/>
        <v>-5.394996763001942E-3</v>
      </c>
    </row>
    <row r="1796" spans="9:13" x14ac:dyDescent="0.25">
      <c r="I1796" s="135">
        <v>36479</v>
      </c>
      <c r="J1796" s="136">
        <v>1394.39</v>
      </c>
      <c r="K1796" s="136">
        <v>1780.84</v>
      </c>
      <c r="L1796" s="138">
        <f t="shared" si="62"/>
        <v>-1.1962236580088574E-3</v>
      </c>
      <c r="M1796" s="138">
        <f t="shared" si="63"/>
        <v>-9.2574048111801529E-3</v>
      </c>
    </row>
    <row r="1797" spans="9:13" x14ac:dyDescent="0.25">
      <c r="I1797" s="135">
        <v>36480</v>
      </c>
      <c r="J1797" s="136">
        <v>1419.83</v>
      </c>
      <c r="K1797" s="136">
        <v>1783.59</v>
      </c>
      <c r="L1797" s="138">
        <f t="shared" si="62"/>
        <v>1.8244537037700948E-2</v>
      </c>
      <c r="M1797" s="138">
        <f t="shared" si="63"/>
        <v>1.544215089508322E-3</v>
      </c>
    </row>
    <row r="1798" spans="9:13" x14ac:dyDescent="0.25">
      <c r="I1798" s="135">
        <v>36481</v>
      </c>
      <c r="J1798" s="136">
        <v>1410.71</v>
      </c>
      <c r="K1798" s="136">
        <v>1774.13</v>
      </c>
      <c r="L1798" s="138">
        <f t="shared" si="62"/>
        <v>-6.4233041983898717E-3</v>
      </c>
      <c r="M1798" s="138">
        <f t="shared" si="63"/>
        <v>-5.3039095307777064E-3</v>
      </c>
    </row>
    <row r="1799" spans="9:13" x14ac:dyDescent="0.25">
      <c r="I1799" s="135">
        <v>36482</v>
      </c>
      <c r="J1799" s="136">
        <v>1424.94</v>
      </c>
      <c r="K1799" s="136">
        <v>1775.98</v>
      </c>
      <c r="L1799" s="138">
        <f t="shared" ref="L1799:L1862" si="64">(J1799-J1798)/J1798</f>
        <v>1.0087119252007866E-2</v>
      </c>
      <c r="M1799" s="138">
        <f t="shared" ref="M1799:M1862" si="65">(K1799-K1798)/K1798</f>
        <v>1.0427646226600694E-3</v>
      </c>
    </row>
    <row r="1800" spans="9:13" x14ac:dyDescent="0.25">
      <c r="I1800" s="135">
        <v>36483</v>
      </c>
      <c r="J1800" s="136">
        <v>1422</v>
      </c>
      <c r="K1800" s="136">
        <v>1772.22</v>
      </c>
      <c r="L1800" s="138">
        <f t="shared" si="64"/>
        <v>-2.0632447682008047E-3</v>
      </c>
      <c r="M1800" s="138">
        <f t="shared" si="65"/>
        <v>-2.1171409587945758E-3</v>
      </c>
    </row>
    <row r="1801" spans="9:13" x14ac:dyDescent="0.25">
      <c r="I1801" s="135">
        <v>36486</v>
      </c>
      <c r="J1801" s="136">
        <v>1420.94</v>
      </c>
      <c r="K1801" s="136">
        <v>1762.75</v>
      </c>
      <c r="L1801" s="138">
        <f t="shared" si="64"/>
        <v>-7.4542897327703613E-4</v>
      </c>
      <c r="M1801" s="138">
        <f t="shared" si="65"/>
        <v>-5.3435803681258689E-3</v>
      </c>
    </row>
    <row r="1802" spans="9:13" x14ac:dyDescent="0.25">
      <c r="I1802" s="135">
        <v>36487</v>
      </c>
      <c r="J1802" s="136">
        <v>1404.64</v>
      </c>
      <c r="K1802" s="136">
        <v>1756.5</v>
      </c>
      <c r="L1802" s="138">
        <f t="shared" si="64"/>
        <v>-1.1471279575492247E-2</v>
      </c>
      <c r="M1802" s="138">
        <f t="shared" si="65"/>
        <v>-3.5455963693093178E-3</v>
      </c>
    </row>
    <row r="1803" spans="9:13" x14ac:dyDescent="0.25">
      <c r="I1803" s="135">
        <v>36488</v>
      </c>
      <c r="J1803" s="136">
        <v>1417.08</v>
      </c>
      <c r="K1803" s="136">
        <v>1766.4</v>
      </c>
      <c r="L1803" s="138">
        <f t="shared" si="64"/>
        <v>8.8563617724113121E-3</v>
      </c>
      <c r="M1803" s="138">
        <f t="shared" si="65"/>
        <v>5.6362083689155086E-3</v>
      </c>
    </row>
    <row r="1804" spans="9:13" x14ac:dyDescent="0.25">
      <c r="I1804" s="135">
        <v>36489</v>
      </c>
      <c r="J1804" s="136">
        <v>1417.08</v>
      </c>
      <c r="K1804" s="136">
        <v>1758.11</v>
      </c>
      <c r="L1804" s="138">
        <f t="shared" si="64"/>
        <v>0</v>
      </c>
      <c r="M1804" s="138">
        <f t="shared" si="65"/>
        <v>-4.6931612318841659E-3</v>
      </c>
    </row>
    <row r="1805" spans="9:13" x14ac:dyDescent="0.25">
      <c r="I1805" s="135">
        <v>36490</v>
      </c>
      <c r="J1805" s="136">
        <v>1416.62</v>
      </c>
      <c r="K1805" s="136">
        <v>1771.58</v>
      </c>
      <c r="L1805" s="138">
        <f t="shared" si="64"/>
        <v>-3.2461117226976344E-4</v>
      </c>
      <c r="M1805" s="138">
        <f t="shared" si="65"/>
        <v>7.6616366438960175E-3</v>
      </c>
    </row>
    <row r="1806" spans="9:13" x14ac:dyDescent="0.25">
      <c r="I1806" s="135">
        <v>36493</v>
      </c>
      <c r="J1806" s="136">
        <v>1407.83</v>
      </c>
      <c r="K1806" s="136">
        <v>1798.94</v>
      </c>
      <c r="L1806" s="138">
        <f t="shared" si="64"/>
        <v>-6.2049102793974142E-3</v>
      </c>
      <c r="M1806" s="138">
        <f t="shared" si="65"/>
        <v>1.5443841091003583E-2</v>
      </c>
    </row>
    <row r="1807" spans="9:13" x14ac:dyDescent="0.25">
      <c r="I1807" s="135">
        <v>36494</v>
      </c>
      <c r="J1807" s="136">
        <v>1388.91</v>
      </c>
      <c r="K1807" s="136">
        <v>1820.02</v>
      </c>
      <c r="L1807" s="138">
        <f t="shared" si="64"/>
        <v>-1.3439122621339115E-2</v>
      </c>
      <c r="M1807" s="138">
        <f t="shared" si="65"/>
        <v>1.1718011718011677E-2</v>
      </c>
    </row>
    <row r="1808" spans="9:13" x14ac:dyDescent="0.25">
      <c r="I1808" s="135">
        <v>36495</v>
      </c>
      <c r="J1808" s="136">
        <v>1397.72</v>
      </c>
      <c r="K1808" s="136">
        <v>1834.32</v>
      </c>
      <c r="L1808" s="138">
        <f t="shared" si="64"/>
        <v>6.3431035848254711E-3</v>
      </c>
      <c r="M1808" s="138">
        <f t="shared" si="65"/>
        <v>7.857056515862439E-3</v>
      </c>
    </row>
    <row r="1809" spans="9:13" x14ac:dyDescent="0.25">
      <c r="I1809" s="135">
        <v>36496</v>
      </c>
      <c r="J1809" s="136">
        <v>1409.04</v>
      </c>
      <c r="K1809" s="136">
        <v>1820.75</v>
      </c>
      <c r="L1809" s="138">
        <f t="shared" si="64"/>
        <v>8.0989039292561713E-3</v>
      </c>
      <c r="M1809" s="138">
        <f t="shared" si="65"/>
        <v>-7.3978368005582105E-3</v>
      </c>
    </row>
    <row r="1810" spans="9:13" x14ac:dyDescent="0.25">
      <c r="I1810" s="135">
        <v>36497</v>
      </c>
      <c r="J1810" s="136">
        <v>1433.3</v>
      </c>
      <c r="K1810" s="136">
        <v>1816.66</v>
      </c>
      <c r="L1810" s="138">
        <f t="shared" si="64"/>
        <v>1.7217396241412587E-2</v>
      </c>
      <c r="M1810" s="138">
        <f t="shared" si="65"/>
        <v>-2.2463270630234343E-3</v>
      </c>
    </row>
    <row r="1811" spans="9:13" x14ac:dyDescent="0.25">
      <c r="I1811" s="135">
        <v>36500</v>
      </c>
      <c r="J1811" s="136">
        <v>1423.33</v>
      </c>
      <c r="K1811" s="136">
        <v>1806.71</v>
      </c>
      <c r="L1811" s="138">
        <f t="shared" si="64"/>
        <v>-6.9559757203656088E-3</v>
      </c>
      <c r="M1811" s="138">
        <f t="shared" si="65"/>
        <v>-5.4770843195755094E-3</v>
      </c>
    </row>
    <row r="1812" spans="9:13" x14ac:dyDescent="0.25">
      <c r="I1812" s="135">
        <v>36501</v>
      </c>
      <c r="J1812" s="136">
        <v>1409.17</v>
      </c>
      <c r="K1812" s="136">
        <v>1803.62</v>
      </c>
      <c r="L1812" s="138">
        <f t="shared" si="64"/>
        <v>-9.9485010503536468E-3</v>
      </c>
      <c r="M1812" s="138">
        <f t="shared" si="65"/>
        <v>-1.7102910815793046E-3</v>
      </c>
    </row>
    <row r="1813" spans="9:13" x14ac:dyDescent="0.25">
      <c r="I1813" s="135">
        <v>36502</v>
      </c>
      <c r="J1813" s="136">
        <v>1403.88</v>
      </c>
      <c r="K1813" s="136">
        <v>1803.62</v>
      </c>
      <c r="L1813" s="138">
        <f t="shared" si="64"/>
        <v>-3.7539828409630942E-3</v>
      </c>
      <c r="M1813" s="138">
        <f t="shared" si="65"/>
        <v>0</v>
      </c>
    </row>
    <row r="1814" spans="9:13" x14ac:dyDescent="0.25">
      <c r="I1814" s="135">
        <v>36503</v>
      </c>
      <c r="J1814" s="136">
        <v>1408.11</v>
      </c>
      <c r="K1814" s="136">
        <v>1801.84</v>
      </c>
      <c r="L1814" s="138">
        <f t="shared" si="64"/>
        <v>3.0130780408580437E-3</v>
      </c>
      <c r="M1814" s="138">
        <f t="shared" si="65"/>
        <v>-9.8690411505748051E-4</v>
      </c>
    </row>
    <row r="1815" spans="9:13" x14ac:dyDescent="0.25">
      <c r="I1815" s="135">
        <v>36504</v>
      </c>
      <c r="J1815" s="136">
        <v>1417.04</v>
      </c>
      <c r="K1815" s="136">
        <v>1803.56</v>
      </c>
      <c r="L1815" s="138">
        <f t="shared" si="64"/>
        <v>6.3418340896663362E-3</v>
      </c>
      <c r="M1815" s="138">
        <f t="shared" si="65"/>
        <v>9.5457976290904149E-4</v>
      </c>
    </row>
    <row r="1816" spans="9:13" x14ac:dyDescent="0.25">
      <c r="I1816" s="135">
        <v>36507</v>
      </c>
      <c r="J1816" s="136">
        <v>1415.22</v>
      </c>
      <c r="K1816" s="136">
        <v>1790.9</v>
      </c>
      <c r="L1816" s="138">
        <f t="shared" si="64"/>
        <v>-1.2843674137638574E-3</v>
      </c>
      <c r="M1816" s="138">
        <f t="shared" si="65"/>
        <v>-7.0194504202798101E-3</v>
      </c>
    </row>
    <row r="1817" spans="9:13" x14ac:dyDescent="0.25">
      <c r="I1817" s="135">
        <v>36508</v>
      </c>
      <c r="J1817" s="136">
        <v>1403.17</v>
      </c>
      <c r="K1817" s="136">
        <v>1782.6</v>
      </c>
      <c r="L1817" s="138">
        <f t="shared" si="64"/>
        <v>-8.5145772388744885E-3</v>
      </c>
      <c r="M1817" s="138">
        <f t="shared" si="65"/>
        <v>-4.634541292087878E-3</v>
      </c>
    </row>
    <row r="1818" spans="9:13" x14ac:dyDescent="0.25">
      <c r="I1818" s="135">
        <v>36509</v>
      </c>
      <c r="J1818" s="136">
        <v>1413.32</v>
      </c>
      <c r="K1818" s="136">
        <v>1786.03</v>
      </c>
      <c r="L1818" s="138">
        <f t="shared" si="64"/>
        <v>7.2336210152724638E-3</v>
      </c>
      <c r="M1818" s="138">
        <f t="shared" si="65"/>
        <v>1.924155727588951E-3</v>
      </c>
    </row>
    <row r="1819" spans="9:13" x14ac:dyDescent="0.25">
      <c r="I1819" s="135">
        <v>36510</v>
      </c>
      <c r="J1819" s="136">
        <v>1418.78</v>
      </c>
      <c r="K1819" s="136">
        <v>1783.56</v>
      </c>
      <c r="L1819" s="138">
        <f t="shared" si="64"/>
        <v>3.8632439928678831E-3</v>
      </c>
      <c r="M1819" s="138">
        <f t="shared" si="65"/>
        <v>-1.3829554934687699E-3</v>
      </c>
    </row>
    <row r="1820" spans="9:13" x14ac:dyDescent="0.25">
      <c r="I1820" s="135">
        <v>36511</v>
      </c>
      <c r="J1820" s="136">
        <v>1421.03</v>
      </c>
      <c r="K1820" s="136">
        <v>1769.97</v>
      </c>
      <c r="L1820" s="138">
        <f t="shared" si="64"/>
        <v>1.5858695498949802E-3</v>
      </c>
      <c r="M1820" s="138">
        <f t="shared" si="65"/>
        <v>-7.6195922761218681E-3</v>
      </c>
    </row>
    <row r="1821" spans="9:13" x14ac:dyDescent="0.25">
      <c r="I1821" s="135">
        <v>36514</v>
      </c>
      <c r="J1821" s="136">
        <v>1418.09</v>
      </c>
      <c r="K1821" s="136">
        <v>1767.81</v>
      </c>
      <c r="L1821" s="138">
        <f t="shared" si="64"/>
        <v>-2.068921838384872E-3</v>
      </c>
      <c r="M1821" s="138">
        <f t="shared" si="65"/>
        <v>-1.2203596671130482E-3</v>
      </c>
    </row>
    <row r="1822" spans="9:13" x14ac:dyDescent="0.25">
      <c r="I1822" s="135">
        <v>36515</v>
      </c>
      <c r="J1822" s="136">
        <v>1433.43</v>
      </c>
      <c r="K1822" s="136">
        <v>1781.89</v>
      </c>
      <c r="L1822" s="138">
        <f t="shared" si="64"/>
        <v>1.0817367021839337E-2</v>
      </c>
      <c r="M1822" s="138">
        <f t="shared" si="65"/>
        <v>7.9646568352934738E-3</v>
      </c>
    </row>
    <row r="1823" spans="9:13" x14ac:dyDescent="0.25">
      <c r="I1823" s="135">
        <v>36516</v>
      </c>
      <c r="J1823" s="136">
        <v>1436.13</v>
      </c>
      <c r="K1823" s="136">
        <v>1780.9</v>
      </c>
      <c r="L1823" s="138">
        <f t="shared" si="64"/>
        <v>1.8835938971558048E-3</v>
      </c>
      <c r="M1823" s="138">
        <f t="shared" si="65"/>
        <v>-5.5558985122538933E-4</v>
      </c>
    </row>
    <row r="1824" spans="9:13" x14ac:dyDescent="0.25">
      <c r="I1824" s="135">
        <v>36517</v>
      </c>
      <c r="J1824" s="136">
        <v>1458.34</v>
      </c>
      <c r="K1824" s="136">
        <v>1783.39</v>
      </c>
      <c r="L1824" s="138">
        <f t="shared" si="64"/>
        <v>1.5465173765606044E-2</v>
      </c>
      <c r="M1824" s="138">
        <f t="shared" si="65"/>
        <v>1.3981694648773143E-3</v>
      </c>
    </row>
    <row r="1825" spans="9:13" x14ac:dyDescent="0.25">
      <c r="I1825" s="135">
        <v>36518</v>
      </c>
      <c r="J1825" s="136">
        <v>1458.34</v>
      </c>
      <c r="K1825" s="136">
        <v>1783.39</v>
      </c>
      <c r="L1825" s="138">
        <f t="shared" si="64"/>
        <v>0</v>
      </c>
      <c r="M1825" s="138">
        <f t="shared" si="65"/>
        <v>0</v>
      </c>
    </row>
    <row r="1826" spans="9:13" x14ac:dyDescent="0.25">
      <c r="I1826" s="135">
        <v>36521</v>
      </c>
      <c r="J1826" s="136">
        <v>1457.1</v>
      </c>
      <c r="K1826" s="136">
        <v>1781.77</v>
      </c>
      <c r="L1826" s="138">
        <f t="shared" si="64"/>
        <v>-8.502818272830816E-4</v>
      </c>
      <c r="M1826" s="138">
        <f t="shared" si="65"/>
        <v>-9.0838235046743459E-4</v>
      </c>
    </row>
    <row r="1827" spans="9:13" x14ac:dyDescent="0.25">
      <c r="I1827" s="135">
        <v>36522</v>
      </c>
      <c r="J1827" s="136">
        <v>1457.66</v>
      </c>
      <c r="K1827" s="136">
        <v>1785.02</v>
      </c>
      <c r="L1827" s="138">
        <f t="shared" si="64"/>
        <v>3.8432502916764316E-4</v>
      </c>
      <c r="M1827" s="138">
        <f t="shared" si="65"/>
        <v>1.8240289150676014E-3</v>
      </c>
    </row>
    <row r="1828" spans="9:13" x14ac:dyDescent="0.25">
      <c r="I1828" s="135">
        <v>36523</v>
      </c>
      <c r="J1828" s="136">
        <v>1463.46</v>
      </c>
      <c r="K1828" s="136">
        <v>1796.36</v>
      </c>
      <c r="L1828" s="138">
        <f t="shared" si="64"/>
        <v>3.9789800090555784E-3</v>
      </c>
      <c r="M1828" s="138">
        <f t="shared" si="65"/>
        <v>6.3528699958543423E-3</v>
      </c>
    </row>
    <row r="1829" spans="9:13" x14ac:dyDescent="0.25">
      <c r="I1829" s="135">
        <v>36524</v>
      </c>
      <c r="J1829" s="136">
        <v>1464.47</v>
      </c>
      <c r="K1829" s="136">
        <v>1835.57</v>
      </c>
      <c r="L1829" s="138">
        <f t="shared" si="64"/>
        <v>6.9014527216322335E-4</v>
      </c>
      <c r="M1829" s="138">
        <f t="shared" si="65"/>
        <v>2.1827473334966287E-2</v>
      </c>
    </row>
    <row r="1830" spans="9:13" x14ac:dyDescent="0.25">
      <c r="I1830" s="135">
        <v>36525</v>
      </c>
      <c r="J1830" s="136">
        <v>1469.25</v>
      </c>
      <c r="K1830" s="136">
        <v>1835.57</v>
      </c>
      <c r="L1830" s="138">
        <f t="shared" si="64"/>
        <v>3.2639794601459727E-3</v>
      </c>
      <c r="M1830" s="138">
        <f t="shared" si="65"/>
        <v>0</v>
      </c>
    </row>
    <row r="1831" spans="9:13" x14ac:dyDescent="0.25">
      <c r="I1831" s="135">
        <v>36528</v>
      </c>
      <c r="J1831" s="136">
        <v>1455.22</v>
      </c>
      <c r="K1831" s="136">
        <v>1828.51</v>
      </c>
      <c r="L1831" s="138">
        <f t="shared" si="64"/>
        <v>-9.5490896716011377E-3</v>
      </c>
      <c r="M1831" s="138">
        <f t="shared" si="65"/>
        <v>-3.8462167065270981E-3</v>
      </c>
    </row>
    <row r="1832" spans="9:13" x14ac:dyDescent="0.25">
      <c r="I1832" s="135">
        <v>36529</v>
      </c>
      <c r="J1832" s="136">
        <v>1399.42</v>
      </c>
      <c r="K1832" s="136">
        <v>1811.8</v>
      </c>
      <c r="L1832" s="138">
        <f t="shared" si="64"/>
        <v>-3.834471763719572E-2</v>
      </c>
      <c r="M1832" s="138">
        <f t="shared" si="65"/>
        <v>-9.1385882494490252E-3</v>
      </c>
    </row>
    <row r="1833" spans="9:13" x14ac:dyDescent="0.25">
      <c r="I1833" s="135">
        <v>36530</v>
      </c>
      <c r="J1833" s="136">
        <v>1402.11</v>
      </c>
      <c r="K1833" s="136">
        <v>1810.15</v>
      </c>
      <c r="L1833" s="138">
        <f t="shared" si="64"/>
        <v>1.9222249217531742E-3</v>
      </c>
      <c r="M1833" s="138">
        <f t="shared" si="65"/>
        <v>-9.1069654487242724E-4</v>
      </c>
    </row>
    <row r="1834" spans="9:13" x14ac:dyDescent="0.25">
      <c r="I1834" s="135">
        <v>36531</v>
      </c>
      <c r="J1834" s="136">
        <v>1403.45</v>
      </c>
      <c r="K1834" s="136">
        <v>1798.3</v>
      </c>
      <c r="L1834" s="138">
        <f t="shared" si="64"/>
        <v>9.5570247698122514E-4</v>
      </c>
      <c r="M1834" s="138">
        <f t="shared" si="65"/>
        <v>-6.5464188050714783E-3</v>
      </c>
    </row>
    <row r="1835" spans="9:13" x14ac:dyDescent="0.25">
      <c r="I1835" s="135">
        <v>36532</v>
      </c>
      <c r="J1835" s="136">
        <v>1441.47</v>
      </c>
      <c r="K1835" s="136">
        <v>1805.4</v>
      </c>
      <c r="L1835" s="138">
        <f t="shared" si="64"/>
        <v>2.7090384409847148E-2</v>
      </c>
      <c r="M1835" s="138">
        <f t="shared" si="65"/>
        <v>3.9481732747595711E-3</v>
      </c>
    </row>
    <row r="1836" spans="9:13" x14ac:dyDescent="0.25">
      <c r="I1836" s="135">
        <v>36535</v>
      </c>
      <c r="J1836" s="136">
        <v>1457.6</v>
      </c>
      <c r="K1836" s="136">
        <v>1799.78</v>
      </c>
      <c r="L1836" s="138">
        <f t="shared" si="64"/>
        <v>1.1189965798802529E-2</v>
      </c>
      <c r="M1836" s="138">
        <f t="shared" si="65"/>
        <v>-3.1128835715077646E-3</v>
      </c>
    </row>
    <row r="1837" spans="9:13" x14ac:dyDescent="0.25">
      <c r="I1837" s="135">
        <v>36536</v>
      </c>
      <c r="J1837" s="136">
        <v>1438.56</v>
      </c>
      <c r="K1837" s="136">
        <v>1803.71</v>
      </c>
      <c r="L1837" s="138">
        <f t="shared" si="64"/>
        <v>-1.3062568605927529E-2</v>
      </c>
      <c r="M1837" s="138">
        <f t="shared" si="65"/>
        <v>2.1836002178044337E-3</v>
      </c>
    </row>
    <row r="1838" spans="9:13" x14ac:dyDescent="0.25">
      <c r="I1838" s="135">
        <v>36537</v>
      </c>
      <c r="J1838" s="136">
        <v>1432.25</v>
      </c>
      <c r="K1838" s="136">
        <v>1818.86</v>
      </c>
      <c r="L1838" s="138">
        <f t="shared" si="64"/>
        <v>-4.3863307752196263E-3</v>
      </c>
      <c r="M1838" s="138">
        <f t="shared" si="65"/>
        <v>8.3993546634436034E-3</v>
      </c>
    </row>
    <row r="1839" spans="9:13" x14ac:dyDescent="0.25">
      <c r="I1839" s="135">
        <v>36538</v>
      </c>
      <c r="J1839" s="136">
        <v>1449.68</v>
      </c>
      <c r="K1839" s="136">
        <v>1892.72</v>
      </c>
      <c r="L1839" s="138">
        <f t="shared" si="64"/>
        <v>1.2169663117472553E-2</v>
      </c>
      <c r="M1839" s="138">
        <f t="shared" si="65"/>
        <v>4.060785327073009E-2</v>
      </c>
    </row>
    <row r="1840" spans="9:13" x14ac:dyDescent="0.25">
      <c r="I1840" s="135">
        <v>36539</v>
      </c>
      <c r="J1840" s="136">
        <v>1465.15</v>
      </c>
      <c r="K1840" s="136">
        <v>1891.31</v>
      </c>
      <c r="L1840" s="138">
        <f t="shared" si="64"/>
        <v>1.0671320567297629E-2</v>
      </c>
      <c r="M1840" s="138">
        <f t="shared" si="65"/>
        <v>-7.4495963481132016E-4</v>
      </c>
    </row>
    <row r="1841" spans="9:13" x14ac:dyDescent="0.25">
      <c r="I1841" s="135">
        <v>36542</v>
      </c>
      <c r="J1841" s="136">
        <v>1465.15</v>
      </c>
      <c r="K1841" s="136">
        <v>1897.72</v>
      </c>
      <c r="L1841" s="138">
        <f t="shared" si="64"/>
        <v>0</v>
      </c>
      <c r="M1841" s="138">
        <f t="shared" si="65"/>
        <v>3.3891852736992255E-3</v>
      </c>
    </row>
    <row r="1842" spans="9:13" x14ac:dyDescent="0.25">
      <c r="I1842" s="135">
        <v>36543</v>
      </c>
      <c r="J1842" s="136">
        <v>1455.14</v>
      </c>
      <c r="K1842" s="136">
        <v>1897.59</v>
      </c>
      <c r="L1842" s="138">
        <f t="shared" si="64"/>
        <v>-6.8320649762822856E-3</v>
      </c>
      <c r="M1842" s="138">
        <f t="shared" si="65"/>
        <v>-6.8503256539483766E-5</v>
      </c>
    </row>
    <row r="1843" spans="9:13" x14ac:dyDescent="0.25">
      <c r="I1843" s="135">
        <v>36544</v>
      </c>
      <c r="J1843" s="136">
        <v>1455.9</v>
      </c>
      <c r="K1843" s="136">
        <v>1898.12</v>
      </c>
      <c r="L1843" s="138">
        <f t="shared" si="64"/>
        <v>5.222865153868293E-4</v>
      </c>
      <c r="M1843" s="138">
        <f t="shared" si="65"/>
        <v>2.7930164050188539E-4</v>
      </c>
    </row>
    <row r="1844" spans="9:13" x14ac:dyDescent="0.25">
      <c r="I1844" s="135">
        <v>36545</v>
      </c>
      <c r="J1844" s="136">
        <v>1445.57</v>
      </c>
      <c r="K1844" s="136">
        <v>1861.27</v>
      </c>
      <c r="L1844" s="138">
        <f t="shared" si="64"/>
        <v>-7.0952675321108273E-3</v>
      </c>
      <c r="M1844" s="138">
        <f t="shared" si="65"/>
        <v>-1.9413946431205566E-2</v>
      </c>
    </row>
    <row r="1845" spans="9:13" x14ac:dyDescent="0.25">
      <c r="I1845" s="135">
        <v>36546</v>
      </c>
      <c r="J1845" s="136">
        <v>1441.36</v>
      </c>
      <c r="K1845" s="136">
        <v>1847.29</v>
      </c>
      <c r="L1845" s="138">
        <f t="shared" si="64"/>
        <v>-2.9123459950054558E-3</v>
      </c>
      <c r="M1845" s="138">
        <f t="shared" si="65"/>
        <v>-7.5110005533856015E-3</v>
      </c>
    </row>
    <row r="1846" spans="9:13" x14ac:dyDescent="0.25">
      <c r="I1846" s="135">
        <v>36549</v>
      </c>
      <c r="J1846" s="136">
        <v>1401.53</v>
      </c>
      <c r="K1846" s="136">
        <v>1838.89</v>
      </c>
      <c r="L1846" s="138">
        <f t="shared" si="64"/>
        <v>-2.7633623799744638E-2</v>
      </c>
      <c r="M1846" s="138">
        <f t="shared" si="65"/>
        <v>-4.5472015763631394E-3</v>
      </c>
    </row>
    <row r="1847" spans="9:13" x14ac:dyDescent="0.25">
      <c r="I1847" s="135">
        <v>36550</v>
      </c>
      <c r="J1847" s="136">
        <v>1410.03</v>
      </c>
      <c r="K1847" s="136">
        <v>1806.29</v>
      </c>
      <c r="L1847" s="138">
        <f t="shared" si="64"/>
        <v>6.0648006107610966E-3</v>
      </c>
      <c r="M1847" s="138">
        <f t="shared" si="65"/>
        <v>-1.7728085964902815E-2</v>
      </c>
    </row>
    <row r="1848" spans="9:13" x14ac:dyDescent="0.25">
      <c r="I1848" s="135">
        <v>36551</v>
      </c>
      <c r="J1848" s="136">
        <v>1404.09</v>
      </c>
      <c r="K1848" s="136">
        <v>1826.63</v>
      </c>
      <c r="L1848" s="138">
        <f t="shared" si="64"/>
        <v>-4.2126763260356553E-3</v>
      </c>
      <c r="M1848" s="138">
        <f t="shared" si="65"/>
        <v>1.1260650283177201E-2</v>
      </c>
    </row>
    <row r="1849" spans="9:13" x14ac:dyDescent="0.25">
      <c r="I1849" s="135">
        <v>36552</v>
      </c>
      <c r="J1849" s="136">
        <v>1398.56</v>
      </c>
      <c r="K1849" s="136">
        <v>1846.03</v>
      </c>
      <c r="L1849" s="138">
        <f t="shared" si="64"/>
        <v>-3.9384939711841638E-3</v>
      </c>
      <c r="M1849" s="138">
        <f t="shared" si="65"/>
        <v>1.0620651144457203E-2</v>
      </c>
    </row>
    <row r="1850" spans="9:13" x14ac:dyDescent="0.25">
      <c r="I1850" s="135">
        <v>36553</v>
      </c>
      <c r="J1850" s="136">
        <v>1360.16</v>
      </c>
      <c r="K1850" s="136">
        <v>1830.04</v>
      </c>
      <c r="L1850" s="138">
        <f t="shared" si="64"/>
        <v>-2.7456812721656464E-2</v>
      </c>
      <c r="M1850" s="138">
        <f t="shared" si="65"/>
        <v>-8.661831064500582E-3</v>
      </c>
    </row>
    <row r="1851" spans="9:13" x14ac:dyDescent="0.25">
      <c r="I1851" s="135">
        <v>36556</v>
      </c>
      <c r="J1851" s="136">
        <v>1394.46</v>
      </c>
      <c r="K1851" s="136">
        <v>1822.55</v>
      </c>
      <c r="L1851" s="138">
        <f t="shared" si="64"/>
        <v>2.5217621456299223E-2</v>
      </c>
      <c r="M1851" s="138">
        <f t="shared" si="65"/>
        <v>-4.092806714607336E-3</v>
      </c>
    </row>
    <row r="1852" spans="9:13" x14ac:dyDescent="0.25">
      <c r="I1852" s="135">
        <v>36557</v>
      </c>
      <c r="J1852" s="136">
        <v>1409.28</v>
      </c>
      <c r="K1852" s="136">
        <v>1811.34</v>
      </c>
      <c r="L1852" s="138">
        <f t="shared" si="64"/>
        <v>1.0627769889419514E-2</v>
      </c>
      <c r="M1852" s="138">
        <f t="shared" si="65"/>
        <v>-6.1507228882609734E-3</v>
      </c>
    </row>
    <row r="1853" spans="9:13" x14ac:dyDescent="0.25">
      <c r="I1853" s="135">
        <v>36558</v>
      </c>
      <c r="J1853" s="136">
        <v>1409.12</v>
      </c>
      <c r="K1853" s="136">
        <v>1821.78</v>
      </c>
      <c r="L1853" s="138">
        <f t="shared" si="64"/>
        <v>-1.1353315168034873E-4</v>
      </c>
      <c r="M1853" s="138">
        <f t="shared" si="65"/>
        <v>5.7636887608069464E-3</v>
      </c>
    </row>
    <row r="1854" spans="9:13" x14ac:dyDescent="0.25">
      <c r="I1854" s="135">
        <v>36559</v>
      </c>
      <c r="J1854" s="136">
        <v>1424.97</v>
      </c>
      <c r="K1854" s="136">
        <v>1834.1</v>
      </c>
      <c r="L1854" s="138">
        <f t="shared" si="64"/>
        <v>1.1248154876802641E-2</v>
      </c>
      <c r="M1854" s="138">
        <f t="shared" si="65"/>
        <v>6.7626167813895953E-3</v>
      </c>
    </row>
    <row r="1855" spans="9:13" x14ac:dyDescent="0.25">
      <c r="I1855" s="135">
        <v>36560</v>
      </c>
      <c r="J1855" s="136">
        <v>1424.37</v>
      </c>
      <c r="K1855" s="136">
        <v>1866.66</v>
      </c>
      <c r="L1855" s="138">
        <f t="shared" si="64"/>
        <v>-4.2106149603159115E-4</v>
      </c>
      <c r="M1855" s="138">
        <f t="shared" si="65"/>
        <v>1.7752576195409289E-2</v>
      </c>
    </row>
    <row r="1856" spans="9:13" x14ac:dyDescent="0.25">
      <c r="I1856" s="135">
        <v>36563</v>
      </c>
      <c r="J1856" s="136">
        <v>1424.24</v>
      </c>
      <c r="K1856" s="136">
        <v>1863.16</v>
      </c>
      <c r="L1856" s="138">
        <f t="shared" si="64"/>
        <v>-9.1268420424385363E-5</v>
      </c>
      <c r="M1856" s="138">
        <f t="shared" si="65"/>
        <v>-1.8750066964524873E-3</v>
      </c>
    </row>
    <row r="1857" spans="9:13" x14ac:dyDescent="0.25">
      <c r="I1857" s="135">
        <v>36564</v>
      </c>
      <c r="J1857" s="136">
        <v>1441.75</v>
      </c>
      <c r="K1857" s="136">
        <v>1852.59</v>
      </c>
      <c r="L1857" s="138">
        <f t="shared" si="64"/>
        <v>1.2294276245576581E-2</v>
      </c>
      <c r="M1857" s="138">
        <f t="shared" si="65"/>
        <v>-5.6731574314606171E-3</v>
      </c>
    </row>
    <row r="1858" spans="9:13" x14ac:dyDescent="0.25">
      <c r="I1858" s="135">
        <v>36565</v>
      </c>
      <c r="J1858" s="136">
        <v>1411.7</v>
      </c>
      <c r="K1858" s="136">
        <v>1851.19</v>
      </c>
      <c r="L1858" s="138">
        <f t="shared" si="64"/>
        <v>-2.0842725853996848E-2</v>
      </c>
      <c r="M1858" s="138">
        <f t="shared" si="65"/>
        <v>-7.5569877846682948E-4</v>
      </c>
    </row>
    <row r="1859" spans="9:13" x14ac:dyDescent="0.25">
      <c r="I1859" s="135">
        <v>36566</v>
      </c>
      <c r="J1859" s="136">
        <v>1416.83</v>
      </c>
      <c r="K1859" s="136">
        <v>1860.48</v>
      </c>
      <c r="L1859" s="138">
        <f t="shared" si="64"/>
        <v>3.6339165545086643E-3</v>
      </c>
      <c r="M1859" s="138">
        <f t="shared" si="65"/>
        <v>5.0183935738632793E-3</v>
      </c>
    </row>
    <row r="1860" spans="9:13" x14ac:dyDescent="0.25">
      <c r="I1860" s="135">
        <v>36567</v>
      </c>
      <c r="J1860" s="136">
        <v>1387.12</v>
      </c>
      <c r="K1860" s="136">
        <v>1850.19</v>
      </c>
      <c r="L1860" s="138">
        <f t="shared" si="64"/>
        <v>-2.0969347063515057E-2</v>
      </c>
      <c r="M1860" s="138">
        <f t="shared" si="65"/>
        <v>-5.5308307533539535E-3</v>
      </c>
    </row>
    <row r="1861" spans="9:13" x14ac:dyDescent="0.25">
      <c r="I1861" s="135">
        <v>36570</v>
      </c>
      <c r="J1861" s="136">
        <v>1389.94</v>
      </c>
      <c r="K1861" s="136">
        <v>1839.68</v>
      </c>
      <c r="L1861" s="138">
        <f t="shared" si="64"/>
        <v>2.032989215064424E-3</v>
      </c>
      <c r="M1861" s="138">
        <f t="shared" si="65"/>
        <v>-5.6804976786167857E-3</v>
      </c>
    </row>
    <row r="1862" spans="9:13" x14ac:dyDescent="0.25">
      <c r="I1862" s="135">
        <v>36571</v>
      </c>
      <c r="J1862" s="136">
        <v>1402.05</v>
      </c>
      <c r="K1862" s="136">
        <v>1830.32</v>
      </c>
      <c r="L1862" s="138">
        <f t="shared" si="64"/>
        <v>8.7126062995524257E-3</v>
      </c>
      <c r="M1862" s="138">
        <f t="shared" si="65"/>
        <v>-5.0878413637154979E-3</v>
      </c>
    </row>
    <row r="1863" spans="9:13" x14ac:dyDescent="0.25">
      <c r="I1863" s="135">
        <v>36572</v>
      </c>
      <c r="J1863" s="136">
        <v>1387.67</v>
      </c>
      <c r="K1863" s="136">
        <v>1821.97</v>
      </c>
      <c r="L1863" s="138">
        <f t="shared" ref="L1863:L1926" si="66">(J1863-J1862)/J1862</f>
        <v>-1.0256410256410173E-2</v>
      </c>
      <c r="M1863" s="138">
        <f t="shared" ref="M1863:M1926" si="67">(K1863-K1862)/K1862</f>
        <v>-4.5620437956203881E-3</v>
      </c>
    </row>
    <row r="1864" spans="9:13" x14ac:dyDescent="0.25">
      <c r="I1864" s="135">
        <v>36573</v>
      </c>
      <c r="J1864" s="136">
        <v>1388.26</v>
      </c>
      <c r="K1864" s="136">
        <v>1820.37</v>
      </c>
      <c r="L1864" s="138">
        <f t="shared" si="66"/>
        <v>4.2517313194053206E-4</v>
      </c>
      <c r="M1864" s="138">
        <f t="shared" si="67"/>
        <v>-8.7817033211311734E-4</v>
      </c>
    </row>
    <row r="1865" spans="9:13" x14ac:dyDescent="0.25">
      <c r="I1865" s="135">
        <v>36574</v>
      </c>
      <c r="J1865" s="136">
        <v>1346.09</v>
      </c>
      <c r="K1865" s="136">
        <v>1807.33</v>
      </c>
      <c r="L1865" s="138">
        <f t="shared" si="66"/>
        <v>-3.0376154322677359E-2</v>
      </c>
      <c r="M1865" s="138">
        <f t="shared" si="67"/>
        <v>-7.1633788735256925E-3</v>
      </c>
    </row>
    <row r="1866" spans="9:13" x14ac:dyDescent="0.25">
      <c r="I1866" s="135">
        <v>36577</v>
      </c>
      <c r="J1866" s="136">
        <v>1346.09</v>
      </c>
      <c r="K1866" s="136">
        <v>1797.13</v>
      </c>
      <c r="L1866" s="138">
        <f t="shared" si="66"/>
        <v>0</v>
      </c>
      <c r="M1866" s="138">
        <f t="shared" si="67"/>
        <v>-5.6436843299230459E-3</v>
      </c>
    </row>
    <row r="1867" spans="9:13" x14ac:dyDescent="0.25">
      <c r="I1867" s="135">
        <v>36578</v>
      </c>
      <c r="J1867" s="136">
        <v>1352.17</v>
      </c>
      <c r="K1867" s="136">
        <v>1799.66</v>
      </c>
      <c r="L1867" s="138">
        <f t="shared" si="66"/>
        <v>4.5167856532625271E-3</v>
      </c>
      <c r="M1867" s="138">
        <f t="shared" si="67"/>
        <v>1.4078002147868949E-3</v>
      </c>
    </row>
    <row r="1868" spans="9:13" x14ac:dyDescent="0.25">
      <c r="I1868" s="135">
        <v>36579</v>
      </c>
      <c r="J1868" s="136">
        <v>1360.69</v>
      </c>
      <c r="K1868" s="136">
        <v>1803.92</v>
      </c>
      <c r="L1868" s="138">
        <f t="shared" si="66"/>
        <v>6.3009828645806234E-3</v>
      </c>
      <c r="M1868" s="138">
        <f t="shared" si="67"/>
        <v>2.3671137881599805E-3</v>
      </c>
    </row>
    <row r="1869" spans="9:13" x14ac:dyDescent="0.25">
      <c r="I1869" s="135">
        <v>36580</v>
      </c>
      <c r="J1869" s="136">
        <v>1353.43</v>
      </c>
      <c r="K1869" s="136">
        <v>1812.4</v>
      </c>
      <c r="L1869" s="138">
        <f t="shared" si="66"/>
        <v>-5.3355282981428472E-3</v>
      </c>
      <c r="M1869" s="138">
        <f t="shared" si="67"/>
        <v>4.7008736529336207E-3</v>
      </c>
    </row>
    <row r="1870" spans="9:13" x14ac:dyDescent="0.25">
      <c r="I1870" s="135">
        <v>36581</v>
      </c>
      <c r="J1870" s="136">
        <v>1333.36</v>
      </c>
      <c r="K1870" s="136">
        <v>1809.85</v>
      </c>
      <c r="L1870" s="138">
        <f t="shared" si="66"/>
        <v>-1.4828990047509042E-2</v>
      </c>
      <c r="M1870" s="138">
        <f t="shared" si="67"/>
        <v>-1.4069741778857767E-3</v>
      </c>
    </row>
    <row r="1871" spans="9:13" x14ac:dyDescent="0.25">
      <c r="I1871" s="135">
        <v>36584</v>
      </c>
      <c r="J1871" s="136">
        <v>1348.05</v>
      </c>
      <c r="K1871" s="136">
        <v>1796.92</v>
      </c>
      <c r="L1871" s="138">
        <f t="shared" si="66"/>
        <v>1.1017279654406954E-2</v>
      </c>
      <c r="M1871" s="138">
        <f t="shared" si="67"/>
        <v>-7.1442384728015234E-3</v>
      </c>
    </row>
    <row r="1872" spans="9:13" x14ac:dyDescent="0.25">
      <c r="I1872" s="135">
        <v>36585</v>
      </c>
      <c r="J1872" s="136">
        <v>1366.42</v>
      </c>
      <c r="K1872" s="136">
        <v>1806.68</v>
      </c>
      <c r="L1872" s="138">
        <f t="shared" si="66"/>
        <v>1.3627090983272222E-2</v>
      </c>
      <c r="M1872" s="138">
        <f t="shared" si="67"/>
        <v>5.4315161498564154E-3</v>
      </c>
    </row>
    <row r="1873" spans="9:13" x14ac:dyDescent="0.25">
      <c r="I1873" s="135">
        <v>36586</v>
      </c>
      <c r="J1873" s="136">
        <v>1379.19</v>
      </c>
      <c r="K1873" s="136">
        <v>1802.16</v>
      </c>
      <c r="L1873" s="138">
        <f t="shared" si="66"/>
        <v>9.3455892039050817E-3</v>
      </c>
      <c r="M1873" s="138">
        <f t="shared" si="67"/>
        <v>-2.5018265547855634E-3</v>
      </c>
    </row>
    <row r="1874" spans="9:13" x14ac:dyDescent="0.25">
      <c r="I1874" s="135">
        <v>36587</v>
      </c>
      <c r="J1874" s="136">
        <v>1381.76</v>
      </c>
      <c r="K1874" s="136">
        <v>1802.48</v>
      </c>
      <c r="L1874" s="138">
        <f t="shared" si="66"/>
        <v>1.8634125827477984E-3</v>
      </c>
      <c r="M1874" s="138">
        <f t="shared" si="67"/>
        <v>1.7756470013757732E-4</v>
      </c>
    </row>
    <row r="1875" spans="9:13" x14ac:dyDescent="0.25">
      <c r="I1875" s="135">
        <v>36588</v>
      </c>
      <c r="J1875" s="136">
        <v>1409.17</v>
      </c>
      <c r="K1875" s="136">
        <v>1812.05</v>
      </c>
      <c r="L1875" s="138">
        <f t="shared" si="66"/>
        <v>1.9837019453450733E-2</v>
      </c>
      <c r="M1875" s="138">
        <f t="shared" si="67"/>
        <v>5.3093515600727533E-3</v>
      </c>
    </row>
    <row r="1876" spans="9:13" x14ac:dyDescent="0.25">
      <c r="I1876" s="135">
        <v>36591</v>
      </c>
      <c r="J1876" s="136">
        <v>1391.28</v>
      </c>
      <c r="K1876" s="136">
        <v>1811.38</v>
      </c>
      <c r="L1876" s="138">
        <f t="shared" si="66"/>
        <v>-1.2695416450818637E-2</v>
      </c>
      <c r="M1876" s="138">
        <f t="shared" si="67"/>
        <v>-3.6974697166184452E-4</v>
      </c>
    </row>
    <row r="1877" spans="9:13" x14ac:dyDescent="0.25">
      <c r="I1877" s="135">
        <v>36592</v>
      </c>
      <c r="J1877" s="136">
        <v>1355.62</v>
      </c>
      <c r="K1877" s="136">
        <v>1793.92</v>
      </c>
      <c r="L1877" s="138">
        <f t="shared" si="66"/>
        <v>-2.5631073543787075E-2</v>
      </c>
      <c r="M1877" s="138">
        <f t="shared" si="67"/>
        <v>-9.6390597224215984E-3</v>
      </c>
    </row>
    <row r="1878" spans="9:13" x14ac:dyDescent="0.25">
      <c r="I1878" s="135">
        <v>36593</v>
      </c>
      <c r="J1878" s="136">
        <v>1366.7</v>
      </c>
      <c r="K1878" s="136">
        <v>1777.73</v>
      </c>
      <c r="L1878" s="138">
        <f t="shared" si="66"/>
        <v>8.1733819211874687E-3</v>
      </c>
      <c r="M1878" s="138">
        <f t="shared" si="67"/>
        <v>-9.0249286478773037E-3</v>
      </c>
    </row>
    <row r="1879" spans="9:13" x14ac:dyDescent="0.25">
      <c r="I1879" s="135">
        <v>36594</v>
      </c>
      <c r="J1879" s="136">
        <v>1401.69</v>
      </c>
      <c r="K1879" s="136">
        <v>1776.1</v>
      </c>
      <c r="L1879" s="138">
        <f t="shared" si="66"/>
        <v>2.5601814589888056E-2</v>
      </c>
      <c r="M1879" s="138">
        <f t="shared" si="67"/>
        <v>-9.1689964167793148E-4</v>
      </c>
    </row>
    <row r="1880" spans="9:13" x14ac:dyDescent="0.25">
      <c r="I1880" s="135">
        <v>36595</v>
      </c>
      <c r="J1880" s="136">
        <v>1395.07</v>
      </c>
      <c r="K1880" s="136">
        <v>1784.38</v>
      </c>
      <c r="L1880" s="138">
        <f t="shared" si="66"/>
        <v>-4.7228702494846349E-3</v>
      </c>
      <c r="M1880" s="138">
        <f t="shared" si="67"/>
        <v>4.6618996678116104E-3</v>
      </c>
    </row>
    <row r="1881" spans="9:13" x14ac:dyDescent="0.25">
      <c r="I1881" s="135">
        <v>36598</v>
      </c>
      <c r="J1881" s="136">
        <v>1383.62</v>
      </c>
      <c r="K1881" s="136">
        <v>1778</v>
      </c>
      <c r="L1881" s="138">
        <f t="shared" si="66"/>
        <v>-8.2074734601131454E-3</v>
      </c>
      <c r="M1881" s="138">
        <f t="shared" si="67"/>
        <v>-3.5754715923738828E-3</v>
      </c>
    </row>
    <row r="1882" spans="9:13" x14ac:dyDescent="0.25">
      <c r="I1882" s="135">
        <v>36599</v>
      </c>
      <c r="J1882" s="136">
        <v>1359.15</v>
      </c>
      <c r="K1882" s="136">
        <v>1772.52</v>
      </c>
      <c r="L1882" s="138">
        <f t="shared" si="66"/>
        <v>-1.7685491681241818E-2</v>
      </c>
      <c r="M1882" s="138">
        <f t="shared" si="67"/>
        <v>-3.0821147356580531E-3</v>
      </c>
    </row>
    <row r="1883" spans="9:13" x14ac:dyDescent="0.25">
      <c r="I1883" s="135">
        <v>36600</v>
      </c>
      <c r="J1883" s="136">
        <v>1392.15</v>
      </c>
      <c r="K1883" s="136">
        <v>1761.9</v>
      </c>
      <c r="L1883" s="138">
        <f t="shared" si="66"/>
        <v>2.427988080785785E-2</v>
      </c>
      <c r="M1883" s="138">
        <f t="shared" si="67"/>
        <v>-5.9914697718501855E-3</v>
      </c>
    </row>
    <row r="1884" spans="9:13" x14ac:dyDescent="0.25">
      <c r="I1884" s="135">
        <v>36601</v>
      </c>
      <c r="J1884" s="136">
        <v>1458.47</v>
      </c>
      <c r="K1884" s="136">
        <v>1755.18</v>
      </c>
      <c r="L1884" s="138">
        <f t="shared" si="66"/>
        <v>4.7638544697051276E-2</v>
      </c>
      <c r="M1884" s="138">
        <f t="shared" si="67"/>
        <v>-3.8140643623361297E-3</v>
      </c>
    </row>
    <row r="1885" spans="9:13" x14ac:dyDescent="0.25">
      <c r="I1885" s="135">
        <v>36602</v>
      </c>
      <c r="J1885" s="136">
        <v>1464.47</v>
      </c>
      <c r="K1885" s="136">
        <v>1742</v>
      </c>
      <c r="L1885" s="138">
        <f t="shared" si="66"/>
        <v>4.1139001830685579E-3</v>
      </c>
      <c r="M1885" s="138">
        <f t="shared" si="67"/>
        <v>-7.5092013354755996E-3</v>
      </c>
    </row>
    <row r="1886" spans="9:13" x14ac:dyDescent="0.25">
      <c r="I1886" s="135">
        <v>36605</v>
      </c>
      <c r="J1886" s="136">
        <v>1456.63</v>
      </c>
      <c r="K1886" s="136">
        <v>1747.56</v>
      </c>
      <c r="L1886" s="138">
        <f t="shared" si="66"/>
        <v>-5.3534725873523653E-3</v>
      </c>
      <c r="M1886" s="138">
        <f t="shared" si="67"/>
        <v>3.1917336394948021E-3</v>
      </c>
    </row>
    <row r="1887" spans="9:13" x14ac:dyDescent="0.25">
      <c r="I1887" s="135">
        <v>36606</v>
      </c>
      <c r="J1887" s="136">
        <v>1493.87</v>
      </c>
      <c r="K1887" s="136">
        <v>1748.56</v>
      </c>
      <c r="L1887" s="138">
        <f t="shared" si="66"/>
        <v>2.5565860925560905E-2</v>
      </c>
      <c r="M1887" s="138">
        <f t="shared" si="67"/>
        <v>5.7222641854929159E-4</v>
      </c>
    </row>
    <row r="1888" spans="9:13" x14ac:dyDescent="0.25">
      <c r="I1888" s="135">
        <v>36607</v>
      </c>
      <c r="J1888" s="136">
        <v>1500.64</v>
      </c>
      <c r="K1888" s="136">
        <v>1714.15</v>
      </c>
      <c r="L1888" s="138">
        <f t="shared" si="66"/>
        <v>4.5318535080028444E-3</v>
      </c>
      <c r="M1888" s="138">
        <f t="shared" si="67"/>
        <v>-1.9679050189870439E-2</v>
      </c>
    </row>
    <row r="1889" spans="9:13" x14ac:dyDescent="0.25">
      <c r="I1889" s="135">
        <v>36608</v>
      </c>
      <c r="J1889" s="136">
        <v>1527.35</v>
      </c>
      <c r="K1889" s="136">
        <v>1699.6</v>
      </c>
      <c r="L1889" s="138">
        <f t="shared" si="66"/>
        <v>1.7799072395777674E-2</v>
      </c>
      <c r="M1889" s="138">
        <f t="shared" si="67"/>
        <v>-8.4881719802818775E-3</v>
      </c>
    </row>
    <row r="1890" spans="9:13" x14ac:dyDescent="0.25">
      <c r="I1890" s="135">
        <v>36609</v>
      </c>
      <c r="J1890" s="136">
        <v>1527.46</v>
      </c>
      <c r="K1890" s="136">
        <v>1715.05</v>
      </c>
      <c r="L1890" s="138">
        <f t="shared" si="66"/>
        <v>7.2020165646464351E-5</v>
      </c>
      <c r="M1890" s="138">
        <f t="shared" si="67"/>
        <v>9.090374205695485E-3</v>
      </c>
    </row>
    <row r="1891" spans="9:13" x14ac:dyDescent="0.25">
      <c r="I1891" s="135">
        <v>36612</v>
      </c>
      <c r="J1891" s="136">
        <v>1523.86</v>
      </c>
      <c r="K1891" s="136">
        <v>1692.68</v>
      </c>
      <c r="L1891" s="138">
        <f t="shared" si="66"/>
        <v>-2.3568538619670146E-3</v>
      </c>
      <c r="M1891" s="138">
        <f t="shared" si="67"/>
        <v>-1.304335150578694E-2</v>
      </c>
    </row>
    <row r="1892" spans="9:13" x14ac:dyDescent="0.25">
      <c r="I1892" s="135">
        <v>36613</v>
      </c>
      <c r="J1892" s="136">
        <v>1507.73</v>
      </c>
      <c r="K1892" s="136">
        <v>1678.45</v>
      </c>
      <c r="L1892" s="138">
        <f t="shared" si="66"/>
        <v>-1.0584961873137875E-2</v>
      </c>
      <c r="M1892" s="138">
        <f t="shared" si="67"/>
        <v>-8.4067868705248582E-3</v>
      </c>
    </row>
    <row r="1893" spans="9:13" x14ac:dyDescent="0.25">
      <c r="I1893" s="135">
        <v>36614</v>
      </c>
      <c r="J1893" s="136">
        <v>1508.52</v>
      </c>
      <c r="K1893" s="136">
        <v>1661.57</v>
      </c>
      <c r="L1893" s="138">
        <f t="shared" si="66"/>
        <v>5.2396649267439374E-4</v>
      </c>
      <c r="M1893" s="138">
        <f t="shared" si="67"/>
        <v>-1.0056897733027561E-2</v>
      </c>
    </row>
    <row r="1894" spans="9:13" x14ac:dyDescent="0.25">
      <c r="I1894" s="135">
        <v>36615</v>
      </c>
      <c r="J1894" s="136">
        <v>1487.92</v>
      </c>
      <c r="K1894" s="136">
        <v>1656.9</v>
      </c>
      <c r="L1894" s="138">
        <f t="shared" si="66"/>
        <v>-1.3655768567867784E-2</v>
      </c>
      <c r="M1894" s="138">
        <f t="shared" si="67"/>
        <v>-2.8105947988949281E-3</v>
      </c>
    </row>
    <row r="1895" spans="9:13" x14ac:dyDescent="0.25">
      <c r="I1895" s="135">
        <v>36616</v>
      </c>
      <c r="J1895" s="136">
        <v>1498.58</v>
      </c>
      <c r="K1895" s="136">
        <v>1663.07</v>
      </c>
      <c r="L1895" s="138">
        <f t="shared" si="66"/>
        <v>7.1643636754663243E-3</v>
      </c>
      <c r="M1895" s="138">
        <f t="shared" si="67"/>
        <v>3.7238215945439345E-3</v>
      </c>
    </row>
    <row r="1896" spans="9:13" x14ac:dyDescent="0.25">
      <c r="I1896" s="135">
        <v>36619</v>
      </c>
      <c r="J1896" s="136">
        <v>1505.97</v>
      </c>
      <c r="K1896" s="136">
        <v>1654.62</v>
      </c>
      <c r="L1896" s="138">
        <f t="shared" si="66"/>
        <v>4.9313349971306843E-3</v>
      </c>
      <c r="M1896" s="138">
        <f t="shared" si="67"/>
        <v>-5.0809647218698229E-3</v>
      </c>
    </row>
    <row r="1897" spans="9:13" x14ac:dyDescent="0.25">
      <c r="I1897" s="135">
        <v>36620</v>
      </c>
      <c r="J1897" s="136">
        <v>1494.73</v>
      </c>
      <c r="K1897" s="136">
        <v>1644.38</v>
      </c>
      <c r="L1897" s="138">
        <f t="shared" si="66"/>
        <v>-7.4636280935211248E-3</v>
      </c>
      <c r="M1897" s="138">
        <f t="shared" si="67"/>
        <v>-6.1887321560236078E-3</v>
      </c>
    </row>
    <row r="1898" spans="9:13" x14ac:dyDescent="0.25">
      <c r="I1898" s="135">
        <v>36621</v>
      </c>
      <c r="J1898" s="136">
        <v>1487.37</v>
      </c>
      <c r="K1898" s="136">
        <v>1674</v>
      </c>
      <c r="L1898" s="138">
        <f t="shared" si="66"/>
        <v>-4.9239662012538236E-3</v>
      </c>
      <c r="M1898" s="138">
        <f t="shared" si="67"/>
        <v>1.8012868071856803E-2</v>
      </c>
    </row>
    <row r="1899" spans="9:13" x14ac:dyDescent="0.25">
      <c r="I1899" s="135">
        <v>36622</v>
      </c>
      <c r="J1899" s="136">
        <v>1501.34</v>
      </c>
      <c r="K1899" s="136">
        <v>1675.34</v>
      </c>
      <c r="L1899" s="138">
        <f t="shared" si="66"/>
        <v>9.3924174885872576E-3</v>
      </c>
      <c r="M1899" s="138">
        <f t="shared" si="67"/>
        <v>8.0047789725204194E-4</v>
      </c>
    </row>
    <row r="1900" spans="9:13" x14ac:dyDescent="0.25">
      <c r="I1900" s="135">
        <v>36623</v>
      </c>
      <c r="J1900" s="136">
        <v>1516.35</v>
      </c>
      <c r="K1900" s="136">
        <v>1698.05</v>
      </c>
      <c r="L1900" s="138">
        <f t="shared" si="66"/>
        <v>9.9977353564149312E-3</v>
      </c>
      <c r="M1900" s="138">
        <f t="shared" si="67"/>
        <v>1.3555457399692026E-2</v>
      </c>
    </row>
    <row r="1901" spans="9:13" x14ac:dyDescent="0.25">
      <c r="I1901" s="135">
        <v>36626</v>
      </c>
      <c r="J1901" s="136">
        <v>1504.46</v>
      </c>
      <c r="K1901" s="136">
        <v>1688.89</v>
      </c>
      <c r="L1901" s="138">
        <f t="shared" si="66"/>
        <v>-7.8411976126882797E-3</v>
      </c>
      <c r="M1901" s="138">
        <f t="shared" si="67"/>
        <v>-5.3944230146343482E-3</v>
      </c>
    </row>
    <row r="1902" spans="9:13" x14ac:dyDescent="0.25">
      <c r="I1902" s="135">
        <v>36627</v>
      </c>
      <c r="J1902" s="136">
        <v>1500.59</v>
      </c>
      <c r="K1902" s="136">
        <v>1671.57</v>
      </c>
      <c r="L1902" s="138">
        <f t="shared" si="66"/>
        <v>-2.5723515414169326E-3</v>
      </c>
      <c r="M1902" s="138">
        <f t="shared" si="67"/>
        <v>-1.0255256411015615E-2</v>
      </c>
    </row>
    <row r="1903" spans="9:13" x14ac:dyDescent="0.25">
      <c r="I1903" s="135">
        <v>36628</v>
      </c>
      <c r="J1903" s="136">
        <v>1467.17</v>
      </c>
      <c r="K1903" s="136">
        <v>1669.2</v>
      </c>
      <c r="L1903" s="138">
        <f t="shared" si="66"/>
        <v>-2.2271239978941513E-2</v>
      </c>
      <c r="M1903" s="138">
        <f t="shared" si="67"/>
        <v>-1.4178287478238368E-3</v>
      </c>
    </row>
    <row r="1904" spans="9:13" x14ac:dyDescent="0.25">
      <c r="I1904" s="135">
        <v>36629</v>
      </c>
      <c r="J1904" s="136">
        <v>1440.51</v>
      </c>
      <c r="K1904" s="136">
        <v>1663.06</v>
      </c>
      <c r="L1904" s="138">
        <f t="shared" si="66"/>
        <v>-1.8171036757839976E-2</v>
      </c>
      <c r="M1904" s="138">
        <f t="shared" si="67"/>
        <v>-3.6784088185957942E-3</v>
      </c>
    </row>
    <row r="1905" spans="9:13" x14ac:dyDescent="0.25">
      <c r="I1905" s="135">
        <v>36630</v>
      </c>
      <c r="J1905" s="136">
        <v>1356.56</v>
      </c>
      <c r="K1905" s="136">
        <v>1644.66</v>
      </c>
      <c r="L1905" s="138">
        <f t="shared" si="66"/>
        <v>-5.8277970996383259E-2</v>
      </c>
      <c r="M1905" s="138">
        <f t="shared" si="67"/>
        <v>-1.1063942371291394E-2</v>
      </c>
    </row>
    <row r="1906" spans="9:13" x14ac:dyDescent="0.25">
      <c r="I1906" s="135">
        <v>36633</v>
      </c>
      <c r="J1906" s="136">
        <v>1401.44</v>
      </c>
      <c r="K1906" s="136">
        <v>1610.01</v>
      </c>
      <c r="L1906" s="138">
        <f t="shared" si="66"/>
        <v>3.3083682255115966E-2</v>
      </c>
      <c r="M1906" s="138">
        <f t="shared" si="67"/>
        <v>-2.1068184305570812E-2</v>
      </c>
    </row>
    <row r="1907" spans="9:13" x14ac:dyDescent="0.25">
      <c r="I1907" s="135">
        <v>36634</v>
      </c>
      <c r="J1907" s="136">
        <v>1441.61</v>
      </c>
      <c r="K1907" s="136">
        <v>1636.77</v>
      </c>
      <c r="L1907" s="138">
        <f t="shared" si="66"/>
        <v>2.8663374814476426E-2</v>
      </c>
      <c r="M1907" s="138">
        <f t="shared" si="67"/>
        <v>1.6621014776305731E-2</v>
      </c>
    </row>
    <row r="1908" spans="9:13" x14ac:dyDescent="0.25">
      <c r="I1908" s="135">
        <v>36635</v>
      </c>
      <c r="J1908" s="136">
        <v>1427.47</v>
      </c>
      <c r="K1908" s="136">
        <v>1632.48</v>
      </c>
      <c r="L1908" s="138">
        <f t="shared" si="66"/>
        <v>-9.8084780211013193E-3</v>
      </c>
      <c r="M1908" s="138">
        <f t="shared" si="67"/>
        <v>-2.6210157810810093E-3</v>
      </c>
    </row>
    <row r="1909" spans="9:13" x14ac:dyDescent="0.25">
      <c r="I1909" s="135">
        <v>36636</v>
      </c>
      <c r="J1909" s="136">
        <v>1434.54</v>
      </c>
      <c r="K1909" s="136">
        <v>1632.48</v>
      </c>
      <c r="L1909" s="138">
        <f t="shared" si="66"/>
        <v>4.9528186231584106E-3</v>
      </c>
      <c r="M1909" s="138">
        <f t="shared" si="67"/>
        <v>0</v>
      </c>
    </row>
    <row r="1910" spans="9:13" x14ac:dyDescent="0.25">
      <c r="I1910" s="135">
        <v>36637</v>
      </c>
      <c r="J1910" s="136">
        <v>1434.54</v>
      </c>
      <c r="K1910" s="136">
        <v>1632.48</v>
      </c>
      <c r="L1910" s="138">
        <f t="shared" si="66"/>
        <v>0</v>
      </c>
      <c r="M1910" s="138">
        <f t="shared" si="67"/>
        <v>0</v>
      </c>
    </row>
    <row r="1911" spans="9:13" x14ac:dyDescent="0.25">
      <c r="I1911" s="135">
        <v>36640</v>
      </c>
      <c r="J1911" s="136">
        <v>1429.86</v>
      </c>
      <c r="K1911" s="136">
        <v>1619.57</v>
      </c>
      <c r="L1911" s="138">
        <f t="shared" si="66"/>
        <v>-3.2623698188966942E-3</v>
      </c>
      <c r="M1911" s="138">
        <f t="shared" si="67"/>
        <v>-7.9082132706067339E-3</v>
      </c>
    </row>
    <row r="1912" spans="9:13" x14ac:dyDescent="0.25">
      <c r="I1912" s="135">
        <v>36641</v>
      </c>
      <c r="J1912" s="136">
        <v>1477.44</v>
      </c>
      <c r="K1912" s="136">
        <v>1626.07</v>
      </c>
      <c r="L1912" s="138">
        <f t="shared" si="66"/>
        <v>3.327598506147466E-2</v>
      </c>
      <c r="M1912" s="138">
        <f t="shared" si="67"/>
        <v>4.0134109671085541E-3</v>
      </c>
    </row>
    <row r="1913" spans="9:13" x14ac:dyDescent="0.25">
      <c r="I1913" s="135">
        <v>36642</v>
      </c>
      <c r="J1913" s="136">
        <v>1460.99</v>
      </c>
      <c r="K1913" s="136">
        <v>1632.5</v>
      </c>
      <c r="L1913" s="138">
        <f t="shared" si="66"/>
        <v>-1.1134123889971873E-2</v>
      </c>
      <c r="M1913" s="138">
        <f t="shared" si="67"/>
        <v>3.9543193097468518E-3</v>
      </c>
    </row>
    <row r="1914" spans="9:13" x14ac:dyDescent="0.25">
      <c r="I1914" s="135">
        <v>36643</v>
      </c>
      <c r="J1914" s="136">
        <v>1464.92</v>
      </c>
      <c r="K1914" s="136">
        <v>1625.98</v>
      </c>
      <c r="L1914" s="138">
        <f t="shared" si="66"/>
        <v>2.6899568101082577E-3</v>
      </c>
      <c r="M1914" s="138">
        <f t="shared" si="67"/>
        <v>-3.9938744257274009E-3</v>
      </c>
    </row>
    <row r="1915" spans="9:13" x14ac:dyDescent="0.25">
      <c r="I1915" s="135">
        <v>36644</v>
      </c>
      <c r="J1915" s="136">
        <v>1452.43</v>
      </c>
      <c r="K1915" s="136">
        <v>1626.71</v>
      </c>
      <c r="L1915" s="138">
        <f t="shared" si="66"/>
        <v>-8.5260628566747737E-3</v>
      </c>
      <c r="M1915" s="138">
        <f t="shared" si="67"/>
        <v>4.489600118082745E-4</v>
      </c>
    </row>
    <row r="1916" spans="9:13" x14ac:dyDescent="0.25">
      <c r="I1916" s="135">
        <v>36647</v>
      </c>
      <c r="J1916" s="136">
        <v>1468.25</v>
      </c>
      <c r="K1916" s="136">
        <v>1626.71</v>
      </c>
      <c r="L1916" s="138">
        <f t="shared" si="66"/>
        <v>1.089209118511731E-2</v>
      </c>
      <c r="M1916" s="138">
        <f t="shared" si="67"/>
        <v>0</v>
      </c>
    </row>
    <row r="1917" spans="9:13" x14ac:dyDescent="0.25">
      <c r="I1917" s="135">
        <v>36648</v>
      </c>
      <c r="J1917" s="136">
        <v>1446.29</v>
      </c>
      <c r="K1917" s="136">
        <v>1652.21</v>
      </c>
      <c r="L1917" s="138">
        <f t="shared" si="66"/>
        <v>-1.4956580963732358E-2</v>
      </c>
      <c r="M1917" s="138">
        <f t="shared" si="67"/>
        <v>1.567581191484653E-2</v>
      </c>
    </row>
    <row r="1918" spans="9:13" x14ac:dyDescent="0.25">
      <c r="I1918" s="135">
        <v>36649</v>
      </c>
      <c r="J1918" s="136">
        <v>1415.1</v>
      </c>
      <c r="K1918" s="136">
        <v>1637.91</v>
      </c>
      <c r="L1918" s="138">
        <f t="shared" si="66"/>
        <v>-2.15655228204579E-2</v>
      </c>
      <c r="M1918" s="138">
        <f t="shared" si="67"/>
        <v>-8.6550741128548752E-3</v>
      </c>
    </row>
    <row r="1919" spans="9:13" x14ac:dyDescent="0.25">
      <c r="I1919" s="135">
        <v>36650</v>
      </c>
      <c r="J1919" s="136">
        <v>1409.57</v>
      </c>
      <c r="K1919" s="136">
        <v>1606.2</v>
      </c>
      <c r="L1919" s="138">
        <f t="shared" si="66"/>
        <v>-3.9078510352625068E-3</v>
      </c>
      <c r="M1919" s="138">
        <f t="shared" si="67"/>
        <v>-1.9360038097331375E-2</v>
      </c>
    </row>
    <row r="1920" spans="9:13" x14ac:dyDescent="0.25">
      <c r="I1920" s="135">
        <v>36651</v>
      </c>
      <c r="J1920" s="136">
        <v>1432.63</v>
      </c>
      <c r="K1920" s="136">
        <v>1596.58</v>
      </c>
      <c r="L1920" s="138">
        <f t="shared" si="66"/>
        <v>1.635959902665364E-2</v>
      </c>
      <c r="M1920" s="138">
        <f t="shared" si="67"/>
        <v>-5.9892914954551846E-3</v>
      </c>
    </row>
    <row r="1921" spans="9:13" x14ac:dyDescent="0.25">
      <c r="I1921" s="135">
        <v>36654</v>
      </c>
      <c r="J1921" s="136">
        <v>1424.17</v>
      </c>
      <c r="K1921" s="136">
        <v>1575.15</v>
      </c>
      <c r="L1921" s="138">
        <f t="shared" si="66"/>
        <v>-5.9052232607163298E-3</v>
      </c>
      <c r="M1921" s="138">
        <f t="shared" si="67"/>
        <v>-1.3422440466497036E-2</v>
      </c>
    </row>
    <row r="1922" spans="9:13" x14ac:dyDescent="0.25">
      <c r="I1922" s="135">
        <v>36655</v>
      </c>
      <c r="J1922" s="136">
        <v>1412.14</v>
      </c>
      <c r="K1922" s="136">
        <v>1574.8</v>
      </c>
      <c r="L1922" s="138">
        <f t="shared" si="66"/>
        <v>-8.4470252849027667E-3</v>
      </c>
      <c r="M1922" s="138">
        <f t="shared" si="67"/>
        <v>-2.2220106021657391E-4</v>
      </c>
    </row>
    <row r="1923" spans="9:13" x14ac:dyDescent="0.25">
      <c r="I1923" s="135">
        <v>36656</v>
      </c>
      <c r="J1923" s="136">
        <v>1383.05</v>
      </c>
      <c r="K1923" s="136">
        <v>1556.49</v>
      </c>
      <c r="L1923" s="138">
        <f t="shared" si="66"/>
        <v>-2.059994051581298E-2</v>
      </c>
      <c r="M1923" s="138">
        <f t="shared" si="67"/>
        <v>-1.1626873253746473E-2</v>
      </c>
    </row>
    <row r="1924" spans="9:13" x14ac:dyDescent="0.25">
      <c r="I1924" s="135">
        <v>36657</v>
      </c>
      <c r="J1924" s="136">
        <v>1407.81</v>
      </c>
      <c r="K1924" s="136">
        <v>1557.42</v>
      </c>
      <c r="L1924" s="138">
        <f t="shared" si="66"/>
        <v>1.7902461950037953E-2</v>
      </c>
      <c r="M1924" s="138">
        <f t="shared" si="67"/>
        <v>5.9749821714245746E-4</v>
      </c>
    </row>
    <row r="1925" spans="9:13" x14ac:dyDescent="0.25">
      <c r="I1925" s="135">
        <v>36658</v>
      </c>
      <c r="J1925" s="136">
        <v>1420.96</v>
      </c>
      <c r="K1925" s="136">
        <v>1560.16</v>
      </c>
      <c r="L1925" s="138">
        <f t="shared" si="66"/>
        <v>9.3407491067687334E-3</v>
      </c>
      <c r="M1925" s="138">
        <f t="shared" si="67"/>
        <v>1.7593199008616872E-3</v>
      </c>
    </row>
    <row r="1926" spans="9:13" x14ac:dyDescent="0.25">
      <c r="I1926" s="135">
        <v>36661</v>
      </c>
      <c r="J1926" s="136">
        <v>1452.36</v>
      </c>
      <c r="K1926" s="136">
        <v>1558.51</v>
      </c>
      <c r="L1926" s="138">
        <f t="shared" si="66"/>
        <v>2.209773674135786E-2</v>
      </c>
      <c r="M1926" s="138">
        <f t="shared" si="67"/>
        <v>-1.0575838375551808E-3</v>
      </c>
    </row>
    <row r="1927" spans="9:13" x14ac:dyDescent="0.25">
      <c r="I1927" s="135">
        <v>36662</v>
      </c>
      <c r="J1927" s="136">
        <v>1466.04</v>
      </c>
      <c r="K1927" s="136">
        <v>1573.02</v>
      </c>
      <c r="L1927" s="138">
        <f t="shared" ref="L1927:L1990" si="68">(J1927-J1926)/J1926</f>
        <v>9.4191522762951778E-3</v>
      </c>
      <c r="M1927" s="138">
        <f t="shared" ref="M1927:M1990" si="69">(K1927-K1926)/K1926</f>
        <v>9.3101744615048925E-3</v>
      </c>
    </row>
    <row r="1928" spans="9:13" x14ac:dyDescent="0.25">
      <c r="I1928" s="135">
        <v>36663</v>
      </c>
      <c r="J1928" s="136">
        <v>1447.8</v>
      </c>
      <c r="K1928" s="136">
        <v>1556.88</v>
      </c>
      <c r="L1928" s="138">
        <f t="shared" si="68"/>
        <v>-1.2441679626749618E-2</v>
      </c>
      <c r="M1928" s="138">
        <f t="shared" si="69"/>
        <v>-1.0260517984513785E-2</v>
      </c>
    </row>
    <row r="1929" spans="9:13" x14ac:dyDescent="0.25">
      <c r="I1929" s="135">
        <v>36664</v>
      </c>
      <c r="J1929" s="136">
        <v>1437.21</v>
      </c>
      <c r="K1929" s="136">
        <v>1547.46</v>
      </c>
      <c r="L1929" s="138">
        <f t="shared" si="68"/>
        <v>-7.3145462080397286E-3</v>
      </c>
      <c r="M1929" s="138">
        <f t="shared" si="69"/>
        <v>-6.0505626637891632E-3</v>
      </c>
    </row>
    <row r="1930" spans="9:13" x14ac:dyDescent="0.25">
      <c r="I1930" s="135">
        <v>36665</v>
      </c>
      <c r="J1930" s="136">
        <v>1406.95</v>
      </c>
      <c r="K1930" s="136">
        <v>1494.37</v>
      </c>
      <c r="L1930" s="138">
        <f t="shared" si="68"/>
        <v>-2.1054682335914718E-2</v>
      </c>
      <c r="M1930" s="138">
        <f t="shared" si="69"/>
        <v>-3.4307833481964083E-2</v>
      </c>
    </row>
    <row r="1931" spans="9:13" x14ac:dyDescent="0.25">
      <c r="I1931" s="135">
        <v>36668</v>
      </c>
      <c r="J1931" s="136">
        <v>1400.72</v>
      </c>
      <c r="K1931" s="136">
        <v>1478.62</v>
      </c>
      <c r="L1931" s="138">
        <f t="shared" si="68"/>
        <v>-4.4280180532357358E-3</v>
      </c>
      <c r="M1931" s="138">
        <f t="shared" si="69"/>
        <v>-1.053955847614714E-2</v>
      </c>
    </row>
    <row r="1932" spans="9:13" x14ac:dyDescent="0.25">
      <c r="I1932" s="135">
        <v>36669</v>
      </c>
      <c r="J1932" s="136">
        <v>1373.86</v>
      </c>
      <c r="K1932" s="136">
        <v>1451.1</v>
      </c>
      <c r="L1932" s="138">
        <f t="shared" si="68"/>
        <v>-1.9175852418756158E-2</v>
      </c>
      <c r="M1932" s="138">
        <f t="shared" si="69"/>
        <v>-1.8611948979453802E-2</v>
      </c>
    </row>
    <row r="1933" spans="9:13" x14ac:dyDescent="0.25">
      <c r="I1933" s="135">
        <v>36670</v>
      </c>
      <c r="J1933" s="136">
        <v>1399.05</v>
      </c>
      <c r="K1933" s="136">
        <v>1424.2</v>
      </c>
      <c r="L1933" s="138">
        <f t="shared" si="68"/>
        <v>1.8335201548920602E-2</v>
      </c>
      <c r="M1933" s="138">
        <f t="shared" si="69"/>
        <v>-1.8537661084694276E-2</v>
      </c>
    </row>
    <row r="1934" spans="9:13" x14ac:dyDescent="0.25">
      <c r="I1934" s="135">
        <v>36671</v>
      </c>
      <c r="J1934" s="136">
        <v>1381.52</v>
      </c>
      <c r="K1934" s="136">
        <v>1453.27</v>
      </c>
      <c r="L1934" s="138">
        <f t="shared" si="68"/>
        <v>-1.2529931024623834E-2</v>
      </c>
      <c r="M1934" s="138">
        <f t="shared" si="69"/>
        <v>2.0411459064738052E-2</v>
      </c>
    </row>
    <row r="1935" spans="9:13" x14ac:dyDescent="0.25">
      <c r="I1935" s="135">
        <v>36672</v>
      </c>
      <c r="J1935" s="136">
        <v>1378.02</v>
      </c>
      <c r="K1935" s="136">
        <v>1424.39</v>
      </c>
      <c r="L1935" s="138">
        <f t="shared" si="68"/>
        <v>-2.5334414268342116E-3</v>
      </c>
      <c r="M1935" s="138">
        <f t="shared" si="69"/>
        <v>-1.9872425633227053E-2</v>
      </c>
    </row>
    <row r="1936" spans="9:13" x14ac:dyDescent="0.25">
      <c r="I1936" s="135">
        <v>36675</v>
      </c>
      <c r="J1936" s="136">
        <v>1378.02</v>
      </c>
      <c r="K1936" s="136">
        <v>1446.53</v>
      </c>
      <c r="L1936" s="138">
        <f t="shared" si="68"/>
        <v>0</v>
      </c>
      <c r="M1936" s="138">
        <f t="shared" si="69"/>
        <v>1.5543495812242344E-2</v>
      </c>
    </row>
    <row r="1937" spans="9:13" x14ac:dyDescent="0.25">
      <c r="I1937" s="135">
        <v>36676</v>
      </c>
      <c r="J1937" s="136">
        <v>1422.45</v>
      </c>
      <c r="K1937" s="136">
        <v>1461.36</v>
      </c>
      <c r="L1937" s="138">
        <f t="shared" si="68"/>
        <v>3.224191230896508E-2</v>
      </c>
      <c r="M1937" s="138">
        <f t="shared" si="69"/>
        <v>1.0252120592037447E-2</v>
      </c>
    </row>
    <row r="1938" spans="9:13" x14ac:dyDescent="0.25">
      <c r="I1938" s="135">
        <v>36677</v>
      </c>
      <c r="J1938" s="136">
        <v>1420.6</v>
      </c>
      <c r="K1938" s="136">
        <v>1461.69</v>
      </c>
      <c r="L1938" s="138">
        <f t="shared" si="68"/>
        <v>-1.3005729551127537E-3</v>
      </c>
      <c r="M1938" s="138">
        <f t="shared" si="69"/>
        <v>2.2581704713428219E-4</v>
      </c>
    </row>
    <row r="1939" spans="9:13" x14ac:dyDescent="0.25">
      <c r="I1939" s="135">
        <v>36678</v>
      </c>
      <c r="J1939" s="136">
        <v>1448.81</v>
      </c>
      <c r="K1939" s="136">
        <v>1473.03</v>
      </c>
      <c r="L1939" s="138">
        <f t="shared" si="68"/>
        <v>1.9857806560608222E-2</v>
      </c>
      <c r="M1939" s="138">
        <f t="shared" si="69"/>
        <v>7.758142971491847E-3</v>
      </c>
    </row>
    <row r="1940" spans="9:13" x14ac:dyDescent="0.25">
      <c r="I1940" s="135">
        <v>36679</v>
      </c>
      <c r="J1940" s="136">
        <v>1477.26</v>
      </c>
      <c r="K1940" s="136">
        <v>1502.86</v>
      </c>
      <c r="L1940" s="138">
        <f t="shared" si="68"/>
        <v>1.9636805378206973E-2</v>
      </c>
      <c r="M1940" s="138">
        <f t="shared" si="69"/>
        <v>2.0250775612173498E-2</v>
      </c>
    </row>
    <row r="1941" spans="9:13" x14ac:dyDescent="0.25">
      <c r="I1941" s="135">
        <v>36682</v>
      </c>
      <c r="J1941" s="136">
        <v>1467.63</v>
      </c>
      <c r="K1941" s="136">
        <v>1505.82</v>
      </c>
      <c r="L1941" s="138">
        <f t="shared" si="68"/>
        <v>-6.5188253929571519E-3</v>
      </c>
      <c r="M1941" s="138">
        <f t="shared" si="69"/>
        <v>1.9695780046045785E-3</v>
      </c>
    </row>
    <row r="1942" spans="9:13" x14ac:dyDescent="0.25">
      <c r="I1942" s="135">
        <v>36683</v>
      </c>
      <c r="J1942" s="136">
        <v>1457.84</v>
      </c>
      <c r="K1942" s="136">
        <v>1509.9</v>
      </c>
      <c r="L1942" s="138">
        <f t="shared" si="68"/>
        <v>-6.6706186164088976E-3</v>
      </c>
      <c r="M1942" s="138">
        <f t="shared" si="69"/>
        <v>2.7094871897040515E-3</v>
      </c>
    </row>
    <row r="1943" spans="9:13" x14ac:dyDescent="0.25">
      <c r="I1943" s="135">
        <v>36684</v>
      </c>
      <c r="J1943" s="136">
        <v>1471.36</v>
      </c>
      <c r="K1943" s="136">
        <v>1490.38</v>
      </c>
      <c r="L1943" s="138">
        <f t="shared" si="68"/>
        <v>9.2739944026779229E-3</v>
      </c>
      <c r="M1943" s="138">
        <f t="shared" si="69"/>
        <v>-1.2928008477382595E-2</v>
      </c>
    </row>
    <row r="1944" spans="9:13" x14ac:dyDescent="0.25">
      <c r="I1944" s="135">
        <v>36685</v>
      </c>
      <c r="J1944" s="136">
        <v>1461.67</v>
      </c>
      <c r="K1944" s="136">
        <v>1486.49</v>
      </c>
      <c r="L1944" s="138">
        <f t="shared" si="68"/>
        <v>-6.5857438016527752E-3</v>
      </c>
      <c r="M1944" s="138">
        <f t="shared" si="69"/>
        <v>-2.610072598934567E-3</v>
      </c>
    </row>
    <row r="1945" spans="9:13" x14ac:dyDescent="0.25">
      <c r="I1945" s="135">
        <v>36686</v>
      </c>
      <c r="J1945" s="136">
        <v>1456.95</v>
      </c>
      <c r="K1945" s="136">
        <v>1486.71</v>
      </c>
      <c r="L1945" s="138">
        <f t="shared" si="68"/>
        <v>-3.2291830577353487E-3</v>
      </c>
      <c r="M1945" s="138">
        <f t="shared" si="69"/>
        <v>1.4799965018266338E-4</v>
      </c>
    </row>
    <row r="1946" spans="9:13" x14ac:dyDescent="0.25">
      <c r="I1946" s="135">
        <v>36689</v>
      </c>
      <c r="J1946" s="136">
        <v>1446</v>
      </c>
      <c r="K1946" s="136">
        <v>1490.18</v>
      </c>
      <c r="L1946" s="138">
        <f t="shared" si="68"/>
        <v>-7.5157006074333677E-3</v>
      </c>
      <c r="M1946" s="138">
        <f t="shared" si="69"/>
        <v>2.3340126857289097E-3</v>
      </c>
    </row>
    <row r="1947" spans="9:13" x14ac:dyDescent="0.25">
      <c r="I1947" s="135">
        <v>36690</v>
      </c>
      <c r="J1947" s="136">
        <v>1469.44</v>
      </c>
      <c r="K1947" s="136">
        <v>1493.03</v>
      </c>
      <c r="L1947" s="138">
        <f t="shared" si="68"/>
        <v>1.6210235131396994E-2</v>
      </c>
      <c r="M1947" s="138">
        <f t="shared" si="69"/>
        <v>1.9125206350910017E-3</v>
      </c>
    </row>
    <row r="1948" spans="9:13" x14ac:dyDescent="0.25">
      <c r="I1948" s="135">
        <v>36691</v>
      </c>
      <c r="J1948" s="136">
        <v>1470.54</v>
      </c>
      <c r="K1948" s="136">
        <v>1484.3</v>
      </c>
      <c r="L1948" s="138">
        <f t="shared" si="68"/>
        <v>7.4858449477345729E-4</v>
      </c>
      <c r="M1948" s="138">
        <f t="shared" si="69"/>
        <v>-5.8471698492327806E-3</v>
      </c>
    </row>
    <row r="1949" spans="9:13" x14ac:dyDescent="0.25">
      <c r="I1949" s="135">
        <v>36692</v>
      </c>
      <c r="J1949" s="136">
        <v>1478.73</v>
      </c>
      <c r="K1949" s="136">
        <v>1476</v>
      </c>
      <c r="L1949" s="138">
        <f t="shared" si="68"/>
        <v>5.5693826757518021E-3</v>
      </c>
      <c r="M1949" s="138">
        <f t="shared" si="69"/>
        <v>-5.5918614835275583E-3</v>
      </c>
    </row>
    <row r="1950" spans="9:13" x14ac:dyDescent="0.25">
      <c r="I1950" s="135">
        <v>36693</v>
      </c>
      <c r="J1950" s="136">
        <v>1464.46</v>
      </c>
      <c r="K1950" s="136">
        <v>1475.45</v>
      </c>
      <c r="L1950" s="138">
        <f t="shared" si="68"/>
        <v>-9.6501727834019616E-3</v>
      </c>
      <c r="M1950" s="138">
        <f t="shared" si="69"/>
        <v>-3.7262872628723208E-4</v>
      </c>
    </row>
    <row r="1951" spans="9:13" x14ac:dyDescent="0.25">
      <c r="I1951" s="135">
        <v>36696</v>
      </c>
      <c r="J1951" s="136">
        <v>1486</v>
      </c>
      <c r="K1951" s="136">
        <v>1481.22</v>
      </c>
      <c r="L1951" s="138">
        <f t="shared" si="68"/>
        <v>1.4708493233000535E-2</v>
      </c>
      <c r="M1951" s="138">
        <f t="shared" si="69"/>
        <v>3.9106713206140372E-3</v>
      </c>
    </row>
    <row r="1952" spans="9:13" x14ac:dyDescent="0.25">
      <c r="I1952" s="135">
        <v>36697</v>
      </c>
      <c r="J1952" s="136">
        <v>1475.95</v>
      </c>
      <c r="K1952" s="136">
        <v>1482.6</v>
      </c>
      <c r="L1952" s="138">
        <f t="shared" si="68"/>
        <v>-6.7631224764468064E-3</v>
      </c>
      <c r="M1952" s="138">
        <f t="shared" si="69"/>
        <v>9.3166443877336369E-4</v>
      </c>
    </row>
    <row r="1953" spans="9:13" x14ac:dyDescent="0.25">
      <c r="I1953" s="135">
        <v>36698</v>
      </c>
      <c r="J1953" s="136">
        <v>1479.13</v>
      </c>
      <c r="K1953" s="136">
        <v>1469.24</v>
      </c>
      <c r="L1953" s="138">
        <f t="shared" si="68"/>
        <v>2.1545445306413251E-3</v>
      </c>
      <c r="M1953" s="138">
        <f t="shared" si="69"/>
        <v>-9.0111965466072447E-3</v>
      </c>
    </row>
    <row r="1954" spans="9:13" x14ac:dyDescent="0.25">
      <c r="I1954" s="135">
        <v>36699</v>
      </c>
      <c r="J1954" s="136">
        <v>1452.18</v>
      </c>
      <c r="K1954" s="136">
        <v>1470.07</v>
      </c>
      <c r="L1954" s="138">
        <f t="shared" si="68"/>
        <v>-1.8220169964776621E-2</v>
      </c>
      <c r="M1954" s="138">
        <f t="shared" si="69"/>
        <v>5.6491791674602324E-4</v>
      </c>
    </row>
    <row r="1955" spans="9:13" x14ac:dyDescent="0.25">
      <c r="I1955" s="135">
        <v>36700</v>
      </c>
      <c r="J1955" s="136">
        <v>1441.48</v>
      </c>
      <c r="K1955" s="136">
        <v>1458.23</v>
      </c>
      <c r="L1955" s="138">
        <f t="shared" si="68"/>
        <v>-7.3682325882466673E-3</v>
      </c>
      <c r="M1955" s="138">
        <f t="shared" si="69"/>
        <v>-8.0540382430768047E-3</v>
      </c>
    </row>
    <row r="1956" spans="9:13" x14ac:dyDescent="0.25">
      <c r="I1956" s="135">
        <v>36703</v>
      </c>
      <c r="J1956" s="136">
        <v>1455.31</v>
      </c>
      <c r="K1956" s="136">
        <v>1454.9</v>
      </c>
      <c r="L1956" s="138">
        <f t="shared" si="68"/>
        <v>9.594305852318399E-3</v>
      </c>
      <c r="M1956" s="138">
        <f t="shared" si="69"/>
        <v>-2.2835903801183125E-3</v>
      </c>
    </row>
    <row r="1957" spans="9:13" x14ac:dyDescent="0.25">
      <c r="I1957" s="135">
        <v>36704</v>
      </c>
      <c r="J1957" s="136">
        <v>1450.55</v>
      </c>
      <c r="K1957" s="136">
        <v>1468.13</v>
      </c>
      <c r="L1957" s="138">
        <f t="shared" si="68"/>
        <v>-3.2707807958441784E-3</v>
      </c>
      <c r="M1957" s="138">
        <f t="shared" si="69"/>
        <v>9.0934084816826025E-3</v>
      </c>
    </row>
    <row r="1958" spans="9:13" x14ac:dyDescent="0.25">
      <c r="I1958" s="135">
        <v>36705</v>
      </c>
      <c r="J1958" s="136">
        <v>1454.82</v>
      </c>
      <c r="K1958" s="136">
        <v>1479.74</v>
      </c>
      <c r="L1958" s="138">
        <f t="shared" si="68"/>
        <v>2.9437110061700609E-3</v>
      </c>
      <c r="M1958" s="138">
        <f t="shared" si="69"/>
        <v>7.9080190446349438E-3</v>
      </c>
    </row>
    <row r="1959" spans="9:13" x14ac:dyDescent="0.25">
      <c r="I1959" s="135">
        <v>36706</v>
      </c>
      <c r="J1959" s="136">
        <v>1442.39</v>
      </c>
      <c r="K1959" s="136">
        <v>1479.74</v>
      </c>
      <c r="L1959" s="138">
        <f t="shared" si="68"/>
        <v>-8.5440123176749264E-3</v>
      </c>
      <c r="M1959" s="138">
        <f t="shared" si="69"/>
        <v>0</v>
      </c>
    </row>
    <row r="1960" spans="9:13" x14ac:dyDescent="0.25">
      <c r="I1960" s="135">
        <v>36707</v>
      </c>
      <c r="J1960" s="136">
        <v>1454.6</v>
      </c>
      <c r="K1960" s="136">
        <v>1486.51</v>
      </c>
      <c r="L1960" s="138">
        <f t="shared" si="68"/>
        <v>8.4651169239940705E-3</v>
      </c>
      <c r="M1960" s="138">
        <f t="shared" si="69"/>
        <v>4.575128063038089E-3</v>
      </c>
    </row>
    <row r="1961" spans="9:13" x14ac:dyDescent="0.25">
      <c r="I1961" s="135">
        <v>36710</v>
      </c>
      <c r="J1961" s="136">
        <v>1469.54</v>
      </c>
      <c r="K1961" s="136">
        <v>1467.75</v>
      </c>
      <c r="L1961" s="138">
        <f t="shared" si="68"/>
        <v>1.0270864842568441E-2</v>
      </c>
      <c r="M1961" s="138">
        <f t="shared" si="69"/>
        <v>-1.2620164008314772E-2</v>
      </c>
    </row>
    <row r="1962" spans="9:13" x14ac:dyDescent="0.25">
      <c r="I1962" s="135">
        <v>36711</v>
      </c>
      <c r="J1962" s="136">
        <v>1469.54</v>
      </c>
      <c r="K1962" s="136">
        <v>1435.41</v>
      </c>
      <c r="L1962" s="138">
        <f t="shared" si="68"/>
        <v>0</v>
      </c>
      <c r="M1962" s="138">
        <f t="shared" si="69"/>
        <v>-2.2033725089422529E-2</v>
      </c>
    </row>
    <row r="1963" spans="9:13" x14ac:dyDescent="0.25">
      <c r="I1963" s="135">
        <v>36712</v>
      </c>
      <c r="J1963" s="136">
        <v>1446.23</v>
      </c>
      <c r="K1963" s="136">
        <v>1431.78</v>
      </c>
      <c r="L1963" s="138">
        <f t="shared" si="68"/>
        <v>-1.5862106509519948E-2</v>
      </c>
      <c r="M1963" s="138">
        <f t="shared" si="69"/>
        <v>-2.5288941835434537E-3</v>
      </c>
    </row>
    <row r="1964" spans="9:13" x14ac:dyDescent="0.25">
      <c r="I1964" s="135">
        <v>36713</v>
      </c>
      <c r="J1964" s="136">
        <v>1456.67</v>
      </c>
      <c r="K1964" s="136">
        <v>1399.71</v>
      </c>
      <c r="L1964" s="138">
        <f t="shared" si="68"/>
        <v>7.2187687988771176E-3</v>
      </c>
      <c r="M1964" s="138">
        <f t="shared" si="69"/>
        <v>-2.2398692536562837E-2</v>
      </c>
    </row>
    <row r="1965" spans="9:13" x14ac:dyDescent="0.25">
      <c r="I1965" s="135">
        <v>36714</v>
      </c>
      <c r="J1965" s="136">
        <v>1478.9</v>
      </c>
      <c r="K1965" s="136">
        <v>1414.5</v>
      </c>
      <c r="L1965" s="138">
        <f t="shared" si="68"/>
        <v>1.5260834643398996E-2</v>
      </c>
      <c r="M1965" s="138">
        <f t="shared" si="69"/>
        <v>1.0566474484000232E-2</v>
      </c>
    </row>
    <row r="1966" spans="9:13" x14ac:dyDescent="0.25">
      <c r="I1966" s="135">
        <v>36717</v>
      </c>
      <c r="J1966" s="136">
        <v>1475.62</v>
      </c>
      <c r="K1966" s="136">
        <v>1428.67</v>
      </c>
      <c r="L1966" s="138">
        <f t="shared" si="68"/>
        <v>-2.2178646291163701E-3</v>
      </c>
      <c r="M1966" s="138">
        <f t="shared" si="69"/>
        <v>1.0017674089784427E-2</v>
      </c>
    </row>
    <row r="1967" spans="9:13" x14ac:dyDescent="0.25">
      <c r="I1967" s="135">
        <v>36718</v>
      </c>
      <c r="J1967" s="136">
        <v>1480.88</v>
      </c>
      <c r="K1967" s="136">
        <v>1416.51</v>
      </c>
      <c r="L1967" s="138">
        <f t="shared" si="68"/>
        <v>3.5646033531669527E-3</v>
      </c>
      <c r="M1967" s="138">
        <f t="shared" si="69"/>
        <v>-8.5114127125228926E-3</v>
      </c>
    </row>
    <row r="1968" spans="9:13" x14ac:dyDescent="0.25">
      <c r="I1968" s="135">
        <v>36719</v>
      </c>
      <c r="J1968" s="136">
        <v>1492.92</v>
      </c>
      <c r="K1968" s="136">
        <v>1395.35</v>
      </c>
      <c r="L1968" s="138">
        <f t="shared" si="68"/>
        <v>8.1303009021662549E-3</v>
      </c>
      <c r="M1968" s="138">
        <f t="shared" si="69"/>
        <v>-1.4938122568848848E-2</v>
      </c>
    </row>
    <row r="1969" spans="9:13" x14ac:dyDescent="0.25">
      <c r="I1969" s="135">
        <v>36720</v>
      </c>
      <c r="J1969" s="136">
        <v>1495.84</v>
      </c>
      <c r="K1969" s="136">
        <v>1406.09</v>
      </c>
      <c r="L1969" s="138">
        <f t="shared" si="68"/>
        <v>1.9558985076225418E-3</v>
      </c>
      <c r="M1969" s="138">
        <f t="shared" si="69"/>
        <v>7.6969935858386858E-3</v>
      </c>
    </row>
    <row r="1970" spans="9:13" x14ac:dyDescent="0.25">
      <c r="I1970" s="135">
        <v>36721</v>
      </c>
      <c r="J1970" s="136">
        <v>1509.98</v>
      </c>
      <c r="K1970" s="136">
        <v>1390.19</v>
      </c>
      <c r="L1970" s="138">
        <f t="shared" si="68"/>
        <v>9.4528826612472593E-3</v>
      </c>
      <c r="M1970" s="138">
        <f t="shared" si="69"/>
        <v>-1.130795326045976E-2</v>
      </c>
    </row>
    <row r="1971" spans="9:13" x14ac:dyDescent="0.25">
      <c r="I1971" s="135">
        <v>36724</v>
      </c>
      <c r="J1971" s="136">
        <v>1510.49</v>
      </c>
      <c r="K1971" s="136">
        <v>1385.28</v>
      </c>
      <c r="L1971" s="138">
        <f t="shared" si="68"/>
        <v>3.3775281791811212E-4</v>
      </c>
      <c r="M1971" s="138">
        <f t="shared" si="69"/>
        <v>-3.5318913242075411E-3</v>
      </c>
    </row>
    <row r="1972" spans="9:13" x14ac:dyDescent="0.25">
      <c r="I1972" s="135">
        <v>36725</v>
      </c>
      <c r="J1972" s="136">
        <v>1493.74</v>
      </c>
      <c r="K1972" s="136">
        <v>1377.01</v>
      </c>
      <c r="L1972" s="138">
        <f t="shared" si="68"/>
        <v>-1.1089116776675118E-2</v>
      </c>
      <c r="M1972" s="138">
        <f t="shared" si="69"/>
        <v>-5.9699122199122073E-3</v>
      </c>
    </row>
    <row r="1973" spans="9:13" x14ac:dyDescent="0.25">
      <c r="I1973" s="135">
        <v>36726</v>
      </c>
      <c r="J1973" s="136">
        <v>1481.96</v>
      </c>
      <c r="K1973" s="136">
        <v>1361.3</v>
      </c>
      <c r="L1973" s="138">
        <f t="shared" si="68"/>
        <v>-7.8862452635665992E-3</v>
      </c>
      <c r="M1973" s="138">
        <f t="shared" si="69"/>
        <v>-1.1408776987821466E-2</v>
      </c>
    </row>
    <row r="1974" spans="9:13" x14ac:dyDescent="0.25">
      <c r="I1974" s="135">
        <v>36727</v>
      </c>
      <c r="J1974" s="136">
        <v>1495.57</v>
      </c>
      <c r="K1974" s="136">
        <v>1362.54</v>
      </c>
      <c r="L1974" s="138">
        <f t="shared" si="68"/>
        <v>9.1837836378848951E-3</v>
      </c>
      <c r="M1974" s="138">
        <f t="shared" si="69"/>
        <v>9.1089399838390449E-4</v>
      </c>
    </row>
    <row r="1975" spans="9:13" x14ac:dyDescent="0.25">
      <c r="I1975" s="135">
        <v>36728</v>
      </c>
      <c r="J1975" s="136">
        <v>1480.19</v>
      </c>
      <c r="K1975" s="136">
        <v>1348.01</v>
      </c>
      <c r="L1975" s="138">
        <f t="shared" si="68"/>
        <v>-1.0283704540743585E-2</v>
      </c>
      <c r="M1975" s="138">
        <f t="shared" si="69"/>
        <v>-1.0663907114653495E-2</v>
      </c>
    </row>
    <row r="1976" spans="9:13" x14ac:dyDescent="0.25">
      <c r="I1976" s="135">
        <v>36731</v>
      </c>
      <c r="J1976" s="136">
        <v>1464.29</v>
      </c>
      <c r="K1976" s="136">
        <v>1332.07</v>
      </c>
      <c r="L1976" s="138">
        <f t="shared" si="68"/>
        <v>-1.0741864220133963E-2</v>
      </c>
      <c r="M1976" s="138">
        <f t="shared" si="69"/>
        <v>-1.1824838094672928E-2</v>
      </c>
    </row>
    <row r="1977" spans="9:13" x14ac:dyDescent="0.25">
      <c r="I1977" s="135">
        <v>36732</v>
      </c>
      <c r="J1977" s="136">
        <v>1474.47</v>
      </c>
      <c r="K1977" s="136">
        <v>1333.94</v>
      </c>
      <c r="L1977" s="138">
        <f t="shared" si="68"/>
        <v>6.9521747741226559E-3</v>
      </c>
      <c r="M1977" s="138">
        <f t="shared" si="69"/>
        <v>1.4038301290473611E-3</v>
      </c>
    </row>
    <row r="1978" spans="9:13" x14ac:dyDescent="0.25">
      <c r="I1978" s="135">
        <v>36733</v>
      </c>
      <c r="J1978" s="136">
        <v>1452.42</v>
      </c>
      <c r="K1978" s="136">
        <v>1341.19</v>
      </c>
      <c r="L1978" s="138">
        <f t="shared" si="68"/>
        <v>-1.4954526033083042E-2</v>
      </c>
      <c r="M1978" s="138">
        <f t="shared" si="69"/>
        <v>5.4350270626864778E-3</v>
      </c>
    </row>
    <row r="1979" spans="9:13" x14ac:dyDescent="0.25">
      <c r="I1979" s="135">
        <v>36734</v>
      </c>
      <c r="J1979" s="136">
        <v>1449.62</v>
      </c>
      <c r="K1979" s="136">
        <v>1355.49</v>
      </c>
      <c r="L1979" s="138">
        <f t="shared" si="68"/>
        <v>-1.9278170226244349E-3</v>
      </c>
      <c r="M1979" s="138">
        <f t="shared" si="69"/>
        <v>1.0662173144744559E-2</v>
      </c>
    </row>
    <row r="1980" spans="9:13" x14ac:dyDescent="0.25">
      <c r="I1980" s="135">
        <v>36735</v>
      </c>
      <c r="J1980" s="136">
        <v>1419.89</v>
      </c>
      <c r="K1980" s="136">
        <v>1355.49</v>
      </c>
      <c r="L1980" s="138">
        <f t="shared" si="68"/>
        <v>-2.0508823001890008E-2</v>
      </c>
      <c r="M1980" s="138">
        <f t="shared" si="69"/>
        <v>0</v>
      </c>
    </row>
    <row r="1981" spans="9:13" x14ac:dyDescent="0.25">
      <c r="I1981" s="135">
        <v>36738</v>
      </c>
      <c r="J1981" s="136">
        <v>1430.83</v>
      </c>
      <c r="K1981" s="136">
        <v>1355.8</v>
      </c>
      <c r="L1981" s="138">
        <f t="shared" si="68"/>
        <v>7.7048222045368493E-3</v>
      </c>
      <c r="M1981" s="138">
        <f t="shared" si="69"/>
        <v>2.2869958465200439E-4</v>
      </c>
    </row>
    <row r="1982" spans="9:13" x14ac:dyDescent="0.25">
      <c r="I1982" s="135">
        <v>36739</v>
      </c>
      <c r="J1982" s="136">
        <v>1438.1</v>
      </c>
      <c r="K1982" s="136">
        <v>1352.55</v>
      </c>
      <c r="L1982" s="138">
        <f t="shared" si="68"/>
        <v>5.0809669911869209E-3</v>
      </c>
      <c r="M1982" s="138">
        <f t="shared" si="69"/>
        <v>-2.397108718100015E-3</v>
      </c>
    </row>
    <row r="1983" spans="9:13" x14ac:dyDescent="0.25">
      <c r="I1983" s="135">
        <v>36740</v>
      </c>
      <c r="J1983" s="136">
        <v>1438.7</v>
      </c>
      <c r="K1983" s="136">
        <v>1352.3</v>
      </c>
      <c r="L1983" s="138">
        <f t="shared" si="68"/>
        <v>4.172171615326726E-4</v>
      </c>
      <c r="M1983" s="138">
        <f t="shared" si="69"/>
        <v>-1.8483605042327457E-4</v>
      </c>
    </row>
    <row r="1984" spans="9:13" x14ac:dyDescent="0.25">
      <c r="I1984" s="135">
        <v>36741</v>
      </c>
      <c r="J1984" s="136">
        <v>1452.56</v>
      </c>
      <c r="K1984" s="136">
        <v>1344.57</v>
      </c>
      <c r="L1984" s="138">
        <f t="shared" si="68"/>
        <v>9.6336970876485014E-3</v>
      </c>
      <c r="M1984" s="138">
        <f t="shared" si="69"/>
        <v>-5.7161872365599489E-3</v>
      </c>
    </row>
    <row r="1985" spans="9:13" x14ac:dyDescent="0.25">
      <c r="I1985" s="135">
        <v>36742</v>
      </c>
      <c r="J1985" s="136">
        <v>1462.93</v>
      </c>
      <c r="K1985" s="136">
        <v>1354.74</v>
      </c>
      <c r="L1985" s="138">
        <f t="shared" si="68"/>
        <v>7.1391198986617546E-3</v>
      </c>
      <c r="M1985" s="138">
        <f t="shared" si="69"/>
        <v>7.5637564425802099E-3</v>
      </c>
    </row>
    <row r="1986" spans="9:13" x14ac:dyDescent="0.25">
      <c r="I1986" s="135">
        <v>36745</v>
      </c>
      <c r="J1986" s="136">
        <v>1479.32</v>
      </c>
      <c r="K1986" s="136">
        <v>1344.2</v>
      </c>
      <c r="L1986" s="138">
        <f t="shared" si="68"/>
        <v>1.1203543573513341E-2</v>
      </c>
      <c r="M1986" s="138">
        <f t="shared" si="69"/>
        <v>-7.7800906446993251E-3</v>
      </c>
    </row>
    <row r="1987" spans="9:13" x14ac:dyDescent="0.25">
      <c r="I1987" s="135">
        <v>36746</v>
      </c>
      <c r="J1987" s="136">
        <v>1482.8</v>
      </c>
      <c r="K1987" s="136">
        <v>1341.32</v>
      </c>
      <c r="L1987" s="138">
        <f t="shared" si="68"/>
        <v>2.3524321985777374E-3</v>
      </c>
      <c r="M1987" s="138">
        <f t="shared" si="69"/>
        <v>-2.1425383127511599E-3</v>
      </c>
    </row>
    <row r="1988" spans="9:13" x14ac:dyDescent="0.25">
      <c r="I1988" s="135">
        <v>36747</v>
      </c>
      <c r="J1988" s="136">
        <v>1472.87</v>
      </c>
      <c r="K1988" s="136">
        <v>1335.06</v>
      </c>
      <c r="L1988" s="138">
        <f t="shared" si="68"/>
        <v>-6.6967898570272893E-3</v>
      </c>
      <c r="M1988" s="138">
        <f t="shared" si="69"/>
        <v>-4.6670444040199143E-3</v>
      </c>
    </row>
    <row r="1989" spans="9:13" x14ac:dyDescent="0.25">
      <c r="I1989" s="135">
        <v>36748</v>
      </c>
      <c r="J1989" s="136">
        <v>1460.25</v>
      </c>
      <c r="K1989" s="136">
        <v>1351.68</v>
      </c>
      <c r="L1989" s="138">
        <f t="shared" si="68"/>
        <v>-8.5683054173144209E-3</v>
      </c>
      <c r="M1989" s="138">
        <f t="shared" si="69"/>
        <v>1.2448878702080895E-2</v>
      </c>
    </row>
    <row r="1990" spans="9:13" x14ac:dyDescent="0.25">
      <c r="I1990" s="135">
        <v>36749</v>
      </c>
      <c r="J1990" s="136">
        <v>1471.84</v>
      </c>
      <c r="K1990" s="136">
        <v>1364.58</v>
      </c>
      <c r="L1990" s="138">
        <f t="shared" si="68"/>
        <v>7.9369970895394066E-3</v>
      </c>
      <c r="M1990" s="138">
        <f t="shared" si="69"/>
        <v>9.5436789772726256E-3</v>
      </c>
    </row>
    <row r="1991" spans="9:13" x14ac:dyDescent="0.25">
      <c r="I1991" s="135">
        <v>36752</v>
      </c>
      <c r="J1991" s="136">
        <v>1491.56</v>
      </c>
      <c r="K1991" s="136">
        <v>1413.3</v>
      </c>
      <c r="L1991" s="138">
        <f t="shared" ref="L1991:L2054" si="70">(J1991-J1990)/J1990</f>
        <v>1.3398195456027849E-2</v>
      </c>
      <c r="M1991" s="138">
        <f t="shared" ref="M1991:M2054" si="71">(K1991-K1990)/K1990</f>
        <v>3.5703293321021873E-2</v>
      </c>
    </row>
    <row r="1992" spans="9:13" x14ac:dyDescent="0.25">
      <c r="I1992" s="135">
        <v>36753</v>
      </c>
      <c r="J1992" s="136">
        <v>1484.43</v>
      </c>
      <c r="K1992" s="136">
        <v>1432.04</v>
      </c>
      <c r="L1992" s="138">
        <f t="shared" si="70"/>
        <v>-4.7802300946659078E-3</v>
      </c>
      <c r="M1992" s="138">
        <f t="shared" si="71"/>
        <v>1.3259746692138972E-2</v>
      </c>
    </row>
    <row r="1993" spans="9:13" x14ac:dyDescent="0.25">
      <c r="I1993" s="135">
        <v>36754</v>
      </c>
      <c r="J1993" s="136">
        <v>1479.85</v>
      </c>
      <c r="K1993" s="136">
        <v>1452.48</v>
      </c>
      <c r="L1993" s="138">
        <f t="shared" si="70"/>
        <v>-3.0853593635268451E-3</v>
      </c>
      <c r="M1993" s="138">
        <f t="shared" si="71"/>
        <v>1.42733443199911E-2</v>
      </c>
    </row>
    <row r="1994" spans="9:13" x14ac:dyDescent="0.25">
      <c r="I1994" s="135">
        <v>36755</v>
      </c>
      <c r="J1994" s="136">
        <v>1496.07</v>
      </c>
      <c r="K1994" s="136">
        <v>1436.75</v>
      </c>
      <c r="L1994" s="138">
        <f t="shared" si="70"/>
        <v>1.0960570328073811E-2</v>
      </c>
      <c r="M1994" s="138">
        <f t="shared" si="71"/>
        <v>-1.0829753249614466E-2</v>
      </c>
    </row>
    <row r="1995" spans="9:13" x14ac:dyDescent="0.25">
      <c r="I1995" s="135">
        <v>36756</v>
      </c>
      <c r="J1995" s="136">
        <v>1491.72</v>
      </c>
      <c r="K1995" s="136">
        <v>1436.49</v>
      </c>
      <c r="L1995" s="138">
        <f t="shared" si="70"/>
        <v>-2.9076179590526575E-3</v>
      </c>
      <c r="M1995" s="138">
        <f t="shared" si="71"/>
        <v>-1.8096398120758024E-4</v>
      </c>
    </row>
    <row r="1996" spans="9:13" x14ac:dyDescent="0.25">
      <c r="I1996" s="135">
        <v>36759</v>
      </c>
      <c r="J1996" s="136">
        <v>1499.48</v>
      </c>
      <c r="K1996" s="136">
        <v>1445.87</v>
      </c>
      <c r="L1996" s="138">
        <f t="shared" si="70"/>
        <v>5.2020486418362637E-3</v>
      </c>
      <c r="M1996" s="138">
        <f t="shared" si="71"/>
        <v>6.52980528928143E-3</v>
      </c>
    </row>
    <row r="1997" spans="9:13" x14ac:dyDescent="0.25">
      <c r="I1997" s="135">
        <v>36760</v>
      </c>
      <c r="J1997" s="136">
        <v>1498.13</v>
      </c>
      <c r="K1997" s="136">
        <v>1434.87</v>
      </c>
      <c r="L1997" s="138">
        <f t="shared" si="70"/>
        <v>-9.0031210819744776E-4</v>
      </c>
      <c r="M1997" s="138">
        <f t="shared" si="71"/>
        <v>-7.6078762267700424E-3</v>
      </c>
    </row>
    <row r="1998" spans="9:13" x14ac:dyDescent="0.25">
      <c r="I1998" s="135">
        <v>36761</v>
      </c>
      <c r="J1998" s="136">
        <v>1505.97</v>
      </c>
      <c r="K1998" s="136">
        <v>1432.98</v>
      </c>
      <c r="L1998" s="138">
        <f t="shared" si="70"/>
        <v>5.2331907110864332E-3</v>
      </c>
      <c r="M1998" s="138">
        <f t="shared" si="71"/>
        <v>-1.3171924982750163E-3</v>
      </c>
    </row>
    <row r="1999" spans="9:13" x14ac:dyDescent="0.25">
      <c r="I1999" s="135">
        <v>36762</v>
      </c>
      <c r="J1999" s="136">
        <v>1508.31</v>
      </c>
      <c r="K1999" s="136">
        <v>1429.13</v>
      </c>
      <c r="L1999" s="138">
        <f t="shared" si="70"/>
        <v>1.5538158130639509E-3</v>
      </c>
      <c r="M1999" s="138">
        <f t="shared" si="71"/>
        <v>-2.6867088165919337E-3</v>
      </c>
    </row>
    <row r="2000" spans="9:13" x14ac:dyDescent="0.25">
      <c r="I2000" s="135">
        <v>36763</v>
      </c>
      <c r="J2000" s="136">
        <v>1506.45</v>
      </c>
      <c r="K2000" s="136">
        <v>1430.44</v>
      </c>
      <c r="L2000" s="138">
        <f t="shared" si="70"/>
        <v>-1.2331682479065312E-3</v>
      </c>
      <c r="M2000" s="138">
        <f t="shared" si="71"/>
        <v>9.1664159313704517E-4</v>
      </c>
    </row>
    <row r="2001" spans="9:13" x14ac:dyDescent="0.25">
      <c r="I2001" s="135">
        <v>36766</v>
      </c>
      <c r="J2001" s="136">
        <v>1514.09</v>
      </c>
      <c r="K2001" s="136">
        <v>1433.41</v>
      </c>
      <c r="L2001" s="138">
        <f t="shared" si="70"/>
        <v>5.0715257725114492E-3</v>
      </c>
      <c r="M2001" s="138">
        <f t="shared" si="71"/>
        <v>2.0762842202399451E-3</v>
      </c>
    </row>
    <row r="2002" spans="9:13" x14ac:dyDescent="0.25">
      <c r="I2002" s="135">
        <v>36767</v>
      </c>
      <c r="J2002" s="136">
        <v>1509.84</v>
      </c>
      <c r="K2002" s="136">
        <v>1432.16</v>
      </c>
      <c r="L2002" s="138">
        <f t="shared" si="70"/>
        <v>-2.8069665607724772E-3</v>
      </c>
      <c r="M2002" s="138">
        <f t="shared" si="71"/>
        <v>-8.7204637891461617E-4</v>
      </c>
    </row>
    <row r="2003" spans="9:13" x14ac:dyDescent="0.25">
      <c r="I2003" s="135">
        <v>36768</v>
      </c>
      <c r="J2003" s="136">
        <v>1502.59</v>
      </c>
      <c r="K2003" s="136">
        <v>1432.16</v>
      </c>
      <c r="L2003" s="138">
        <f t="shared" si="70"/>
        <v>-4.8018333068404603E-3</v>
      </c>
      <c r="M2003" s="138">
        <f t="shared" si="71"/>
        <v>0</v>
      </c>
    </row>
    <row r="2004" spans="9:13" x14ac:dyDescent="0.25">
      <c r="I2004" s="135">
        <v>36769</v>
      </c>
      <c r="J2004" s="136">
        <v>1517.68</v>
      </c>
      <c r="K2004" s="136">
        <v>1436.92</v>
      </c>
      <c r="L2004" s="138">
        <f t="shared" si="70"/>
        <v>1.0042659674295814E-2</v>
      </c>
      <c r="M2004" s="138">
        <f t="shared" si="71"/>
        <v>3.323650988716338E-3</v>
      </c>
    </row>
    <row r="2005" spans="9:13" x14ac:dyDescent="0.25">
      <c r="I2005" s="135">
        <v>36770</v>
      </c>
      <c r="J2005" s="136">
        <v>1520.77</v>
      </c>
      <c r="K2005" s="136">
        <v>1461.83</v>
      </c>
      <c r="L2005" s="138">
        <f t="shared" si="70"/>
        <v>2.036002319329449E-3</v>
      </c>
      <c r="M2005" s="138">
        <f t="shared" si="71"/>
        <v>1.7335690226317299E-2</v>
      </c>
    </row>
    <row r="2006" spans="9:13" x14ac:dyDescent="0.25">
      <c r="I2006" s="135">
        <v>36773</v>
      </c>
      <c r="J2006" s="136">
        <v>1520.77</v>
      </c>
      <c r="K2006" s="136">
        <v>1461.1</v>
      </c>
      <c r="L2006" s="138">
        <f t="shared" si="70"/>
        <v>0</v>
      </c>
      <c r="M2006" s="138">
        <f t="shared" si="71"/>
        <v>-4.9937407222455296E-4</v>
      </c>
    </row>
    <row r="2007" spans="9:13" x14ac:dyDescent="0.25">
      <c r="I2007" s="135">
        <v>36774</v>
      </c>
      <c r="J2007" s="136">
        <v>1507.08</v>
      </c>
      <c r="K2007" s="136">
        <v>1464.4</v>
      </c>
      <c r="L2007" s="138">
        <f t="shared" si="70"/>
        <v>-9.0020187142040246E-3</v>
      </c>
      <c r="M2007" s="138">
        <f t="shared" si="71"/>
        <v>2.2585723085347901E-3</v>
      </c>
    </row>
    <row r="2008" spans="9:13" x14ac:dyDescent="0.25">
      <c r="I2008" s="135">
        <v>36775</v>
      </c>
      <c r="J2008" s="136">
        <v>1492.25</v>
      </c>
      <c r="K2008" s="136">
        <v>1468.18</v>
      </c>
      <c r="L2008" s="138">
        <f t="shared" si="70"/>
        <v>-9.8402208243755663E-3</v>
      </c>
      <c r="M2008" s="138">
        <f t="shared" si="71"/>
        <v>2.5812619502867881E-3</v>
      </c>
    </row>
    <row r="2009" spans="9:13" x14ac:dyDescent="0.25">
      <c r="I2009" s="135">
        <v>36776</v>
      </c>
      <c r="J2009" s="136">
        <v>1502.51</v>
      </c>
      <c r="K2009" s="136">
        <v>1466.23</v>
      </c>
      <c r="L2009" s="138">
        <f t="shared" si="70"/>
        <v>6.875523538281113E-3</v>
      </c>
      <c r="M2009" s="138">
        <f t="shared" si="71"/>
        <v>-1.3281750194118196E-3</v>
      </c>
    </row>
    <row r="2010" spans="9:13" x14ac:dyDescent="0.25">
      <c r="I2010" s="135">
        <v>36777</v>
      </c>
      <c r="J2010" s="136">
        <v>1494.5</v>
      </c>
      <c r="K2010" s="136">
        <v>1473.01</v>
      </c>
      <c r="L2010" s="138">
        <f t="shared" si="70"/>
        <v>-5.331079327259047E-3</v>
      </c>
      <c r="M2010" s="138">
        <f t="shared" si="71"/>
        <v>4.6241039945983733E-3</v>
      </c>
    </row>
    <row r="2011" spans="9:13" x14ac:dyDescent="0.25">
      <c r="I2011" s="135">
        <v>36780</v>
      </c>
      <c r="J2011" s="136">
        <v>1489.26</v>
      </c>
      <c r="K2011" s="136">
        <v>1473.2</v>
      </c>
      <c r="L2011" s="138">
        <f t="shared" si="70"/>
        <v>-3.5061893609903039E-3</v>
      </c>
      <c r="M2011" s="138">
        <f t="shared" si="71"/>
        <v>1.2898758324794438E-4</v>
      </c>
    </row>
    <row r="2012" spans="9:13" x14ac:dyDescent="0.25">
      <c r="I2012" s="135">
        <v>36781</v>
      </c>
      <c r="J2012" s="136">
        <v>1481.99</v>
      </c>
      <c r="K2012" s="136">
        <v>1472.08</v>
      </c>
      <c r="L2012" s="138">
        <f t="shared" si="70"/>
        <v>-4.8816190591300258E-3</v>
      </c>
      <c r="M2012" s="138">
        <f t="shared" si="71"/>
        <v>-7.6024979636174191E-4</v>
      </c>
    </row>
    <row r="2013" spans="9:13" x14ac:dyDescent="0.25">
      <c r="I2013" s="135">
        <v>36782</v>
      </c>
      <c r="J2013" s="136">
        <v>1484.91</v>
      </c>
      <c r="K2013" s="136">
        <v>1466.72</v>
      </c>
      <c r="L2013" s="138">
        <f t="shared" si="70"/>
        <v>1.9703236863946941E-3</v>
      </c>
      <c r="M2013" s="138">
        <f t="shared" si="71"/>
        <v>-3.6411064616052799E-3</v>
      </c>
    </row>
    <row r="2014" spans="9:13" x14ac:dyDescent="0.25">
      <c r="I2014" s="135">
        <v>36783</v>
      </c>
      <c r="J2014" s="136">
        <v>1480.87</v>
      </c>
      <c r="K2014" s="136">
        <v>1459.29</v>
      </c>
      <c r="L2014" s="138">
        <f t="shared" si="70"/>
        <v>-2.7207036116668288E-3</v>
      </c>
      <c r="M2014" s="138">
        <f t="shared" si="71"/>
        <v>-5.0657248827315803E-3</v>
      </c>
    </row>
    <row r="2015" spans="9:13" x14ac:dyDescent="0.25">
      <c r="I2015" s="135">
        <v>36784</v>
      </c>
      <c r="J2015" s="136">
        <v>1465.81</v>
      </c>
      <c r="K2015" s="136">
        <v>1435.47</v>
      </c>
      <c r="L2015" s="138">
        <f t="shared" si="70"/>
        <v>-1.0169697542660698E-2</v>
      </c>
      <c r="M2015" s="138">
        <f t="shared" si="71"/>
        <v>-1.6323006393520093E-2</v>
      </c>
    </row>
    <row r="2016" spans="9:13" x14ac:dyDescent="0.25">
      <c r="I2016" s="135">
        <v>36787</v>
      </c>
      <c r="J2016" s="136">
        <v>1444.51</v>
      </c>
      <c r="K2016" s="136">
        <v>1353.4</v>
      </c>
      <c r="L2016" s="138">
        <f t="shared" si="70"/>
        <v>-1.4531214823203523E-2</v>
      </c>
      <c r="M2016" s="138">
        <f t="shared" si="71"/>
        <v>-5.7172912007913738E-2</v>
      </c>
    </row>
    <row r="2017" spans="9:13" x14ac:dyDescent="0.25">
      <c r="I2017" s="135">
        <v>36788</v>
      </c>
      <c r="J2017" s="136">
        <v>1459.9</v>
      </c>
      <c r="K2017" s="136">
        <v>1368.9</v>
      </c>
      <c r="L2017" s="138">
        <f t="shared" si="70"/>
        <v>1.0654131850939143E-2</v>
      </c>
      <c r="M2017" s="138">
        <f t="shared" si="71"/>
        <v>1.1452637801093542E-2</v>
      </c>
    </row>
    <row r="2018" spans="9:13" x14ac:dyDescent="0.25">
      <c r="I2018" s="135">
        <v>36789</v>
      </c>
      <c r="J2018" s="136">
        <v>1451.34</v>
      </c>
      <c r="K2018" s="136">
        <v>1385.49</v>
      </c>
      <c r="L2018" s="138">
        <f t="shared" si="70"/>
        <v>-5.8634153024180917E-3</v>
      </c>
      <c r="M2018" s="138">
        <f t="shared" si="71"/>
        <v>1.2119219811527443E-2</v>
      </c>
    </row>
    <row r="2019" spans="9:13" x14ac:dyDescent="0.25">
      <c r="I2019" s="135">
        <v>36790</v>
      </c>
      <c r="J2019" s="136">
        <v>1449.05</v>
      </c>
      <c r="K2019" s="136">
        <v>1403.05</v>
      </c>
      <c r="L2019" s="138">
        <f t="shared" si="70"/>
        <v>-1.577852191767583E-3</v>
      </c>
      <c r="M2019" s="138">
        <f t="shared" si="71"/>
        <v>1.2674216342232673E-2</v>
      </c>
    </row>
    <row r="2020" spans="9:13" x14ac:dyDescent="0.25">
      <c r="I2020" s="135">
        <v>36791</v>
      </c>
      <c r="J2020" s="136">
        <v>1448.72</v>
      </c>
      <c r="K2020" s="136">
        <v>1392.09</v>
      </c>
      <c r="L2020" s="138">
        <f t="shared" si="70"/>
        <v>-2.27735412856649E-4</v>
      </c>
      <c r="M2020" s="138">
        <f t="shared" si="71"/>
        <v>-7.8115534015181474E-3</v>
      </c>
    </row>
    <row r="2021" spans="9:13" x14ac:dyDescent="0.25">
      <c r="I2021" s="135">
        <v>36794</v>
      </c>
      <c r="J2021" s="136">
        <v>1439.03</v>
      </c>
      <c r="K2021" s="136">
        <v>1384.3</v>
      </c>
      <c r="L2021" s="138">
        <f t="shared" si="70"/>
        <v>-6.6886630956983087E-3</v>
      </c>
      <c r="M2021" s="138">
        <f t="shared" si="71"/>
        <v>-5.595902563770995E-3</v>
      </c>
    </row>
    <row r="2022" spans="9:13" x14ac:dyDescent="0.25">
      <c r="I2022" s="135">
        <v>36795</v>
      </c>
      <c r="J2022" s="136">
        <v>1427.21</v>
      </c>
      <c r="K2022" s="136">
        <v>1363.82</v>
      </c>
      <c r="L2022" s="138">
        <f t="shared" si="70"/>
        <v>-8.2138662849279981E-3</v>
      </c>
      <c r="M2022" s="138">
        <f t="shared" si="71"/>
        <v>-1.4794480965108733E-2</v>
      </c>
    </row>
    <row r="2023" spans="9:13" x14ac:dyDescent="0.25">
      <c r="I2023" s="135">
        <v>36796</v>
      </c>
      <c r="J2023" s="136">
        <v>1426.57</v>
      </c>
      <c r="K2023" s="136">
        <v>1355.88</v>
      </c>
      <c r="L2023" s="138">
        <f t="shared" si="70"/>
        <v>-4.4842735126582637E-4</v>
      </c>
      <c r="M2023" s="138">
        <f t="shared" si="71"/>
        <v>-5.8218826531359182E-3</v>
      </c>
    </row>
    <row r="2024" spans="9:13" x14ac:dyDescent="0.25">
      <c r="I2024" s="135">
        <v>36797</v>
      </c>
      <c r="J2024" s="136">
        <v>1458.29</v>
      </c>
      <c r="K2024" s="136">
        <v>1339.97</v>
      </c>
      <c r="L2024" s="138">
        <f t="shared" si="70"/>
        <v>2.2235151447177515E-2</v>
      </c>
      <c r="M2024" s="138">
        <f t="shared" si="71"/>
        <v>-1.1734076761955394E-2</v>
      </c>
    </row>
    <row r="2025" spans="9:13" x14ac:dyDescent="0.25">
      <c r="I2025" s="135">
        <v>36798</v>
      </c>
      <c r="J2025" s="136">
        <v>1436.51</v>
      </c>
      <c r="K2025" s="136">
        <v>1355.56</v>
      </c>
      <c r="L2025" s="138">
        <f t="shared" si="70"/>
        <v>-1.4935300934656325E-2</v>
      </c>
      <c r="M2025" s="138">
        <f t="shared" si="71"/>
        <v>1.1634588834078313E-2</v>
      </c>
    </row>
    <row r="2026" spans="9:13" x14ac:dyDescent="0.25">
      <c r="I2026" s="135">
        <v>36801</v>
      </c>
      <c r="J2026" s="136">
        <v>1436.23</v>
      </c>
      <c r="K2026" s="136">
        <v>1353.51</v>
      </c>
      <c r="L2026" s="138">
        <f t="shared" si="70"/>
        <v>-1.9491684708075315E-4</v>
      </c>
      <c r="M2026" s="138">
        <f t="shared" si="71"/>
        <v>-1.5122901236389054E-3</v>
      </c>
    </row>
    <row r="2027" spans="9:13" x14ac:dyDescent="0.25">
      <c r="I2027" s="135">
        <v>36802</v>
      </c>
      <c r="J2027" s="136">
        <v>1426.46</v>
      </c>
      <c r="K2027" s="136">
        <v>1356.05</v>
      </c>
      <c r="L2027" s="138">
        <f t="shared" si="70"/>
        <v>-6.8025316279425874E-3</v>
      </c>
      <c r="M2027" s="138">
        <f t="shared" si="71"/>
        <v>1.8766023154612552E-3</v>
      </c>
    </row>
    <row r="2028" spans="9:13" x14ac:dyDescent="0.25">
      <c r="I2028" s="135">
        <v>36803</v>
      </c>
      <c r="J2028" s="136">
        <v>1434.32</v>
      </c>
      <c r="K2028" s="136">
        <v>1361.95</v>
      </c>
      <c r="L2028" s="138">
        <f t="shared" si="70"/>
        <v>5.5101439928213194E-3</v>
      </c>
      <c r="M2028" s="138">
        <f t="shared" si="71"/>
        <v>4.3508720179935038E-3</v>
      </c>
    </row>
    <row r="2029" spans="9:13" x14ac:dyDescent="0.25">
      <c r="I2029" s="135">
        <v>36804</v>
      </c>
      <c r="J2029" s="136">
        <v>1436.28</v>
      </c>
      <c r="K2029" s="136">
        <v>1363.1</v>
      </c>
      <c r="L2029" s="138">
        <f t="shared" si="70"/>
        <v>1.3665011991745471E-3</v>
      </c>
      <c r="M2029" s="138">
        <f t="shared" si="71"/>
        <v>8.4437754689956567E-4</v>
      </c>
    </row>
    <row r="2030" spans="9:13" x14ac:dyDescent="0.25">
      <c r="I2030" s="135">
        <v>36805</v>
      </c>
      <c r="J2030" s="136">
        <v>1408.99</v>
      </c>
      <c r="K2030" s="136">
        <v>1337.33</v>
      </c>
      <c r="L2030" s="138">
        <f t="shared" si="70"/>
        <v>-1.9000473445289195E-2</v>
      </c>
      <c r="M2030" s="138">
        <f t="shared" si="71"/>
        <v>-1.8905436138214351E-2</v>
      </c>
    </row>
    <row r="2031" spans="9:13" x14ac:dyDescent="0.25">
      <c r="I2031" s="135">
        <v>36808</v>
      </c>
      <c r="J2031" s="136">
        <v>1402.03</v>
      </c>
      <c r="K2031" s="136">
        <v>1324.15</v>
      </c>
      <c r="L2031" s="138">
        <f t="shared" si="70"/>
        <v>-4.939708585582606E-3</v>
      </c>
      <c r="M2031" s="138">
        <f t="shared" si="71"/>
        <v>-9.8554582638539761E-3</v>
      </c>
    </row>
    <row r="2032" spans="9:13" x14ac:dyDescent="0.25">
      <c r="I2032" s="135">
        <v>36809</v>
      </c>
      <c r="J2032" s="136">
        <v>1387.02</v>
      </c>
      <c r="K2032" s="136">
        <v>1328.08</v>
      </c>
      <c r="L2032" s="138">
        <f t="shared" si="70"/>
        <v>-1.0705905009165276E-2</v>
      </c>
      <c r="M2032" s="138">
        <f t="shared" si="71"/>
        <v>2.9679416984479371E-3</v>
      </c>
    </row>
    <row r="2033" spans="9:13" x14ac:dyDescent="0.25">
      <c r="I2033" s="135">
        <v>36810</v>
      </c>
      <c r="J2033" s="136">
        <v>1364.59</v>
      </c>
      <c r="K2033" s="136">
        <v>1318.28</v>
      </c>
      <c r="L2033" s="138">
        <f t="shared" si="70"/>
        <v>-1.6171360182261296E-2</v>
      </c>
      <c r="M2033" s="138">
        <f t="shared" si="71"/>
        <v>-7.3790735497861236E-3</v>
      </c>
    </row>
    <row r="2034" spans="9:13" x14ac:dyDescent="0.25">
      <c r="I2034" s="135">
        <v>36811</v>
      </c>
      <c r="J2034" s="136">
        <v>1329.78</v>
      </c>
      <c r="K2034" s="136">
        <v>1304.55</v>
      </c>
      <c r="L2034" s="138">
        <f t="shared" si="70"/>
        <v>-2.5509493694076572E-2</v>
      </c>
      <c r="M2034" s="138">
        <f t="shared" si="71"/>
        <v>-1.0415086324604802E-2</v>
      </c>
    </row>
    <row r="2035" spans="9:13" x14ac:dyDescent="0.25">
      <c r="I2035" s="135">
        <v>36812</v>
      </c>
      <c r="J2035" s="136">
        <v>1374.17</v>
      </c>
      <c r="K2035" s="136">
        <v>1309.46</v>
      </c>
      <c r="L2035" s="138">
        <f t="shared" si="70"/>
        <v>3.3381461595151152E-2</v>
      </c>
      <c r="M2035" s="138">
        <f t="shared" si="71"/>
        <v>3.7637499520908222E-3</v>
      </c>
    </row>
    <row r="2036" spans="9:13" x14ac:dyDescent="0.25">
      <c r="I2036" s="135">
        <v>36815</v>
      </c>
      <c r="J2036" s="136">
        <v>1374.62</v>
      </c>
      <c r="K2036" s="136">
        <v>1303.08</v>
      </c>
      <c r="L2036" s="138">
        <f t="shared" si="70"/>
        <v>3.2747040031423918E-4</v>
      </c>
      <c r="M2036" s="138">
        <f t="shared" si="71"/>
        <v>-4.8722374108411933E-3</v>
      </c>
    </row>
    <row r="2037" spans="9:13" x14ac:dyDescent="0.25">
      <c r="I2037" s="135">
        <v>36816</v>
      </c>
      <c r="J2037" s="136">
        <v>1349.97</v>
      </c>
      <c r="K2037" s="136">
        <v>1288.77</v>
      </c>
      <c r="L2037" s="138">
        <f t="shared" si="70"/>
        <v>-1.793222854316092E-2</v>
      </c>
      <c r="M2037" s="138">
        <f t="shared" si="71"/>
        <v>-1.0981674187310024E-2</v>
      </c>
    </row>
    <row r="2038" spans="9:13" x14ac:dyDescent="0.25">
      <c r="I2038" s="135">
        <v>36817</v>
      </c>
      <c r="J2038" s="136">
        <v>1342.13</v>
      </c>
      <c r="K2038" s="136">
        <v>1267.76</v>
      </c>
      <c r="L2038" s="138">
        <f t="shared" si="70"/>
        <v>-5.8075364637732085E-3</v>
      </c>
      <c r="M2038" s="138">
        <f t="shared" si="71"/>
        <v>-1.6302365821674925E-2</v>
      </c>
    </row>
    <row r="2039" spans="9:13" x14ac:dyDescent="0.25">
      <c r="I2039" s="135">
        <v>36818</v>
      </c>
      <c r="J2039" s="136">
        <v>1388.76</v>
      </c>
      <c r="K2039" s="136">
        <v>1279.93</v>
      </c>
      <c r="L2039" s="138">
        <f t="shared" si="70"/>
        <v>3.4743281202267946E-2</v>
      </c>
      <c r="M2039" s="138">
        <f t="shared" si="71"/>
        <v>9.5996087587556581E-3</v>
      </c>
    </row>
    <row r="2040" spans="9:13" x14ac:dyDescent="0.25">
      <c r="I2040" s="135">
        <v>36819</v>
      </c>
      <c r="J2040" s="136">
        <v>1396.93</v>
      </c>
      <c r="K2040" s="136">
        <v>1282.8699999999999</v>
      </c>
      <c r="L2040" s="138">
        <f t="shared" si="70"/>
        <v>5.8829459373830415E-3</v>
      </c>
      <c r="M2040" s="138">
        <f t="shared" si="71"/>
        <v>2.2970006172211193E-3</v>
      </c>
    </row>
    <row r="2041" spans="9:13" x14ac:dyDescent="0.25">
      <c r="I2041" s="135">
        <v>36822</v>
      </c>
      <c r="J2041" s="136">
        <v>1395.78</v>
      </c>
      <c r="K2041" s="136">
        <v>1252.82</v>
      </c>
      <c r="L2041" s="138">
        <f t="shared" si="70"/>
        <v>-8.2323380555939874E-4</v>
      </c>
      <c r="M2041" s="138">
        <f t="shared" si="71"/>
        <v>-2.3424041407157356E-2</v>
      </c>
    </row>
    <row r="2042" spans="9:13" x14ac:dyDescent="0.25">
      <c r="I2042" s="135">
        <v>36823</v>
      </c>
      <c r="J2042" s="136">
        <v>1398.13</v>
      </c>
      <c r="K2042" s="136">
        <v>1260.6600000000001</v>
      </c>
      <c r="L2042" s="138">
        <f t="shared" si="70"/>
        <v>1.6836464199230083E-3</v>
      </c>
      <c r="M2042" s="138">
        <f t="shared" si="71"/>
        <v>6.2578822177169471E-3</v>
      </c>
    </row>
    <row r="2043" spans="9:13" x14ac:dyDescent="0.25">
      <c r="I2043" s="135">
        <v>36824</v>
      </c>
      <c r="J2043" s="136">
        <v>1364.9</v>
      </c>
      <c r="K2043" s="136">
        <v>1254.03</v>
      </c>
      <c r="L2043" s="138">
        <f t="shared" si="70"/>
        <v>-2.3767460822670294E-2</v>
      </c>
      <c r="M2043" s="138">
        <f t="shared" si="71"/>
        <v>-5.2591499690639101E-3</v>
      </c>
    </row>
    <row r="2044" spans="9:13" x14ac:dyDescent="0.25">
      <c r="I2044" s="135">
        <v>36825</v>
      </c>
      <c r="J2044" s="136">
        <v>1364.44</v>
      </c>
      <c r="K2044" s="136">
        <v>1254.8900000000001</v>
      </c>
      <c r="L2044" s="138">
        <f t="shared" si="70"/>
        <v>-3.370210271815051E-4</v>
      </c>
      <c r="M2044" s="138">
        <f t="shared" si="71"/>
        <v>6.8578901621183495E-4</v>
      </c>
    </row>
    <row r="2045" spans="9:13" x14ac:dyDescent="0.25">
      <c r="I2045" s="135">
        <v>36826</v>
      </c>
      <c r="J2045" s="136">
        <v>1379.58</v>
      </c>
      <c r="K2045" s="136">
        <v>1254.81</v>
      </c>
      <c r="L2045" s="138">
        <f t="shared" si="70"/>
        <v>1.1096127348948926E-2</v>
      </c>
      <c r="M2045" s="138">
        <f t="shared" si="71"/>
        <v>-6.3750607623102107E-5</v>
      </c>
    </row>
    <row r="2046" spans="9:13" x14ac:dyDescent="0.25">
      <c r="I2046" s="135">
        <v>36829</v>
      </c>
      <c r="J2046" s="136">
        <v>1398.66</v>
      </c>
      <c r="K2046" s="136">
        <v>1255.21</v>
      </c>
      <c r="L2046" s="138">
        <f t="shared" si="70"/>
        <v>1.383029617709749E-2</v>
      </c>
      <c r="M2046" s="138">
        <f t="shared" si="71"/>
        <v>3.1877336011036807E-4</v>
      </c>
    </row>
    <row r="2047" spans="9:13" x14ac:dyDescent="0.25">
      <c r="I2047" s="135">
        <v>36830</v>
      </c>
      <c r="J2047" s="136">
        <v>1429.4</v>
      </c>
      <c r="K2047" s="136">
        <v>1269.78</v>
      </c>
      <c r="L2047" s="138">
        <f t="shared" si="70"/>
        <v>2.1978179114295116E-2</v>
      </c>
      <c r="M2047" s="138">
        <f t="shared" si="71"/>
        <v>1.1607619442165006E-2</v>
      </c>
    </row>
    <row r="2048" spans="9:13" x14ac:dyDescent="0.25">
      <c r="I2048" s="135">
        <v>36831</v>
      </c>
      <c r="J2048" s="136">
        <v>1421.22</v>
      </c>
      <c r="K2048" s="136">
        <v>1269.78</v>
      </c>
      <c r="L2048" s="138">
        <f t="shared" si="70"/>
        <v>-5.7226808451098805E-3</v>
      </c>
      <c r="M2048" s="138">
        <f t="shared" si="71"/>
        <v>0</v>
      </c>
    </row>
    <row r="2049" spans="9:13" x14ac:dyDescent="0.25">
      <c r="I2049" s="135">
        <v>36832</v>
      </c>
      <c r="J2049" s="136">
        <v>1428.32</v>
      </c>
      <c r="K2049" s="136">
        <v>1266.43</v>
      </c>
      <c r="L2049" s="138">
        <f t="shared" si="70"/>
        <v>4.9957079129198216E-3</v>
      </c>
      <c r="M2049" s="138">
        <f t="shared" si="71"/>
        <v>-2.6382522956731945E-3</v>
      </c>
    </row>
    <row r="2050" spans="9:13" x14ac:dyDescent="0.25">
      <c r="I2050" s="135">
        <v>36833</v>
      </c>
      <c r="J2050" s="136">
        <v>1426.69</v>
      </c>
      <c r="K2050" s="136">
        <v>1250.6099999999999</v>
      </c>
      <c r="L2050" s="138">
        <f t="shared" si="70"/>
        <v>-1.1412008513497548E-3</v>
      </c>
      <c r="M2050" s="138">
        <f t="shared" si="71"/>
        <v>-1.2491807679856103E-2</v>
      </c>
    </row>
    <row r="2051" spans="9:13" x14ac:dyDescent="0.25">
      <c r="I2051" s="135">
        <v>36836</v>
      </c>
      <c r="J2051" s="136">
        <v>1432.19</v>
      </c>
      <c r="K2051" s="136">
        <v>1245.05</v>
      </c>
      <c r="L2051" s="138">
        <f t="shared" si="70"/>
        <v>3.8550771365888875E-3</v>
      </c>
      <c r="M2051" s="138">
        <f t="shared" si="71"/>
        <v>-4.4458304347477998E-3</v>
      </c>
    </row>
    <row r="2052" spans="9:13" x14ac:dyDescent="0.25">
      <c r="I2052" s="135">
        <v>36837</v>
      </c>
      <c r="J2052" s="136">
        <v>1431.87</v>
      </c>
      <c r="K2052" s="136">
        <v>1240.3800000000001</v>
      </c>
      <c r="L2052" s="138">
        <f t="shared" si="70"/>
        <v>-2.2343404157281065E-4</v>
      </c>
      <c r="M2052" s="138">
        <f t="shared" si="71"/>
        <v>-3.7508533793822302E-3</v>
      </c>
    </row>
    <row r="2053" spans="9:13" x14ac:dyDescent="0.25">
      <c r="I2053" s="135">
        <v>36838</v>
      </c>
      <c r="J2053" s="136">
        <v>1409.28</v>
      </c>
      <c r="K2053" s="136">
        <v>1241.18</v>
      </c>
      <c r="L2053" s="138">
        <f t="shared" si="70"/>
        <v>-1.5776571895493249E-2</v>
      </c>
      <c r="M2053" s="138">
        <f t="shared" si="71"/>
        <v>6.4496364017474841E-4</v>
      </c>
    </row>
    <row r="2054" spans="9:13" x14ac:dyDescent="0.25">
      <c r="I2054" s="135">
        <v>36839</v>
      </c>
      <c r="J2054" s="136">
        <v>1400.14</v>
      </c>
      <c r="K2054" s="136">
        <v>1230.0999999999999</v>
      </c>
      <c r="L2054" s="138">
        <f t="shared" si="70"/>
        <v>-6.4855812897365132E-3</v>
      </c>
      <c r="M2054" s="138">
        <f t="shared" si="71"/>
        <v>-8.9269888332072327E-3</v>
      </c>
    </row>
    <row r="2055" spans="9:13" x14ac:dyDescent="0.25">
      <c r="I2055" s="135">
        <v>36840</v>
      </c>
      <c r="J2055" s="136">
        <v>1365.98</v>
      </c>
      <c r="K2055" s="136">
        <v>1213.42</v>
      </c>
      <c r="L2055" s="138">
        <f t="shared" ref="L2055:L2118" si="72">(J2055-J2054)/J2054</f>
        <v>-2.4397560243975658E-2</v>
      </c>
      <c r="M2055" s="138">
        <f t="shared" ref="M2055:M2118" si="73">(K2055-K2054)/K2054</f>
        <v>-1.355987318104206E-2</v>
      </c>
    </row>
    <row r="2056" spans="9:13" x14ac:dyDescent="0.25">
      <c r="I2056" s="135">
        <v>36843</v>
      </c>
      <c r="J2056" s="136">
        <v>1351.26</v>
      </c>
      <c r="K2056" s="136">
        <v>1189.51</v>
      </c>
      <c r="L2056" s="138">
        <f t="shared" si="72"/>
        <v>-1.0776146063631991E-2</v>
      </c>
      <c r="M2056" s="138">
        <f t="shared" si="73"/>
        <v>-1.9704636482009593E-2</v>
      </c>
    </row>
    <row r="2057" spans="9:13" x14ac:dyDescent="0.25">
      <c r="I2057" s="135">
        <v>36844</v>
      </c>
      <c r="J2057" s="136">
        <v>1382.95</v>
      </c>
      <c r="K2057" s="136">
        <v>1196.3699999999999</v>
      </c>
      <c r="L2057" s="138">
        <f t="shared" si="72"/>
        <v>2.3452185367730898E-2</v>
      </c>
      <c r="M2057" s="138">
        <f t="shared" si="73"/>
        <v>5.7670805625845093E-3</v>
      </c>
    </row>
    <row r="2058" spans="9:13" x14ac:dyDescent="0.25">
      <c r="I2058" s="135">
        <v>36845</v>
      </c>
      <c r="J2058" s="136">
        <v>1389.81</v>
      </c>
      <c r="K2058" s="136">
        <v>1195.4100000000001</v>
      </c>
      <c r="L2058" s="138">
        <f t="shared" si="72"/>
        <v>4.9604107162224955E-3</v>
      </c>
      <c r="M2058" s="138">
        <f t="shared" si="73"/>
        <v>-8.0242734271154337E-4</v>
      </c>
    </row>
    <row r="2059" spans="9:13" x14ac:dyDescent="0.25">
      <c r="I2059" s="135">
        <v>36846</v>
      </c>
      <c r="J2059" s="136">
        <v>1372.32</v>
      </c>
      <c r="K2059" s="136">
        <v>1184.4000000000001</v>
      </c>
      <c r="L2059" s="138">
        <f t="shared" si="72"/>
        <v>-1.2584453990113764E-2</v>
      </c>
      <c r="M2059" s="138">
        <f t="shared" si="73"/>
        <v>-9.2102291264085038E-3</v>
      </c>
    </row>
    <row r="2060" spans="9:13" x14ac:dyDescent="0.25">
      <c r="I2060" s="135">
        <v>36847</v>
      </c>
      <c r="J2060" s="136">
        <v>1367.72</v>
      </c>
      <c r="K2060" s="136">
        <v>1190.6300000000001</v>
      </c>
      <c r="L2060" s="138">
        <f t="shared" si="72"/>
        <v>-3.3519878745481443E-3</v>
      </c>
      <c r="M2060" s="138">
        <f t="shared" si="73"/>
        <v>5.2600472813238916E-3</v>
      </c>
    </row>
    <row r="2061" spans="9:13" x14ac:dyDescent="0.25">
      <c r="I2061" s="135">
        <v>36850</v>
      </c>
      <c r="J2061" s="136">
        <v>1342.62</v>
      </c>
      <c r="K2061" s="136">
        <v>1189.56</v>
      </c>
      <c r="L2061" s="138">
        <f t="shared" si="72"/>
        <v>-1.8351709414207686E-2</v>
      </c>
      <c r="M2061" s="138">
        <f t="shared" si="73"/>
        <v>-8.986838900415441E-4</v>
      </c>
    </row>
    <row r="2062" spans="9:13" x14ac:dyDescent="0.25">
      <c r="I2062" s="135">
        <v>36851</v>
      </c>
      <c r="J2062" s="136">
        <v>1347.35</v>
      </c>
      <c r="K2062" s="136">
        <v>1215.69</v>
      </c>
      <c r="L2062" s="138">
        <f t="shared" si="72"/>
        <v>3.5229625657297067E-3</v>
      </c>
      <c r="M2062" s="138">
        <f t="shared" si="73"/>
        <v>2.1966105114496207E-2</v>
      </c>
    </row>
    <row r="2063" spans="9:13" x14ac:dyDescent="0.25">
      <c r="I2063" s="135">
        <v>36852</v>
      </c>
      <c r="J2063" s="136">
        <v>1322.36</v>
      </c>
      <c r="K2063" s="136">
        <v>1213</v>
      </c>
      <c r="L2063" s="138">
        <f t="shared" si="72"/>
        <v>-1.8547519204364132E-2</v>
      </c>
      <c r="M2063" s="138">
        <f t="shared" si="73"/>
        <v>-2.2127351545213453E-3</v>
      </c>
    </row>
    <row r="2064" spans="9:13" x14ac:dyDescent="0.25">
      <c r="I2064" s="135">
        <v>36853</v>
      </c>
      <c r="J2064" s="136">
        <v>1322.36</v>
      </c>
      <c r="K2064" s="136">
        <v>1205.3499999999999</v>
      </c>
      <c r="L2064" s="138">
        <f t="shared" si="72"/>
        <v>0</v>
      </c>
      <c r="M2064" s="138">
        <f t="shared" si="73"/>
        <v>-6.3066776586975194E-3</v>
      </c>
    </row>
    <row r="2065" spans="9:13" x14ac:dyDescent="0.25">
      <c r="I2065" s="135">
        <v>36854</v>
      </c>
      <c r="J2065" s="136">
        <v>1341.77</v>
      </c>
      <c r="K2065" s="136">
        <v>1205.1500000000001</v>
      </c>
      <c r="L2065" s="138">
        <f t="shared" si="72"/>
        <v>1.4678302428990656E-2</v>
      </c>
      <c r="M2065" s="138">
        <f t="shared" si="73"/>
        <v>-1.6592690919634803E-4</v>
      </c>
    </row>
    <row r="2066" spans="9:13" x14ac:dyDescent="0.25">
      <c r="I2066" s="135">
        <v>36857</v>
      </c>
      <c r="J2066" s="136">
        <v>1348.97</v>
      </c>
      <c r="K2066" s="136">
        <v>1205.02</v>
      </c>
      <c r="L2066" s="138">
        <f t="shared" si="72"/>
        <v>5.366046341772469E-3</v>
      </c>
      <c r="M2066" s="138">
        <f t="shared" si="73"/>
        <v>-1.0787038957815138E-4</v>
      </c>
    </row>
    <row r="2067" spans="9:13" x14ac:dyDescent="0.25">
      <c r="I2067" s="135">
        <v>36858</v>
      </c>
      <c r="J2067" s="136">
        <v>1336.09</v>
      </c>
      <c r="K2067" s="136">
        <v>1200</v>
      </c>
      <c r="L2067" s="138">
        <f t="shared" si="72"/>
        <v>-9.5480255305900857E-3</v>
      </c>
      <c r="M2067" s="138">
        <f t="shared" si="73"/>
        <v>-4.1659059600670382E-3</v>
      </c>
    </row>
    <row r="2068" spans="9:13" x14ac:dyDescent="0.25">
      <c r="I2068" s="135">
        <v>36859</v>
      </c>
      <c r="J2068" s="136">
        <v>1341.91</v>
      </c>
      <c r="K2068" s="136">
        <v>1205.3399999999999</v>
      </c>
      <c r="L2068" s="138">
        <f t="shared" si="72"/>
        <v>4.3559939824414258E-3</v>
      </c>
      <c r="M2068" s="138">
        <f t="shared" si="73"/>
        <v>4.4499999999999314E-3</v>
      </c>
    </row>
    <row r="2069" spans="9:13" x14ac:dyDescent="0.25">
      <c r="I2069" s="135">
        <v>36860</v>
      </c>
      <c r="J2069" s="136">
        <v>1314.95</v>
      </c>
      <c r="K2069" s="136">
        <v>1199.7</v>
      </c>
      <c r="L2069" s="138">
        <f t="shared" si="72"/>
        <v>-2.0090766146760985E-2</v>
      </c>
      <c r="M2069" s="138">
        <f t="shared" si="73"/>
        <v>-4.6791776594154949E-3</v>
      </c>
    </row>
    <row r="2070" spans="9:13" x14ac:dyDescent="0.25">
      <c r="I2070" s="135">
        <v>36861</v>
      </c>
      <c r="J2070" s="136">
        <v>1315.23</v>
      </c>
      <c r="K2070" s="136">
        <v>1203.71</v>
      </c>
      <c r="L2070" s="138">
        <f t="shared" si="72"/>
        <v>2.1293585307424062E-4</v>
      </c>
      <c r="M2070" s="138">
        <f t="shared" si="73"/>
        <v>3.3425022922397188E-3</v>
      </c>
    </row>
    <row r="2071" spans="9:13" x14ac:dyDescent="0.25">
      <c r="I2071" s="135">
        <v>36864</v>
      </c>
      <c r="J2071" s="136">
        <v>1324.97</v>
      </c>
      <c r="K2071" s="136">
        <v>1198.99</v>
      </c>
      <c r="L2071" s="138">
        <f t="shared" si="72"/>
        <v>7.4055488393665056E-3</v>
      </c>
      <c r="M2071" s="138">
        <f t="shared" si="73"/>
        <v>-3.9212102582848254E-3</v>
      </c>
    </row>
    <row r="2072" spans="9:13" x14ac:dyDescent="0.25">
      <c r="I2072" s="135">
        <v>36865</v>
      </c>
      <c r="J2072" s="136">
        <v>1376.54</v>
      </c>
      <c r="K2072" s="136">
        <v>1201.6400000000001</v>
      </c>
      <c r="L2072" s="138">
        <f t="shared" si="72"/>
        <v>3.892163596156889E-2</v>
      </c>
      <c r="M2072" s="138">
        <f t="shared" si="73"/>
        <v>2.2101935795962361E-3</v>
      </c>
    </row>
    <row r="2073" spans="9:13" x14ac:dyDescent="0.25">
      <c r="I2073" s="135">
        <v>36866</v>
      </c>
      <c r="J2073" s="136">
        <v>1351.46</v>
      </c>
      <c r="K2073" s="136">
        <v>1200.18</v>
      </c>
      <c r="L2073" s="138">
        <f t="shared" si="72"/>
        <v>-1.8219594054658731E-2</v>
      </c>
      <c r="M2073" s="138">
        <f t="shared" si="73"/>
        <v>-1.2150061582504213E-3</v>
      </c>
    </row>
    <row r="2074" spans="9:13" x14ac:dyDescent="0.25">
      <c r="I2074" s="135">
        <v>36867</v>
      </c>
      <c r="J2074" s="136">
        <v>1343.55</v>
      </c>
      <c r="K2074" s="136">
        <v>1198.79</v>
      </c>
      <c r="L2074" s="138">
        <f t="shared" si="72"/>
        <v>-5.8529294244743331E-3</v>
      </c>
      <c r="M2074" s="138">
        <f t="shared" si="73"/>
        <v>-1.1581596093920077E-3</v>
      </c>
    </row>
    <row r="2075" spans="9:13" x14ac:dyDescent="0.25">
      <c r="I2075" s="135">
        <v>36868</v>
      </c>
      <c r="J2075" s="136">
        <v>1369.89</v>
      </c>
      <c r="K2075" s="136">
        <v>1198.79</v>
      </c>
      <c r="L2075" s="138">
        <f t="shared" si="72"/>
        <v>1.9604778385620296E-2</v>
      </c>
      <c r="M2075" s="138">
        <f t="shared" si="73"/>
        <v>0</v>
      </c>
    </row>
    <row r="2076" spans="9:13" x14ac:dyDescent="0.25">
      <c r="I2076" s="135">
        <v>36871</v>
      </c>
      <c r="J2076" s="136">
        <v>1380.2</v>
      </c>
      <c r="K2076" s="136">
        <v>1208.67</v>
      </c>
      <c r="L2076" s="138">
        <f t="shared" si="72"/>
        <v>7.5261517348107834E-3</v>
      </c>
      <c r="M2076" s="138">
        <f t="shared" si="73"/>
        <v>8.2416436573545908E-3</v>
      </c>
    </row>
    <row r="2077" spans="9:13" x14ac:dyDescent="0.25">
      <c r="I2077" s="135">
        <v>36872</v>
      </c>
      <c r="J2077" s="136">
        <v>1371.18</v>
      </c>
      <c r="K2077" s="136">
        <v>1202.95</v>
      </c>
      <c r="L2077" s="138">
        <f t="shared" si="72"/>
        <v>-6.535284741341821E-3</v>
      </c>
      <c r="M2077" s="138">
        <f t="shared" si="73"/>
        <v>-4.7324745381287095E-3</v>
      </c>
    </row>
    <row r="2078" spans="9:13" x14ac:dyDescent="0.25">
      <c r="I2078" s="135">
        <v>36873</v>
      </c>
      <c r="J2078" s="136">
        <v>1359.99</v>
      </c>
      <c r="K2078" s="136">
        <v>1197</v>
      </c>
      <c r="L2078" s="138">
        <f t="shared" si="72"/>
        <v>-8.1608541548155999E-3</v>
      </c>
      <c r="M2078" s="138">
        <f t="shared" si="73"/>
        <v>-4.9461739889438841E-3</v>
      </c>
    </row>
    <row r="2079" spans="9:13" x14ac:dyDescent="0.25">
      <c r="I2079" s="135">
        <v>36874</v>
      </c>
      <c r="J2079" s="136">
        <v>1340.93</v>
      </c>
      <c r="K2079" s="136">
        <v>1191.51</v>
      </c>
      <c r="L2079" s="138">
        <f t="shared" si="72"/>
        <v>-1.401480893241858E-2</v>
      </c>
      <c r="M2079" s="138">
        <f t="shared" si="73"/>
        <v>-4.5864661654135414E-3</v>
      </c>
    </row>
    <row r="2080" spans="9:13" x14ac:dyDescent="0.25">
      <c r="I2080" s="135">
        <v>36875</v>
      </c>
      <c r="J2080" s="136">
        <v>1312.15</v>
      </c>
      <c r="K2080" s="136">
        <v>1195.31</v>
      </c>
      <c r="L2080" s="138">
        <f t="shared" si="72"/>
        <v>-2.1462716174595223E-2</v>
      </c>
      <c r="M2080" s="138">
        <f t="shared" si="73"/>
        <v>3.189230472257853E-3</v>
      </c>
    </row>
    <row r="2081" spans="9:13" x14ac:dyDescent="0.25">
      <c r="I2081" s="135">
        <v>36878</v>
      </c>
      <c r="J2081" s="136">
        <v>1322.74</v>
      </c>
      <c r="K2081" s="136">
        <v>1192.94</v>
      </c>
      <c r="L2081" s="138">
        <f t="shared" si="72"/>
        <v>8.0707236215371084E-3</v>
      </c>
      <c r="M2081" s="138">
        <f t="shared" si="73"/>
        <v>-1.98274924496565E-3</v>
      </c>
    </row>
    <row r="2082" spans="9:13" x14ac:dyDescent="0.25">
      <c r="I2082" s="135">
        <v>36879</v>
      </c>
      <c r="J2082" s="136">
        <v>1305.5999999999999</v>
      </c>
      <c r="K2082" s="136">
        <v>1199.8</v>
      </c>
      <c r="L2082" s="138">
        <f t="shared" si="72"/>
        <v>-1.2957950920059951E-2</v>
      </c>
      <c r="M2082" s="138">
        <f t="shared" si="73"/>
        <v>5.75049876775018E-3</v>
      </c>
    </row>
    <row r="2083" spans="9:13" x14ac:dyDescent="0.25">
      <c r="I2083" s="135">
        <v>36880</v>
      </c>
      <c r="J2083" s="136">
        <v>1264.74</v>
      </c>
      <c r="K2083" s="136">
        <v>1197.18</v>
      </c>
      <c r="L2083" s="138">
        <f t="shared" si="72"/>
        <v>-3.1295955882352865E-2</v>
      </c>
      <c r="M2083" s="138">
        <f t="shared" si="73"/>
        <v>-2.1836972828803893E-3</v>
      </c>
    </row>
    <row r="2084" spans="9:13" x14ac:dyDescent="0.25">
      <c r="I2084" s="135">
        <v>36881</v>
      </c>
      <c r="J2084" s="136">
        <v>1274.8599999999999</v>
      </c>
      <c r="K2084" s="136">
        <v>1188.0899999999999</v>
      </c>
      <c r="L2084" s="138">
        <f t="shared" si="72"/>
        <v>8.0016446067965683E-3</v>
      </c>
      <c r="M2084" s="138">
        <f t="shared" si="73"/>
        <v>-7.5928431814765909E-3</v>
      </c>
    </row>
    <row r="2085" spans="9:13" x14ac:dyDescent="0.25">
      <c r="I2085" s="135">
        <v>36882</v>
      </c>
      <c r="J2085" s="136">
        <v>1305.97</v>
      </c>
      <c r="K2085" s="136">
        <v>1188.8800000000001</v>
      </c>
      <c r="L2085" s="138">
        <f t="shared" si="72"/>
        <v>2.4402679509907071E-2</v>
      </c>
      <c r="M2085" s="138">
        <f t="shared" si="73"/>
        <v>6.6493279128701619E-4</v>
      </c>
    </row>
    <row r="2086" spans="9:13" x14ac:dyDescent="0.25">
      <c r="I2086" s="135">
        <v>36885</v>
      </c>
      <c r="J2086" s="136">
        <v>1305.97</v>
      </c>
      <c r="K2086" s="136">
        <v>1188.8800000000001</v>
      </c>
      <c r="L2086" s="138">
        <f t="shared" si="72"/>
        <v>0</v>
      </c>
      <c r="M2086" s="138">
        <f t="shared" si="73"/>
        <v>0</v>
      </c>
    </row>
    <row r="2087" spans="9:13" x14ac:dyDescent="0.25">
      <c r="I2087" s="135">
        <v>36886</v>
      </c>
      <c r="J2087" s="136">
        <v>1315.19</v>
      </c>
      <c r="K2087" s="136">
        <v>1194.3599999999999</v>
      </c>
      <c r="L2087" s="138">
        <f t="shared" si="72"/>
        <v>7.0598865211299088E-3</v>
      </c>
      <c r="M2087" s="138">
        <f t="shared" si="73"/>
        <v>4.6093802570484742E-3</v>
      </c>
    </row>
    <row r="2088" spans="9:13" x14ac:dyDescent="0.25">
      <c r="I2088" s="135">
        <v>36887</v>
      </c>
      <c r="J2088" s="136">
        <v>1328.92</v>
      </c>
      <c r="K2088" s="136">
        <v>1193.27</v>
      </c>
      <c r="L2088" s="138">
        <f t="shared" si="72"/>
        <v>1.0439556261832905E-2</v>
      </c>
      <c r="M2088" s="138">
        <f t="shared" si="73"/>
        <v>-9.1262265983448727E-4</v>
      </c>
    </row>
    <row r="2089" spans="9:13" x14ac:dyDescent="0.25">
      <c r="I2089" s="135">
        <v>36888</v>
      </c>
      <c r="J2089" s="136">
        <v>1334.23</v>
      </c>
      <c r="K2089" s="136">
        <v>1208.4100000000001</v>
      </c>
      <c r="L2089" s="138">
        <f t="shared" si="72"/>
        <v>3.9957258525719717E-3</v>
      </c>
      <c r="M2089" s="138">
        <f t="shared" si="73"/>
        <v>1.2687824214134353E-2</v>
      </c>
    </row>
    <row r="2090" spans="9:13" x14ac:dyDescent="0.25">
      <c r="I2090" s="135">
        <v>36889</v>
      </c>
      <c r="J2090" s="136">
        <v>1320.28</v>
      </c>
      <c r="K2090" s="136">
        <v>1208.4100000000001</v>
      </c>
      <c r="L2090" s="138">
        <f t="shared" si="72"/>
        <v>-1.04554686973011E-2</v>
      </c>
      <c r="M2090" s="138">
        <f t="shared" si="73"/>
        <v>0</v>
      </c>
    </row>
    <row r="2091" spans="9:13" x14ac:dyDescent="0.25">
      <c r="I2091" s="135">
        <v>36892</v>
      </c>
      <c r="J2091" s="136">
        <v>1320.28</v>
      </c>
      <c r="K2091" s="136">
        <v>1208.4100000000001</v>
      </c>
      <c r="L2091" s="138">
        <f t="shared" si="72"/>
        <v>0</v>
      </c>
      <c r="M2091" s="138">
        <f t="shared" si="73"/>
        <v>0</v>
      </c>
    </row>
    <row r="2092" spans="9:13" x14ac:dyDescent="0.25">
      <c r="I2092" s="135">
        <v>36893</v>
      </c>
      <c r="J2092" s="136">
        <v>1283.27</v>
      </c>
      <c r="K2092" s="136">
        <v>1214.8800000000001</v>
      </c>
      <c r="L2092" s="138">
        <f t="shared" si="72"/>
        <v>-2.803193262035325E-2</v>
      </c>
      <c r="M2092" s="138">
        <f t="shared" si="73"/>
        <v>5.3541430474756306E-3</v>
      </c>
    </row>
    <row r="2093" spans="9:13" x14ac:dyDescent="0.25">
      <c r="I2093" s="135">
        <v>36894</v>
      </c>
      <c r="J2093" s="136">
        <v>1347.56</v>
      </c>
      <c r="K2093" s="136">
        <v>1220.17</v>
      </c>
      <c r="L2093" s="138">
        <f t="shared" si="72"/>
        <v>5.0098576293375489E-2</v>
      </c>
      <c r="M2093" s="138">
        <f t="shared" si="73"/>
        <v>4.3543395232450641E-3</v>
      </c>
    </row>
    <row r="2094" spans="9:13" x14ac:dyDescent="0.25">
      <c r="I2094" s="135">
        <v>36895</v>
      </c>
      <c r="J2094" s="136">
        <v>1333.34</v>
      </c>
      <c r="K2094" s="136">
        <v>1230.6099999999999</v>
      </c>
      <c r="L2094" s="138">
        <f t="shared" si="72"/>
        <v>-1.0552405829796097E-2</v>
      </c>
      <c r="M2094" s="138">
        <f t="shared" si="73"/>
        <v>8.5561847939220163E-3</v>
      </c>
    </row>
    <row r="2095" spans="9:13" x14ac:dyDescent="0.25">
      <c r="I2095" s="135">
        <v>36896</v>
      </c>
      <c r="J2095" s="136">
        <v>1298.3499999999999</v>
      </c>
      <c r="K2095" s="136">
        <v>1231.0999999999999</v>
      </c>
      <c r="L2095" s="138">
        <f t="shared" si="72"/>
        <v>-2.6242368788156067E-2</v>
      </c>
      <c r="M2095" s="138">
        <f t="shared" si="73"/>
        <v>3.9817651408651736E-4</v>
      </c>
    </row>
    <row r="2096" spans="9:13" x14ac:dyDescent="0.25">
      <c r="I2096" s="135">
        <v>36899</v>
      </c>
      <c r="J2096" s="136">
        <v>1295.8699999999999</v>
      </c>
      <c r="K2096" s="136">
        <v>1227.18</v>
      </c>
      <c r="L2096" s="138">
        <f t="shared" si="72"/>
        <v>-1.9101166865637296E-3</v>
      </c>
      <c r="M2096" s="138">
        <f t="shared" si="73"/>
        <v>-3.1841442612296693E-3</v>
      </c>
    </row>
    <row r="2097" spans="9:13" x14ac:dyDescent="0.25">
      <c r="I2097" s="135">
        <v>36900</v>
      </c>
      <c r="J2097" s="136">
        <v>1300.8</v>
      </c>
      <c r="K2097" s="136">
        <v>1236.8699999999999</v>
      </c>
      <c r="L2097" s="138">
        <f t="shared" si="72"/>
        <v>3.8043939592706552E-3</v>
      </c>
      <c r="M2097" s="138">
        <f t="shared" si="73"/>
        <v>7.8961521537181389E-3</v>
      </c>
    </row>
    <row r="2098" spans="9:13" x14ac:dyDescent="0.25">
      <c r="I2098" s="135">
        <v>36901</v>
      </c>
      <c r="J2098" s="136">
        <v>1313.28</v>
      </c>
      <c r="K2098" s="136">
        <v>1235.04</v>
      </c>
      <c r="L2098" s="138">
        <f t="shared" si="72"/>
        <v>9.5940959409594236E-3</v>
      </c>
      <c r="M2098" s="138">
        <f t="shared" si="73"/>
        <v>-1.4795410997113095E-3</v>
      </c>
    </row>
    <row r="2099" spans="9:13" x14ac:dyDescent="0.25">
      <c r="I2099" s="135">
        <v>36902</v>
      </c>
      <c r="J2099" s="136">
        <v>1326.82</v>
      </c>
      <c r="K2099" s="136">
        <v>1243.5</v>
      </c>
      <c r="L2099" s="138">
        <f t="shared" si="72"/>
        <v>1.0310063352826483E-2</v>
      </c>
      <c r="M2099" s="138">
        <f t="shared" si="73"/>
        <v>6.8499805674310443E-3</v>
      </c>
    </row>
    <row r="2100" spans="9:13" x14ac:dyDescent="0.25">
      <c r="I2100" s="135">
        <v>36903</v>
      </c>
      <c r="J2100" s="136">
        <v>1318.33</v>
      </c>
      <c r="K2100" s="136">
        <v>1246.54</v>
      </c>
      <c r="L2100" s="138">
        <f t="shared" si="72"/>
        <v>-6.3987579325002712E-3</v>
      </c>
      <c r="M2100" s="138">
        <f t="shared" si="73"/>
        <v>2.4447125050261068E-3</v>
      </c>
    </row>
    <row r="2101" spans="9:13" x14ac:dyDescent="0.25">
      <c r="I2101" s="135">
        <v>36906</v>
      </c>
      <c r="J2101" s="136">
        <v>1318.33</v>
      </c>
      <c r="K2101" s="136">
        <v>1246.99</v>
      </c>
      <c r="L2101" s="138">
        <f t="shared" si="72"/>
        <v>0</v>
      </c>
      <c r="M2101" s="138">
        <f t="shared" si="73"/>
        <v>3.6099924591272283E-4</v>
      </c>
    </row>
    <row r="2102" spans="9:13" x14ac:dyDescent="0.25">
      <c r="I2102" s="135">
        <v>36907</v>
      </c>
      <c r="J2102" s="136">
        <v>1326.65</v>
      </c>
      <c r="K2102" s="136">
        <v>1245.92</v>
      </c>
      <c r="L2102" s="138">
        <f t="shared" si="72"/>
        <v>6.3110146928312067E-3</v>
      </c>
      <c r="M2102" s="138">
        <f t="shared" si="73"/>
        <v>-8.5806622346605533E-4</v>
      </c>
    </row>
    <row r="2103" spans="9:13" x14ac:dyDescent="0.25">
      <c r="I2103" s="135">
        <v>36908</v>
      </c>
      <c r="J2103" s="136">
        <v>1329.48</v>
      </c>
      <c r="K2103" s="136">
        <v>1252.54</v>
      </c>
      <c r="L2103" s="138">
        <f t="shared" si="72"/>
        <v>2.1331926280480362E-3</v>
      </c>
      <c r="M2103" s="138">
        <f t="shared" si="73"/>
        <v>5.3133427507383226E-3</v>
      </c>
    </row>
    <row r="2104" spans="9:13" x14ac:dyDescent="0.25">
      <c r="I2104" s="135">
        <v>36909</v>
      </c>
      <c r="J2104" s="136">
        <v>1347.98</v>
      </c>
      <c r="K2104" s="136">
        <v>1258.49</v>
      </c>
      <c r="L2104" s="138">
        <f t="shared" si="72"/>
        <v>1.3915214971266961E-2</v>
      </c>
      <c r="M2104" s="138">
        <f t="shared" si="73"/>
        <v>4.7503472942980228E-3</v>
      </c>
    </row>
    <row r="2105" spans="9:13" x14ac:dyDescent="0.25">
      <c r="I2105" s="135">
        <v>36910</v>
      </c>
      <c r="J2105" s="136">
        <v>1342.55</v>
      </c>
      <c r="K2105" s="136">
        <v>1272.43</v>
      </c>
      <c r="L2105" s="138">
        <f t="shared" si="72"/>
        <v>-4.0282496772949625E-3</v>
      </c>
      <c r="M2105" s="138">
        <f t="shared" si="73"/>
        <v>1.1076766601244391E-2</v>
      </c>
    </row>
    <row r="2106" spans="9:13" x14ac:dyDescent="0.25">
      <c r="I2106" s="135">
        <v>36913</v>
      </c>
      <c r="J2106" s="136">
        <v>1342.9</v>
      </c>
      <c r="K2106" s="136">
        <v>1279.18</v>
      </c>
      <c r="L2106" s="138">
        <f t="shared" si="72"/>
        <v>2.6069792558946515E-4</v>
      </c>
      <c r="M2106" s="138">
        <f t="shared" si="73"/>
        <v>5.3048104807337142E-3</v>
      </c>
    </row>
    <row r="2107" spans="9:13" x14ac:dyDescent="0.25">
      <c r="I2107" s="135">
        <v>36914</v>
      </c>
      <c r="J2107" s="136">
        <v>1360.4</v>
      </c>
      <c r="K2107" s="136">
        <v>1289.8499999999999</v>
      </c>
      <c r="L2107" s="138">
        <f t="shared" si="72"/>
        <v>1.3031498994712934E-2</v>
      </c>
      <c r="M2107" s="138">
        <f t="shared" si="73"/>
        <v>8.3412811332258512E-3</v>
      </c>
    </row>
    <row r="2108" spans="9:13" x14ac:dyDescent="0.25">
      <c r="I2108" s="135">
        <v>36915</v>
      </c>
      <c r="J2108" s="136">
        <v>1364.3</v>
      </c>
      <c r="K2108" s="136">
        <v>1289.01</v>
      </c>
      <c r="L2108" s="138">
        <f t="shared" si="72"/>
        <v>2.8668038812113081E-3</v>
      </c>
      <c r="M2108" s="138">
        <f t="shared" si="73"/>
        <v>-6.5123851610646058E-4</v>
      </c>
    </row>
    <row r="2109" spans="9:13" x14ac:dyDescent="0.25">
      <c r="I2109" s="135">
        <v>36916</v>
      </c>
      <c r="J2109" s="136">
        <v>1357.51</v>
      </c>
      <c r="K2109" s="136">
        <v>1277.44</v>
      </c>
      <c r="L2109" s="138">
        <f t="shared" si="72"/>
        <v>-4.9769112365315284E-3</v>
      </c>
      <c r="M2109" s="138">
        <f t="shared" si="73"/>
        <v>-8.9758807146569346E-3</v>
      </c>
    </row>
    <row r="2110" spans="9:13" x14ac:dyDescent="0.25">
      <c r="I2110" s="135">
        <v>36917</v>
      </c>
      <c r="J2110" s="136">
        <v>1354.95</v>
      </c>
      <c r="K2110" s="136">
        <v>1267.6600000000001</v>
      </c>
      <c r="L2110" s="138">
        <f t="shared" si="72"/>
        <v>-1.8858056294244207E-3</v>
      </c>
      <c r="M2110" s="138">
        <f t="shared" si="73"/>
        <v>-7.6559368737474731E-3</v>
      </c>
    </row>
    <row r="2111" spans="9:13" x14ac:dyDescent="0.25">
      <c r="I2111" s="135">
        <v>36920</v>
      </c>
      <c r="J2111" s="136">
        <v>1364.17</v>
      </c>
      <c r="K2111" s="136">
        <v>1262.5</v>
      </c>
      <c r="L2111" s="138">
        <f t="shared" si="72"/>
        <v>6.8046791394516604E-3</v>
      </c>
      <c r="M2111" s="138">
        <f t="shared" si="73"/>
        <v>-4.070492087783855E-3</v>
      </c>
    </row>
    <row r="2112" spans="9:13" x14ac:dyDescent="0.25">
      <c r="I2112" s="135">
        <v>36921</v>
      </c>
      <c r="J2112" s="136">
        <v>1373.73</v>
      </c>
      <c r="K2112" s="136">
        <v>1271.8800000000001</v>
      </c>
      <c r="L2112" s="138">
        <f t="shared" si="72"/>
        <v>7.0079242323170463E-3</v>
      </c>
      <c r="M2112" s="138">
        <f t="shared" si="73"/>
        <v>7.4297029702971159E-3</v>
      </c>
    </row>
    <row r="2113" spans="9:13" x14ac:dyDescent="0.25">
      <c r="I2113" s="135">
        <v>36922</v>
      </c>
      <c r="J2113" s="136">
        <v>1366.02</v>
      </c>
      <c r="K2113" s="136">
        <v>1280.6400000000001</v>
      </c>
      <c r="L2113" s="138">
        <f t="shared" si="72"/>
        <v>-5.6124565962744032E-3</v>
      </c>
      <c r="M2113" s="138">
        <f t="shared" si="73"/>
        <v>6.8874422115293822E-3</v>
      </c>
    </row>
    <row r="2114" spans="9:13" x14ac:dyDescent="0.25">
      <c r="I2114" s="135">
        <v>36923</v>
      </c>
      <c r="J2114" s="136">
        <v>1373.47</v>
      </c>
      <c r="K2114" s="136">
        <v>1302.28</v>
      </c>
      <c r="L2114" s="138">
        <f t="shared" si="72"/>
        <v>5.4538000907746924E-3</v>
      </c>
      <c r="M2114" s="138">
        <f t="shared" si="73"/>
        <v>1.6897801099450174E-2</v>
      </c>
    </row>
    <row r="2115" spans="9:13" x14ac:dyDescent="0.25">
      <c r="I2115" s="135">
        <v>36924</v>
      </c>
      <c r="J2115" s="136">
        <v>1349.48</v>
      </c>
      <c r="K2115" s="136">
        <v>1310.32</v>
      </c>
      <c r="L2115" s="138">
        <f t="shared" si="72"/>
        <v>-1.7466708410085411E-2</v>
      </c>
      <c r="M2115" s="138">
        <f t="shared" si="73"/>
        <v>6.1737875111342903E-3</v>
      </c>
    </row>
    <row r="2116" spans="9:13" x14ac:dyDescent="0.25">
      <c r="I2116" s="135">
        <v>36927</v>
      </c>
      <c r="J2116" s="136">
        <v>1354.31</v>
      </c>
      <c r="K2116" s="136">
        <v>1316.78</v>
      </c>
      <c r="L2116" s="138">
        <f t="shared" si="72"/>
        <v>3.5791564158045523E-3</v>
      </c>
      <c r="M2116" s="138">
        <f t="shared" si="73"/>
        <v>4.9300934122962613E-3</v>
      </c>
    </row>
    <row r="2117" spans="9:13" x14ac:dyDescent="0.25">
      <c r="I2117" s="135">
        <v>36928</v>
      </c>
      <c r="J2117" s="136">
        <v>1352.27</v>
      </c>
      <c r="K2117" s="136">
        <v>1327.6</v>
      </c>
      <c r="L2117" s="138">
        <f t="shared" si="72"/>
        <v>-1.5063021021774659E-3</v>
      </c>
      <c r="M2117" s="138">
        <f t="shared" si="73"/>
        <v>8.2170142316863384E-3</v>
      </c>
    </row>
    <row r="2118" spans="9:13" x14ac:dyDescent="0.25">
      <c r="I2118" s="135">
        <v>36929</v>
      </c>
      <c r="J2118" s="136">
        <v>1340.9</v>
      </c>
      <c r="K2118" s="136">
        <v>1316.4</v>
      </c>
      <c r="L2118" s="138">
        <f t="shared" si="72"/>
        <v>-8.4080841843713842E-3</v>
      </c>
      <c r="M2118" s="138">
        <f t="shared" si="73"/>
        <v>-8.4362759867428576E-3</v>
      </c>
    </row>
    <row r="2119" spans="9:13" x14ac:dyDescent="0.25">
      <c r="I2119" s="135">
        <v>36930</v>
      </c>
      <c r="J2119" s="136">
        <v>1332.52</v>
      </c>
      <c r="K2119" s="136">
        <v>1320.83</v>
      </c>
      <c r="L2119" s="138">
        <f t="shared" ref="L2119:L2182" si="74">(J2119-J2118)/J2118</f>
        <v>-6.2495338951451332E-3</v>
      </c>
      <c r="M2119" s="138">
        <f t="shared" ref="M2119:M2182" si="75">(K2119-K2118)/K2118</f>
        <v>3.3652385293222696E-3</v>
      </c>
    </row>
    <row r="2120" spans="9:13" x14ac:dyDescent="0.25">
      <c r="I2120" s="135">
        <v>36931</v>
      </c>
      <c r="J2120" s="136">
        <v>1314.76</v>
      </c>
      <c r="K2120" s="136">
        <v>1330.42</v>
      </c>
      <c r="L2120" s="138">
        <f t="shared" si="74"/>
        <v>-1.3328130159397225E-2</v>
      </c>
      <c r="M2120" s="138">
        <f t="shared" si="75"/>
        <v>7.2605861465897554E-3</v>
      </c>
    </row>
    <row r="2121" spans="9:13" x14ac:dyDescent="0.25">
      <c r="I2121" s="135">
        <v>36934</v>
      </c>
      <c r="J2121" s="136">
        <v>1330.32</v>
      </c>
      <c r="K2121" s="136">
        <v>1323.39</v>
      </c>
      <c r="L2121" s="138">
        <f t="shared" si="74"/>
        <v>1.1834859594146419E-2</v>
      </c>
      <c r="M2121" s="138">
        <f t="shared" si="75"/>
        <v>-5.2840456397227733E-3</v>
      </c>
    </row>
    <row r="2122" spans="9:13" x14ac:dyDescent="0.25">
      <c r="I2122" s="135">
        <v>36935</v>
      </c>
      <c r="J2122" s="136">
        <v>1318.8</v>
      </c>
      <c r="K2122" s="136">
        <v>1315.11</v>
      </c>
      <c r="L2122" s="138">
        <f t="shared" si="74"/>
        <v>-8.6595706296229338E-3</v>
      </c>
      <c r="M2122" s="138">
        <f t="shared" si="75"/>
        <v>-6.2566590347518112E-3</v>
      </c>
    </row>
    <row r="2123" spans="9:13" x14ac:dyDescent="0.25">
      <c r="I2123" s="135">
        <v>36936</v>
      </c>
      <c r="J2123" s="136">
        <v>1315.92</v>
      </c>
      <c r="K2123" s="136">
        <v>1318.45</v>
      </c>
      <c r="L2123" s="138">
        <f t="shared" si="74"/>
        <v>-2.1838034576887183E-3</v>
      </c>
      <c r="M2123" s="138">
        <f t="shared" si="75"/>
        <v>2.5397115070223369E-3</v>
      </c>
    </row>
    <row r="2124" spans="9:13" x14ac:dyDescent="0.25">
      <c r="I2124" s="135">
        <v>36937</v>
      </c>
      <c r="J2124" s="136">
        <v>1326.62</v>
      </c>
      <c r="K2124" s="136">
        <v>1320.71</v>
      </c>
      <c r="L2124" s="138">
        <f t="shared" si="74"/>
        <v>8.131193385616008E-3</v>
      </c>
      <c r="M2124" s="138">
        <f t="shared" si="75"/>
        <v>1.7141340210095118E-3</v>
      </c>
    </row>
    <row r="2125" spans="9:13" x14ac:dyDescent="0.25">
      <c r="I2125" s="135">
        <v>36938</v>
      </c>
      <c r="J2125" s="136">
        <v>1301.54</v>
      </c>
      <c r="K2125" s="136">
        <v>1325.7</v>
      </c>
      <c r="L2125" s="138">
        <f t="shared" si="74"/>
        <v>-1.8905187619664959E-2</v>
      </c>
      <c r="M2125" s="138">
        <f t="shared" si="75"/>
        <v>3.7782707785963677E-3</v>
      </c>
    </row>
    <row r="2126" spans="9:13" x14ac:dyDescent="0.25">
      <c r="I2126" s="135">
        <v>36941</v>
      </c>
      <c r="J2126" s="136">
        <v>1301.54</v>
      </c>
      <c r="K2126" s="136">
        <v>1315.73</v>
      </c>
      <c r="L2126" s="138">
        <f t="shared" si="74"/>
        <v>0</v>
      </c>
      <c r="M2126" s="138">
        <f t="shared" si="75"/>
        <v>-7.5205551783963393E-3</v>
      </c>
    </row>
    <row r="2127" spans="9:13" x14ac:dyDescent="0.25">
      <c r="I2127" s="135">
        <v>36942</v>
      </c>
      <c r="J2127" s="136">
        <v>1278.95</v>
      </c>
      <c r="K2127" s="136">
        <v>1312</v>
      </c>
      <c r="L2127" s="138">
        <f t="shared" si="74"/>
        <v>-1.735636246292847E-2</v>
      </c>
      <c r="M2127" s="138">
        <f t="shared" si="75"/>
        <v>-2.8349281387518854E-3</v>
      </c>
    </row>
    <row r="2128" spans="9:13" x14ac:dyDescent="0.25">
      <c r="I2128" s="135">
        <v>36943</v>
      </c>
      <c r="J2128" s="136">
        <v>1255.28</v>
      </c>
      <c r="K2128" s="136">
        <v>1309.2</v>
      </c>
      <c r="L2128" s="138">
        <f t="shared" si="74"/>
        <v>-1.8507369326400618E-2</v>
      </c>
      <c r="M2128" s="138">
        <f t="shared" si="75"/>
        <v>-2.1341463414633801E-3</v>
      </c>
    </row>
    <row r="2129" spans="9:13" x14ac:dyDescent="0.25">
      <c r="I2129" s="135">
        <v>36944</v>
      </c>
      <c r="J2129" s="136">
        <v>1252.82</v>
      </c>
      <c r="K2129" s="136">
        <v>1298.83</v>
      </c>
      <c r="L2129" s="138">
        <f t="shared" si="74"/>
        <v>-1.9597221337072498E-3</v>
      </c>
      <c r="M2129" s="138">
        <f t="shared" si="75"/>
        <v>-7.9208677054690788E-3</v>
      </c>
    </row>
    <row r="2130" spans="9:13" x14ac:dyDescent="0.25">
      <c r="I2130" s="135">
        <v>36945</v>
      </c>
      <c r="J2130" s="136">
        <v>1245.8699999999999</v>
      </c>
      <c r="K2130" s="136">
        <v>1286.82</v>
      </c>
      <c r="L2130" s="138">
        <f t="shared" si="74"/>
        <v>-5.5474848741240129E-3</v>
      </c>
      <c r="M2130" s="138">
        <f t="shared" si="75"/>
        <v>-9.2467836437408989E-3</v>
      </c>
    </row>
    <row r="2131" spans="9:13" x14ac:dyDescent="0.25">
      <c r="I2131" s="135">
        <v>36948</v>
      </c>
      <c r="J2131" s="136">
        <v>1267.6500000000001</v>
      </c>
      <c r="K2131" s="136">
        <v>1288.8900000000001</v>
      </c>
      <c r="L2131" s="138">
        <f t="shared" si="74"/>
        <v>1.7481759734161832E-2</v>
      </c>
      <c r="M2131" s="138">
        <f t="shared" si="75"/>
        <v>1.6086165897329571E-3</v>
      </c>
    </row>
    <row r="2132" spans="9:13" x14ac:dyDescent="0.25">
      <c r="I2132" s="135">
        <v>36949</v>
      </c>
      <c r="J2132" s="136">
        <v>1257.95</v>
      </c>
      <c r="K2132" s="136">
        <v>1289.3800000000001</v>
      </c>
      <c r="L2132" s="138">
        <f t="shared" si="74"/>
        <v>-7.6519544038181238E-3</v>
      </c>
      <c r="M2132" s="138">
        <f t="shared" si="75"/>
        <v>3.8017208605855353E-4</v>
      </c>
    </row>
    <row r="2133" spans="9:13" x14ac:dyDescent="0.25">
      <c r="I2133" s="135">
        <v>36950</v>
      </c>
      <c r="J2133" s="136">
        <v>1239.95</v>
      </c>
      <c r="K2133" s="136">
        <v>1291.75</v>
      </c>
      <c r="L2133" s="138">
        <f t="shared" si="74"/>
        <v>-1.4308994793115783E-2</v>
      </c>
      <c r="M2133" s="138">
        <f t="shared" si="75"/>
        <v>1.8380927267367965E-3</v>
      </c>
    </row>
    <row r="2134" spans="9:13" x14ac:dyDescent="0.25">
      <c r="I2134" s="135">
        <v>36951</v>
      </c>
      <c r="J2134" s="136">
        <v>1241.23</v>
      </c>
      <c r="K2134" s="136">
        <v>1289.54</v>
      </c>
      <c r="L2134" s="138">
        <f t="shared" si="74"/>
        <v>1.032299689503587E-3</v>
      </c>
      <c r="M2134" s="138">
        <f t="shared" si="75"/>
        <v>-1.7108573640410578E-3</v>
      </c>
    </row>
    <row r="2135" spans="9:13" x14ac:dyDescent="0.25">
      <c r="I2135" s="135">
        <v>36952</v>
      </c>
      <c r="J2135" s="136">
        <v>1234.19</v>
      </c>
      <c r="K2135" s="136">
        <v>1286.83</v>
      </c>
      <c r="L2135" s="138">
        <f t="shared" si="74"/>
        <v>-5.6717933018054379E-3</v>
      </c>
      <c r="M2135" s="138">
        <f t="shared" si="75"/>
        <v>-2.1015245746545562E-3</v>
      </c>
    </row>
    <row r="2136" spans="9:13" x14ac:dyDescent="0.25">
      <c r="I2136" s="135">
        <v>36955</v>
      </c>
      <c r="J2136" s="136">
        <v>1241.4100000000001</v>
      </c>
      <c r="K2136" s="136">
        <v>1279.3</v>
      </c>
      <c r="L2136" s="138">
        <f t="shared" si="74"/>
        <v>5.8499906821478272E-3</v>
      </c>
      <c r="M2136" s="138">
        <f t="shared" si="75"/>
        <v>-5.8515887879517677E-3</v>
      </c>
    </row>
    <row r="2137" spans="9:13" x14ac:dyDescent="0.25">
      <c r="I2137" s="135">
        <v>36956</v>
      </c>
      <c r="J2137" s="136">
        <v>1253.8</v>
      </c>
      <c r="K2137" s="136">
        <v>1283.3599999999999</v>
      </c>
      <c r="L2137" s="138">
        <f t="shared" si="74"/>
        <v>9.9805865910536171E-3</v>
      </c>
      <c r="M2137" s="138">
        <f t="shared" si="75"/>
        <v>3.1736105682794854E-3</v>
      </c>
    </row>
    <row r="2138" spans="9:13" x14ac:dyDescent="0.25">
      <c r="I2138" s="135">
        <v>36957</v>
      </c>
      <c r="J2138" s="136">
        <v>1261.9000000000001</v>
      </c>
      <c r="K2138" s="136">
        <v>1285.31</v>
      </c>
      <c r="L2138" s="138">
        <f t="shared" si="74"/>
        <v>6.4603605040677433E-3</v>
      </c>
      <c r="M2138" s="138">
        <f t="shared" si="75"/>
        <v>1.5194489465154327E-3</v>
      </c>
    </row>
    <row r="2139" spans="9:13" x14ac:dyDescent="0.25">
      <c r="I2139" s="135">
        <v>36958</v>
      </c>
      <c r="J2139" s="136">
        <v>1264.75</v>
      </c>
      <c r="K2139" s="136">
        <v>1285.51</v>
      </c>
      <c r="L2139" s="138">
        <f t="shared" si="74"/>
        <v>2.258499088675734E-3</v>
      </c>
      <c r="M2139" s="138">
        <f t="shared" si="75"/>
        <v>1.556044845212793E-4</v>
      </c>
    </row>
    <row r="2140" spans="9:13" x14ac:dyDescent="0.25">
      <c r="I2140" s="135">
        <v>36959</v>
      </c>
      <c r="J2140" s="136">
        <v>1233.43</v>
      </c>
      <c r="K2140" s="136">
        <v>1294.71</v>
      </c>
      <c r="L2140" s="138">
        <f t="shared" si="74"/>
        <v>-2.4763787309744958E-2</v>
      </c>
      <c r="M2140" s="138">
        <f t="shared" si="75"/>
        <v>7.1566926745027619E-3</v>
      </c>
    </row>
    <row r="2141" spans="9:13" x14ac:dyDescent="0.25">
      <c r="I2141" s="135">
        <v>36962</v>
      </c>
      <c r="J2141" s="136">
        <v>1180.1600000000001</v>
      </c>
      <c r="K2141" s="136">
        <v>1285.3699999999999</v>
      </c>
      <c r="L2141" s="138">
        <f t="shared" si="74"/>
        <v>-4.3188506846760642E-2</v>
      </c>
      <c r="M2141" s="138">
        <f t="shared" si="75"/>
        <v>-7.2139706961405602E-3</v>
      </c>
    </row>
    <row r="2142" spans="9:13" x14ac:dyDescent="0.25">
      <c r="I2142" s="135">
        <v>36963</v>
      </c>
      <c r="J2142" s="136">
        <v>1197.67</v>
      </c>
      <c r="K2142" s="136">
        <v>1283.95</v>
      </c>
      <c r="L2142" s="138">
        <f t="shared" si="74"/>
        <v>1.4836971258134482E-2</v>
      </c>
      <c r="M2142" s="138">
        <f t="shared" si="75"/>
        <v>-1.1047402693386693E-3</v>
      </c>
    </row>
    <row r="2143" spans="9:13" x14ac:dyDescent="0.25">
      <c r="I2143" s="135">
        <v>36964</v>
      </c>
      <c r="J2143" s="136">
        <v>1166.71</v>
      </c>
      <c r="K2143" s="136">
        <v>1274.48</v>
      </c>
      <c r="L2143" s="138">
        <f t="shared" si="74"/>
        <v>-2.5850192457020745E-2</v>
      </c>
      <c r="M2143" s="138">
        <f t="shared" si="75"/>
        <v>-7.3756766229214742E-3</v>
      </c>
    </row>
    <row r="2144" spans="9:13" x14ac:dyDescent="0.25">
      <c r="I2144" s="135">
        <v>36965</v>
      </c>
      <c r="J2144" s="136">
        <v>1173.57</v>
      </c>
      <c r="K2144" s="136">
        <v>1280.3599999999999</v>
      </c>
      <c r="L2144" s="138">
        <f t="shared" si="74"/>
        <v>5.8797816081116129E-3</v>
      </c>
      <c r="M2144" s="138">
        <f t="shared" si="75"/>
        <v>4.6136463498837816E-3</v>
      </c>
    </row>
    <row r="2145" spans="9:13" x14ac:dyDescent="0.25">
      <c r="I2145" s="135">
        <v>36966</v>
      </c>
      <c r="J2145" s="136">
        <v>1150.54</v>
      </c>
      <c r="K2145" s="136">
        <v>1287.03</v>
      </c>
      <c r="L2145" s="138">
        <f t="shared" si="74"/>
        <v>-1.962388268275431E-2</v>
      </c>
      <c r="M2145" s="138">
        <f t="shared" si="75"/>
        <v>5.2094723359055834E-3</v>
      </c>
    </row>
    <row r="2146" spans="9:13" x14ac:dyDescent="0.25">
      <c r="I2146" s="135">
        <v>36969</v>
      </c>
      <c r="J2146" s="136">
        <v>1170.82</v>
      </c>
      <c r="K2146" s="136">
        <v>1283.9000000000001</v>
      </c>
      <c r="L2146" s="138">
        <f t="shared" si="74"/>
        <v>1.7626505814660919E-2</v>
      </c>
      <c r="M2146" s="138">
        <f t="shared" si="75"/>
        <v>-2.4319557430672804E-3</v>
      </c>
    </row>
    <row r="2147" spans="9:13" x14ac:dyDescent="0.25">
      <c r="I2147" s="135">
        <v>36970</v>
      </c>
      <c r="J2147" s="136">
        <v>1142.6199999999999</v>
      </c>
      <c r="K2147" s="136">
        <v>1284.73</v>
      </c>
      <c r="L2147" s="138">
        <f t="shared" si="74"/>
        <v>-2.4085683538033212E-2</v>
      </c>
      <c r="M2147" s="138">
        <f t="shared" si="75"/>
        <v>6.4646779344180018E-4</v>
      </c>
    </row>
    <row r="2148" spans="9:13" x14ac:dyDescent="0.25">
      <c r="I2148" s="135">
        <v>36971</v>
      </c>
      <c r="J2148" s="136">
        <v>1122.1400000000001</v>
      </c>
      <c r="K2148" s="136">
        <v>1271.94</v>
      </c>
      <c r="L2148" s="138">
        <f t="shared" si="74"/>
        <v>-1.7923719171727952E-2</v>
      </c>
      <c r="M2148" s="138">
        <f t="shared" si="75"/>
        <v>-9.9553991889346112E-3</v>
      </c>
    </row>
    <row r="2149" spans="9:13" x14ac:dyDescent="0.25">
      <c r="I2149" s="135">
        <v>36972</v>
      </c>
      <c r="J2149" s="136">
        <v>1117.58</v>
      </c>
      <c r="K2149" s="136">
        <v>1269.71</v>
      </c>
      <c r="L2149" s="138">
        <f t="shared" si="74"/>
        <v>-4.0636640704369972E-3</v>
      </c>
      <c r="M2149" s="138">
        <f t="shared" si="75"/>
        <v>-1.7532273534915312E-3</v>
      </c>
    </row>
    <row r="2150" spans="9:13" x14ac:dyDescent="0.25">
      <c r="I2150" s="135">
        <v>36973</v>
      </c>
      <c r="J2150" s="136">
        <v>1139.83</v>
      </c>
      <c r="K2150" s="136">
        <v>1273.22</v>
      </c>
      <c r="L2150" s="138">
        <f t="shared" si="74"/>
        <v>1.990908928219904E-2</v>
      </c>
      <c r="M2150" s="138">
        <f t="shared" si="75"/>
        <v>2.7644107709634412E-3</v>
      </c>
    </row>
    <row r="2151" spans="9:13" x14ac:dyDescent="0.25">
      <c r="I2151" s="135">
        <v>36976</v>
      </c>
      <c r="J2151" s="136">
        <v>1152.7</v>
      </c>
      <c r="K2151" s="136">
        <v>1278.51</v>
      </c>
      <c r="L2151" s="138">
        <f t="shared" si="74"/>
        <v>1.1291157453304545E-2</v>
      </c>
      <c r="M2151" s="138">
        <f t="shared" si="75"/>
        <v>4.1548200625186249E-3</v>
      </c>
    </row>
    <row r="2152" spans="9:13" x14ac:dyDescent="0.25">
      <c r="I2152" s="135">
        <v>36977</v>
      </c>
      <c r="J2152" s="136">
        <v>1182.18</v>
      </c>
      <c r="K2152" s="136">
        <v>1276.95</v>
      </c>
      <c r="L2152" s="138">
        <f t="shared" si="74"/>
        <v>2.557473757265552E-2</v>
      </c>
      <c r="M2152" s="138">
        <f t="shared" si="75"/>
        <v>-1.2201703545533045E-3</v>
      </c>
    </row>
    <row r="2153" spans="9:13" x14ac:dyDescent="0.25">
      <c r="I2153" s="135">
        <v>36978</v>
      </c>
      <c r="J2153" s="136">
        <v>1153.29</v>
      </c>
      <c r="K2153" s="136">
        <v>1268.3599999999999</v>
      </c>
      <c r="L2153" s="138">
        <f t="shared" si="74"/>
        <v>-2.4437902857432962E-2</v>
      </c>
      <c r="M2153" s="138">
        <f t="shared" si="75"/>
        <v>-6.7269666001019187E-3</v>
      </c>
    </row>
    <row r="2154" spans="9:13" x14ac:dyDescent="0.25">
      <c r="I2154" s="135">
        <v>36979</v>
      </c>
      <c r="J2154" s="136">
        <v>1147.95</v>
      </c>
      <c r="K2154" s="136">
        <v>1276.3800000000001</v>
      </c>
      <c r="L2154" s="138">
        <f t="shared" si="74"/>
        <v>-4.6302317717138953E-3</v>
      </c>
      <c r="M2154" s="138">
        <f t="shared" si="75"/>
        <v>6.323125926393303E-3</v>
      </c>
    </row>
    <row r="2155" spans="9:13" x14ac:dyDescent="0.25">
      <c r="I2155" s="135">
        <v>36980</v>
      </c>
      <c r="J2155" s="136">
        <v>1160.33</v>
      </c>
      <c r="K2155" s="136">
        <v>1271.92</v>
      </c>
      <c r="L2155" s="138">
        <f t="shared" si="74"/>
        <v>1.07844418310901E-2</v>
      </c>
      <c r="M2155" s="138">
        <f t="shared" si="75"/>
        <v>-3.4942571961328415E-3</v>
      </c>
    </row>
    <row r="2156" spans="9:13" x14ac:dyDescent="0.25">
      <c r="I2156" s="135">
        <v>36983</v>
      </c>
      <c r="J2156" s="136">
        <v>1145.8699999999999</v>
      </c>
      <c r="K2156" s="136">
        <v>1270.45</v>
      </c>
      <c r="L2156" s="138">
        <f t="shared" si="74"/>
        <v>-1.2461972025199761E-2</v>
      </c>
      <c r="M2156" s="138">
        <f t="shared" si="75"/>
        <v>-1.1557330649726611E-3</v>
      </c>
    </row>
    <row r="2157" spans="9:13" x14ac:dyDescent="0.25">
      <c r="I2157" s="135">
        <v>36984</v>
      </c>
      <c r="J2157" s="136">
        <v>1106.47</v>
      </c>
      <c r="K2157" s="136">
        <v>1259.42</v>
      </c>
      <c r="L2157" s="138">
        <f t="shared" si="74"/>
        <v>-3.4384354246118555E-2</v>
      </c>
      <c r="M2157" s="138">
        <f t="shared" si="75"/>
        <v>-8.681963083946611E-3</v>
      </c>
    </row>
    <row r="2158" spans="9:13" x14ac:dyDescent="0.25">
      <c r="I2158" s="135">
        <v>36985</v>
      </c>
      <c r="J2158" s="136">
        <v>1103.25</v>
      </c>
      <c r="K2158" s="136">
        <v>1261.02</v>
      </c>
      <c r="L2158" s="138">
        <f t="shared" si="74"/>
        <v>-2.9101557204443203E-3</v>
      </c>
      <c r="M2158" s="138">
        <f t="shared" si="75"/>
        <v>1.2704260691428666E-3</v>
      </c>
    </row>
    <row r="2159" spans="9:13" x14ac:dyDescent="0.25">
      <c r="I2159" s="135">
        <v>36986</v>
      </c>
      <c r="J2159" s="136">
        <v>1151.44</v>
      </c>
      <c r="K2159" s="136">
        <v>1263.71</v>
      </c>
      <c r="L2159" s="138">
        <f t="shared" si="74"/>
        <v>4.3680036256514891E-2</v>
      </c>
      <c r="M2159" s="138">
        <f t="shared" si="75"/>
        <v>2.1331937637785719E-3</v>
      </c>
    </row>
    <row r="2160" spans="9:13" x14ac:dyDescent="0.25">
      <c r="I2160" s="135">
        <v>36987</v>
      </c>
      <c r="J2160" s="136">
        <v>1128.43</v>
      </c>
      <c r="K2160" s="136">
        <v>1259.71</v>
      </c>
      <c r="L2160" s="138">
        <f t="shared" si="74"/>
        <v>-1.9983672618634048E-2</v>
      </c>
      <c r="M2160" s="138">
        <f t="shared" si="75"/>
        <v>-3.1652831741459668E-3</v>
      </c>
    </row>
    <row r="2161" spans="9:13" x14ac:dyDescent="0.25">
      <c r="I2161" s="135">
        <v>36990</v>
      </c>
      <c r="J2161" s="136">
        <v>1137.5899999999999</v>
      </c>
      <c r="K2161" s="136">
        <v>1229.06</v>
      </c>
      <c r="L2161" s="138">
        <f t="shared" si="74"/>
        <v>8.1174729491415992E-3</v>
      </c>
      <c r="M2161" s="138">
        <f t="shared" si="75"/>
        <v>-2.4330996816727731E-2</v>
      </c>
    </row>
    <row r="2162" spans="9:13" x14ac:dyDescent="0.25">
      <c r="I2162" s="135">
        <v>36991</v>
      </c>
      <c r="J2162" s="136">
        <v>1168.3800000000001</v>
      </c>
      <c r="K2162" s="136">
        <v>1224.32</v>
      </c>
      <c r="L2162" s="138">
        <f t="shared" si="74"/>
        <v>2.7065990383178643E-2</v>
      </c>
      <c r="M2162" s="138">
        <f t="shared" si="75"/>
        <v>-3.8566058613900131E-3</v>
      </c>
    </row>
    <row r="2163" spans="9:13" x14ac:dyDescent="0.25">
      <c r="I2163" s="135">
        <v>36992</v>
      </c>
      <c r="J2163" s="136">
        <v>1165.8900000000001</v>
      </c>
      <c r="K2163" s="136">
        <v>1212.68</v>
      </c>
      <c r="L2163" s="138">
        <f t="shared" si="74"/>
        <v>-2.1311559595337207E-3</v>
      </c>
      <c r="M2163" s="138">
        <f t="shared" si="75"/>
        <v>-9.5073183481441722E-3</v>
      </c>
    </row>
    <row r="2164" spans="9:13" x14ac:dyDescent="0.25">
      <c r="I2164" s="135">
        <v>36993</v>
      </c>
      <c r="J2164" s="136">
        <v>1183.5</v>
      </c>
      <c r="K2164" s="136">
        <v>1212.68</v>
      </c>
      <c r="L2164" s="138">
        <f t="shared" si="74"/>
        <v>1.510434088979226E-2</v>
      </c>
      <c r="M2164" s="138">
        <f t="shared" si="75"/>
        <v>0</v>
      </c>
    </row>
    <row r="2165" spans="9:13" x14ac:dyDescent="0.25">
      <c r="I2165" s="135">
        <v>36994</v>
      </c>
      <c r="J2165" s="136">
        <v>1183.5</v>
      </c>
      <c r="K2165" s="136">
        <v>1212.68</v>
      </c>
      <c r="L2165" s="138">
        <f t="shared" si="74"/>
        <v>0</v>
      </c>
      <c r="M2165" s="138">
        <f t="shared" si="75"/>
        <v>0</v>
      </c>
    </row>
    <row r="2166" spans="9:13" x14ac:dyDescent="0.25">
      <c r="I2166" s="135">
        <v>36997</v>
      </c>
      <c r="J2166" s="136">
        <v>1179.69</v>
      </c>
      <c r="K2166" s="136">
        <v>1209.67</v>
      </c>
      <c r="L2166" s="138">
        <f t="shared" si="74"/>
        <v>-3.2192648922686486E-3</v>
      </c>
      <c r="M2166" s="138">
        <f t="shared" si="75"/>
        <v>-2.4821057492495882E-3</v>
      </c>
    </row>
    <row r="2167" spans="9:13" x14ac:dyDescent="0.25">
      <c r="I2167" s="135">
        <v>36998</v>
      </c>
      <c r="J2167" s="136">
        <v>1191.81</v>
      </c>
      <c r="K2167" s="136">
        <v>1199.22</v>
      </c>
      <c r="L2167" s="138">
        <f t="shared" si="74"/>
        <v>1.027388551229551E-2</v>
      </c>
      <c r="M2167" s="138">
        <f t="shared" si="75"/>
        <v>-8.6387196508138954E-3</v>
      </c>
    </row>
    <row r="2168" spans="9:13" x14ac:dyDescent="0.25">
      <c r="I2168" s="135">
        <v>36999</v>
      </c>
      <c r="J2168" s="136">
        <v>1238.1600000000001</v>
      </c>
      <c r="K2168" s="136">
        <v>1217.07</v>
      </c>
      <c r="L2168" s="138">
        <f t="shared" si="74"/>
        <v>3.8890427165403994E-2</v>
      </c>
      <c r="M2168" s="138">
        <f t="shared" si="75"/>
        <v>1.4884675038775127E-2</v>
      </c>
    </row>
    <row r="2169" spans="9:13" x14ac:dyDescent="0.25">
      <c r="I2169" s="135">
        <v>37000</v>
      </c>
      <c r="J2169" s="136">
        <v>1253.71</v>
      </c>
      <c r="K2169" s="136">
        <v>1222.78</v>
      </c>
      <c r="L2169" s="138">
        <f t="shared" si="74"/>
        <v>1.2558958454480806E-2</v>
      </c>
      <c r="M2169" s="138">
        <f t="shared" si="75"/>
        <v>4.691595388925893E-3</v>
      </c>
    </row>
    <row r="2170" spans="9:13" x14ac:dyDescent="0.25">
      <c r="I2170" s="135">
        <v>37001</v>
      </c>
      <c r="J2170" s="136">
        <v>1242.98</v>
      </c>
      <c r="K2170" s="136">
        <v>1225.8900000000001</v>
      </c>
      <c r="L2170" s="138">
        <f t="shared" si="74"/>
        <v>-8.5585980808959156E-3</v>
      </c>
      <c r="M2170" s="138">
        <f t="shared" si="75"/>
        <v>2.5433847462340954E-3</v>
      </c>
    </row>
    <row r="2171" spans="9:13" x14ac:dyDescent="0.25">
      <c r="I2171" s="135">
        <v>37004</v>
      </c>
      <c r="J2171" s="136">
        <v>1224.3599999999999</v>
      </c>
      <c r="K2171" s="136">
        <v>1216.68</v>
      </c>
      <c r="L2171" s="138">
        <f t="shared" si="74"/>
        <v>-1.4980128401100676E-2</v>
      </c>
      <c r="M2171" s="138">
        <f t="shared" si="75"/>
        <v>-7.5129089885715974E-3</v>
      </c>
    </row>
    <row r="2172" spans="9:13" x14ac:dyDescent="0.25">
      <c r="I2172" s="135">
        <v>37005</v>
      </c>
      <c r="J2172" s="136">
        <v>1209.47</v>
      </c>
      <c r="K2172" s="136">
        <v>1210.25</v>
      </c>
      <c r="L2172" s="138">
        <f t="shared" si="74"/>
        <v>-1.2161455780979347E-2</v>
      </c>
      <c r="M2172" s="138">
        <f t="shared" si="75"/>
        <v>-5.2848735904264584E-3</v>
      </c>
    </row>
    <row r="2173" spans="9:13" x14ac:dyDescent="0.25">
      <c r="I2173" s="135">
        <v>37006</v>
      </c>
      <c r="J2173" s="136">
        <v>1228.75</v>
      </c>
      <c r="K2173" s="136">
        <v>1206.54</v>
      </c>
      <c r="L2173" s="138">
        <f t="shared" si="74"/>
        <v>1.5940866660603382E-2</v>
      </c>
      <c r="M2173" s="138">
        <f t="shared" si="75"/>
        <v>-3.0654823383598731E-3</v>
      </c>
    </row>
    <row r="2174" spans="9:13" x14ac:dyDescent="0.25">
      <c r="I2174" s="135">
        <v>37007</v>
      </c>
      <c r="J2174" s="136">
        <v>1234.52</v>
      </c>
      <c r="K2174" s="136">
        <v>1197.5</v>
      </c>
      <c r="L2174" s="138">
        <f t="shared" si="74"/>
        <v>4.6958290946083267E-3</v>
      </c>
      <c r="M2174" s="138">
        <f t="shared" si="75"/>
        <v>-7.4924992126244993E-3</v>
      </c>
    </row>
    <row r="2175" spans="9:13" x14ac:dyDescent="0.25">
      <c r="I2175" s="135">
        <v>37008</v>
      </c>
      <c r="J2175" s="136">
        <v>1253.06</v>
      </c>
      <c r="K2175" s="136">
        <v>1193.78</v>
      </c>
      <c r="L2175" s="138">
        <f t="shared" si="74"/>
        <v>1.5017982697728643E-2</v>
      </c>
      <c r="M2175" s="138">
        <f t="shared" si="75"/>
        <v>-3.1064718162839475E-3</v>
      </c>
    </row>
    <row r="2176" spans="9:13" x14ac:dyDescent="0.25">
      <c r="I2176" s="135">
        <v>37011</v>
      </c>
      <c r="J2176" s="136">
        <v>1249.47</v>
      </c>
      <c r="K2176" s="136">
        <v>1196.92</v>
      </c>
      <c r="L2176" s="138">
        <f t="shared" si="74"/>
        <v>-2.8649865130160714E-3</v>
      </c>
      <c r="M2176" s="138">
        <f t="shared" si="75"/>
        <v>2.6303003903567659E-3</v>
      </c>
    </row>
    <row r="2177" spans="9:13" x14ac:dyDescent="0.25">
      <c r="I2177" s="135">
        <v>37012</v>
      </c>
      <c r="J2177" s="136">
        <v>1266.45</v>
      </c>
      <c r="K2177" s="136">
        <v>1196.92</v>
      </c>
      <c r="L2177" s="138">
        <f t="shared" si="74"/>
        <v>1.3589762059113079E-2</v>
      </c>
      <c r="M2177" s="138">
        <f t="shared" si="75"/>
        <v>0</v>
      </c>
    </row>
    <row r="2178" spans="9:13" x14ac:dyDescent="0.25">
      <c r="I2178" s="135">
        <v>37013</v>
      </c>
      <c r="J2178" s="136">
        <v>1267.43</v>
      </c>
      <c r="K2178" s="136">
        <v>1205.07</v>
      </c>
      <c r="L2178" s="138">
        <f t="shared" si="74"/>
        <v>7.7381657388765298E-4</v>
      </c>
      <c r="M2178" s="138">
        <f t="shared" si="75"/>
        <v>6.8091434682350221E-3</v>
      </c>
    </row>
    <row r="2179" spans="9:13" x14ac:dyDescent="0.25">
      <c r="I2179" s="135">
        <v>37014</v>
      </c>
      <c r="J2179" s="136">
        <v>1248.5899999999999</v>
      </c>
      <c r="K2179" s="136">
        <v>1207.3800000000001</v>
      </c>
      <c r="L2179" s="138">
        <f t="shared" si="74"/>
        <v>-1.486472625707151E-2</v>
      </c>
      <c r="M2179" s="138">
        <f t="shared" si="75"/>
        <v>1.9169010928827147E-3</v>
      </c>
    </row>
    <row r="2180" spans="9:13" x14ac:dyDescent="0.25">
      <c r="I2180" s="135">
        <v>37015</v>
      </c>
      <c r="J2180" s="136">
        <v>1266.6099999999999</v>
      </c>
      <c r="K2180" s="136">
        <v>1217.6600000000001</v>
      </c>
      <c r="L2180" s="138">
        <f t="shared" si="74"/>
        <v>1.4432279611401647E-2</v>
      </c>
      <c r="M2180" s="138">
        <f t="shared" si="75"/>
        <v>8.5143036989182956E-3</v>
      </c>
    </row>
    <row r="2181" spans="9:13" x14ac:dyDescent="0.25">
      <c r="I2181" s="135">
        <v>37018</v>
      </c>
      <c r="J2181" s="136">
        <v>1263.51</v>
      </c>
      <c r="K2181" s="136">
        <v>1213.4100000000001</v>
      </c>
      <c r="L2181" s="138">
        <f t="shared" si="74"/>
        <v>-2.4474779134855316E-3</v>
      </c>
      <c r="M2181" s="138">
        <f t="shared" si="75"/>
        <v>-3.4903010692639981E-3</v>
      </c>
    </row>
    <row r="2182" spans="9:13" x14ac:dyDescent="0.25">
      <c r="I2182" s="135">
        <v>37019</v>
      </c>
      <c r="J2182" s="136">
        <v>1261.2</v>
      </c>
      <c r="K2182" s="136">
        <v>1223.27</v>
      </c>
      <c r="L2182" s="138">
        <f t="shared" si="74"/>
        <v>-1.8282403779945908E-3</v>
      </c>
      <c r="M2182" s="138">
        <f t="shared" si="75"/>
        <v>8.1258601791644198E-3</v>
      </c>
    </row>
    <row r="2183" spans="9:13" x14ac:dyDescent="0.25">
      <c r="I2183" s="135">
        <v>37020</v>
      </c>
      <c r="J2183" s="136">
        <v>1255.55</v>
      </c>
      <c r="K2183" s="136">
        <v>1231.76</v>
      </c>
      <c r="L2183" s="138">
        <f t="shared" ref="L2183:L2246" si="76">(J2183-J2182)/J2182</f>
        <v>-4.479860450364804E-3</v>
      </c>
      <c r="M2183" s="138">
        <f t="shared" ref="M2183:M2246" si="77">(K2183-K2182)/K2182</f>
        <v>6.9404138088892961E-3</v>
      </c>
    </row>
    <row r="2184" spans="9:13" x14ac:dyDescent="0.25">
      <c r="I2184" s="135">
        <v>37021</v>
      </c>
      <c r="J2184" s="136">
        <v>1255.19</v>
      </c>
      <c r="K2184" s="136">
        <v>1251.67</v>
      </c>
      <c r="L2184" s="138">
        <f t="shared" si="76"/>
        <v>-2.8672693241997527E-4</v>
      </c>
      <c r="M2184" s="138">
        <f t="shared" si="77"/>
        <v>1.6163863090212446E-2</v>
      </c>
    </row>
    <row r="2185" spans="9:13" x14ac:dyDescent="0.25">
      <c r="I2185" s="135">
        <v>37022</v>
      </c>
      <c r="J2185" s="136">
        <v>1245.67</v>
      </c>
      <c r="K2185" s="136">
        <v>1254.73</v>
      </c>
      <c r="L2185" s="138">
        <f t="shared" si="76"/>
        <v>-7.5845091181414616E-3</v>
      </c>
      <c r="M2185" s="138">
        <f t="shared" si="77"/>
        <v>2.4447338355956007E-3</v>
      </c>
    </row>
    <row r="2186" spans="9:13" x14ac:dyDescent="0.25">
      <c r="I2186" s="135">
        <v>37025</v>
      </c>
      <c r="J2186" s="136">
        <v>1248.92</v>
      </c>
      <c r="K2186" s="136">
        <v>1252.74</v>
      </c>
      <c r="L2186" s="138">
        <f t="shared" si="76"/>
        <v>2.6090377066157167E-3</v>
      </c>
      <c r="M2186" s="138">
        <f t="shared" si="77"/>
        <v>-1.5859985813681103E-3</v>
      </c>
    </row>
    <row r="2187" spans="9:13" x14ac:dyDescent="0.25">
      <c r="I2187" s="135">
        <v>37026</v>
      </c>
      <c r="J2187" s="136">
        <v>1249.44</v>
      </c>
      <c r="K2187" s="136">
        <v>1256.68</v>
      </c>
      <c r="L2187" s="138">
        <f t="shared" si="76"/>
        <v>4.1635973481086199E-4</v>
      </c>
      <c r="M2187" s="138">
        <f t="shared" si="77"/>
        <v>3.1451059278062923E-3</v>
      </c>
    </row>
    <row r="2188" spans="9:13" x14ac:dyDescent="0.25">
      <c r="I2188" s="135">
        <v>37027</v>
      </c>
      <c r="J2188" s="136">
        <v>1284.99</v>
      </c>
      <c r="K2188" s="136">
        <v>1264.45</v>
      </c>
      <c r="L2188" s="138">
        <f t="shared" si="76"/>
        <v>2.8452746830580061E-2</v>
      </c>
      <c r="M2188" s="138">
        <f t="shared" si="77"/>
        <v>6.1829582709997622E-3</v>
      </c>
    </row>
    <row r="2189" spans="9:13" x14ac:dyDescent="0.25">
      <c r="I2189" s="135">
        <v>37028</v>
      </c>
      <c r="J2189" s="136">
        <v>1288.5</v>
      </c>
      <c r="K2189" s="136">
        <v>1277.83</v>
      </c>
      <c r="L2189" s="138">
        <f t="shared" si="76"/>
        <v>2.7315387668386455E-3</v>
      </c>
      <c r="M2189" s="138">
        <f t="shared" si="77"/>
        <v>1.058167582743476E-2</v>
      </c>
    </row>
    <row r="2190" spans="9:13" x14ac:dyDescent="0.25">
      <c r="I2190" s="135">
        <v>37029</v>
      </c>
      <c r="J2190" s="136">
        <v>1291.96</v>
      </c>
      <c r="K2190" s="136">
        <v>1297.5899999999999</v>
      </c>
      <c r="L2190" s="138">
        <f t="shared" si="76"/>
        <v>2.6852929763290932E-3</v>
      </c>
      <c r="M2190" s="138">
        <f t="shared" si="77"/>
        <v>1.5463715830744303E-2</v>
      </c>
    </row>
    <row r="2191" spans="9:13" x14ac:dyDescent="0.25">
      <c r="I2191" s="135">
        <v>37032</v>
      </c>
      <c r="J2191" s="136">
        <v>1312.84</v>
      </c>
      <c r="K2191" s="136">
        <v>1306.6400000000001</v>
      </c>
      <c r="L2191" s="138">
        <f t="shared" si="76"/>
        <v>1.6161491067834825E-2</v>
      </c>
      <c r="M2191" s="138">
        <f t="shared" si="77"/>
        <v>6.9744680523125043E-3</v>
      </c>
    </row>
    <row r="2192" spans="9:13" x14ac:dyDescent="0.25">
      <c r="I2192" s="135">
        <v>37033</v>
      </c>
      <c r="J2192" s="136">
        <v>1309.3800000000001</v>
      </c>
      <c r="K2192" s="136">
        <v>1314.08</v>
      </c>
      <c r="L2192" s="138">
        <f t="shared" si="76"/>
        <v>-2.6355077541816286E-3</v>
      </c>
      <c r="M2192" s="138">
        <f t="shared" si="77"/>
        <v>5.6939937549744584E-3</v>
      </c>
    </row>
    <row r="2193" spans="9:13" x14ac:dyDescent="0.25">
      <c r="I2193" s="135">
        <v>37034</v>
      </c>
      <c r="J2193" s="136">
        <v>1289.06</v>
      </c>
      <c r="K2193" s="136">
        <v>1318.69</v>
      </c>
      <c r="L2193" s="138">
        <f t="shared" si="76"/>
        <v>-1.5518795154958959E-2</v>
      </c>
      <c r="M2193" s="138">
        <f t="shared" si="77"/>
        <v>3.5081577986120537E-3</v>
      </c>
    </row>
    <row r="2194" spans="9:13" x14ac:dyDescent="0.25">
      <c r="I2194" s="135">
        <v>37035</v>
      </c>
      <c r="J2194" s="136">
        <v>1293.18</v>
      </c>
      <c r="K2194" s="136">
        <v>1317.87</v>
      </c>
      <c r="L2194" s="138">
        <f t="shared" si="76"/>
        <v>3.1961274106714339E-3</v>
      </c>
      <c r="M2194" s="138">
        <f t="shared" si="77"/>
        <v>-6.218292396242966E-4</v>
      </c>
    </row>
    <row r="2195" spans="9:13" x14ac:dyDescent="0.25">
      <c r="I2195" s="135">
        <v>37036</v>
      </c>
      <c r="J2195" s="136">
        <v>1277.9000000000001</v>
      </c>
      <c r="K2195" s="136">
        <v>1332.68</v>
      </c>
      <c r="L2195" s="138">
        <f t="shared" si="76"/>
        <v>-1.1815833835970221E-2</v>
      </c>
      <c r="M2195" s="138">
        <f t="shared" si="77"/>
        <v>1.1237830742030833E-2</v>
      </c>
    </row>
    <row r="2196" spans="9:13" x14ac:dyDescent="0.25">
      <c r="I2196" s="135">
        <v>37039</v>
      </c>
      <c r="J2196" s="136">
        <v>1277.9000000000001</v>
      </c>
      <c r="K2196" s="136">
        <v>1328.65</v>
      </c>
      <c r="L2196" s="138">
        <f t="shared" si="76"/>
        <v>0</v>
      </c>
      <c r="M2196" s="138">
        <f t="shared" si="77"/>
        <v>-3.0239817510579977E-3</v>
      </c>
    </row>
    <row r="2197" spans="9:13" x14ac:dyDescent="0.25">
      <c r="I2197" s="135">
        <v>37040</v>
      </c>
      <c r="J2197" s="136">
        <v>1267.94</v>
      </c>
      <c r="K2197" s="136">
        <v>1336.26</v>
      </c>
      <c r="L2197" s="138">
        <f t="shared" si="76"/>
        <v>-7.794037092104261E-3</v>
      </c>
      <c r="M2197" s="138">
        <f t="shared" si="77"/>
        <v>5.7276182591351364E-3</v>
      </c>
    </row>
    <row r="2198" spans="9:13" x14ac:dyDescent="0.25">
      <c r="I2198" s="135">
        <v>37041</v>
      </c>
      <c r="J2198" s="136">
        <v>1248.0899999999999</v>
      </c>
      <c r="K2198" s="136">
        <v>1313.34</v>
      </c>
      <c r="L2198" s="138">
        <f t="shared" si="76"/>
        <v>-1.5655314920264472E-2</v>
      </c>
      <c r="M2198" s="138">
        <f t="shared" si="77"/>
        <v>-1.7152350590454009E-2</v>
      </c>
    </row>
    <row r="2199" spans="9:13" x14ac:dyDescent="0.25">
      <c r="I2199" s="135">
        <v>37042</v>
      </c>
      <c r="J2199" s="136">
        <v>1255.83</v>
      </c>
      <c r="K2199" s="136">
        <v>1311.58</v>
      </c>
      <c r="L2199" s="138">
        <f t="shared" si="76"/>
        <v>6.2014758551066102E-3</v>
      </c>
      <c r="M2199" s="138">
        <f t="shared" si="77"/>
        <v>-1.3400947203313621E-3</v>
      </c>
    </row>
    <row r="2200" spans="9:13" x14ac:dyDescent="0.25">
      <c r="I2200" s="135">
        <v>37043</v>
      </c>
      <c r="J2200" s="136">
        <v>1260.68</v>
      </c>
      <c r="K2200" s="136">
        <v>1328.18</v>
      </c>
      <c r="L2200" s="138">
        <f t="shared" si="76"/>
        <v>3.8619876894166699E-3</v>
      </c>
      <c r="M2200" s="138">
        <f t="shared" si="77"/>
        <v>1.2656490644871177E-2</v>
      </c>
    </row>
    <row r="2201" spans="9:13" x14ac:dyDescent="0.25">
      <c r="I2201" s="135">
        <v>37046</v>
      </c>
      <c r="J2201" s="136">
        <v>1267.1199999999999</v>
      </c>
      <c r="K2201" s="136">
        <v>1377.51</v>
      </c>
      <c r="L2201" s="138">
        <f t="shared" si="76"/>
        <v>5.1083542215310997E-3</v>
      </c>
      <c r="M2201" s="138">
        <f t="shared" si="77"/>
        <v>3.7141050158863952E-2</v>
      </c>
    </row>
    <row r="2202" spans="9:13" x14ac:dyDescent="0.25">
      <c r="I2202" s="135">
        <v>37047</v>
      </c>
      <c r="J2202" s="136">
        <v>1283.57</v>
      </c>
      <c r="K2202" s="136">
        <v>1418.44</v>
      </c>
      <c r="L2202" s="138">
        <f t="shared" si="76"/>
        <v>1.2982195845697366E-2</v>
      </c>
      <c r="M2202" s="138">
        <f t="shared" si="77"/>
        <v>2.9713032936240075E-2</v>
      </c>
    </row>
    <row r="2203" spans="9:13" x14ac:dyDescent="0.25">
      <c r="I2203" s="135">
        <v>37048</v>
      </c>
      <c r="J2203" s="136">
        <v>1270.03</v>
      </c>
      <c r="K2203" s="136">
        <v>1408.8</v>
      </c>
      <c r="L2203" s="138">
        <f t="shared" si="76"/>
        <v>-1.054870400523537E-2</v>
      </c>
      <c r="M2203" s="138">
        <f t="shared" si="77"/>
        <v>-6.7961986407603422E-3</v>
      </c>
    </row>
    <row r="2204" spans="9:13" x14ac:dyDescent="0.25">
      <c r="I2204" s="135">
        <v>37049</v>
      </c>
      <c r="J2204" s="136">
        <v>1276.97</v>
      </c>
      <c r="K2204" s="136">
        <v>1413.47</v>
      </c>
      <c r="L2204" s="138">
        <f t="shared" si="76"/>
        <v>5.4644378479248952E-3</v>
      </c>
      <c r="M2204" s="138">
        <f t="shared" si="77"/>
        <v>3.3148779102783027E-3</v>
      </c>
    </row>
    <row r="2205" spans="9:13" x14ac:dyDescent="0.25">
      <c r="I2205" s="135">
        <v>37050</v>
      </c>
      <c r="J2205" s="136">
        <v>1264.97</v>
      </c>
      <c r="K2205" s="136">
        <v>1406.52</v>
      </c>
      <c r="L2205" s="138">
        <f t="shared" si="76"/>
        <v>-9.3972450409954816E-3</v>
      </c>
      <c r="M2205" s="138">
        <f t="shared" si="77"/>
        <v>-4.916977367754565E-3</v>
      </c>
    </row>
    <row r="2206" spans="9:13" x14ac:dyDescent="0.25">
      <c r="I2206" s="135">
        <v>37053</v>
      </c>
      <c r="J2206" s="136">
        <v>1254.3900000000001</v>
      </c>
      <c r="K2206" s="136">
        <v>1399.38</v>
      </c>
      <c r="L2206" s="138">
        <f t="shared" si="76"/>
        <v>-8.3638347154477398E-3</v>
      </c>
      <c r="M2206" s="138">
        <f t="shared" si="77"/>
        <v>-5.0763586724681294E-3</v>
      </c>
    </row>
    <row r="2207" spans="9:13" x14ac:dyDescent="0.25">
      <c r="I2207" s="135">
        <v>37054</v>
      </c>
      <c r="J2207" s="136">
        <v>1255.8499999999999</v>
      </c>
      <c r="K2207" s="136">
        <v>1387.4</v>
      </c>
      <c r="L2207" s="138">
        <f t="shared" si="76"/>
        <v>1.163912339862251E-3</v>
      </c>
      <c r="M2207" s="138">
        <f t="shared" si="77"/>
        <v>-8.5609341279709716E-3</v>
      </c>
    </row>
    <row r="2208" spans="9:13" x14ac:dyDescent="0.25">
      <c r="I2208" s="135">
        <v>37055</v>
      </c>
      <c r="J2208" s="136">
        <v>1241.5999999999999</v>
      </c>
      <c r="K2208" s="136">
        <v>1379.98</v>
      </c>
      <c r="L2208" s="138">
        <f t="shared" si="76"/>
        <v>-1.1346896524266434E-2</v>
      </c>
      <c r="M2208" s="138">
        <f t="shared" si="77"/>
        <v>-5.3481331987891541E-3</v>
      </c>
    </row>
    <row r="2209" spans="9:13" x14ac:dyDescent="0.25">
      <c r="I2209" s="135">
        <v>37056</v>
      </c>
      <c r="J2209" s="136">
        <v>1219.8800000000001</v>
      </c>
      <c r="K2209" s="136">
        <v>1368.3</v>
      </c>
      <c r="L2209" s="138">
        <f t="shared" si="76"/>
        <v>-1.7493556701030769E-2</v>
      </c>
      <c r="M2209" s="138">
        <f t="shared" si="77"/>
        <v>-8.4638907810258585E-3</v>
      </c>
    </row>
    <row r="2210" spans="9:13" x14ac:dyDescent="0.25">
      <c r="I2210" s="135">
        <v>37057</v>
      </c>
      <c r="J2210" s="136">
        <v>1214.3699999999999</v>
      </c>
      <c r="K2210" s="136">
        <v>1370.96</v>
      </c>
      <c r="L2210" s="138">
        <f t="shared" si="76"/>
        <v>-4.5168377217433007E-3</v>
      </c>
      <c r="M2210" s="138">
        <f t="shared" si="77"/>
        <v>1.9440181246803202E-3</v>
      </c>
    </row>
    <row r="2211" spans="9:13" x14ac:dyDescent="0.25">
      <c r="I2211" s="135">
        <v>37060</v>
      </c>
      <c r="J2211" s="136">
        <v>1208.43</v>
      </c>
      <c r="K2211" s="136">
        <v>1350.13</v>
      </c>
      <c r="L2211" s="138">
        <f t="shared" si="76"/>
        <v>-4.8914251834283025E-3</v>
      </c>
      <c r="M2211" s="138">
        <f t="shared" si="77"/>
        <v>-1.5193732858726678E-2</v>
      </c>
    </row>
    <row r="2212" spans="9:13" x14ac:dyDescent="0.25">
      <c r="I2212" s="135">
        <v>37061</v>
      </c>
      <c r="J2212" s="136">
        <v>1212.58</v>
      </c>
      <c r="K2212" s="136">
        <v>1348.85</v>
      </c>
      <c r="L2212" s="138">
        <f t="shared" si="76"/>
        <v>3.4342080219788183E-3</v>
      </c>
      <c r="M2212" s="138">
        <f t="shared" si="77"/>
        <v>-9.4805685378459854E-4</v>
      </c>
    </row>
    <row r="2213" spans="9:13" x14ac:dyDescent="0.25">
      <c r="I2213" s="135">
        <v>37062</v>
      </c>
      <c r="J2213" s="136">
        <v>1223.1400000000001</v>
      </c>
      <c r="K2213" s="136">
        <v>1350.31</v>
      </c>
      <c r="L2213" s="138">
        <f t="shared" si="76"/>
        <v>8.7087037556286377E-3</v>
      </c>
      <c r="M2213" s="138">
        <f t="shared" si="77"/>
        <v>1.0824035289320802E-3</v>
      </c>
    </row>
    <row r="2214" spans="9:13" x14ac:dyDescent="0.25">
      <c r="I2214" s="135">
        <v>37063</v>
      </c>
      <c r="J2214" s="136">
        <v>1237.04</v>
      </c>
      <c r="K2214" s="136">
        <v>1347</v>
      </c>
      <c r="L2214" s="138">
        <f t="shared" si="76"/>
        <v>1.1364193796294669E-2</v>
      </c>
      <c r="M2214" s="138">
        <f t="shared" si="77"/>
        <v>-2.4512889632750594E-3</v>
      </c>
    </row>
    <row r="2215" spans="9:13" x14ac:dyDescent="0.25">
      <c r="I2215" s="135">
        <v>37064</v>
      </c>
      <c r="J2215" s="136">
        <v>1225.3499999999999</v>
      </c>
      <c r="K2215" s="136">
        <v>1347.74</v>
      </c>
      <c r="L2215" s="138">
        <f t="shared" si="76"/>
        <v>-9.449977365323721E-3</v>
      </c>
      <c r="M2215" s="138">
        <f t="shared" si="77"/>
        <v>5.4936896807721534E-4</v>
      </c>
    </row>
    <row r="2216" spans="9:13" x14ac:dyDescent="0.25">
      <c r="I2216" s="135">
        <v>37067</v>
      </c>
      <c r="J2216" s="136">
        <v>1218.5999999999999</v>
      </c>
      <c r="K2216" s="136">
        <v>1348.55</v>
      </c>
      <c r="L2216" s="138">
        <f t="shared" si="76"/>
        <v>-5.5086301872934269E-3</v>
      </c>
      <c r="M2216" s="138">
        <f t="shared" si="77"/>
        <v>6.0100612877850735E-4</v>
      </c>
    </row>
    <row r="2217" spans="9:13" x14ac:dyDescent="0.25">
      <c r="I2217" s="135">
        <v>37068</v>
      </c>
      <c r="J2217" s="136">
        <v>1216.77</v>
      </c>
      <c r="K2217" s="136">
        <v>1346.23</v>
      </c>
      <c r="L2217" s="138">
        <f t="shared" si="76"/>
        <v>-1.5017232890201274E-3</v>
      </c>
      <c r="M2217" s="138">
        <f t="shared" si="77"/>
        <v>-1.7203663193800277E-3</v>
      </c>
    </row>
    <row r="2218" spans="9:13" x14ac:dyDescent="0.25">
      <c r="I2218" s="135">
        <v>37069</v>
      </c>
      <c r="J2218" s="136">
        <v>1211.07</v>
      </c>
      <c r="K2218" s="136">
        <v>1341.42</v>
      </c>
      <c r="L2218" s="138">
        <f t="shared" si="76"/>
        <v>-4.6845336423482218E-3</v>
      </c>
      <c r="M2218" s="138">
        <f t="shared" si="77"/>
        <v>-3.5729407307814754E-3</v>
      </c>
    </row>
    <row r="2219" spans="9:13" x14ac:dyDescent="0.25">
      <c r="I2219" s="135">
        <v>37070</v>
      </c>
      <c r="J2219" s="136">
        <v>1226.21</v>
      </c>
      <c r="K2219" s="136">
        <v>1347</v>
      </c>
      <c r="L2219" s="138">
        <f t="shared" si="76"/>
        <v>1.2501341788666303E-2</v>
      </c>
      <c r="M2219" s="138">
        <f t="shared" si="77"/>
        <v>4.1597709889519517E-3</v>
      </c>
    </row>
    <row r="2220" spans="9:13" x14ac:dyDescent="0.25">
      <c r="I2220" s="135">
        <v>37071</v>
      </c>
      <c r="J2220" s="136">
        <v>1224.42</v>
      </c>
      <c r="K2220" s="136">
        <v>1347</v>
      </c>
      <c r="L2220" s="138">
        <f t="shared" si="76"/>
        <v>-1.4597825821025465E-3</v>
      </c>
      <c r="M2220" s="138">
        <f t="shared" si="77"/>
        <v>0</v>
      </c>
    </row>
    <row r="2221" spans="9:13" x14ac:dyDescent="0.25">
      <c r="I2221" s="135">
        <v>37074</v>
      </c>
      <c r="J2221" s="136">
        <v>1236.71</v>
      </c>
      <c r="K2221" s="136">
        <v>1346.1</v>
      </c>
      <c r="L2221" s="138">
        <f t="shared" si="76"/>
        <v>1.0037405465444833E-2</v>
      </c>
      <c r="M2221" s="138">
        <f t="shared" si="77"/>
        <v>-6.6815144766153747E-4</v>
      </c>
    </row>
    <row r="2222" spans="9:13" x14ac:dyDescent="0.25">
      <c r="I2222" s="135">
        <v>37075</v>
      </c>
      <c r="J2222" s="136">
        <v>1234.46</v>
      </c>
      <c r="K2222" s="136">
        <v>1343.01</v>
      </c>
      <c r="L2222" s="138">
        <f t="shared" si="76"/>
        <v>-1.8193432575138876E-3</v>
      </c>
      <c r="M2222" s="138">
        <f t="shared" si="77"/>
        <v>-2.2955203922442003E-3</v>
      </c>
    </row>
    <row r="2223" spans="9:13" x14ac:dyDescent="0.25">
      <c r="I2223" s="135">
        <v>37076</v>
      </c>
      <c r="J2223" s="136">
        <v>1234.46</v>
      </c>
      <c r="K2223" s="136">
        <v>1341.78</v>
      </c>
      <c r="L2223" s="138">
        <f t="shared" si="76"/>
        <v>0</v>
      </c>
      <c r="M2223" s="138">
        <f t="shared" si="77"/>
        <v>-9.1585319543415031E-4</v>
      </c>
    </row>
    <row r="2224" spans="9:13" x14ac:dyDescent="0.25">
      <c r="I2224" s="135">
        <v>37077</v>
      </c>
      <c r="J2224" s="136">
        <v>1219.24</v>
      </c>
      <c r="K2224" s="136">
        <v>1335.24</v>
      </c>
      <c r="L2224" s="138">
        <f t="shared" si="76"/>
        <v>-1.2329277578860414E-2</v>
      </c>
      <c r="M2224" s="138">
        <f t="shared" si="77"/>
        <v>-4.8741224343781869E-3</v>
      </c>
    </row>
    <row r="2225" spans="9:13" x14ac:dyDescent="0.25">
      <c r="I2225" s="135">
        <v>37078</v>
      </c>
      <c r="J2225" s="136">
        <v>1190.5899999999999</v>
      </c>
      <c r="K2225" s="136">
        <v>1326.78</v>
      </c>
      <c r="L2225" s="138">
        <f t="shared" si="76"/>
        <v>-2.3498244808241274E-2</v>
      </c>
      <c r="M2225" s="138">
        <f t="shared" si="77"/>
        <v>-6.3359396063629283E-3</v>
      </c>
    </row>
    <row r="2226" spans="9:13" x14ac:dyDescent="0.25">
      <c r="I2226" s="135">
        <v>37081</v>
      </c>
      <c r="J2226" s="136">
        <v>1198.79</v>
      </c>
      <c r="K2226" s="136">
        <v>1336.44</v>
      </c>
      <c r="L2226" s="138">
        <f t="shared" si="76"/>
        <v>6.887341570145933E-3</v>
      </c>
      <c r="M2226" s="138">
        <f t="shared" si="77"/>
        <v>7.2807850585628981E-3</v>
      </c>
    </row>
    <row r="2227" spans="9:13" x14ac:dyDescent="0.25">
      <c r="I2227" s="135">
        <v>37082</v>
      </c>
      <c r="J2227" s="136">
        <v>1181.53</v>
      </c>
      <c r="K2227" s="136">
        <v>1322.35</v>
      </c>
      <c r="L2227" s="138">
        <f t="shared" si="76"/>
        <v>-1.4397851166592973E-2</v>
      </c>
      <c r="M2227" s="138">
        <f t="shared" si="77"/>
        <v>-1.0542934961539721E-2</v>
      </c>
    </row>
    <row r="2228" spans="9:13" x14ac:dyDescent="0.25">
      <c r="I2228" s="135">
        <v>37083</v>
      </c>
      <c r="J2228" s="136">
        <v>1180.19</v>
      </c>
      <c r="K2228" s="136">
        <v>1318.52</v>
      </c>
      <c r="L2228" s="138">
        <f t="shared" si="76"/>
        <v>-1.134122705305763E-3</v>
      </c>
      <c r="M2228" s="138">
        <f t="shared" si="77"/>
        <v>-2.8963587552462869E-3</v>
      </c>
    </row>
    <row r="2229" spans="9:13" x14ac:dyDescent="0.25">
      <c r="I2229" s="135">
        <v>37084</v>
      </c>
      <c r="J2229" s="136">
        <v>1208.1500000000001</v>
      </c>
      <c r="K2229" s="136">
        <v>1318.75</v>
      </c>
      <c r="L2229" s="138">
        <f t="shared" si="76"/>
        <v>2.3691100585498975E-2</v>
      </c>
      <c r="M2229" s="138">
        <f t="shared" si="77"/>
        <v>1.7443800624944498E-4</v>
      </c>
    </row>
    <row r="2230" spans="9:13" x14ac:dyDescent="0.25">
      <c r="I2230" s="135">
        <v>37085</v>
      </c>
      <c r="J2230" s="136">
        <v>1215.69</v>
      </c>
      <c r="K2230" s="136">
        <v>1320.17</v>
      </c>
      <c r="L2230" s="138">
        <f t="shared" si="76"/>
        <v>6.2409469022885926E-3</v>
      </c>
      <c r="M2230" s="138">
        <f t="shared" si="77"/>
        <v>1.0767772511848892E-3</v>
      </c>
    </row>
    <row r="2231" spans="9:13" x14ac:dyDescent="0.25">
      <c r="I2231" s="135">
        <v>37088</v>
      </c>
      <c r="J2231" s="136">
        <v>1202.45</v>
      </c>
      <c r="K2231" s="136">
        <v>1314.11</v>
      </c>
      <c r="L2231" s="138">
        <f t="shared" si="76"/>
        <v>-1.0890934366491465E-2</v>
      </c>
      <c r="M2231" s="138">
        <f t="shared" si="77"/>
        <v>-4.590317913602167E-3</v>
      </c>
    </row>
    <row r="2232" spans="9:13" x14ac:dyDescent="0.25">
      <c r="I2232" s="135">
        <v>37089</v>
      </c>
      <c r="J2232" s="136">
        <v>1214.45</v>
      </c>
      <c r="K2232" s="136">
        <v>1321.4</v>
      </c>
      <c r="L2232" s="138">
        <f t="shared" si="76"/>
        <v>9.9796249324296225E-3</v>
      </c>
      <c r="M2232" s="138">
        <f t="shared" si="77"/>
        <v>5.5474808044990078E-3</v>
      </c>
    </row>
    <row r="2233" spans="9:13" x14ac:dyDescent="0.25">
      <c r="I2233" s="135">
        <v>37090</v>
      </c>
      <c r="J2233" s="136">
        <v>1207.71</v>
      </c>
      <c r="K2233" s="136">
        <v>1314.82</v>
      </c>
      <c r="L2233" s="138">
        <f t="shared" si="76"/>
        <v>-5.5498373749433977E-3</v>
      </c>
      <c r="M2233" s="138">
        <f t="shared" si="77"/>
        <v>-4.9795671257758089E-3</v>
      </c>
    </row>
    <row r="2234" spans="9:13" x14ac:dyDescent="0.25">
      <c r="I2234" s="135">
        <v>37091</v>
      </c>
      <c r="J2234" s="136">
        <v>1215.03</v>
      </c>
      <c r="K2234" s="136">
        <v>1321.59</v>
      </c>
      <c r="L2234" s="138">
        <f t="shared" si="76"/>
        <v>6.0610577042501399E-3</v>
      </c>
      <c r="M2234" s="138">
        <f t="shared" si="77"/>
        <v>5.1489937786160711E-3</v>
      </c>
    </row>
    <row r="2235" spans="9:13" x14ac:dyDescent="0.25">
      <c r="I2235" s="135">
        <v>37092</v>
      </c>
      <c r="J2235" s="136">
        <v>1210.8499999999999</v>
      </c>
      <c r="K2235" s="136">
        <v>1322.91</v>
      </c>
      <c r="L2235" s="138">
        <f t="shared" si="76"/>
        <v>-3.4402442738039915E-3</v>
      </c>
      <c r="M2235" s="138">
        <f t="shared" si="77"/>
        <v>9.9879690372972228E-4</v>
      </c>
    </row>
    <row r="2236" spans="9:13" x14ac:dyDescent="0.25">
      <c r="I2236" s="135">
        <v>37095</v>
      </c>
      <c r="J2236" s="136">
        <v>1191.03</v>
      </c>
      <c r="K2236" s="136">
        <v>1320.8</v>
      </c>
      <c r="L2236" s="138">
        <f t="shared" si="76"/>
        <v>-1.6368666639137743E-2</v>
      </c>
      <c r="M2236" s="138">
        <f t="shared" si="77"/>
        <v>-1.5949686675587357E-3</v>
      </c>
    </row>
    <row r="2237" spans="9:13" x14ac:dyDescent="0.25">
      <c r="I2237" s="135">
        <v>37096</v>
      </c>
      <c r="J2237" s="136">
        <v>1171.6500000000001</v>
      </c>
      <c r="K2237" s="136">
        <v>1314.17</v>
      </c>
      <c r="L2237" s="138">
        <f t="shared" si="76"/>
        <v>-1.6271630437520366E-2</v>
      </c>
      <c r="M2237" s="138">
        <f t="shared" si="77"/>
        <v>-5.0196850393699893E-3</v>
      </c>
    </row>
    <row r="2238" spans="9:13" x14ac:dyDescent="0.25">
      <c r="I2238" s="135">
        <v>37097</v>
      </c>
      <c r="J2238" s="136">
        <v>1190.49</v>
      </c>
      <c r="K2238" s="136">
        <v>1304.08</v>
      </c>
      <c r="L2238" s="138">
        <f t="shared" si="76"/>
        <v>1.6079887338368896E-2</v>
      </c>
      <c r="M2238" s="138">
        <f t="shared" si="77"/>
        <v>-7.6778498976541425E-3</v>
      </c>
    </row>
    <row r="2239" spans="9:13" x14ac:dyDescent="0.25">
      <c r="I2239" s="135">
        <v>37098</v>
      </c>
      <c r="J2239" s="136">
        <v>1202.93</v>
      </c>
      <c r="K2239" s="136">
        <v>1313.63</v>
      </c>
      <c r="L2239" s="138">
        <f t="shared" si="76"/>
        <v>1.0449478786046127E-2</v>
      </c>
      <c r="M2239" s="138">
        <f t="shared" si="77"/>
        <v>7.3231703576469099E-3</v>
      </c>
    </row>
    <row r="2240" spans="9:13" x14ac:dyDescent="0.25">
      <c r="I2240" s="135">
        <v>37099</v>
      </c>
      <c r="J2240" s="136">
        <v>1205.83</v>
      </c>
      <c r="K2240" s="136">
        <v>1323.07</v>
      </c>
      <c r="L2240" s="138">
        <f t="shared" si="76"/>
        <v>2.4107803446583452E-3</v>
      </c>
      <c r="M2240" s="138">
        <f t="shared" si="77"/>
        <v>7.1861939815624082E-3</v>
      </c>
    </row>
    <row r="2241" spans="9:13" x14ac:dyDescent="0.25">
      <c r="I2241" s="135">
        <v>37102</v>
      </c>
      <c r="J2241" s="136">
        <v>1204.53</v>
      </c>
      <c r="K2241" s="136">
        <v>1323.07</v>
      </c>
      <c r="L2241" s="138">
        <f t="shared" si="76"/>
        <v>-1.0780955856131915E-3</v>
      </c>
      <c r="M2241" s="138">
        <f t="shared" si="77"/>
        <v>0</v>
      </c>
    </row>
    <row r="2242" spans="9:13" x14ac:dyDescent="0.25">
      <c r="I2242" s="135">
        <v>37103</v>
      </c>
      <c r="J2242" s="136">
        <v>1211.23</v>
      </c>
      <c r="K2242" s="136">
        <v>1331.68</v>
      </c>
      <c r="L2242" s="138">
        <f t="shared" si="76"/>
        <v>5.5623355167576114E-3</v>
      </c>
      <c r="M2242" s="138">
        <f t="shared" si="77"/>
        <v>6.5075921908894678E-3</v>
      </c>
    </row>
    <row r="2243" spans="9:13" x14ac:dyDescent="0.25">
      <c r="I2243" s="135">
        <v>37104</v>
      </c>
      <c r="J2243" s="136">
        <v>1215.93</v>
      </c>
      <c r="K2243" s="136">
        <v>1337.61</v>
      </c>
      <c r="L2243" s="138">
        <f t="shared" si="76"/>
        <v>3.8803530295650254E-3</v>
      </c>
      <c r="M2243" s="138">
        <f t="shared" si="77"/>
        <v>4.4530217469661154E-3</v>
      </c>
    </row>
    <row r="2244" spans="9:13" x14ac:dyDescent="0.25">
      <c r="I2244" s="135">
        <v>37105</v>
      </c>
      <c r="J2244" s="136">
        <v>1220.75</v>
      </c>
      <c r="K2244" s="136">
        <v>1348.75</v>
      </c>
      <c r="L2244" s="138">
        <f t="shared" si="76"/>
        <v>3.9640439827950099E-3</v>
      </c>
      <c r="M2244" s="138">
        <f t="shared" si="77"/>
        <v>8.3282870193853963E-3</v>
      </c>
    </row>
    <row r="2245" spans="9:13" x14ac:dyDescent="0.25">
      <c r="I2245" s="135">
        <v>37106</v>
      </c>
      <c r="J2245" s="136">
        <v>1214.3599999999999</v>
      </c>
      <c r="K2245" s="136">
        <v>1357.77</v>
      </c>
      <c r="L2245" s="138">
        <f t="shared" si="76"/>
        <v>-5.2344869956994474E-3</v>
      </c>
      <c r="M2245" s="138">
        <f t="shared" si="77"/>
        <v>6.6876737720111077E-3</v>
      </c>
    </row>
    <row r="2246" spans="9:13" x14ac:dyDescent="0.25">
      <c r="I2246" s="135">
        <v>37109</v>
      </c>
      <c r="J2246" s="136">
        <v>1200.48</v>
      </c>
      <c r="K2246" s="136">
        <v>1357.19</v>
      </c>
      <c r="L2246" s="138">
        <f t="shared" si="76"/>
        <v>-1.142988899502609E-2</v>
      </c>
      <c r="M2246" s="138">
        <f t="shared" si="77"/>
        <v>-4.2717102307454667E-4</v>
      </c>
    </row>
    <row r="2247" spans="9:13" x14ac:dyDescent="0.25">
      <c r="I2247" s="135">
        <v>37110</v>
      </c>
      <c r="J2247" s="136">
        <v>1204.4000000000001</v>
      </c>
      <c r="K2247" s="136">
        <v>1353.29</v>
      </c>
      <c r="L2247" s="138">
        <f t="shared" ref="L2247:L2310" si="78">(J2247-J2246)/J2246</f>
        <v>3.2653605224577443E-3</v>
      </c>
      <c r="M2247" s="138">
        <f t="shared" ref="M2247:M2310" si="79">(K2247-K2246)/K2246</f>
        <v>-2.8735843912791065E-3</v>
      </c>
    </row>
    <row r="2248" spans="9:13" x14ac:dyDescent="0.25">
      <c r="I2248" s="135">
        <v>37111</v>
      </c>
      <c r="J2248" s="136">
        <v>1183.54</v>
      </c>
      <c r="K2248" s="136">
        <v>1347</v>
      </c>
      <c r="L2248" s="138">
        <f t="shared" si="78"/>
        <v>-1.7319827299900468E-2</v>
      </c>
      <c r="M2248" s="138">
        <f t="shared" si="79"/>
        <v>-4.647932076642821E-3</v>
      </c>
    </row>
    <row r="2249" spans="9:13" x14ac:dyDescent="0.25">
      <c r="I2249" s="135">
        <v>37112</v>
      </c>
      <c r="J2249" s="136">
        <v>1183.43</v>
      </c>
      <c r="K2249" s="136">
        <v>1340.98</v>
      </c>
      <c r="L2249" s="138">
        <f t="shared" si="78"/>
        <v>-9.2941514439647121E-5</v>
      </c>
      <c r="M2249" s="138">
        <f t="shared" si="79"/>
        <v>-4.4691907943578187E-3</v>
      </c>
    </row>
    <row r="2250" spans="9:13" x14ac:dyDescent="0.25">
      <c r="I2250" s="135">
        <v>37113</v>
      </c>
      <c r="J2250" s="136">
        <v>1190.17</v>
      </c>
      <c r="K2250" s="136">
        <v>1342.98</v>
      </c>
      <c r="L2250" s="138">
        <f t="shared" si="78"/>
        <v>5.6953093972605126E-3</v>
      </c>
      <c r="M2250" s="138">
        <f t="shared" si="79"/>
        <v>1.4914465540127369E-3</v>
      </c>
    </row>
    <row r="2251" spans="9:13" x14ac:dyDescent="0.25">
      <c r="I2251" s="135">
        <v>37116</v>
      </c>
      <c r="J2251" s="136">
        <v>1191.29</v>
      </c>
      <c r="K2251" s="136">
        <v>1350.03</v>
      </c>
      <c r="L2251" s="138">
        <f t="shared" si="78"/>
        <v>9.4104203601157047E-4</v>
      </c>
      <c r="M2251" s="138">
        <f t="shared" si="79"/>
        <v>5.2495197247911024E-3</v>
      </c>
    </row>
    <row r="2252" spans="9:13" x14ac:dyDescent="0.25">
      <c r="I2252" s="135">
        <v>37117</v>
      </c>
      <c r="J2252" s="136">
        <v>1186.74</v>
      </c>
      <c r="K2252" s="136">
        <v>1349.65</v>
      </c>
      <c r="L2252" s="138">
        <f t="shared" si="78"/>
        <v>-3.8193890656346942E-3</v>
      </c>
      <c r="M2252" s="138">
        <f t="shared" si="79"/>
        <v>-2.814752264763611E-4</v>
      </c>
    </row>
    <row r="2253" spans="9:13" x14ac:dyDescent="0.25">
      <c r="I2253" s="135">
        <v>37118</v>
      </c>
      <c r="J2253" s="136">
        <v>1178.03</v>
      </c>
      <c r="K2253" s="136">
        <v>1355.06</v>
      </c>
      <c r="L2253" s="138">
        <f t="shared" si="78"/>
        <v>-7.3394340799164404E-3</v>
      </c>
      <c r="M2253" s="138">
        <f t="shared" si="79"/>
        <v>4.0084466343124911E-3</v>
      </c>
    </row>
    <row r="2254" spans="9:13" x14ac:dyDescent="0.25">
      <c r="I2254" s="135">
        <v>37119</v>
      </c>
      <c r="J2254" s="136">
        <v>1181.6600000000001</v>
      </c>
      <c r="K2254" s="136">
        <v>1355.31</v>
      </c>
      <c r="L2254" s="138">
        <f t="shared" si="78"/>
        <v>3.0814155836439727E-3</v>
      </c>
      <c r="M2254" s="138">
        <f t="shared" si="79"/>
        <v>1.8449367555680192E-4</v>
      </c>
    </row>
    <row r="2255" spans="9:13" x14ac:dyDescent="0.25">
      <c r="I2255" s="135">
        <v>37120</v>
      </c>
      <c r="J2255" s="136">
        <v>1161.98</v>
      </c>
      <c r="K2255" s="136">
        <v>1351.83</v>
      </c>
      <c r="L2255" s="138">
        <f t="shared" si="78"/>
        <v>-1.6654536838007602E-2</v>
      </c>
      <c r="M2255" s="138">
        <f t="shared" si="79"/>
        <v>-2.5676782433539324E-3</v>
      </c>
    </row>
    <row r="2256" spans="9:13" x14ac:dyDescent="0.25">
      <c r="I2256" s="135">
        <v>37123</v>
      </c>
      <c r="J2256" s="136">
        <v>1171.42</v>
      </c>
      <c r="K2256" s="136">
        <v>1345.9</v>
      </c>
      <c r="L2256" s="138">
        <f t="shared" si="78"/>
        <v>8.1240640974888159E-3</v>
      </c>
      <c r="M2256" s="138">
        <f t="shared" si="79"/>
        <v>-4.3866462498981648E-3</v>
      </c>
    </row>
    <row r="2257" spans="9:13" x14ac:dyDescent="0.25">
      <c r="I2257" s="135">
        <v>37124</v>
      </c>
      <c r="J2257" s="136">
        <v>1157.27</v>
      </c>
      <c r="K2257" s="136">
        <v>1347.15</v>
      </c>
      <c r="L2257" s="138">
        <f t="shared" si="78"/>
        <v>-1.2079356678219674E-2</v>
      </c>
      <c r="M2257" s="138">
        <f t="shared" si="79"/>
        <v>9.2874656363771445E-4</v>
      </c>
    </row>
    <row r="2258" spans="9:13" x14ac:dyDescent="0.25">
      <c r="I2258" s="135">
        <v>37125</v>
      </c>
      <c r="J2258" s="136">
        <v>1165.32</v>
      </c>
      <c r="K2258" s="136">
        <v>1346.74</v>
      </c>
      <c r="L2258" s="138">
        <f t="shared" si="78"/>
        <v>6.9560258193852378E-3</v>
      </c>
      <c r="M2258" s="138">
        <f t="shared" si="79"/>
        <v>-3.0434621237433236E-4</v>
      </c>
    </row>
    <row r="2259" spans="9:13" x14ac:dyDescent="0.25">
      <c r="I2259" s="135">
        <v>37126</v>
      </c>
      <c r="J2259" s="136">
        <v>1162.0899999999999</v>
      </c>
      <c r="K2259" s="136">
        <v>1350.55</v>
      </c>
      <c r="L2259" s="138">
        <f t="shared" si="78"/>
        <v>-2.7717708440600165E-3</v>
      </c>
      <c r="M2259" s="138">
        <f t="shared" si="79"/>
        <v>2.8290538634034375E-3</v>
      </c>
    </row>
    <row r="2260" spans="9:13" x14ac:dyDescent="0.25">
      <c r="I2260" s="135">
        <v>37127</v>
      </c>
      <c r="J2260" s="136">
        <v>1184.94</v>
      </c>
      <c r="K2260" s="136">
        <v>1360.02</v>
      </c>
      <c r="L2260" s="138">
        <f t="shared" si="78"/>
        <v>1.9662848832706709E-2</v>
      </c>
      <c r="M2260" s="138">
        <f t="shared" si="79"/>
        <v>7.0119580911480713E-3</v>
      </c>
    </row>
    <row r="2261" spans="9:13" x14ac:dyDescent="0.25">
      <c r="I2261" s="135">
        <v>37130</v>
      </c>
      <c r="J2261" s="136">
        <v>1179.22</v>
      </c>
      <c r="K2261" s="136">
        <v>1356.89</v>
      </c>
      <c r="L2261" s="138">
        <f t="shared" si="78"/>
        <v>-4.8272486370618149E-3</v>
      </c>
      <c r="M2261" s="138">
        <f t="shared" si="79"/>
        <v>-2.3014367435772133E-3</v>
      </c>
    </row>
    <row r="2262" spans="9:13" x14ac:dyDescent="0.25">
      <c r="I2262" s="135">
        <v>37131</v>
      </c>
      <c r="J2262" s="136">
        <v>1161.51</v>
      </c>
      <c r="K2262" s="136">
        <v>1346.33</v>
      </c>
      <c r="L2262" s="138">
        <f t="shared" si="78"/>
        <v>-1.5018401994538794E-2</v>
      </c>
      <c r="M2262" s="138">
        <f t="shared" si="79"/>
        <v>-7.7825026347015398E-3</v>
      </c>
    </row>
    <row r="2263" spans="9:13" x14ac:dyDescent="0.25">
      <c r="I2263" s="135">
        <v>37132</v>
      </c>
      <c r="J2263" s="136">
        <v>1148.5999999999999</v>
      </c>
      <c r="K2263" s="136">
        <v>1340.8</v>
      </c>
      <c r="L2263" s="138">
        <f t="shared" si="78"/>
        <v>-1.1114841886854252E-2</v>
      </c>
      <c r="M2263" s="138">
        <f t="shared" si="79"/>
        <v>-4.1074625091916343E-3</v>
      </c>
    </row>
    <row r="2264" spans="9:13" x14ac:dyDescent="0.25">
      <c r="I2264" s="135">
        <v>37133</v>
      </c>
      <c r="J2264" s="136">
        <v>1129.04</v>
      </c>
      <c r="K2264" s="136">
        <v>1340.8</v>
      </c>
      <c r="L2264" s="138">
        <f t="shared" si="78"/>
        <v>-1.7029427128678346E-2</v>
      </c>
      <c r="M2264" s="138">
        <f t="shared" si="79"/>
        <v>0</v>
      </c>
    </row>
    <row r="2265" spans="9:13" x14ac:dyDescent="0.25">
      <c r="I2265" s="135">
        <v>37134</v>
      </c>
      <c r="J2265" s="136">
        <v>1133.5899999999999</v>
      </c>
      <c r="K2265" s="136">
        <v>1334.71</v>
      </c>
      <c r="L2265" s="138">
        <f t="shared" si="78"/>
        <v>4.0299723659037367E-3</v>
      </c>
      <c r="M2265" s="138">
        <f t="shared" si="79"/>
        <v>-4.5420644391407508E-3</v>
      </c>
    </row>
    <row r="2266" spans="9:13" x14ac:dyDescent="0.25">
      <c r="I2266" s="135">
        <v>37137</v>
      </c>
      <c r="J2266" s="136">
        <v>1133.5899999999999</v>
      </c>
      <c r="K2266" s="136">
        <v>1322.17</v>
      </c>
      <c r="L2266" s="138">
        <f t="shared" si="78"/>
        <v>0</v>
      </c>
      <c r="M2266" s="138">
        <f t="shared" si="79"/>
        <v>-9.3952993534175688E-3</v>
      </c>
    </row>
    <row r="2267" spans="9:13" x14ac:dyDescent="0.25">
      <c r="I2267" s="135">
        <v>37138</v>
      </c>
      <c r="J2267" s="136">
        <v>1132.94</v>
      </c>
      <c r="K2267" s="136">
        <v>1323.45</v>
      </c>
      <c r="L2267" s="138">
        <f t="shared" si="78"/>
        <v>-5.7339955363038106E-4</v>
      </c>
      <c r="M2267" s="138">
        <f t="shared" si="79"/>
        <v>9.6810546298885366E-4</v>
      </c>
    </row>
    <row r="2268" spans="9:13" x14ac:dyDescent="0.25">
      <c r="I2268" s="135">
        <v>37139</v>
      </c>
      <c r="J2268" s="136">
        <v>1131.75</v>
      </c>
      <c r="K2268" s="136">
        <v>1321.86</v>
      </c>
      <c r="L2268" s="138">
        <f t="shared" si="78"/>
        <v>-1.050364538280981E-3</v>
      </c>
      <c r="M2268" s="138">
        <f t="shared" si="79"/>
        <v>-1.2014054176585028E-3</v>
      </c>
    </row>
    <row r="2269" spans="9:13" x14ac:dyDescent="0.25">
      <c r="I2269" s="135">
        <v>37140</v>
      </c>
      <c r="J2269" s="136">
        <v>1106.4000000000001</v>
      </c>
      <c r="K2269" s="136">
        <v>1312.95</v>
      </c>
      <c r="L2269" s="138">
        <f t="shared" si="78"/>
        <v>-2.2398939695162278E-2</v>
      </c>
      <c r="M2269" s="138">
        <f t="shared" si="79"/>
        <v>-6.7405020198809673E-3</v>
      </c>
    </row>
    <row r="2270" spans="9:13" x14ac:dyDescent="0.25">
      <c r="I2270" s="135">
        <v>37141</v>
      </c>
      <c r="J2270" s="136">
        <v>1085.79</v>
      </c>
      <c r="K2270" s="136">
        <v>1309.1199999999999</v>
      </c>
      <c r="L2270" s="138">
        <f t="shared" si="78"/>
        <v>-1.8627982646420939E-2</v>
      </c>
      <c r="M2270" s="138">
        <f t="shared" si="79"/>
        <v>-2.9170950912069419E-3</v>
      </c>
    </row>
    <row r="2271" spans="9:13" x14ac:dyDescent="0.25">
      <c r="I2271" s="135">
        <v>37144</v>
      </c>
      <c r="J2271" s="136">
        <v>1092.54</v>
      </c>
      <c r="K2271" s="136">
        <v>1321.13</v>
      </c>
      <c r="L2271" s="138">
        <f t="shared" si="78"/>
        <v>6.2166717321028931E-3</v>
      </c>
      <c r="M2271" s="138">
        <f t="shared" si="79"/>
        <v>9.1741016866293528E-3</v>
      </c>
    </row>
    <row r="2272" spans="9:13" x14ac:dyDescent="0.25">
      <c r="I2272" s="135">
        <v>37145</v>
      </c>
      <c r="J2272" s="136">
        <v>1092.54</v>
      </c>
      <c r="K2272" s="136">
        <v>1273.54</v>
      </c>
      <c r="L2272" s="138">
        <f t="shared" si="78"/>
        <v>0</v>
      </c>
      <c r="M2272" s="138">
        <f t="shared" si="79"/>
        <v>-3.6022193122554287E-2</v>
      </c>
    </row>
    <row r="2273" spans="9:13" x14ac:dyDescent="0.25">
      <c r="I2273" s="135">
        <v>37146</v>
      </c>
      <c r="J2273" s="136">
        <v>1092.54</v>
      </c>
      <c r="K2273" s="136">
        <v>1274.95</v>
      </c>
      <c r="L2273" s="138">
        <f t="shared" si="78"/>
        <v>0</v>
      </c>
      <c r="M2273" s="138">
        <f t="shared" si="79"/>
        <v>1.1071501484052971E-3</v>
      </c>
    </row>
    <row r="2274" spans="9:13" x14ac:dyDescent="0.25">
      <c r="I2274" s="135">
        <v>37147</v>
      </c>
      <c r="J2274" s="136">
        <v>1092.54</v>
      </c>
      <c r="K2274" s="136">
        <v>1278.21</v>
      </c>
      <c r="L2274" s="138">
        <f t="shared" si="78"/>
        <v>0</v>
      </c>
      <c r="M2274" s="138">
        <f t="shared" si="79"/>
        <v>2.5569630181575677E-3</v>
      </c>
    </row>
    <row r="2275" spans="9:13" x14ac:dyDescent="0.25">
      <c r="I2275" s="135">
        <v>37148</v>
      </c>
      <c r="J2275" s="136">
        <v>1092.54</v>
      </c>
      <c r="K2275" s="136">
        <v>1279.82</v>
      </c>
      <c r="L2275" s="138">
        <f t="shared" si="78"/>
        <v>0</v>
      </c>
      <c r="M2275" s="138">
        <f t="shared" si="79"/>
        <v>1.2595739354252431E-3</v>
      </c>
    </row>
    <row r="2276" spans="9:13" x14ac:dyDescent="0.25">
      <c r="I2276" s="135">
        <v>37151</v>
      </c>
      <c r="J2276" s="136">
        <v>1038.78</v>
      </c>
      <c r="K2276" s="136">
        <v>1281.6300000000001</v>
      </c>
      <c r="L2276" s="138">
        <f t="shared" si="78"/>
        <v>-4.9206436377615459E-2</v>
      </c>
      <c r="M2276" s="138">
        <f t="shared" si="79"/>
        <v>1.4142613805067689E-3</v>
      </c>
    </row>
    <row r="2277" spans="9:13" x14ac:dyDescent="0.25">
      <c r="I2277" s="135">
        <v>37152</v>
      </c>
      <c r="J2277" s="136">
        <v>1032.75</v>
      </c>
      <c r="K2277" s="136">
        <v>1264.94</v>
      </c>
      <c r="L2277" s="138">
        <f t="shared" si="78"/>
        <v>-5.8048865014728558E-3</v>
      </c>
      <c r="M2277" s="138">
        <f t="shared" si="79"/>
        <v>-1.3022479186660779E-2</v>
      </c>
    </row>
    <row r="2278" spans="9:13" x14ac:dyDescent="0.25">
      <c r="I2278" s="135">
        <v>37153</v>
      </c>
      <c r="J2278" s="136">
        <v>1016.1</v>
      </c>
      <c r="K2278" s="136">
        <v>1258.6500000000001</v>
      </c>
      <c r="L2278" s="138">
        <f t="shared" si="78"/>
        <v>-1.6122004357298454E-2</v>
      </c>
      <c r="M2278" s="138">
        <f t="shared" si="79"/>
        <v>-4.9725678688316939E-3</v>
      </c>
    </row>
    <row r="2279" spans="9:13" x14ac:dyDescent="0.25">
      <c r="I2279" s="135">
        <v>37154</v>
      </c>
      <c r="J2279" s="136">
        <v>984.55</v>
      </c>
      <c r="K2279" s="136">
        <v>1227.04</v>
      </c>
      <c r="L2279" s="138">
        <f t="shared" si="78"/>
        <v>-3.1050093494734837E-2</v>
      </c>
      <c r="M2279" s="138">
        <f t="shared" si="79"/>
        <v>-2.5114209669089997E-2</v>
      </c>
    </row>
    <row r="2280" spans="9:13" x14ac:dyDescent="0.25">
      <c r="I2280" s="135">
        <v>37155</v>
      </c>
      <c r="J2280" s="136">
        <v>965.8</v>
      </c>
      <c r="K2280" s="136">
        <v>1197.3699999999999</v>
      </c>
      <c r="L2280" s="138">
        <f t="shared" si="78"/>
        <v>-1.9044233406124628E-2</v>
      </c>
      <c r="M2280" s="138">
        <f t="shared" si="79"/>
        <v>-2.4180140826704975E-2</v>
      </c>
    </row>
    <row r="2281" spans="9:13" x14ac:dyDescent="0.25">
      <c r="I2281" s="135">
        <v>37158</v>
      </c>
      <c r="J2281" s="136">
        <v>1003.45</v>
      </c>
      <c r="K2281" s="136">
        <v>1218.32</v>
      </c>
      <c r="L2281" s="138">
        <f t="shared" si="78"/>
        <v>3.8983226340857415E-2</v>
      </c>
      <c r="M2281" s="138">
        <f t="shared" si="79"/>
        <v>1.7496680224157984E-2</v>
      </c>
    </row>
    <row r="2282" spans="9:13" x14ac:dyDescent="0.25">
      <c r="I2282" s="135">
        <v>37159</v>
      </c>
      <c r="J2282" s="136">
        <v>1012.27</v>
      </c>
      <c r="K2282" s="136">
        <v>1218</v>
      </c>
      <c r="L2282" s="138">
        <f t="shared" si="78"/>
        <v>8.789675619113993E-3</v>
      </c>
      <c r="M2282" s="138">
        <f t="shared" si="79"/>
        <v>-2.6265677326148826E-4</v>
      </c>
    </row>
    <row r="2283" spans="9:13" x14ac:dyDescent="0.25">
      <c r="I2283" s="135">
        <v>37160</v>
      </c>
      <c r="J2283" s="136">
        <v>1007.05</v>
      </c>
      <c r="K2283" s="136">
        <v>1219.83</v>
      </c>
      <c r="L2283" s="138">
        <f t="shared" si="78"/>
        <v>-5.1567269601983934E-3</v>
      </c>
      <c r="M2283" s="138">
        <f t="shared" si="79"/>
        <v>1.5024630541871323E-3</v>
      </c>
    </row>
    <row r="2284" spans="9:13" x14ac:dyDescent="0.25">
      <c r="I2284" s="135">
        <v>37161</v>
      </c>
      <c r="J2284" s="136">
        <v>1018.61</v>
      </c>
      <c r="K2284" s="136">
        <v>1208.52</v>
      </c>
      <c r="L2284" s="138">
        <f t="shared" si="78"/>
        <v>1.1479072538602909E-2</v>
      </c>
      <c r="M2284" s="138">
        <f t="shared" si="79"/>
        <v>-9.271783773148674E-3</v>
      </c>
    </row>
    <row r="2285" spans="9:13" x14ac:dyDescent="0.25">
      <c r="I2285" s="135">
        <v>37162</v>
      </c>
      <c r="J2285" s="136">
        <v>1040.95</v>
      </c>
      <c r="K2285" s="136">
        <v>1217.95</v>
      </c>
      <c r="L2285" s="138">
        <f t="shared" si="78"/>
        <v>2.1931848303079718E-2</v>
      </c>
      <c r="M2285" s="138">
        <f t="shared" si="79"/>
        <v>7.8029325124946746E-3</v>
      </c>
    </row>
    <row r="2286" spans="9:13" x14ac:dyDescent="0.25">
      <c r="I2286" s="135">
        <v>37165</v>
      </c>
      <c r="J2286" s="136">
        <v>1038.55</v>
      </c>
      <c r="K2286" s="136">
        <v>1219.3699999999999</v>
      </c>
      <c r="L2286" s="138">
        <f t="shared" si="78"/>
        <v>-2.305586243335502E-3</v>
      </c>
      <c r="M2286" s="138">
        <f t="shared" si="79"/>
        <v>1.1658935095856524E-3</v>
      </c>
    </row>
    <row r="2287" spans="9:13" x14ac:dyDescent="0.25">
      <c r="I2287" s="135">
        <v>37166</v>
      </c>
      <c r="J2287" s="136">
        <v>1051.3399999999999</v>
      </c>
      <c r="K2287" s="136">
        <v>1207.8599999999999</v>
      </c>
      <c r="L2287" s="138">
        <f t="shared" si="78"/>
        <v>1.2315247219681252E-2</v>
      </c>
      <c r="M2287" s="138">
        <f t="shared" si="79"/>
        <v>-9.4393006224525716E-3</v>
      </c>
    </row>
    <row r="2288" spans="9:13" x14ac:dyDescent="0.25">
      <c r="I2288" s="135">
        <v>37167</v>
      </c>
      <c r="J2288" s="136">
        <v>1072.28</v>
      </c>
      <c r="K2288" s="136">
        <v>1197.1500000000001</v>
      </c>
      <c r="L2288" s="138">
        <f t="shared" si="78"/>
        <v>1.9917438697281617E-2</v>
      </c>
      <c r="M2288" s="138">
        <f t="shared" si="79"/>
        <v>-8.8669216631064949E-3</v>
      </c>
    </row>
    <row r="2289" spans="9:13" x14ac:dyDescent="0.25">
      <c r="I2289" s="135">
        <v>37168</v>
      </c>
      <c r="J2289" s="136">
        <v>1069.6300000000001</v>
      </c>
      <c r="K2289" s="136">
        <v>1189.05</v>
      </c>
      <c r="L2289" s="138">
        <f t="shared" si="78"/>
        <v>-2.471369418435356E-3</v>
      </c>
      <c r="M2289" s="138">
        <f t="shared" si="79"/>
        <v>-6.7660694148604069E-3</v>
      </c>
    </row>
    <row r="2290" spans="9:13" x14ac:dyDescent="0.25">
      <c r="I2290" s="135">
        <v>37169</v>
      </c>
      <c r="J2290" s="136">
        <v>1071.3800000000001</v>
      </c>
      <c r="K2290" s="136">
        <v>1168.21</v>
      </c>
      <c r="L2290" s="138">
        <f t="shared" si="78"/>
        <v>1.6360797659003578E-3</v>
      </c>
      <c r="M2290" s="138">
        <f t="shared" si="79"/>
        <v>-1.7526596863041855E-2</v>
      </c>
    </row>
    <row r="2291" spans="9:13" x14ac:dyDescent="0.25">
      <c r="I2291" s="135">
        <v>37172</v>
      </c>
      <c r="J2291" s="136">
        <v>1062.44</v>
      </c>
      <c r="K2291" s="136">
        <v>1168.21</v>
      </c>
      <c r="L2291" s="138">
        <f t="shared" si="78"/>
        <v>-8.3443782784820078E-3</v>
      </c>
      <c r="M2291" s="138">
        <f t="shared" si="79"/>
        <v>0</v>
      </c>
    </row>
    <row r="2292" spans="9:13" x14ac:dyDescent="0.25">
      <c r="I2292" s="135">
        <v>37173</v>
      </c>
      <c r="J2292" s="136">
        <v>1056.75</v>
      </c>
      <c r="K2292" s="136">
        <v>1134.69</v>
      </c>
      <c r="L2292" s="138">
        <f t="shared" si="78"/>
        <v>-5.3555965513347147E-3</v>
      </c>
      <c r="M2292" s="138">
        <f t="shared" si="79"/>
        <v>-2.869347120808757E-2</v>
      </c>
    </row>
    <row r="2293" spans="9:13" x14ac:dyDescent="0.25">
      <c r="I2293" s="135">
        <v>37174</v>
      </c>
      <c r="J2293" s="136">
        <v>1080.99</v>
      </c>
      <c r="K2293" s="136">
        <v>1131.8800000000001</v>
      </c>
      <c r="L2293" s="138">
        <f t="shared" si="78"/>
        <v>2.2938254080908455E-2</v>
      </c>
      <c r="M2293" s="138">
        <f t="shared" si="79"/>
        <v>-2.4764473116004769E-3</v>
      </c>
    </row>
    <row r="2294" spans="9:13" x14ac:dyDescent="0.25">
      <c r="I2294" s="135">
        <v>37175</v>
      </c>
      <c r="J2294" s="136">
        <v>1097.43</v>
      </c>
      <c r="K2294" s="136">
        <v>1140.3599999999999</v>
      </c>
      <c r="L2294" s="138">
        <f t="shared" si="78"/>
        <v>1.5208281297699381E-2</v>
      </c>
      <c r="M2294" s="138">
        <f t="shared" si="79"/>
        <v>7.4919602784745644E-3</v>
      </c>
    </row>
    <row r="2295" spans="9:13" x14ac:dyDescent="0.25">
      <c r="I2295" s="135">
        <v>37176</v>
      </c>
      <c r="J2295" s="136">
        <v>1091.6500000000001</v>
      </c>
      <c r="K2295" s="136">
        <v>1133.97</v>
      </c>
      <c r="L2295" s="138">
        <f t="shared" si="78"/>
        <v>-5.2668507330763444E-3</v>
      </c>
      <c r="M2295" s="138">
        <f t="shared" si="79"/>
        <v>-5.6034936335892819E-3</v>
      </c>
    </row>
    <row r="2296" spans="9:13" x14ac:dyDescent="0.25">
      <c r="I2296" s="135">
        <v>37179</v>
      </c>
      <c r="J2296" s="136">
        <v>1089.98</v>
      </c>
      <c r="K2296" s="136">
        <v>1142.07</v>
      </c>
      <c r="L2296" s="138">
        <f t="shared" si="78"/>
        <v>-1.5297943480053796E-3</v>
      </c>
      <c r="M2296" s="138">
        <f t="shared" si="79"/>
        <v>7.1430461123309337E-3</v>
      </c>
    </row>
    <row r="2297" spans="9:13" x14ac:dyDescent="0.25">
      <c r="I2297" s="135">
        <v>37180</v>
      </c>
      <c r="J2297" s="136">
        <v>1097.55</v>
      </c>
      <c r="K2297" s="136">
        <v>1141.78</v>
      </c>
      <c r="L2297" s="138">
        <f t="shared" si="78"/>
        <v>6.9450815611295036E-3</v>
      </c>
      <c r="M2297" s="138">
        <f t="shared" si="79"/>
        <v>-2.5392489076848495E-4</v>
      </c>
    </row>
    <row r="2298" spans="9:13" x14ac:dyDescent="0.25">
      <c r="I2298" s="135">
        <v>37181</v>
      </c>
      <c r="J2298" s="136">
        <v>1077.0899999999999</v>
      </c>
      <c r="K2298" s="136">
        <v>1149.51</v>
      </c>
      <c r="L2298" s="138">
        <f t="shared" si="78"/>
        <v>-1.8641519748530854E-2</v>
      </c>
      <c r="M2298" s="138">
        <f t="shared" si="79"/>
        <v>6.7701308483245617E-3</v>
      </c>
    </row>
    <row r="2299" spans="9:13" x14ac:dyDescent="0.25">
      <c r="I2299" s="135">
        <v>37182</v>
      </c>
      <c r="J2299" s="136">
        <v>1068.6199999999999</v>
      </c>
      <c r="K2299" s="136">
        <v>1144.02</v>
      </c>
      <c r="L2299" s="138">
        <f t="shared" si="78"/>
        <v>-7.8637811139273678E-3</v>
      </c>
      <c r="M2299" s="138">
        <f t="shared" si="79"/>
        <v>-4.7759480126314769E-3</v>
      </c>
    </row>
    <row r="2300" spans="9:13" x14ac:dyDescent="0.25">
      <c r="I2300" s="135">
        <v>37183</v>
      </c>
      <c r="J2300" s="136">
        <v>1073.49</v>
      </c>
      <c r="K2300" s="136">
        <v>1137.21</v>
      </c>
      <c r="L2300" s="138">
        <f t="shared" si="78"/>
        <v>4.5572794819487925E-3</v>
      </c>
      <c r="M2300" s="138">
        <f t="shared" si="79"/>
        <v>-5.9526931347353594E-3</v>
      </c>
    </row>
    <row r="2301" spans="9:13" x14ac:dyDescent="0.25">
      <c r="I2301" s="135">
        <v>37186</v>
      </c>
      <c r="J2301" s="136">
        <v>1089.9100000000001</v>
      </c>
      <c r="K2301" s="136">
        <v>1137.21</v>
      </c>
      <c r="L2301" s="138">
        <f t="shared" si="78"/>
        <v>1.5295904014010445E-2</v>
      </c>
      <c r="M2301" s="138">
        <f t="shared" si="79"/>
        <v>0</v>
      </c>
    </row>
    <row r="2302" spans="9:13" x14ac:dyDescent="0.25">
      <c r="I2302" s="135">
        <v>37187</v>
      </c>
      <c r="J2302" s="136">
        <v>1084.79</v>
      </c>
      <c r="K2302" s="136">
        <v>1145.6300000000001</v>
      </c>
      <c r="L2302" s="138">
        <f t="shared" si="78"/>
        <v>-4.6976355845896618E-3</v>
      </c>
      <c r="M2302" s="138">
        <f t="shared" si="79"/>
        <v>7.4040854371664622E-3</v>
      </c>
    </row>
    <row r="2303" spans="9:13" x14ac:dyDescent="0.25">
      <c r="I2303" s="135">
        <v>37188</v>
      </c>
      <c r="J2303" s="136">
        <v>1085.2</v>
      </c>
      <c r="K2303" s="136">
        <v>1159.18</v>
      </c>
      <c r="L2303" s="138">
        <f t="shared" si="78"/>
        <v>3.7795333659056764E-4</v>
      </c>
      <c r="M2303" s="138">
        <f t="shared" si="79"/>
        <v>1.1827553398566686E-2</v>
      </c>
    </row>
    <row r="2304" spans="9:13" x14ac:dyDescent="0.25">
      <c r="I2304" s="135">
        <v>37189</v>
      </c>
      <c r="J2304" s="136">
        <v>1100.0999999999999</v>
      </c>
      <c r="K2304" s="136">
        <v>1156.8699999999999</v>
      </c>
      <c r="L2304" s="138">
        <f t="shared" si="78"/>
        <v>1.3730187983781665E-2</v>
      </c>
      <c r="M2304" s="138">
        <f t="shared" si="79"/>
        <v>-1.9927880053142505E-3</v>
      </c>
    </row>
    <row r="2305" spans="9:13" x14ac:dyDescent="0.25">
      <c r="I2305" s="135">
        <v>37190</v>
      </c>
      <c r="J2305" s="136">
        <v>1104.6099999999999</v>
      </c>
      <c r="K2305" s="136">
        <v>1156.03</v>
      </c>
      <c r="L2305" s="138">
        <f t="shared" si="78"/>
        <v>4.0996273066084823E-3</v>
      </c>
      <c r="M2305" s="138">
        <f t="shared" si="79"/>
        <v>-7.2609714142463566E-4</v>
      </c>
    </row>
    <row r="2306" spans="9:13" x14ac:dyDescent="0.25">
      <c r="I2306" s="135">
        <v>37193</v>
      </c>
      <c r="J2306" s="136">
        <v>1078.3</v>
      </c>
      <c r="K2306" s="136">
        <v>1150.5</v>
      </c>
      <c r="L2306" s="138">
        <f t="shared" si="78"/>
        <v>-2.3818361231565846E-2</v>
      </c>
      <c r="M2306" s="138">
        <f t="shared" si="79"/>
        <v>-4.7836128820186096E-3</v>
      </c>
    </row>
    <row r="2307" spans="9:13" x14ac:dyDescent="0.25">
      <c r="I2307" s="135">
        <v>37194</v>
      </c>
      <c r="J2307" s="136">
        <v>1059.8</v>
      </c>
      <c r="K2307" s="136">
        <v>1141.08</v>
      </c>
      <c r="L2307" s="138">
        <f t="shared" si="78"/>
        <v>-1.7156635444681444E-2</v>
      </c>
      <c r="M2307" s="138">
        <f t="shared" si="79"/>
        <v>-8.1877444589309629E-3</v>
      </c>
    </row>
    <row r="2308" spans="9:13" x14ac:dyDescent="0.25">
      <c r="I2308" s="135">
        <v>37195</v>
      </c>
      <c r="J2308" s="136">
        <v>1059.78</v>
      </c>
      <c r="K2308" s="136">
        <v>1139.33</v>
      </c>
      <c r="L2308" s="138">
        <f t="shared" si="78"/>
        <v>-1.8871485185866967E-5</v>
      </c>
      <c r="M2308" s="138">
        <f t="shared" si="79"/>
        <v>-1.5336348021172926E-3</v>
      </c>
    </row>
    <row r="2309" spans="9:13" x14ac:dyDescent="0.25">
      <c r="I2309" s="135">
        <v>37196</v>
      </c>
      <c r="J2309" s="136">
        <v>1084.0999999999999</v>
      </c>
      <c r="K2309" s="136">
        <v>1139.33</v>
      </c>
      <c r="L2309" s="138">
        <f t="shared" si="78"/>
        <v>2.2948159051878633E-2</v>
      </c>
      <c r="M2309" s="138">
        <f t="shared" si="79"/>
        <v>0</v>
      </c>
    </row>
    <row r="2310" spans="9:13" x14ac:dyDescent="0.25">
      <c r="I2310" s="135">
        <v>37197</v>
      </c>
      <c r="J2310" s="136">
        <v>1087.2</v>
      </c>
      <c r="K2310" s="136">
        <v>1139.33</v>
      </c>
      <c r="L2310" s="138">
        <f t="shared" si="78"/>
        <v>2.8595148049074225E-3</v>
      </c>
      <c r="M2310" s="138">
        <f t="shared" si="79"/>
        <v>0</v>
      </c>
    </row>
    <row r="2311" spans="9:13" x14ac:dyDescent="0.25">
      <c r="I2311" s="135">
        <v>37200</v>
      </c>
      <c r="J2311" s="136">
        <v>1102.8499999999999</v>
      </c>
      <c r="K2311" s="136">
        <v>1139.5999999999999</v>
      </c>
      <c r="L2311" s="138">
        <f t="shared" ref="L2311:L2374" si="80">(J2311-J2310)/J2310</f>
        <v>1.4394775570272134E-2</v>
      </c>
      <c r="M2311" s="138">
        <f t="shared" ref="M2311:M2374" si="81">(K2311-K2310)/K2310</f>
        <v>2.3698138379572365E-4</v>
      </c>
    </row>
    <row r="2312" spans="9:13" x14ac:dyDescent="0.25">
      <c r="I2312" s="135">
        <v>37201</v>
      </c>
      <c r="J2312" s="136">
        <v>1118.8599999999999</v>
      </c>
      <c r="K2312" s="136">
        <v>1131.21</v>
      </c>
      <c r="L2312" s="138">
        <f t="shared" si="80"/>
        <v>1.4516933399827712E-2</v>
      </c>
      <c r="M2312" s="138">
        <f t="shared" si="81"/>
        <v>-7.3622323622322509E-3</v>
      </c>
    </row>
    <row r="2313" spans="9:13" x14ac:dyDescent="0.25">
      <c r="I2313" s="135">
        <v>37202</v>
      </c>
      <c r="J2313" s="136">
        <v>1115.8</v>
      </c>
      <c r="K2313" s="136">
        <v>1146.58</v>
      </c>
      <c r="L2313" s="138">
        <f t="shared" si="80"/>
        <v>-2.7349266217399368E-3</v>
      </c>
      <c r="M2313" s="138">
        <f t="shared" si="81"/>
        <v>1.3587220763607013E-2</v>
      </c>
    </row>
    <row r="2314" spans="9:13" x14ac:dyDescent="0.25">
      <c r="I2314" s="135">
        <v>37203</v>
      </c>
      <c r="J2314" s="136">
        <v>1118.54</v>
      </c>
      <c r="K2314" s="136">
        <v>1156.8599999999999</v>
      </c>
      <c r="L2314" s="138">
        <f t="shared" si="80"/>
        <v>2.4556372109697162E-3</v>
      </c>
      <c r="M2314" s="138">
        <f t="shared" si="81"/>
        <v>8.9657939262851021E-3</v>
      </c>
    </row>
    <row r="2315" spans="9:13" x14ac:dyDescent="0.25">
      <c r="I2315" s="135">
        <v>37204</v>
      </c>
      <c r="J2315" s="136">
        <v>1120.31</v>
      </c>
      <c r="K2315" s="136">
        <v>1153.53</v>
      </c>
      <c r="L2315" s="138">
        <f t="shared" si="80"/>
        <v>1.5824199402792764E-3</v>
      </c>
      <c r="M2315" s="138">
        <f t="shared" si="81"/>
        <v>-2.878481406565987E-3</v>
      </c>
    </row>
    <row r="2316" spans="9:13" x14ac:dyDescent="0.25">
      <c r="I2316" s="135">
        <v>37207</v>
      </c>
      <c r="J2316" s="136">
        <v>1118.33</v>
      </c>
      <c r="K2316" s="136">
        <v>1141.1300000000001</v>
      </c>
      <c r="L2316" s="138">
        <f t="shared" si="80"/>
        <v>-1.7673679606537639E-3</v>
      </c>
      <c r="M2316" s="138">
        <f t="shared" si="81"/>
        <v>-1.074961206037109E-2</v>
      </c>
    </row>
    <row r="2317" spans="9:13" x14ac:dyDescent="0.25">
      <c r="I2317" s="135">
        <v>37208</v>
      </c>
      <c r="J2317" s="136">
        <v>1139.0899999999999</v>
      </c>
      <c r="K2317" s="136">
        <v>1145.3499999999999</v>
      </c>
      <c r="L2317" s="138">
        <f t="shared" si="80"/>
        <v>1.8563393631575647E-2</v>
      </c>
      <c r="M2317" s="138">
        <f t="shared" si="81"/>
        <v>3.698088736603016E-3</v>
      </c>
    </row>
    <row r="2318" spans="9:13" x14ac:dyDescent="0.25">
      <c r="I2318" s="135">
        <v>37209</v>
      </c>
      <c r="J2318" s="136">
        <v>1141.22</v>
      </c>
      <c r="K2318" s="136">
        <v>1160.57</v>
      </c>
      <c r="L2318" s="138">
        <f t="shared" si="80"/>
        <v>1.8699137030437536E-3</v>
      </c>
      <c r="M2318" s="138">
        <f t="shared" si="81"/>
        <v>1.328851442790416E-2</v>
      </c>
    </row>
    <row r="2319" spans="9:13" x14ac:dyDescent="0.25">
      <c r="I2319" s="135">
        <v>37210</v>
      </c>
      <c r="J2319" s="136">
        <v>1142.25</v>
      </c>
      <c r="K2319" s="136">
        <v>1168.98</v>
      </c>
      <c r="L2319" s="138">
        <f t="shared" si="80"/>
        <v>9.0254289269375994E-4</v>
      </c>
      <c r="M2319" s="138">
        <f t="shared" si="81"/>
        <v>7.2464392496791076E-3</v>
      </c>
    </row>
    <row r="2320" spans="9:13" x14ac:dyDescent="0.25">
      <c r="I2320" s="135">
        <v>37211</v>
      </c>
      <c r="J2320" s="136">
        <v>1138.6600000000001</v>
      </c>
      <c r="K2320" s="136">
        <v>1174.95</v>
      </c>
      <c r="L2320" s="138">
        <f t="shared" si="80"/>
        <v>-3.1429196760778448E-3</v>
      </c>
      <c r="M2320" s="138">
        <f t="shared" si="81"/>
        <v>5.1070163732484962E-3</v>
      </c>
    </row>
    <row r="2321" spans="9:13" x14ac:dyDescent="0.25">
      <c r="I2321" s="135">
        <v>37214</v>
      </c>
      <c r="J2321" s="136">
        <v>1151.06</v>
      </c>
      <c r="K2321" s="136">
        <v>1178.78</v>
      </c>
      <c r="L2321" s="138">
        <f t="shared" si="80"/>
        <v>1.088999350113279E-2</v>
      </c>
      <c r="M2321" s="138">
        <f t="shared" si="81"/>
        <v>3.2597131792841626E-3</v>
      </c>
    </row>
    <row r="2322" spans="9:13" x14ac:dyDescent="0.25">
      <c r="I2322" s="135">
        <v>37215</v>
      </c>
      <c r="J2322" s="136">
        <v>1142.67</v>
      </c>
      <c r="K2322" s="136">
        <v>1171.3800000000001</v>
      </c>
      <c r="L2322" s="138">
        <f t="shared" si="80"/>
        <v>-7.2889336785222948E-3</v>
      </c>
      <c r="M2322" s="138">
        <f t="shared" si="81"/>
        <v>-6.2776769202055206E-3</v>
      </c>
    </row>
    <row r="2323" spans="9:13" x14ac:dyDescent="0.25">
      <c r="I2323" s="135">
        <v>37216</v>
      </c>
      <c r="J2323" s="136">
        <v>1137.03</v>
      </c>
      <c r="K2323" s="136">
        <v>1158.8800000000001</v>
      </c>
      <c r="L2323" s="138">
        <f t="shared" si="80"/>
        <v>-4.9358082385991577E-3</v>
      </c>
      <c r="M2323" s="138">
        <f t="shared" si="81"/>
        <v>-1.0671174170636342E-2</v>
      </c>
    </row>
    <row r="2324" spans="9:13" x14ac:dyDescent="0.25">
      <c r="I2324" s="135">
        <v>37217</v>
      </c>
      <c r="J2324" s="136">
        <v>1137.03</v>
      </c>
      <c r="K2324" s="136">
        <v>1162.6500000000001</v>
      </c>
      <c r="L2324" s="138">
        <f t="shared" si="80"/>
        <v>0</v>
      </c>
      <c r="M2324" s="138">
        <f t="shared" si="81"/>
        <v>3.2531409636890633E-3</v>
      </c>
    </row>
    <row r="2325" spans="9:13" x14ac:dyDescent="0.25">
      <c r="I2325" s="135">
        <v>37218</v>
      </c>
      <c r="J2325" s="136">
        <v>1150.3399999999999</v>
      </c>
      <c r="K2325" s="136">
        <v>1172.25</v>
      </c>
      <c r="L2325" s="138">
        <f t="shared" si="80"/>
        <v>1.1705935639341043E-2</v>
      </c>
      <c r="M2325" s="138">
        <f t="shared" si="81"/>
        <v>8.2569990968906441E-3</v>
      </c>
    </row>
    <row r="2326" spans="9:13" x14ac:dyDescent="0.25">
      <c r="I2326" s="135">
        <v>37221</v>
      </c>
      <c r="J2326" s="136">
        <v>1157.43</v>
      </c>
      <c r="K2326" s="136">
        <v>1178.49</v>
      </c>
      <c r="L2326" s="138">
        <f t="shared" si="80"/>
        <v>6.1633951701237427E-3</v>
      </c>
      <c r="M2326" s="138">
        <f t="shared" si="81"/>
        <v>5.3230966090851003E-3</v>
      </c>
    </row>
    <row r="2327" spans="9:13" x14ac:dyDescent="0.25">
      <c r="I2327" s="135">
        <v>37222</v>
      </c>
      <c r="J2327" s="136">
        <v>1149.51</v>
      </c>
      <c r="K2327" s="136">
        <v>1178.75</v>
      </c>
      <c r="L2327" s="138">
        <f t="shared" si="80"/>
        <v>-6.8427464295897572E-3</v>
      </c>
      <c r="M2327" s="138">
        <f t="shared" si="81"/>
        <v>2.2062130353247877E-4</v>
      </c>
    </row>
    <row r="2328" spans="9:13" x14ac:dyDescent="0.25">
      <c r="I2328" s="135">
        <v>37223</v>
      </c>
      <c r="J2328" s="136">
        <v>1128.53</v>
      </c>
      <c r="K2328" s="136">
        <v>1179.4100000000001</v>
      </c>
      <c r="L2328" s="138">
        <f t="shared" si="80"/>
        <v>-1.8251254882515174E-2</v>
      </c>
      <c r="M2328" s="138">
        <f t="shared" si="81"/>
        <v>5.599151643691044E-4</v>
      </c>
    </row>
    <row r="2329" spans="9:13" x14ac:dyDescent="0.25">
      <c r="I2329" s="135">
        <v>37224</v>
      </c>
      <c r="J2329" s="136">
        <v>1140.2</v>
      </c>
      <c r="K2329" s="136">
        <v>1172.94</v>
      </c>
      <c r="L2329" s="138">
        <f t="shared" si="80"/>
        <v>1.034088593125577E-2</v>
      </c>
      <c r="M2329" s="138">
        <f t="shared" si="81"/>
        <v>-5.4857937443298149E-3</v>
      </c>
    </row>
    <row r="2330" spans="9:13" x14ac:dyDescent="0.25">
      <c r="I2330" s="135">
        <v>37225</v>
      </c>
      <c r="J2330" s="136">
        <v>1139.46</v>
      </c>
      <c r="K2330" s="136">
        <v>1167.46</v>
      </c>
      <c r="L2330" s="138">
        <f t="shared" si="80"/>
        <v>-6.4900894579899063E-4</v>
      </c>
      <c r="M2330" s="138">
        <f t="shared" si="81"/>
        <v>-4.6720207342234197E-3</v>
      </c>
    </row>
    <row r="2331" spans="9:13" x14ac:dyDescent="0.25">
      <c r="I2331" s="135">
        <v>37228</v>
      </c>
      <c r="J2331" s="136">
        <v>1129.9100000000001</v>
      </c>
      <c r="K2331" s="136">
        <v>1159.0999999999999</v>
      </c>
      <c r="L2331" s="138">
        <f t="shared" si="80"/>
        <v>-8.3811630070383808E-3</v>
      </c>
      <c r="M2331" s="138">
        <f t="shared" si="81"/>
        <v>-7.1608449111747957E-3</v>
      </c>
    </row>
    <row r="2332" spans="9:13" x14ac:dyDescent="0.25">
      <c r="I2332" s="135">
        <v>37229</v>
      </c>
      <c r="J2332" s="136">
        <v>1144.8</v>
      </c>
      <c r="K2332" s="136">
        <v>1159.25</v>
      </c>
      <c r="L2332" s="138">
        <f t="shared" si="80"/>
        <v>1.3178040728907499E-2</v>
      </c>
      <c r="M2332" s="138">
        <f t="shared" si="81"/>
        <v>1.2941074971968851E-4</v>
      </c>
    </row>
    <row r="2333" spans="9:13" x14ac:dyDescent="0.25">
      <c r="I2333" s="135">
        <v>37230</v>
      </c>
      <c r="J2333" s="136">
        <v>1170.3599999999999</v>
      </c>
      <c r="K2333" s="136">
        <v>1181.1500000000001</v>
      </c>
      <c r="L2333" s="138">
        <f t="shared" si="80"/>
        <v>2.2327044025157186E-2</v>
      </c>
      <c r="M2333" s="138">
        <f t="shared" si="81"/>
        <v>1.8891524692689319E-2</v>
      </c>
    </row>
    <row r="2334" spans="9:13" x14ac:dyDescent="0.25">
      <c r="I2334" s="135">
        <v>37231</v>
      </c>
      <c r="J2334" s="136">
        <v>1167.1099999999999</v>
      </c>
      <c r="K2334" s="136">
        <v>1187.3499999999999</v>
      </c>
      <c r="L2334" s="138">
        <f t="shared" si="80"/>
        <v>-2.776923339827062E-3</v>
      </c>
      <c r="M2334" s="138">
        <f t="shared" si="81"/>
        <v>5.2491216187612226E-3</v>
      </c>
    </row>
    <row r="2335" spans="9:13" x14ac:dyDescent="0.25">
      <c r="I2335" s="135">
        <v>37232</v>
      </c>
      <c r="J2335" s="136">
        <v>1158.31</v>
      </c>
      <c r="K2335" s="136">
        <v>1190.5899999999999</v>
      </c>
      <c r="L2335" s="138">
        <f t="shared" si="80"/>
        <v>-7.5399919459176561E-3</v>
      </c>
      <c r="M2335" s="138">
        <f t="shared" si="81"/>
        <v>2.728765738830176E-3</v>
      </c>
    </row>
    <row r="2336" spans="9:13" x14ac:dyDescent="0.25">
      <c r="I2336" s="135">
        <v>37235</v>
      </c>
      <c r="J2336" s="136">
        <v>1139.93</v>
      </c>
      <c r="K2336" s="136">
        <v>1177.56</v>
      </c>
      <c r="L2336" s="138">
        <f t="shared" si="80"/>
        <v>-1.5867945541348932E-2</v>
      </c>
      <c r="M2336" s="138">
        <f t="shared" si="81"/>
        <v>-1.0944153738902538E-2</v>
      </c>
    </row>
    <row r="2337" spans="9:13" x14ac:dyDescent="0.25">
      <c r="I2337" s="135">
        <v>37236</v>
      </c>
      <c r="J2337" s="136">
        <v>1136.76</v>
      </c>
      <c r="K2337" s="136">
        <v>1175.48</v>
      </c>
      <c r="L2337" s="138">
        <f t="shared" si="80"/>
        <v>-2.7808725097155725E-3</v>
      </c>
      <c r="M2337" s="138">
        <f t="shared" si="81"/>
        <v>-1.7663643466149727E-3</v>
      </c>
    </row>
    <row r="2338" spans="9:13" x14ac:dyDescent="0.25">
      <c r="I2338" s="135">
        <v>37237</v>
      </c>
      <c r="J2338" s="136">
        <v>1137.07</v>
      </c>
      <c r="K2338" s="136">
        <v>1173.18</v>
      </c>
      <c r="L2338" s="138">
        <f t="shared" si="80"/>
        <v>2.7270488053762043E-4</v>
      </c>
      <c r="M2338" s="138">
        <f t="shared" si="81"/>
        <v>-1.9566474971925976E-3</v>
      </c>
    </row>
    <row r="2339" spans="9:13" x14ac:dyDescent="0.25">
      <c r="I2339" s="135">
        <v>37238</v>
      </c>
      <c r="J2339" s="136">
        <v>1119.3800000000001</v>
      </c>
      <c r="K2339" s="136">
        <v>1163.9000000000001</v>
      </c>
      <c r="L2339" s="138">
        <f t="shared" si="80"/>
        <v>-1.5557529439700131E-2</v>
      </c>
      <c r="M2339" s="138">
        <f t="shared" si="81"/>
        <v>-7.9101246185580825E-3</v>
      </c>
    </row>
    <row r="2340" spans="9:13" x14ac:dyDescent="0.25">
      <c r="I2340" s="135">
        <v>37239</v>
      </c>
      <c r="J2340" s="136">
        <v>1123.0899999999999</v>
      </c>
      <c r="K2340" s="136">
        <v>1160.82</v>
      </c>
      <c r="L2340" s="138">
        <f t="shared" si="80"/>
        <v>3.3143347210061003E-3</v>
      </c>
      <c r="M2340" s="138">
        <f t="shared" si="81"/>
        <v>-2.6462754532177628E-3</v>
      </c>
    </row>
    <row r="2341" spans="9:13" x14ac:dyDescent="0.25">
      <c r="I2341" s="135">
        <v>37242</v>
      </c>
      <c r="J2341" s="136">
        <v>1134.3599999999999</v>
      </c>
      <c r="K2341" s="136">
        <v>1168.28</v>
      </c>
      <c r="L2341" s="138">
        <f t="shared" si="80"/>
        <v>1.003481466311692E-2</v>
      </c>
      <c r="M2341" s="138">
        <f t="shared" si="81"/>
        <v>6.4264916179942082E-3</v>
      </c>
    </row>
    <row r="2342" spans="9:13" x14ac:dyDescent="0.25">
      <c r="I2342" s="135">
        <v>37243</v>
      </c>
      <c r="J2342" s="136">
        <v>1142.92</v>
      </c>
      <c r="K2342" s="136">
        <v>1171.24</v>
      </c>
      <c r="L2342" s="138">
        <f t="shared" si="80"/>
        <v>7.5461052928525105E-3</v>
      </c>
      <c r="M2342" s="138">
        <f t="shared" si="81"/>
        <v>2.5336391960831622E-3</v>
      </c>
    </row>
    <row r="2343" spans="9:13" x14ac:dyDescent="0.25">
      <c r="I2343" s="135">
        <v>37244</v>
      </c>
      <c r="J2343" s="136">
        <v>1149.56</v>
      </c>
      <c r="K2343" s="136">
        <v>1163.04</v>
      </c>
      <c r="L2343" s="138">
        <f t="shared" si="80"/>
        <v>5.8096804675741714E-3</v>
      </c>
      <c r="M2343" s="138">
        <f t="shared" si="81"/>
        <v>-7.001127010689564E-3</v>
      </c>
    </row>
    <row r="2344" spans="9:13" x14ac:dyDescent="0.25">
      <c r="I2344" s="135">
        <v>37245</v>
      </c>
      <c r="J2344" s="136">
        <v>1139.94</v>
      </c>
      <c r="K2344" s="136">
        <v>1162.03</v>
      </c>
      <c r="L2344" s="138">
        <f t="shared" si="80"/>
        <v>-8.3684192212671732E-3</v>
      </c>
      <c r="M2344" s="138">
        <f t="shared" si="81"/>
        <v>-8.6841381207868257E-4</v>
      </c>
    </row>
    <row r="2345" spans="9:13" x14ac:dyDescent="0.25">
      <c r="I2345" s="135">
        <v>37246</v>
      </c>
      <c r="J2345" s="136">
        <v>1144.9000000000001</v>
      </c>
      <c r="K2345" s="136">
        <v>1170.08</v>
      </c>
      <c r="L2345" s="138">
        <f t="shared" si="80"/>
        <v>4.3511061985718868E-3</v>
      </c>
      <c r="M2345" s="138">
        <f t="shared" si="81"/>
        <v>6.927531991428754E-3</v>
      </c>
    </row>
    <row r="2346" spans="9:13" x14ac:dyDescent="0.25">
      <c r="I2346" s="135">
        <v>37249</v>
      </c>
      <c r="J2346" s="136">
        <v>1144.6500000000001</v>
      </c>
      <c r="K2346" s="136">
        <v>1170.08</v>
      </c>
      <c r="L2346" s="138">
        <f t="shared" si="80"/>
        <v>-2.1835968206830288E-4</v>
      </c>
      <c r="M2346" s="138">
        <f t="shared" si="81"/>
        <v>0</v>
      </c>
    </row>
    <row r="2347" spans="9:13" x14ac:dyDescent="0.25">
      <c r="I2347" s="135">
        <v>37250</v>
      </c>
      <c r="J2347" s="136">
        <v>1144.6500000000001</v>
      </c>
      <c r="K2347" s="136">
        <v>1170.08</v>
      </c>
      <c r="L2347" s="138">
        <f t="shared" si="80"/>
        <v>0</v>
      </c>
      <c r="M2347" s="138">
        <f t="shared" si="81"/>
        <v>0</v>
      </c>
    </row>
    <row r="2348" spans="9:13" x14ac:dyDescent="0.25">
      <c r="I2348" s="135">
        <v>37251</v>
      </c>
      <c r="J2348" s="136">
        <v>1149.3800000000001</v>
      </c>
      <c r="K2348" s="136">
        <v>1164.58</v>
      </c>
      <c r="L2348" s="138">
        <f t="shared" si="80"/>
        <v>4.1322675053509965E-3</v>
      </c>
      <c r="M2348" s="138">
        <f t="shared" si="81"/>
        <v>-4.7005332968685903E-3</v>
      </c>
    </row>
    <row r="2349" spans="9:13" x14ac:dyDescent="0.25">
      <c r="I2349" s="135">
        <v>37252</v>
      </c>
      <c r="J2349" s="136">
        <v>1157.1400000000001</v>
      </c>
      <c r="K2349" s="136">
        <v>1164</v>
      </c>
      <c r="L2349" s="138">
        <f t="shared" si="80"/>
        <v>6.7514660077606968E-3</v>
      </c>
      <c r="M2349" s="138">
        <f t="shared" si="81"/>
        <v>-4.9803362585646956E-4</v>
      </c>
    </row>
    <row r="2350" spans="9:13" x14ac:dyDescent="0.25">
      <c r="I2350" s="135">
        <v>37253</v>
      </c>
      <c r="J2350" s="136">
        <v>1161.02</v>
      </c>
      <c r="K2350" s="136">
        <v>1176.45</v>
      </c>
      <c r="L2350" s="138">
        <f t="shared" si="80"/>
        <v>3.3530946989991542E-3</v>
      </c>
      <c r="M2350" s="138">
        <f t="shared" si="81"/>
        <v>1.0695876288659832E-2</v>
      </c>
    </row>
    <row r="2351" spans="9:13" x14ac:dyDescent="0.25">
      <c r="I2351" s="135">
        <v>37256</v>
      </c>
      <c r="J2351" s="136">
        <v>1148.08</v>
      </c>
      <c r="K2351" s="136">
        <v>1176.45</v>
      </c>
      <c r="L2351" s="138">
        <f t="shared" si="80"/>
        <v>-1.1145372172744703E-2</v>
      </c>
      <c r="M2351" s="138">
        <f t="shared" si="81"/>
        <v>0</v>
      </c>
    </row>
    <row r="2352" spans="9:13" x14ac:dyDescent="0.25">
      <c r="I2352" s="135">
        <v>37257</v>
      </c>
      <c r="J2352" s="136">
        <v>1148.08</v>
      </c>
      <c r="K2352" s="136">
        <v>1176.45</v>
      </c>
      <c r="L2352" s="138">
        <f t="shared" si="80"/>
        <v>0</v>
      </c>
      <c r="M2352" s="138">
        <f t="shared" si="81"/>
        <v>0</v>
      </c>
    </row>
    <row r="2353" spans="9:13" x14ac:dyDescent="0.25">
      <c r="I2353" s="135">
        <v>37258</v>
      </c>
      <c r="J2353" s="136">
        <v>1154.67</v>
      </c>
      <c r="K2353" s="136">
        <v>1180.1600000000001</v>
      </c>
      <c r="L2353" s="138">
        <f t="shared" si="80"/>
        <v>5.7400181172045034E-3</v>
      </c>
      <c r="M2353" s="138">
        <f t="shared" si="81"/>
        <v>3.1535551872158073E-3</v>
      </c>
    </row>
    <row r="2354" spans="9:13" x14ac:dyDescent="0.25">
      <c r="I2354" s="135">
        <v>37259</v>
      </c>
      <c r="J2354" s="136">
        <v>1165.27</v>
      </c>
      <c r="K2354" s="136">
        <v>1199.51</v>
      </c>
      <c r="L2354" s="138">
        <f t="shared" si="80"/>
        <v>9.1801120666509979E-3</v>
      </c>
      <c r="M2354" s="138">
        <f t="shared" si="81"/>
        <v>1.6396081887201656E-2</v>
      </c>
    </row>
    <row r="2355" spans="9:13" x14ac:dyDescent="0.25">
      <c r="I2355" s="135">
        <v>37260</v>
      </c>
      <c r="J2355" s="136">
        <v>1172.51</v>
      </c>
      <c r="K2355" s="136">
        <v>1213.17</v>
      </c>
      <c r="L2355" s="138">
        <f t="shared" si="80"/>
        <v>6.2131523166304888E-3</v>
      </c>
      <c r="M2355" s="138">
        <f t="shared" si="81"/>
        <v>1.1387983426565915E-2</v>
      </c>
    </row>
    <row r="2356" spans="9:13" x14ac:dyDescent="0.25">
      <c r="I2356" s="135">
        <v>37263</v>
      </c>
      <c r="J2356" s="136">
        <v>1164.8900000000001</v>
      </c>
      <c r="K2356" s="136">
        <v>1206.08</v>
      </c>
      <c r="L2356" s="138">
        <f t="shared" si="80"/>
        <v>-6.4988784743839206E-3</v>
      </c>
      <c r="M2356" s="138">
        <f t="shared" si="81"/>
        <v>-5.8441933117371388E-3</v>
      </c>
    </row>
    <row r="2357" spans="9:13" x14ac:dyDescent="0.25">
      <c r="I2357" s="135">
        <v>37264</v>
      </c>
      <c r="J2357" s="136">
        <v>1160.71</v>
      </c>
      <c r="K2357" s="136">
        <v>1212.96</v>
      </c>
      <c r="L2357" s="138">
        <f t="shared" si="80"/>
        <v>-3.5883216441037896E-3</v>
      </c>
      <c r="M2357" s="138">
        <f t="shared" si="81"/>
        <v>5.7044308835235719E-3</v>
      </c>
    </row>
    <row r="2358" spans="9:13" x14ac:dyDescent="0.25">
      <c r="I2358" s="135">
        <v>37265</v>
      </c>
      <c r="J2358" s="136">
        <v>1155.1400000000001</v>
      </c>
      <c r="K2358" s="136">
        <v>1230.03</v>
      </c>
      <c r="L2358" s="138">
        <f t="shared" si="80"/>
        <v>-4.7987869493671424E-3</v>
      </c>
      <c r="M2358" s="138">
        <f t="shared" si="81"/>
        <v>1.4073011476058515E-2</v>
      </c>
    </row>
    <row r="2359" spans="9:13" x14ac:dyDescent="0.25">
      <c r="I2359" s="135">
        <v>37266</v>
      </c>
      <c r="J2359" s="136">
        <v>1156.55</v>
      </c>
      <c r="K2359" s="136">
        <v>1221.52</v>
      </c>
      <c r="L2359" s="138">
        <f t="shared" si="80"/>
        <v>1.2206312654741887E-3</v>
      </c>
      <c r="M2359" s="138">
        <f t="shared" si="81"/>
        <v>-6.9185304423469273E-3</v>
      </c>
    </row>
    <row r="2360" spans="9:13" x14ac:dyDescent="0.25">
      <c r="I2360" s="135">
        <v>37267</v>
      </c>
      <c r="J2360" s="136">
        <v>1145.5999999999999</v>
      </c>
      <c r="K2360" s="136">
        <v>1229.53</v>
      </c>
      <c r="L2360" s="138">
        <f t="shared" si="80"/>
        <v>-9.4678137564308037E-3</v>
      </c>
      <c r="M2360" s="138">
        <f t="shared" si="81"/>
        <v>6.5574038902351094E-3</v>
      </c>
    </row>
    <row r="2361" spans="9:13" x14ac:dyDescent="0.25">
      <c r="I2361" s="135">
        <v>37270</v>
      </c>
      <c r="J2361" s="136">
        <v>1138.4100000000001</v>
      </c>
      <c r="K2361" s="136">
        <v>1234.8</v>
      </c>
      <c r="L2361" s="138">
        <f t="shared" si="80"/>
        <v>-6.2761871508378387E-3</v>
      </c>
      <c r="M2361" s="138">
        <f t="shared" si="81"/>
        <v>4.2861906582189798E-3</v>
      </c>
    </row>
    <row r="2362" spans="9:13" x14ac:dyDescent="0.25">
      <c r="I2362" s="135">
        <v>37271</v>
      </c>
      <c r="J2362" s="136">
        <v>1146.19</v>
      </c>
      <c r="K2362" s="136">
        <v>1251.8499999999999</v>
      </c>
      <c r="L2362" s="138">
        <f t="shared" si="80"/>
        <v>6.8340931650283923E-3</v>
      </c>
      <c r="M2362" s="138">
        <f t="shared" si="81"/>
        <v>1.3807904114026527E-2</v>
      </c>
    </row>
    <row r="2363" spans="9:13" x14ac:dyDescent="0.25">
      <c r="I2363" s="135">
        <v>37272</v>
      </c>
      <c r="J2363" s="136">
        <v>1127.57</v>
      </c>
      <c r="K2363" s="136">
        <v>1246.05</v>
      </c>
      <c r="L2363" s="138">
        <f t="shared" si="80"/>
        <v>-1.6245125153770419E-2</v>
      </c>
      <c r="M2363" s="138">
        <f t="shared" si="81"/>
        <v>-4.6331429484362781E-3</v>
      </c>
    </row>
    <row r="2364" spans="9:13" x14ac:dyDescent="0.25">
      <c r="I2364" s="135">
        <v>37273</v>
      </c>
      <c r="J2364" s="136">
        <v>1138.8800000000001</v>
      </c>
      <c r="K2364" s="136">
        <v>1249.9000000000001</v>
      </c>
      <c r="L2364" s="138">
        <f t="shared" si="80"/>
        <v>1.00304193974655E-2</v>
      </c>
      <c r="M2364" s="138">
        <f t="shared" si="81"/>
        <v>3.0897636531440446E-3</v>
      </c>
    </row>
    <row r="2365" spans="9:13" x14ac:dyDescent="0.25">
      <c r="I2365" s="135">
        <v>37274</v>
      </c>
      <c r="J2365" s="136">
        <v>1127.58</v>
      </c>
      <c r="K2365" s="136">
        <v>1258.92</v>
      </c>
      <c r="L2365" s="138">
        <f t="shared" si="80"/>
        <v>-9.9220286597360395E-3</v>
      </c>
      <c r="M2365" s="138">
        <f t="shared" si="81"/>
        <v>7.2165773261860799E-3</v>
      </c>
    </row>
    <row r="2366" spans="9:13" x14ac:dyDescent="0.25">
      <c r="I2366" s="135">
        <v>37277</v>
      </c>
      <c r="J2366" s="136">
        <v>1127.58</v>
      </c>
      <c r="K2366" s="136">
        <v>1253.75</v>
      </c>
      <c r="L2366" s="138">
        <f t="shared" si="80"/>
        <v>0</v>
      </c>
      <c r="M2366" s="138">
        <f t="shared" si="81"/>
        <v>-4.1066946271407813E-3</v>
      </c>
    </row>
    <row r="2367" spans="9:13" x14ac:dyDescent="0.25">
      <c r="I2367" s="135">
        <v>37278</v>
      </c>
      <c r="J2367" s="136">
        <v>1119.31</v>
      </c>
      <c r="K2367" s="136">
        <v>1257.07</v>
      </c>
      <c r="L2367" s="138">
        <f t="shared" si="80"/>
        <v>-7.334291136770768E-3</v>
      </c>
      <c r="M2367" s="138">
        <f t="shared" si="81"/>
        <v>2.6480558325024418E-3</v>
      </c>
    </row>
    <row r="2368" spans="9:13" x14ac:dyDescent="0.25">
      <c r="I2368" s="135">
        <v>37279</v>
      </c>
      <c r="J2368" s="136">
        <v>1128.18</v>
      </c>
      <c r="K2368" s="136">
        <v>1261.8499999999999</v>
      </c>
      <c r="L2368" s="138">
        <f t="shared" si="80"/>
        <v>7.92452493053767E-3</v>
      </c>
      <c r="M2368" s="138">
        <f t="shared" si="81"/>
        <v>3.802493099031854E-3</v>
      </c>
    </row>
    <row r="2369" spans="9:13" x14ac:dyDescent="0.25">
      <c r="I2369" s="135">
        <v>37280</v>
      </c>
      <c r="J2369" s="136">
        <v>1132.1500000000001</v>
      </c>
      <c r="K2369" s="136">
        <v>1278.69</v>
      </c>
      <c r="L2369" s="138">
        <f t="shared" si="80"/>
        <v>3.5189420127994002E-3</v>
      </c>
      <c r="M2369" s="138">
        <f t="shared" si="81"/>
        <v>1.3345484804057652E-2</v>
      </c>
    </row>
    <row r="2370" spans="9:13" x14ac:dyDescent="0.25">
      <c r="I2370" s="135">
        <v>37281</v>
      </c>
      <c r="J2370" s="136">
        <v>1133.28</v>
      </c>
      <c r="K2370" s="136">
        <v>1291.8599999999999</v>
      </c>
      <c r="L2370" s="138">
        <f t="shared" si="80"/>
        <v>9.9810095835347061E-4</v>
      </c>
      <c r="M2370" s="138">
        <f t="shared" si="81"/>
        <v>1.0299603500457378E-2</v>
      </c>
    </row>
    <row r="2371" spans="9:13" x14ac:dyDescent="0.25">
      <c r="I2371" s="135">
        <v>37284</v>
      </c>
      <c r="J2371" s="136">
        <v>1133.06</v>
      </c>
      <c r="K2371" s="136">
        <v>1294.45</v>
      </c>
      <c r="L2371" s="138">
        <f t="shared" si="80"/>
        <v>-1.9412678243684465E-4</v>
      </c>
      <c r="M2371" s="138">
        <f t="shared" si="81"/>
        <v>2.0048612078709346E-3</v>
      </c>
    </row>
    <row r="2372" spans="9:13" x14ac:dyDescent="0.25">
      <c r="I2372" s="135">
        <v>37285</v>
      </c>
      <c r="J2372" s="136">
        <v>1100.6400000000001</v>
      </c>
      <c r="K2372" s="136">
        <v>1278.18</v>
      </c>
      <c r="L2372" s="138">
        <f t="shared" si="80"/>
        <v>-2.86127830829787E-2</v>
      </c>
      <c r="M2372" s="138">
        <f t="shared" si="81"/>
        <v>-1.2569044768048191E-2</v>
      </c>
    </row>
    <row r="2373" spans="9:13" x14ac:dyDescent="0.25">
      <c r="I2373" s="135">
        <v>37286</v>
      </c>
      <c r="J2373" s="136">
        <v>1113.57</v>
      </c>
      <c r="K2373" s="136">
        <v>1267.6300000000001</v>
      </c>
      <c r="L2373" s="138">
        <f t="shared" si="80"/>
        <v>1.1747710423026452E-2</v>
      </c>
      <c r="M2373" s="138">
        <f t="shared" si="81"/>
        <v>-8.2539235475441279E-3</v>
      </c>
    </row>
    <row r="2374" spans="9:13" x14ac:dyDescent="0.25">
      <c r="I2374" s="135">
        <v>37287</v>
      </c>
      <c r="J2374" s="136">
        <v>1130.2</v>
      </c>
      <c r="K2374" s="136">
        <v>1274.28</v>
      </c>
      <c r="L2374" s="138">
        <f t="shared" si="80"/>
        <v>1.4933951166069588E-2</v>
      </c>
      <c r="M2374" s="138">
        <f t="shared" si="81"/>
        <v>5.2460102711357915E-3</v>
      </c>
    </row>
    <row r="2375" spans="9:13" x14ac:dyDescent="0.25">
      <c r="I2375" s="135">
        <v>37288</v>
      </c>
      <c r="J2375" s="136">
        <v>1122.2</v>
      </c>
      <c r="K2375" s="136">
        <v>1280.5899999999999</v>
      </c>
      <c r="L2375" s="138">
        <f t="shared" ref="L2375:L2438" si="82">(J2375-J2374)/J2374</f>
        <v>-7.0783932047425229E-3</v>
      </c>
      <c r="M2375" s="138">
        <f t="shared" ref="M2375:M2438" si="83">(K2375-K2374)/K2374</f>
        <v>4.9518159274256407E-3</v>
      </c>
    </row>
    <row r="2376" spans="9:13" x14ac:dyDescent="0.25">
      <c r="I2376" s="135">
        <v>37291</v>
      </c>
      <c r="J2376" s="136">
        <v>1094.44</v>
      </c>
      <c r="K2376" s="136">
        <v>1270.51</v>
      </c>
      <c r="L2376" s="138">
        <f t="shared" si="82"/>
        <v>-2.4737123507396177E-2</v>
      </c>
      <c r="M2376" s="138">
        <f t="shared" si="83"/>
        <v>-7.8713717895656909E-3</v>
      </c>
    </row>
    <row r="2377" spans="9:13" x14ac:dyDescent="0.25">
      <c r="I2377" s="135">
        <v>37292</v>
      </c>
      <c r="J2377" s="136">
        <v>1090.02</v>
      </c>
      <c r="K2377" s="136">
        <v>1267.8499999999999</v>
      </c>
      <c r="L2377" s="138">
        <f t="shared" si="82"/>
        <v>-4.0385950805892261E-3</v>
      </c>
      <c r="M2377" s="138">
        <f t="shared" si="83"/>
        <v>-2.0936474329207025E-3</v>
      </c>
    </row>
    <row r="2378" spans="9:13" x14ac:dyDescent="0.25">
      <c r="I2378" s="135">
        <v>37293</v>
      </c>
      <c r="J2378" s="136">
        <v>1083.51</v>
      </c>
      <c r="K2378" s="136">
        <v>1254.78</v>
      </c>
      <c r="L2378" s="138">
        <f t="shared" si="82"/>
        <v>-5.9723674794957809E-3</v>
      </c>
      <c r="M2378" s="138">
        <f t="shared" si="83"/>
        <v>-1.0308790472058947E-2</v>
      </c>
    </row>
    <row r="2379" spans="9:13" x14ac:dyDescent="0.25">
      <c r="I2379" s="135">
        <v>37294</v>
      </c>
      <c r="J2379" s="136">
        <v>1080.17</v>
      </c>
      <c r="K2379" s="136">
        <v>1260.8599999999999</v>
      </c>
      <c r="L2379" s="138">
        <f t="shared" si="82"/>
        <v>-3.0825742263568571E-3</v>
      </c>
      <c r="M2379" s="138">
        <f t="shared" si="83"/>
        <v>4.8454709192049025E-3</v>
      </c>
    </row>
    <row r="2380" spans="9:13" x14ac:dyDescent="0.25">
      <c r="I2380" s="135">
        <v>37295</v>
      </c>
      <c r="J2380" s="136">
        <v>1096.22</v>
      </c>
      <c r="K2380" s="136">
        <v>1265.6199999999999</v>
      </c>
      <c r="L2380" s="138">
        <f t="shared" si="82"/>
        <v>1.4858772230297039E-2</v>
      </c>
      <c r="M2380" s="138">
        <f t="shared" si="83"/>
        <v>3.7752010532493625E-3</v>
      </c>
    </row>
    <row r="2381" spans="9:13" x14ac:dyDescent="0.25">
      <c r="I2381" s="135">
        <v>37298</v>
      </c>
      <c r="J2381" s="136">
        <v>1111.94</v>
      </c>
      <c r="K2381" s="136">
        <v>1263.4000000000001</v>
      </c>
      <c r="L2381" s="138">
        <f t="shared" si="82"/>
        <v>1.4340187188703023E-2</v>
      </c>
      <c r="M2381" s="138">
        <f t="shared" si="83"/>
        <v>-1.7540810037766472E-3</v>
      </c>
    </row>
    <row r="2382" spans="9:13" x14ac:dyDescent="0.25">
      <c r="I2382" s="135">
        <v>37299</v>
      </c>
      <c r="J2382" s="136">
        <v>1107.5</v>
      </c>
      <c r="K2382" s="136">
        <v>1263.5999999999999</v>
      </c>
      <c r="L2382" s="138">
        <f t="shared" si="82"/>
        <v>-3.9930212061802381E-3</v>
      </c>
      <c r="M2382" s="138">
        <f t="shared" si="83"/>
        <v>1.5830299192640343E-4</v>
      </c>
    </row>
    <row r="2383" spans="9:13" x14ac:dyDescent="0.25">
      <c r="I2383" s="135">
        <v>37300</v>
      </c>
      <c r="J2383" s="136">
        <v>1118.51</v>
      </c>
      <c r="K2383" s="136">
        <v>1264.6199999999999</v>
      </c>
      <c r="L2383" s="138">
        <f t="shared" si="82"/>
        <v>9.9413092550789985E-3</v>
      </c>
      <c r="M2383" s="138">
        <f t="shared" si="83"/>
        <v>8.0721747388412621E-4</v>
      </c>
    </row>
    <row r="2384" spans="9:13" x14ac:dyDescent="0.25">
      <c r="I2384" s="135">
        <v>37301</v>
      </c>
      <c r="J2384" s="136">
        <v>1116.48</v>
      </c>
      <c r="K2384" s="136">
        <v>1268.28</v>
      </c>
      <c r="L2384" s="138">
        <f t="shared" si="82"/>
        <v>-1.8149144844480361E-3</v>
      </c>
      <c r="M2384" s="138">
        <f t="shared" si="83"/>
        <v>2.8941500213503519E-3</v>
      </c>
    </row>
    <row r="2385" spans="9:13" x14ac:dyDescent="0.25">
      <c r="I2385" s="135">
        <v>37302</v>
      </c>
      <c r="J2385" s="136">
        <v>1104.18</v>
      </c>
      <c r="K2385" s="136">
        <v>1272.17</v>
      </c>
      <c r="L2385" s="138">
        <f t="shared" si="82"/>
        <v>-1.101676698194321E-2</v>
      </c>
      <c r="M2385" s="138">
        <f t="shared" si="83"/>
        <v>3.0671460560760242E-3</v>
      </c>
    </row>
    <row r="2386" spans="9:13" x14ac:dyDescent="0.25">
      <c r="I2386" s="135">
        <v>37305</v>
      </c>
      <c r="J2386" s="136">
        <v>1104.18</v>
      </c>
      <c r="K2386" s="136">
        <v>1275.81</v>
      </c>
      <c r="L2386" s="138">
        <f t="shared" si="82"/>
        <v>0</v>
      </c>
      <c r="M2386" s="138">
        <f t="shared" si="83"/>
        <v>2.8612528199846504E-3</v>
      </c>
    </row>
    <row r="2387" spans="9:13" x14ac:dyDescent="0.25">
      <c r="I2387" s="135">
        <v>37306</v>
      </c>
      <c r="J2387" s="136">
        <v>1083.3399999999999</v>
      </c>
      <c r="K2387" s="136">
        <v>1272.3599999999999</v>
      </c>
      <c r="L2387" s="138">
        <f t="shared" si="82"/>
        <v>-1.8873734354906035E-2</v>
      </c>
      <c r="M2387" s="138">
        <f t="shared" si="83"/>
        <v>-2.704164413196358E-3</v>
      </c>
    </row>
    <row r="2388" spans="9:13" x14ac:dyDescent="0.25">
      <c r="I2388" s="135">
        <v>37307</v>
      </c>
      <c r="J2388" s="136">
        <v>1097.98</v>
      </c>
      <c r="K2388" s="136">
        <v>1270.46</v>
      </c>
      <c r="L2388" s="138">
        <f t="shared" si="82"/>
        <v>1.3513762992227833E-2</v>
      </c>
      <c r="M2388" s="138">
        <f t="shared" si="83"/>
        <v>-1.4932880631266809E-3</v>
      </c>
    </row>
    <row r="2389" spans="9:13" x14ac:dyDescent="0.25">
      <c r="I2389" s="135">
        <v>37308</v>
      </c>
      <c r="J2389" s="136">
        <v>1080.95</v>
      </c>
      <c r="K2389" s="136">
        <v>1266.1300000000001</v>
      </c>
      <c r="L2389" s="138">
        <f t="shared" si="82"/>
        <v>-1.5510300734075277E-2</v>
      </c>
      <c r="M2389" s="138">
        <f t="shared" si="83"/>
        <v>-3.4082143475590945E-3</v>
      </c>
    </row>
    <row r="2390" spans="9:13" x14ac:dyDescent="0.25">
      <c r="I2390" s="135">
        <v>37309</v>
      </c>
      <c r="J2390" s="136">
        <v>1089.8399999999999</v>
      </c>
      <c r="K2390" s="136">
        <v>1263.48</v>
      </c>
      <c r="L2390" s="138">
        <f t="shared" si="82"/>
        <v>8.2242471899716656E-3</v>
      </c>
      <c r="M2390" s="138">
        <f t="shared" si="83"/>
        <v>-2.0929920308341882E-3</v>
      </c>
    </row>
    <row r="2391" spans="9:13" x14ac:dyDescent="0.25">
      <c r="I2391" s="135">
        <v>37312</v>
      </c>
      <c r="J2391" s="136">
        <v>1109.43</v>
      </c>
      <c r="K2391" s="136">
        <v>1269.31</v>
      </c>
      <c r="L2391" s="138">
        <f t="shared" si="82"/>
        <v>1.797511561330117E-2</v>
      </c>
      <c r="M2391" s="138">
        <f t="shared" si="83"/>
        <v>4.6142400354575669E-3</v>
      </c>
    </row>
    <row r="2392" spans="9:13" x14ac:dyDescent="0.25">
      <c r="I2392" s="135">
        <v>37313</v>
      </c>
      <c r="J2392" s="136">
        <v>1109.3800000000001</v>
      </c>
      <c r="K2392" s="136">
        <v>1279.56</v>
      </c>
      <c r="L2392" s="138">
        <f t="shared" si="82"/>
        <v>-4.506818816865825E-5</v>
      </c>
      <c r="M2392" s="138">
        <f t="shared" si="83"/>
        <v>8.075253484176443E-3</v>
      </c>
    </row>
    <row r="2393" spans="9:13" x14ac:dyDescent="0.25">
      <c r="I2393" s="135">
        <v>37314</v>
      </c>
      <c r="J2393" s="136">
        <v>1109.8900000000001</v>
      </c>
      <c r="K2393" s="136">
        <v>1284.99</v>
      </c>
      <c r="L2393" s="138">
        <f t="shared" si="82"/>
        <v>4.5971623789863784E-4</v>
      </c>
      <c r="M2393" s="138">
        <f t="shared" si="83"/>
        <v>4.2436462533996556E-3</v>
      </c>
    </row>
    <row r="2394" spans="9:13" x14ac:dyDescent="0.25">
      <c r="I2394" s="135">
        <v>37315</v>
      </c>
      <c r="J2394" s="136">
        <v>1106.73</v>
      </c>
      <c r="K2394" s="136">
        <v>1285.52</v>
      </c>
      <c r="L2394" s="138">
        <f t="shared" si="82"/>
        <v>-2.8471289947653204E-3</v>
      </c>
      <c r="M2394" s="138">
        <f t="shared" si="83"/>
        <v>4.1245457163088638E-4</v>
      </c>
    </row>
    <row r="2395" spans="9:13" x14ac:dyDescent="0.25">
      <c r="I2395" s="135">
        <v>37316</v>
      </c>
      <c r="J2395" s="136">
        <v>1131.78</v>
      </c>
      <c r="K2395" s="136">
        <v>1292.04</v>
      </c>
      <c r="L2395" s="138">
        <f t="shared" si="82"/>
        <v>2.2634246835271436E-2</v>
      </c>
      <c r="M2395" s="138">
        <f t="shared" si="83"/>
        <v>5.071877528159797E-3</v>
      </c>
    </row>
    <row r="2396" spans="9:13" x14ac:dyDescent="0.25">
      <c r="I2396" s="135">
        <v>37319</v>
      </c>
      <c r="J2396" s="136">
        <v>1153.8399999999999</v>
      </c>
      <c r="K2396" s="136">
        <v>1309.55</v>
      </c>
      <c r="L2396" s="138">
        <f t="shared" si="82"/>
        <v>1.9491420594108348E-2</v>
      </c>
      <c r="M2396" s="138">
        <f t="shared" si="83"/>
        <v>1.3552212005820246E-2</v>
      </c>
    </row>
    <row r="2397" spans="9:13" x14ac:dyDescent="0.25">
      <c r="I2397" s="135">
        <v>37320</v>
      </c>
      <c r="J2397" s="136">
        <v>1146.1400000000001</v>
      </c>
      <c r="K2397" s="136">
        <v>1295.96</v>
      </c>
      <c r="L2397" s="138">
        <f t="shared" si="82"/>
        <v>-6.6733689246341078E-3</v>
      </c>
      <c r="M2397" s="138">
        <f t="shared" si="83"/>
        <v>-1.0377610629605528E-2</v>
      </c>
    </row>
    <row r="2398" spans="9:13" x14ac:dyDescent="0.25">
      <c r="I2398" s="135">
        <v>37321</v>
      </c>
      <c r="J2398" s="136">
        <v>1162.77</v>
      </c>
      <c r="K2398" s="136">
        <v>1302.8900000000001</v>
      </c>
      <c r="L2398" s="138">
        <f t="shared" si="82"/>
        <v>1.4509571256565412E-2</v>
      </c>
      <c r="M2398" s="138">
        <f t="shared" si="83"/>
        <v>5.3473872650390934E-3</v>
      </c>
    </row>
    <row r="2399" spans="9:13" x14ac:dyDescent="0.25">
      <c r="I2399" s="135">
        <v>37322</v>
      </c>
      <c r="J2399" s="136">
        <v>1157.54</v>
      </c>
      <c r="K2399" s="136">
        <v>1307.31</v>
      </c>
      <c r="L2399" s="138">
        <f t="shared" si="82"/>
        <v>-4.4978800622651237E-3</v>
      </c>
      <c r="M2399" s="138">
        <f t="shared" si="83"/>
        <v>3.3924583042312436E-3</v>
      </c>
    </row>
    <row r="2400" spans="9:13" x14ac:dyDescent="0.25">
      <c r="I2400" s="135">
        <v>37323</v>
      </c>
      <c r="J2400" s="136">
        <v>1164.31</v>
      </c>
      <c r="K2400" s="136">
        <v>1305.55</v>
      </c>
      <c r="L2400" s="138">
        <f t="shared" si="82"/>
        <v>5.8486099832403046E-3</v>
      </c>
      <c r="M2400" s="138">
        <f t="shared" si="83"/>
        <v>-1.3462759406720601E-3</v>
      </c>
    </row>
    <row r="2401" spans="9:13" x14ac:dyDescent="0.25">
      <c r="I2401" s="135">
        <v>37326</v>
      </c>
      <c r="J2401" s="136">
        <v>1168.26</v>
      </c>
      <c r="K2401" s="136">
        <v>1298.3399999999999</v>
      </c>
      <c r="L2401" s="138">
        <f t="shared" si="82"/>
        <v>3.3925672716029628E-3</v>
      </c>
      <c r="M2401" s="138">
        <f t="shared" si="83"/>
        <v>-5.5225766918157379E-3</v>
      </c>
    </row>
    <row r="2402" spans="9:13" x14ac:dyDescent="0.25">
      <c r="I2402" s="135">
        <v>37327</v>
      </c>
      <c r="J2402" s="136">
        <v>1165.58</v>
      </c>
      <c r="K2402" s="136">
        <v>1285.43</v>
      </c>
      <c r="L2402" s="138">
        <f t="shared" si="82"/>
        <v>-2.2940098950576617E-3</v>
      </c>
      <c r="M2402" s="138">
        <f t="shared" si="83"/>
        <v>-9.9434662723168477E-3</v>
      </c>
    </row>
    <row r="2403" spans="9:13" x14ac:dyDescent="0.25">
      <c r="I2403" s="135">
        <v>37328</v>
      </c>
      <c r="J2403" s="136">
        <v>1154.0899999999999</v>
      </c>
      <c r="K2403" s="136">
        <v>1296.5</v>
      </c>
      <c r="L2403" s="138">
        <f t="shared" si="82"/>
        <v>-9.8577532215721013E-3</v>
      </c>
      <c r="M2403" s="138">
        <f t="shared" si="83"/>
        <v>8.6119041877036756E-3</v>
      </c>
    </row>
    <row r="2404" spans="9:13" x14ac:dyDescent="0.25">
      <c r="I2404" s="135">
        <v>37329</v>
      </c>
      <c r="J2404" s="136">
        <v>1153.04</v>
      </c>
      <c r="K2404" s="136">
        <v>1300.6199999999999</v>
      </c>
      <c r="L2404" s="138">
        <f t="shared" si="82"/>
        <v>-9.0980772730025789E-4</v>
      </c>
      <c r="M2404" s="138">
        <f t="shared" si="83"/>
        <v>3.1777863478595378E-3</v>
      </c>
    </row>
    <row r="2405" spans="9:13" x14ac:dyDescent="0.25">
      <c r="I2405" s="135">
        <v>37330</v>
      </c>
      <c r="J2405" s="136">
        <v>1166.1600000000001</v>
      </c>
      <c r="K2405" s="136">
        <v>1291.51</v>
      </c>
      <c r="L2405" s="138">
        <f t="shared" si="82"/>
        <v>1.137861652674679E-2</v>
      </c>
      <c r="M2405" s="138">
        <f t="shared" si="83"/>
        <v>-7.0043517706939E-3</v>
      </c>
    </row>
    <row r="2406" spans="9:13" x14ac:dyDescent="0.25">
      <c r="I2406" s="135">
        <v>37333</v>
      </c>
      <c r="J2406" s="136">
        <v>1165.55</v>
      </c>
      <c r="K2406" s="136">
        <v>1307.0999999999999</v>
      </c>
      <c r="L2406" s="138">
        <f t="shared" si="82"/>
        <v>-5.230843109008432E-4</v>
      </c>
      <c r="M2406" s="138">
        <f t="shared" si="83"/>
        <v>1.2071141532005109E-2</v>
      </c>
    </row>
    <row r="2407" spans="9:13" x14ac:dyDescent="0.25">
      <c r="I2407" s="135">
        <v>37334</v>
      </c>
      <c r="J2407" s="136">
        <v>1170.29</v>
      </c>
      <c r="K2407" s="136">
        <v>1320.02</v>
      </c>
      <c r="L2407" s="138">
        <f t="shared" si="82"/>
        <v>4.0667496031916344E-3</v>
      </c>
      <c r="M2407" s="138">
        <f t="shared" si="83"/>
        <v>9.8844770866804935E-3</v>
      </c>
    </row>
    <row r="2408" spans="9:13" x14ac:dyDescent="0.25">
      <c r="I2408" s="135">
        <v>37335</v>
      </c>
      <c r="J2408" s="136">
        <v>1151.8499999999999</v>
      </c>
      <c r="K2408" s="136">
        <v>1322.1</v>
      </c>
      <c r="L2408" s="138">
        <f t="shared" si="82"/>
        <v>-1.5756778234454753E-2</v>
      </c>
      <c r="M2408" s="138">
        <f t="shared" si="83"/>
        <v>1.5757337010044751E-3</v>
      </c>
    </row>
    <row r="2409" spans="9:13" x14ac:dyDescent="0.25">
      <c r="I2409" s="135">
        <v>37336</v>
      </c>
      <c r="J2409" s="136">
        <v>1153.5899999999999</v>
      </c>
      <c r="K2409" s="136">
        <v>1310.46</v>
      </c>
      <c r="L2409" s="138">
        <f t="shared" si="82"/>
        <v>1.5106133611147365E-3</v>
      </c>
      <c r="M2409" s="138">
        <f t="shared" si="83"/>
        <v>-8.8041751758564969E-3</v>
      </c>
    </row>
    <row r="2410" spans="9:13" x14ac:dyDescent="0.25">
      <c r="I2410" s="135">
        <v>37337</v>
      </c>
      <c r="J2410" s="136">
        <v>1148.7</v>
      </c>
      <c r="K2410" s="136">
        <v>1314.16</v>
      </c>
      <c r="L2410" s="138">
        <f t="shared" si="82"/>
        <v>-4.2389410449118602E-3</v>
      </c>
      <c r="M2410" s="138">
        <f t="shared" si="83"/>
        <v>2.8234360453581533E-3</v>
      </c>
    </row>
    <row r="2411" spans="9:13" x14ac:dyDescent="0.25">
      <c r="I2411" s="135">
        <v>37340</v>
      </c>
      <c r="J2411" s="136">
        <v>1131.8699999999999</v>
      </c>
      <c r="K2411" s="136">
        <v>1313.18</v>
      </c>
      <c r="L2411" s="138">
        <f t="shared" si="82"/>
        <v>-1.465134499869431E-2</v>
      </c>
      <c r="M2411" s="138">
        <f t="shared" si="83"/>
        <v>-7.4572350398735175E-4</v>
      </c>
    </row>
    <row r="2412" spans="9:13" x14ac:dyDescent="0.25">
      <c r="I2412" s="135">
        <v>37341</v>
      </c>
      <c r="J2412" s="136">
        <v>1138.49</v>
      </c>
      <c r="K2412" s="136">
        <v>1306.42</v>
      </c>
      <c r="L2412" s="138">
        <f t="shared" si="82"/>
        <v>5.8487282108370389E-3</v>
      </c>
      <c r="M2412" s="138">
        <f t="shared" si="83"/>
        <v>-5.147809135076677E-3</v>
      </c>
    </row>
    <row r="2413" spans="9:13" x14ac:dyDescent="0.25">
      <c r="I2413" s="135">
        <v>37342</v>
      </c>
      <c r="J2413" s="136">
        <v>1144.58</v>
      </c>
      <c r="K2413" s="136">
        <v>1299.76</v>
      </c>
      <c r="L2413" s="138">
        <f t="shared" si="82"/>
        <v>5.349190594559388E-3</v>
      </c>
      <c r="M2413" s="138">
        <f t="shared" si="83"/>
        <v>-5.0979011343978827E-3</v>
      </c>
    </row>
    <row r="2414" spans="9:13" x14ac:dyDescent="0.25">
      <c r="I2414" s="135">
        <v>37343</v>
      </c>
      <c r="J2414" s="136">
        <v>1147.3900000000001</v>
      </c>
      <c r="K2414" s="136">
        <v>1299.76</v>
      </c>
      <c r="L2414" s="138">
        <f t="shared" si="82"/>
        <v>2.4550490136121309E-3</v>
      </c>
      <c r="M2414" s="138">
        <f t="shared" si="83"/>
        <v>0</v>
      </c>
    </row>
    <row r="2415" spans="9:13" x14ac:dyDescent="0.25">
      <c r="I2415" s="135">
        <v>37344</v>
      </c>
      <c r="J2415" s="136">
        <v>1147.3900000000001</v>
      </c>
      <c r="K2415" s="136">
        <v>1299.76</v>
      </c>
      <c r="L2415" s="138">
        <f t="shared" si="82"/>
        <v>0</v>
      </c>
      <c r="M2415" s="138">
        <f t="shared" si="83"/>
        <v>0</v>
      </c>
    </row>
    <row r="2416" spans="9:13" x14ac:dyDescent="0.25">
      <c r="I2416" s="135">
        <v>37347</v>
      </c>
      <c r="J2416" s="136">
        <v>1146.54</v>
      </c>
      <c r="K2416" s="136">
        <v>1307.8699999999999</v>
      </c>
      <c r="L2416" s="138">
        <f t="shared" si="82"/>
        <v>-7.4081175537536173E-4</v>
      </c>
      <c r="M2416" s="138">
        <f t="shared" si="83"/>
        <v>6.2396134671015421E-3</v>
      </c>
    </row>
    <row r="2417" spans="9:13" x14ac:dyDescent="0.25">
      <c r="I2417" s="135">
        <v>37348</v>
      </c>
      <c r="J2417" s="136">
        <v>1136.76</v>
      </c>
      <c r="K2417" s="136">
        <v>1303.69</v>
      </c>
      <c r="L2417" s="138">
        <f t="shared" si="82"/>
        <v>-8.5300120362132789E-3</v>
      </c>
      <c r="M2417" s="138">
        <f t="shared" si="83"/>
        <v>-3.1960363033021913E-3</v>
      </c>
    </row>
    <row r="2418" spans="9:13" x14ac:dyDescent="0.25">
      <c r="I2418" s="135">
        <v>37349</v>
      </c>
      <c r="J2418" s="136">
        <v>1125.4000000000001</v>
      </c>
      <c r="K2418" s="136">
        <v>1305.25</v>
      </c>
      <c r="L2418" s="138">
        <f t="shared" si="82"/>
        <v>-9.9933143319609237E-3</v>
      </c>
      <c r="M2418" s="138">
        <f t="shared" si="83"/>
        <v>1.1966034870252479E-3</v>
      </c>
    </row>
    <row r="2419" spans="9:13" x14ac:dyDescent="0.25">
      <c r="I2419" s="135">
        <v>37350</v>
      </c>
      <c r="J2419" s="136">
        <v>1126.3399999999999</v>
      </c>
      <c r="K2419" s="136">
        <v>1290.96</v>
      </c>
      <c r="L2419" s="138">
        <f t="shared" si="82"/>
        <v>8.3525857472883166E-4</v>
      </c>
      <c r="M2419" s="138">
        <f t="shared" si="83"/>
        <v>-1.0948094234820887E-2</v>
      </c>
    </row>
    <row r="2420" spans="9:13" x14ac:dyDescent="0.25">
      <c r="I2420" s="135">
        <v>37351</v>
      </c>
      <c r="J2420" s="136">
        <v>1122.73</v>
      </c>
      <c r="K2420" s="136">
        <v>1293.58</v>
      </c>
      <c r="L2420" s="138">
        <f t="shared" si="82"/>
        <v>-3.2050712928599714E-3</v>
      </c>
      <c r="M2420" s="138">
        <f t="shared" si="83"/>
        <v>2.0294974282703496E-3</v>
      </c>
    </row>
    <row r="2421" spans="9:13" x14ac:dyDescent="0.25">
      <c r="I2421" s="135">
        <v>37354</v>
      </c>
      <c r="J2421" s="136">
        <v>1125.29</v>
      </c>
      <c r="K2421" s="136">
        <v>1289.8399999999999</v>
      </c>
      <c r="L2421" s="138">
        <f t="shared" si="82"/>
        <v>2.2801564044783213E-3</v>
      </c>
      <c r="M2421" s="138">
        <f t="shared" si="83"/>
        <v>-2.8912011626648598E-3</v>
      </c>
    </row>
    <row r="2422" spans="9:13" x14ac:dyDescent="0.25">
      <c r="I2422" s="135">
        <v>37355</v>
      </c>
      <c r="J2422" s="136">
        <v>1117.8</v>
      </c>
      <c r="K2422" s="136">
        <v>1290.5999999999999</v>
      </c>
      <c r="L2422" s="138">
        <f t="shared" si="82"/>
        <v>-6.6560619929085033E-3</v>
      </c>
      <c r="M2422" s="138">
        <f t="shared" si="83"/>
        <v>5.892203684177812E-4</v>
      </c>
    </row>
    <row r="2423" spans="9:13" x14ac:dyDescent="0.25">
      <c r="I2423" s="135">
        <v>37356</v>
      </c>
      <c r="J2423" s="136">
        <v>1130.47</v>
      </c>
      <c r="K2423" s="136">
        <v>1294.6099999999999</v>
      </c>
      <c r="L2423" s="138">
        <f t="shared" si="82"/>
        <v>1.1334764716407294E-2</v>
      </c>
      <c r="M2423" s="138">
        <f t="shared" si="83"/>
        <v>3.1070819773748575E-3</v>
      </c>
    </row>
    <row r="2424" spans="9:13" x14ac:dyDescent="0.25">
      <c r="I2424" s="135">
        <v>37357</v>
      </c>
      <c r="J2424" s="136">
        <v>1103.69</v>
      </c>
      <c r="K2424" s="136">
        <v>1274.74</v>
      </c>
      <c r="L2424" s="138">
        <f t="shared" si="82"/>
        <v>-2.3689261988376491E-2</v>
      </c>
      <c r="M2424" s="138">
        <f t="shared" si="83"/>
        <v>-1.5348251597005966E-2</v>
      </c>
    </row>
    <row r="2425" spans="9:13" x14ac:dyDescent="0.25">
      <c r="I2425" s="135">
        <v>37358</v>
      </c>
      <c r="J2425" s="136">
        <v>1111.01</v>
      </c>
      <c r="K2425" s="136">
        <v>1273.99</v>
      </c>
      <c r="L2425" s="138">
        <f t="shared" si="82"/>
        <v>6.6322971124137542E-3</v>
      </c>
      <c r="M2425" s="138">
        <f t="shared" si="83"/>
        <v>-5.8835527244771482E-4</v>
      </c>
    </row>
    <row r="2426" spans="9:13" x14ac:dyDescent="0.25">
      <c r="I2426" s="135">
        <v>37361</v>
      </c>
      <c r="J2426" s="136">
        <v>1102.55</v>
      </c>
      <c r="K2426" s="136">
        <v>1269.29</v>
      </c>
      <c r="L2426" s="138">
        <f t="shared" si="82"/>
        <v>-7.6146929370573052E-3</v>
      </c>
      <c r="M2426" s="138">
        <f t="shared" si="83"/>
        <v>-3.6891969324720332E-3</v>
      </c>
    </row>
    <row r="2427" spans="9:13" x14ac:dyDescent="0.25">
      <c r="I2427" s="135">
        <v>37362</v>
      </c>
      <c r="J2427" s="136">
        <v>1128.3699999999999</v>
      </c>
      <c r="K2427" s="136">
        <v>1276.1500000000001</v>
      </c>
      <c r="L2427" s="138">
        <f t="shared" si="82"/>
        <v>2.3418439073057854E-2</v>
      </c>
      <c r="M2427" s="138">
        <f t="shared" si="83"/>
        <v>5.4045962703559687E-3</v>
      </c>
    </row>
    <row r="2428" spans="9:13" x14ac:dyDescent="0.25">
      <c r="I2428" s="135">
        <v>37363</v>
      </c>
      <c r="J2428" s="136">
        <v>1126.07</v>
      </c>
      <c r="K2428" s="136">
        <v>1276.46</v>
      </c>
      <c r="L2428" s="138">
        <f t="shared" si="82"/>
        <v>-2.0383384882617889E-3</v>
      </c>
      <c r="M2428" s="138">
        <f t="shared" si="83"/>
        <v>2.4291815225478621E-4</v>
      </c>
    </row>
    <row r="2429" spans="9:13" x14ac:dyDescent="0.25">
      <c r="I2429" s="135">
        <v>37364</v>
      </c>
      <c r="J2429" s="136">
        <v>1124.47</v>
      </c>
      <c r="K2429" s="136">
        <v>1275.0999999999999</v>
      </c>
      <c r="L2429" s="138">
        <f t="shared" si="82"/>
        <v>-1.4208708162013989E-3</v>
      </c>
      <c r="M2429" s="138">
        <f t="shared" si="83"/>
        <v>-1.0654466258246456E-3</v>
      </c>
    </row>
    <row r="2430" spans="9:13" x14ac:dyDescent="0.25">
      <c r="I2430" s="135">
        <v>37365</v>
      </c>
      <c r="J2430" s="136">
        <v>1125.17</v>
      </c>
      <c r="K2430" s="136">
        <v>1276.5999999999999</v>
      </c>
      <c r="L2430" s="138">
        <f t="shared" si="82"/>
        <v>6.2251549618935623E-4</v>
      </c>
      <c r="M2430" s="138">
        <f t="shared" si="83"/>
        <v>1.1763783232687634E-3</v>
      </c>
    </row>
    <row r="2431" spans="9:13" x14ac:dyDescent="0.25">
      <c r="I2431" s="135">
        <v>37368</v>
      </c>
      <c r="J2431" s="136">
        <v>1107.83</v>
      </c>
      <c r="K2431" s="136">
        <v>1272.6400000000001</v>
      </c>
      <c r="L2431" s="138">
        <f t="shared" si="82"/>
        <v>-1.5411004559311166E-2</v>
      </c>
      <c r="M2431" s="138">
        <f t="shared" si="83"/>
        <v>-3.101989660034317E-3</v>
      </c>
    </row>
    <row r="2432" spans="9:13" x14ac:dyDescent="0.25">
      <c r="I2432" s="135">
        <v>37369</v>
      </c>
      <c r="J2432" s="136">
        <v>1100.96</v>
      </c>
      <c r="K2432" s="136">
        <v>1267.46</v>
      </c>
      <c r="L2432" s="138">
        <f t="shared" si="82"/>
        <v>-6.201312475740765E-3</v>
      </c>
      <c r="M2432" s="138">
        <f t="shared" si="83"/>
        <v>-4.070279104852954E-3</v>
      </c>
    </row>
    <row r="2433" spans="9:13" x14ac:dyDescent="0.25">
      <c r="I2433" s="135">
        <v>37370</v>
      </c>
      <c r="J2433" s="136">
        <v>1093.1400000000001</v>
      </c>
      <c r="K2433" s="136">
        <v>1261.81</v>
      </c>
      <c r="L2433" s="138">
        <f t="shared" si="82"/>
        <v>-7.1028920215084439E-3</v>
      </c>
      <c r="M2433" s="138">
        <f t="shared" si="83"/>
        <v>-4.457734366370608E-3</v>
      </c>
    </row>
    <row r="2434" spans="9:13" x14ac:dyDescent="0.25">
      <c r="I2434" s="135">
        <v>37371</v>
      </c>
      <c r="J2434" s="136">
        <v>1091.48</v>
      </c>
      <c r="K2434" s="136">
        <v>1255.75</v>
      </c>
      <c r="L2434" s="138">
        <f t="shared" si="82"/>
        <v>-1.5185612089943482E-3</v>
      </c>
      <c r="M2434" s="138">
        <f t="shared" si="83"/>
        <v>-4.8026248008812304E-3</v>
      </c>
    </row>
    <row r="2435" spans="9:13" x14ac:dyDescent="0.25">
      <c r="I2435" s="135">
        <v>37372</v>
      </c>
      <c r="J2435" s="136">
        <v>1076.32</v>
      </c>
      <c r="K2435" s="136">
        <v>1260.53</v>
      </c>
      <c r="L2435" s="138">
        <f t="shared" si="82"/>
        <v>-1.3889397881775279E-2</v>
      </c>
      <c r="M2435" s="138">
        <f t="shared" si="83"/>
        <v>3.8064901453314535E-3</v>
      </c>
    </row>
    <row r="2436" spans="9:13" x14ac:dyDescent="0.25">
      <c r="I2436" s="135">
        <v>37375</v>
      </c>
      <c r="J2436" s="136">
        <v>1065.45</v>
      </c>
      <c r="K2436" s="136">
        <v>1259.19</v>
      </c>
      <c r="L2436" s="138">
        <f t="shared" si="82"/>
        <v>-1.0099226995688914E-2</v>
      </c>
      <c r="M2436" s="138">
        <f t="shared" si="83"/>
        <v>-1.0630449096807836E-3</v>
      </c>
    </row>
    <row r="2437" spans="9:13" x14ac:dyDescent="0.25">
      <c r="I2437" s="135">
        <v>37376</v>
      </c>
      <c r="J2437" s="136">
        <v>1076.92</v>
      </c>
      <c r="K2437" s="136">
        <v>1258.3499999999999</v>
      </c>
      <c r="L2437" s="138">
        <f t="shared" si="82"/>
        <v>1.076540428926747E-2</v>
      </c>
      <c r="M2437" s="138">
        <f t="shared" si="83"/>
        <v>-6.6709551378278534E-4</v>
      </c>
    </row>
    <row r="2438" spans="9:13" x14ac:dyDescent="0.25">
      <c r="I2438" s="135">
        <v>37377</v>
      </c>
      <c r="J2438" s="136">
        <v>1086.46</v>
      </c>
      <c r="K2438" s="136">
        <v>1258.3499999999999</v>
      </c>
      <c r="L2438" s="138">
        <f t="shared" si="82"/>
        <v>8.8585967388477901E-3</v>
      </c>
      <c r="M2438" s="138">
        <f t="shared" si="83"/>
        <v>0</v>
      </c>
    </row>
    <row r="2439" spans="9:13" x14ac:dyDescent="0.25">
      <c r="I2439" s="135">
        <v>37378</v>
      </c>
      <c r="J2439" s="136">
        <v>1084.56</v>
      </c>
      <c r="K2439" s="136">
        <v>1250.82</v>
      </c>
      <c r="L2439" s="138">
        <f t="shared" ref="L2439:L2502" si="84">(J2439-J2438)/J2438</f>
        <v>-1.7487988513153645E-3</v>
      </c>
      <c r="M2439" s="138">
        <f t="shared" ref="M2439:M2502" si="85">(K2439-K2438)/K2438</f>
        <v>-5.9840267016330693E-3</v>
      </c>
    </row>
    <row r="2440" spans="9:13" x14ac:dyDescent="0.25">
      <c r="I2440" s="135">
        <v>37379</v>
      </c>
      <c r="J2440" s="136">
        <v>1073.43</v>
      </c>
      <c r="K2440" s="136">
        <v>1252.6400000000001</v>
      </c>
      <c r="L2440" s="138">
        <f t="shared" si="84"/>
        <v>-1.0262226156229145E-2</v>
      </c>
      <c r="M2440" s="138">
        <f t="shared" si="85"/>
        <v>1.455045490158587E-3</v>
      </c>
    </row>
    <row r="2441" spans="9:13" x14ac:dyDescent="0.25">
      <c r="I2441" s="135">
        <v>37382</v>
      </c>
      <c r="J2441" s="136">
        <v>1052.67</v>
      </c>
      <c r="K2441" s="136">
        <v>1250.77</v>
      </c>
      <c r="L2441" s="138">
        <f t="shared" si="84"/>
        <v>-1.9339873117017403E-2</v>
      </c>
      <c r="M2441" s="138">
        <f t="shared" si="85"/>
        <v>-1.4928471069102999E-3</v>
      </c>
    </row>
    <row r="2442" spans="9:13" x14ac:dyDescent="0.25">
      <c r="I2442" s="135">
        <v>37383</v>
      </c>
      <c r="J2442" s="136">
        <v>1049.49</v>
      </c>
      <c r="K2442" s="136">
        <v>1236.08</v>
      </c>
      <c r="L2442" s="138">
        <f t="shared" si="84"/>
        <v>-3.0208897375246404E-3</v>
      </c>
      <c r="M2442" s="138">
        <f t="shared" si="85"/>
        <v>-1.1744765224621676E-2</v>
      </c>
    </row>
    <row r="2443" spans="9:13" x14ac:dyDescent="0.25">
      <c r="I2443" s="135">
        <v>37384</v>
      </c>
      <c r="J2443" s="136">
        <v>1088.8499999999999</v>
      </c>
      <c r="K2443" s="136">
        <v>1231.95</v>
      </c>
      <c r="L2443" s="138">
        <f t="shared" si="84"/>
        <v>3.7503930480519011E-2</v>
      </c>
      <c r="M2443" s="138">
        <f t="shared" si="85"/>
        <v>-3.3412076888226345E-3</v>
      </c>
    </row>
    <row r="2444" spans="9:13" x14ac:dyDescent="0.25">
      <c r="I2444" s="135">
        <v>37385</v>
      </c>
      <c r="J2444" s="136">
        <v>1073.01</v>
      </c>
      <c r="K2444" s="136">
        <v>1232.42</v>
      </c>
      <c r="L2444" s="138">
        <f t="shared" si="84"/>
        <v>-1.4547458327593259E-2</v>
      </c>
      <c r="M2444" s="138">
        <f t="shared" si="85"/>
        <v>3.815089898129204E-4</v>
      </c>
    </row>
    <row r="2445" spans="9:13" x14ac:dyDescent="0.25">
      <c r="I2445" s="135">
        <v>37386</v>
      </c>
      <c r="J2445" s="136">
        <v>1054.99</v>
      </c>
      <c r="K2445" s="136">
        <v>1222.25</v>
      </c>
      <c r="L2445" s="138">
        <f t="shared" si="84"/>
        <v>-1.6793878901408172E-2</v>
      </c>
      <c r="M2445" s="138">
        <f t="shared" si="85"/>
        <v>-8.2520569286445144E-3</v>
      </c>
    </row>
    <row r="2446" spans="9:13" x14ac:dyDescent="0.25">
      <c r="I2446" s="135">
        <v>37389</v>
      </c>
      <c r="J2446" s="136">
        <v>1074.56</v>
      </c>
      <c r="K2446" s="136">
        <v>1227.9000000000001</v>
      </c>
      <c r="L2446" s="138">
        <f t="shared" si="84"/>
        <v>1.8549938861979674E-2</v>
      </c>
      <c r="M2446" s="138">
        <f t="shared" si="85"/>
        <v>4.6226222131315938E-3</v>
      </c>
    </row>
    <row r="2447" spans="9:13" x14ac:dyDescent="0.25">
      <c r="I2447" s="135">
        <v>37390</v>
      </c>
      <c r="J2447" s="136">
        <v>1097.28</v>
      </c>
      <c r="K2447" s="136">
        <v>1231.29</v>
      </c>
      <c r="L2447" s="138">
        <f t="shared" si="84"/>
        <v>2.1143537820131057E-2</v>
      </c>
      <c r="M2447" s="138">
        <f t="shared" si="85"/>
        <v>2.7608111409722878E-3</v>
      </c>
    </row>
    <row r="2448" spans="9:13" x14ac:dyDescent="0.25">
      <c r="I2448" s="135">
        <v>37391</v>
      </c>
      <c r="J2448" s="136">
        <v>1091.07</v>
      </c>
      <c r="K2448" s="136">
        <v>1235.71</v>
      </c>
      <c r="L2448" s="138">
        <f t="shared" si="84"/>
        <v>-5.6594488188976711E-3</v>
      </c>
      <c r="M2448" s="138">
        <f t="shared" si="85"/>
        <v>3.5897310950304745E-3</v>
      </c>
    </row>
    <row r="2449" spans="9:13" x14ac:dyDescent="0.25">
      <c r="I2449" s="135">
        <v>37392</v>
      </c>
      <c r="J2449" s="136">
        <v>1098.23</v>
      </c>
      <c r="K2449" s="136">
        <v>1245.1600000000001</v>
      </c>
      <c r="L2449" s="138">
        <f t="shared" si="84"/>
        <v>6.5623653844392041E-3</v>
      </c>
      <c r="M2449" s="138">
        <f t="shared" si="85"/>
        <v>7.6474253667932158E-3</v>
      </c>
    </row>
    <row r="2450" spans="9:13" x14ac:dyDescent="0.25">
      <c r="I2450" s="135">
        <v>37393</v>
      </c>
      <c r="J2450" s="136">
        <v>1106.5899999999999</v>
      </c>
      <c r="K2450" s="136">
        <v>1249.19</v>
      </c>
      <c r="L2450" s="138">
        <f t="shared" si="84"/>
        <v>7.612248800342278E-3</v>
      </c>
      <c r="M2450" s="138">
        <f t="shared" si="85"/>
        <v>3.2365318513283212E-3</v>
      </c>
    </row>
    <row r="2451" spans="9:13" x14ac:dyDescent="0.25">
      <c r="I2451" s="135">
        <v>37396</v>
      </c>
      <c r="J2451" s="136">
        <v>1091.8800000000001</v>
      </c>
      <c r="K2451" s="136">
        <v>1241.19</v>
      </c>
      <c r="L2451" s="138">
        <f t="shared" si="84"/>
        <v>-1.3293089581506981E-2</v>
      </c>
      <c r="M2451" s="138">
        <f t="shared" si="85"/>
        <v>-6.4041498891281544E-3</v>
      </c>
    </row>
    <row r="2452" spans="9:13" x14ac:dyDescent="0.25">
      <c r="I2452" s="135">
        <v>37397</v>
      </c>
      <c r="J2452" s="136">
        <v>1079.8800000000001</v>
      </c>
      <c r="K2452" s="136">
        <v>1239.32</v>
      </c>
      <c r="L2452" s="138">
        <f t="shared" si="84"/>
        <v>-1.0990218705352236E-2</v>
      </c>
      <c r="M2452" s="138">
        <f t="shared" si="85"/>
        <v>-1.5066186482328395E-3</v>
      </c>
    </row>
    <row r="2453" spans="9:13" x14ac:dyDescent="0.25">
      <c r="I2453" s="135">
        <v>37398</v>
      </c>
      <c r="J2453" s="136">
        <v>1086.02</v>
      </c>
      <c r="K2453" s="136">
        <v>1234.8800000000001</v>
      </c>
      <c r="L2453" s="138">
        <f t="shared" si="84"/>
        <v>5.6858169426231356E-3</v>
      </c>
      <c r="M2453" s="138">
        <f t="shared" si="85"/>
        <v>-3.5826098182873086E-3</v>
      </c>
    </row>
    <row r="2454" spans="9:13" x14ac:dyDescent="0.25">
      <c r="I2454" s="135">
        <v>37399</v>
      </c>
      <c r="J2454" s="136">
        <v>1097.08</v>
      </c>
      <c r="K2454" s="136">
        <v>1239.53</v>
      </c>
      <c r="L2454" s="138">
        <f t="shared" si="84"/>
        <v>1.0183974512439868E-2</v>
      </c>
      <c r="M2454" s="138">
        <f t="shared" si="85"/>
        <v>3.7655480694479327E-3</v>
      </c>
    </row>
    <row r="2455" spans="9:13" x14ac:dyDescent="0.25">
      <c r="I2455" s="135">
        <v>37400</v>
      </c>
      <c r="J2455" s="136">
        <v>1083.82</v>
      </c>
      <c r="K2455" s="136">
        <v>1234.75</v>
      </c>
      <c r="L2455" s="138">
        <f t="shared" si="84"/>
        <v>-1.2086629963174967E-2</v>
      </c>
      <c r="M2455" s="138">
        <f t="shared" si="85"/>
        <v>-3.8563003719151393E-3</v>
      </c>
    </row>
    <row r="2456" spans="9:13" x14ac:dyDescent="0.25">
      <c r="I2456" s="135">
        <v>37403</v>
      </c>
      <c r="J2456" s="136">
        <v>1083.82</v>
      </c>
      <c r="K2456" s="136">
        <v>1233.74</v>
      </c>
      <c r="L2456" s="138">
        <f t="shared" si="84"/>
        <v>0</v>
      </c>
      <c r="M2456" s="138">
        <f t="shared" si="85"/>
        <v>-8.1797934804615584E-4</v>
      </c>
    </row>
    <row r="2457" spans="9:13" x14ac:dyDescent="0.25">
      <c r="I2457" s="135">
        <v>37404</v>
      </c>
      <c r="J2457" s="136">
        <v>1074.55</v>
      </c>
      <c r="K2457" s="136">
        <v>1245.8900000000001</v>
      </c>
      <c r="L2457" s="138">
        <f t="shared" si="84"/>
        <v>-8.5530807698695199E-3</v>
      </c>
      <c r="M2457" s="138">
        <f t="shared" si="85"/>
        <v>9.8481041386354433E-3</v>
      </c>
    </row>
    <row r="2458" spans="9:13" x14ac:dyDescent="0.25">
      <c r="I2458" s="135">
        <v>37405</v>
      </c>
      <c r="J2458" s="136">
        <v>1067.6600000000001</v>
      </c>
      <c r="K2458" s="136">
        <v>1249.03</v>
      </c>
      <c r="L2458" s="138">
        <f t="shared" si="84"/>
        <v>-6.4119864129169165E-3</v>
      </c>
      <c r="M2458" s="138">
        <f t="shared" si="85"/>
        <v>2.5202867026783041E-3</v>
      </c>
    </row>
    <row r="2459" spans="9:13" x14ac:dyDescent="0.25">
      <c r="I2459" s="135">
        <v>37406</v>
      </c>
      <c r="J2459" s="136">
        <v>1064.6600000000001</v>
      </c>
      <c r="K2459" s="136">
        <v>1240.4100000000001</v>
      </c>
      <c r="L2459" s="138">
        <f t="shared" si="84"/>
        <v>-2.8098832961804317E-3</v>
      </c>
      <c r="M2459" s="138">
        <f t="shared" si="85"/>
        <v>-6.9013554518305336E-3</v>
      </c>
    </row>
    <row r="2460" spans="9:13" x14ac:dyDescent="0.25">
      <c r="I2460" s="135">
        <v>37407</v>
      </c>
      <c r="J2460" s="136">
        <v>1067.1400000000001</v>
      </c>
      <c r="K2460" s="136">
        <v>1240.5899999999999</v>
      </c>
      <c r="L2460" s="138">
        <f t="shared" si="84"/>
        <v>2.3293821501700241E-3</v>
      </c>
      <c r="M2460" s="138">
        <f t="shared" si="85"/>
        <v>1.4511330930888679E-4</v>
      </c>
    </row>
    <row r="2461" spans="9:13" x14ac:dyDescent="0.25">
      <c r="I2461" s="135">
        <v>37410</v>
      </c>
      <c r="J2461" s="136">
        <v>1040.68</v>
      </c>
      <c r="K2461" s="136">
        <v>1245.19</v>
      </c>
      <c r="L2461" s="138">
        <f t="shared" si="84"/>
        <v>-2.4795247109095371E-2</v>
      </c>
      <c r="M2461" s="138">
        <f t="shared" si="85"/>
        <v>3.7079131703464776E-3</v>
      </c>
    </row>
    <row r="2462" spans="9:13" x14ac:dyDescent="0.25">
      <c r="I2462" s="135">
        <v>37411</v>
      </c>
      <c r="J2462" s="136">
        <v>1040.69</v>
      </c>
      <c r="K2462" s="136">
        <v>1241.33</v>
      </c>
      <c r="L2462" s="138">
        <f t="shared" si="84"/>
        <v>9.6091017411604953E-6</v>
      </c>
      <c r="M2462" s="138">
        <f t="shared" si="85"/>
        <v>-3.0999285249641638E-3</v>
      </c>
    </row>
    <row r="2463" spans="9:13" x14ac:dyDescent="0.25">
      <c r="I2463" s="135">
        <v>37412</v>
      </c>
      <c r="J2463" s="136">
        <v>1049.9000000000001</v>
      </c>
      <c r="K2463" s="136">
        <v>1232.0899999999999</v>
      </c>
      <c r="L2463" s="138">
        <f t="shared" si="84"/>
        <v>8.849897664049847E-3</v>
      </c>
      <c r="M2463" s="138">
        <f t="shared" si="85"/>
        <v>-7.443629010819049E-3</v>
      </c>
    </row>
    <row r="2464" spans="9:13" x14ac:dyDescent="0.25">
      <c r="I2464" s="135">
        <v>37413</v>
      </c>
      <c r="J2464" s="136">
        <v>1029.1500000000001</v>
      </c>
      <c r="K2464" s="136">
        <v>1232.0899999999999</v>
      </c>
      <c r="L2464" s="138">
        <f t="shared" si="84"/>
        <v>-1.9763787027335934E-2</v>
      </c>
      <c r="M2464" s="138">
        <f t="shared" si="85"/>
        <v>0</v>
      </c>
    </row>
    <row r="2465" spans="9:13" x14ac:dyDescent="0.25">
      <c r="I2465" s="135">
        <v>37414</v>
      </c>
      <c r="J2465" s="136">
        <v>1027.53</v>
      </c>
      <c r="K2465" s="136">
        <v>1214.17</v>
      </c>
      <c r="L2465" s="138">
        <f t="shared" si="84"/>
        <v>-1.5741145605597999E-3</v>
      </c>
      <c r="M2465" s="138">
        <f t="shared" si="85"/>
        <v>-1.454439204928199E-2</v>
      </c>
    </row>
    <row r="2466" spans="9:13" x14ac:dyDescent="0.25">
      <c r="I2466" s="135">
        <v>37417</v>
      </c>
      <c r="J2466" s="136">
        <v>1030.74</v>
      </c>
      <c r="K2466" s="136">
        <v>1201.68</v>
      </c>
      <c r="L2466" s="138">
        <f t="shared" si="84"/>
        <v>3.1239963796677824E-3</v>
      </c>
      <c r="M2466" s="138">
        <f t="shared" si="85"/>
        <v>-1.0286862630438907E-2</v>
      </c>
    </row>
    <row r="2467" spans="9:13" x14ac:dyDescent="0.25">
      <c r="I2467" s="135">
        <v>37418</v>
      </c>
      <c r="J2467" s="136">
        <v>1013.6</v>
      </c>
      <c r="K2467" s="136">
        <v>1198.31</v>
      </c>
      <c r="L2467" s="138">
        <f t="shared" si="84"/>
        <v>-1.6628829772784588E-2</v>
      </c>
      <c r="M2467" s="138">
        <f t="shared" si="85"/>
        <v>-2.8044071633048051E-3</v>
      </c>
    </row>
    <row r="2468" spans="9:13" x14ac:dyDescent="0.25">
      <c r="I2468" s="135">
        <v>37419</v>
      </c>
      <c r="J2468" s="136">
        <v>1020.26</v>
      </c>
      <c r="K2468" s="136">
        <v>1191.8599999999999</v>
      </c>
      <c r="L2468" s="138">
        <f t="shared" si="84"/>
        <v>6.5706393054459035E-3</v>
      </c>
      <c r="M2468" s="138">
        <f t="shared" si="85"/>
        <v>-5.3825804674917559E-3</v>
      </c>
    </row>
    <row r="2469" spans="9:13" x14ac:dyDescent="0.25">
      <c r="I2469" s="135">
        <v>37420</v>
      </c>
      <c r="J2469" s="136">
        <v>1009.56</v>
      </c>
      <c r="K2469" s="136">
        <v>1185.26</v>
      </c>
      <c r="L2469" s="138">
        <f t="shared" si="84"/>
        <v>-1.0487522788308907E-2</v>
      </c>
      <c r="M2469" s="138">
        <f t="shared" si="85"/>
        <v>-5.5375631366099288E-3</v>
      </c>
    </row>
    <row r="2470" spans="9:13" x14ac:dyDescent="0.25">
      <c r="I2470" s="135">
        <v>37421</v>
      </c>
      <c r="J2470" s="136">
        <v>1007.27</v>
      </c>
      <c r="K2470" s="136">
        <v>1184.97</v>
      </c>
      <c r="L2470" s="138">
        <f t="shared" si="84"/>
        <v>-2.2683149094654739E-3</v>
      </c>
      <c r="M2470" s="138">
        <f t="shared" si="85"/>
        <v>-2.4467205507649261E-4</v>
      </c>
    </row>
    <row r="2471" spans="9:13" x14ac:dyDescent="0.25">
      <c r="I2471" s="135">
        <v>37424</v>
      </c>
      <c r="J2471" s="136">
        <v>1036.17</v>
      </c>
      <c r="K2471" s="136">
        <v>1191.26</v>
      </c>
      <c r="L2471" s="138">
        <f t="shared" si="84"/>
        <v>2.869141342440467E-2</v>
      </c>
      <c r="M2471" s="138">
        <f t="shared" si="85"/>
        <v>5.3081512612133336E-3</v>
      </c>
    </row>
    <row r="2472" spans="9:13" x14ac:dyDescent="0.25">
      <c r="I2472" s="135">
        <v>37425</v>
      </c>
      <c r="J2472" s="136">
        <v>1037.1400000000001</v>
      </c>
      <c r="K2472" s="136">
        <v>1189.3399999999999</v>
      </c>
      <c r="L2472" s="138">
        <f t="shared" si="84"/>
        <v>9.3613982261600624E-4</v>
      </c>
      <c r="M2472" s="138">
        <f t="shared" si="85"/>
        <v>-1.6117388311536296E-3</v>
      </c>
    </row>
    <row r="2473" spans="9:13" x14ac:dyDescent="0.25">
      <c r="I2473" s="135">
        <v>37426</v>
      </c>
      <c r="J2473" s="136">
        <v>1019.99</v>
      </c>
      <c r="K2473" s="136">
        <v>1183.99</v>
      </c>
      <c r="L2473" s="138">
        <f t="shared" si="84"/>
        <v>-1.6535858225504841E-2</v>
      </c>
      <c r="M2473" s="138">
        <f t="shared" si="85"/>
        <v>-4.4982931710023282E-3</v>
      </c>
    </row>
    <row r="2474" spans="9:13" x14ac:dyDescent="0.25">
      <c r="I2474" s="135">
        <v>37427</v>
      </c>
      <c r="J2474" s="136">
        <v>1006.29</v>
      </c>
      <c r="K2474" s="136">
        <v>1183.9000000000001</v>
      </c>
      <c r="L2474" s="138">
        <f t="shared" si="84"/>
        <v>-1.3431504230433676E-2</v>
      </c>
      <c r="M2474" s="138">
        <f t="shared" si="85"/>
        <v>-7.6014155524893075E-5</v>
      </c>
    </row>
    <row r="2475" spans="9:13" x14ac:dyDescent="0.25">
      <c r="I2475" s="135">
        <v>37428</v>
      </c>
      <c r="J2475" s="136">
        <v>989.14</v>
      </c>
      <c r="K2475" s="136">
        <v>1160.6500000000001</v>
      </c>
      <c r="L2475" s="138">
        <f t="shared" si="84"/>
        <v>-1.7042800783074439E-2</v>
      </c>
      <c r="M2475" s="138">
        <f t="shared" si="85"/>
        <v>-1.9638482979981414E-2</v>
      </c>
    </row>
    <row r="2476" spans="9:13" x14ac:dyDescent="0.25">
      <c r="I2476" s="135">
        <v>37431</v>
      </c>
      <c r="J2476" s="136">
        <v>992.72</v>
      </c>
      <c r="K2476" s="136">
        <v>1146.3599999999999</v>
      </c>
      <c r="L2476" s="138">
        <f t="shared" si="84"/>
        <v>3.6193056594617961E-3</v>
      </c>
      <c r="M2476" s="138">
        <f t="shared" si="85"/>
        <v>-1.2312066514453272E-2</v>
      </c>
    </row>
    <row r="2477" spans="9:13" x14ac:dyDescent="0.25">
      <c r="I2477" s="135">
        <v>37432</v>
      </c>
      <c r="J2477" s="136">
        <v>976.14</v>
      </c>
      <c r="K2477" s="136">
        <v>1140.8399999999999</v>
      </c>
      <c r="L2477" s="138">
        <f t="shared" si="84"/>
        <v>-1.6701587557418043E-2</v>
      </c>
      <c r="M2477" s="138">
        <f t="shared" si="85"/>
        <v>-4.8152412854600493E-3</v>
      </c>
    </row>
    <row r="2478" spans="9:13" x14ac:dyDescent="0.25">
      <c r="I2478" s="135">
        <v>37433</v>
      </c>
      <c r="J2478" s="136">
        <v>973.53</v>
      </c>
      <c r="K2478" s="136">
        <v>1142.8900000000001</v>
      </c>
      <c r="L2478" s="138">
        <f t="shared" si="84"/>
        <v>-2.6737967914438644E-3</v>
      </c>
      <c r="M2478" s="138">
        <f t="shared" si="85"/>
        <v>1.7969215665651467E-3</v>
      </c>
    </row>
    <row r="2479" spans="9:13" x14ac:dyDescent="0.25">
      <c r="I2479" s="135">
        <v>37434</v>
      </c>
      <c r="J2479" s="136">
        <v>990.64</v>
      </c>
      <c r="K2479" s="136">
        <v>1135.3699999999999</v>
      </c>
      <c r="L2479" s="138">
        <f t="shared" si="84"/>
        <v>1.7575215966636894E-2</v>
      </c>
      <c r="M2479" s="138">
        <f t="shared" si="85"/>
        <v>-6.5798108304388073E-3</v>
      </c>
    </row>
    <row r="2480" spans="9:13" x14ac:dyDescent="0.25">
      <c r="I2480" s="135">
        <v>37435</v>
      </c>
      <c r="J2480" s="136">
        <v>989.81</v>
      </c>
      <c r="K2480" s="136">
        <v>1134.93</v>
      </c>
      <c r="L2480" s="138">
        <f t="shared" si="84"/>
        <v>-8.3784220302031106E-4</v>
      </c>
      <c r="M2480" s="138">
        <f t="shared" si="85"/>
        <v>-3.8753886398251426E-4</v>
      </c>
    </row>
    <row r="2481" spans="9:13" x14ac:dyDescent="0.25">
      <c r="I2481" s="135">
        <v>37438</v>
      </c>
      <c r="J2481" s="136">
        <v>968.65</v>
      </c>
      <c r="K2481" s="136">
        <v>1132.1300000000001</v>
      </c>
      <c r="L2481" s="138">
        <f t="shared" si="84"/>
        <v>-2.1377840191551884E-2</v>
      </c>
      <c r="M2481" s="138">
        <f t="shared" si="85"/>
        <v>-2.4671125091414929E-3</v>
      </c>
    </row>
    <row r="2482" spans="9:13" x14ac:dyDescent="0.25">
      <c r="I2482" s="135">
        <v>37439</v>
      </c>
      <c r="J2482" s="136">
        <v>948.09</v>
      </c>
      <c r="K2482" s="136">
        <v>1116.06</v>
      </c>
      <c r="L2482" s="138">
        <f t="shared" si="84"/>
        <v>-2.1225416817219785E-2</v>
      </c>
      <c r="M2482" s="138">
        <f t="shared" si="85"/>
        <v>-1.4194482965737294E-2</v>
      </c>
    </row>
    <row r="2483" spans="9:13" x14ac:dyDescent="0.25">
      <c r="I2483" s="135">
        <v>37440</v>
      </c>
      <c r="J2483" s="136">
        <v>953.99</v>
      </c>
      <c r="K2483" s="136">
        <v>1109.8900000000001</v>
      </c>
      <c r="L2483" s="138">
        <f t="shared" si="84"/>
        <v>6.2230378972460178E-3</v>
      </c>
      <c r="M2483" s="138">
        <f t="shared" si="85"/>
        <v>-5.528376610576354E-3</v>
      </c>
    </row>
    <row r="2484" spans="9:13" x14ac:dyDescent="0.25">
      <c r="I2484" s="135">
        <v>37441</v>
      </c>
      <c r="J2484" s="136">
        <v>953.99</v>
      </c>
      <c r="K2484" s="136">
        <v>1111.73</v>
      </c>
      <c r="L2484" s="138">
        <f t="shared" si="84"/>
        <v>0</v>
      </c>
      <c r="M2484" s="138">
        <f t="shared" si="85"/>
        <v>1.6578219463189306E-3</v>
      </c>
    </row>
    <row r="2485" spans="9:13" x14ac:dyDescent="0.25">
      <c r="I2485" s="135">
        <v>37442</v>
      </c>
      <c r="J2485" s="136">
        <v>989.03</v>
      </c>
      <c r="K2485" s="136">
        <v>1122.06</v>
      </c>
      <c r="L2485" s="138">
        <f t="shared" si="84"/>
        <v>3.672994475833076E-2</v>
      </c>
      <c r="M2485" s="138">
        <f t="shared" si="85"/>
        <v>9.2918244537791798E-3</v>
      </c>
    </row>
    <row r="2486" spans="9:13" x14ac:dyDescent="0.25">
      <c r="I2486" s="135">
        <v>37445</v>
      </c>
      <c r="J2486" s="136">
        <v>976.98</v>
      </c>
      <c r="K2486" s="136">
        <v>1127.17</v>
      </c>
      <c r="L2486" s="138">
        <f t="shared" si="84"/>
        <v>-1.2183654691970875E-2</v>
      </c>
      <c r="M2486" s="138">
        <f t="shared" si="85"/>
        <v>4.5541236654012508E-3</v>
      </c>
    </row>
    <row r="2487" spans="9:13" x14ac:dyDescent="0.25">
      <c r="I2487" s="135">
        <v>37446</v>
      </c>
      <c r="J2487" s="136">
        <v>952.83</v>
      </c>
      <c r="K2487" s="136">
        <v>1134.72</v>
      </c>
      <c r="L2487" s="138">
        <f t="shared" si="84"/>
        <v>-2.4719032119388296E-2</v>
      </c>
      <c r="M2487" s="138">
        <f t="shared" si="85"/>
        <v>6.6981910448290442E-3</v>
      </c>
    </row>
    <row r="2488" spans="9:13" x14ac:dyDescent="0.25">
      <c r="I2488" s="135">
        <v>37447</v>
      </c>
      <c r="J2488" s="136">
        <v>920.47</v>
      </c>
      <c r="K2488" s="136">
        <v>1130.46</v>
      </c>
      <c r="L2488" s="138">
        <f t="shared" si="84"/>
        <v>-3.3961986923165738E-2</v>
      </c>
      <c r="M2488" s="138">
        <f t="shared" si="85"/>
        <v>-3.7542301184433084E-3</v>
      </c>
    </row>
    <row r="2489" spans="9:13" x14ac:dyDescent="0.25">
      <c r="I2489" s="135">
        <v>37448</v>
      </c>
      <c r="J2489" s="136">
        <v>927.37</v>
      </c>
      <c r="K2489" s="136">
        <v>1147.44</v>
      </c>
      <c r="L2489" s="138">
        <f t="shared" si="84"/>
        <v>7.4961704346692198E-3</v>
      </c>
      <c r="M2489" s="138">
        <f t="shared" si="85"/>
        <v>1.5020434159545687E-2</v>
      </c>
    </row>
    <row r="2490" spans="9:13" x14ac:dyDescent="0.25">
      <c r="I2490" s="135">
        <v>37449</v>
      </c>
      <c r="J2490" s="136">
        <v>921.39</v>
      </c>
      <c r="K2490" s="136">
        <v>1146.1199999999999</v>
      </c>
      <c r="L2490" s="138">
        <f t="shared" si="84"/>
        <v>-6.4483431640014431E-3</v>
      </c>
      <c r="M2490" s="138">
        <f t="shared" si="85"/>
        <v>-1.1503869483373106E-3</v>
      </c>
    </row>
    <row r="2491" spans="9:13" x14ac:dyDescent="0.25">
      <c r="I2491" s="135">
        <v>37452</v>
      </c>
      <c r="J2491" s="136">
        <v>917.93</v>
      </c>
      <c r="K2491" s="136">
        <v>1149.3699999999999</v>
      </c>
      <c r="L2491" s="138">
        <f t="shared" si="84"/>
        <v>-3.7551959539391965E-3</v>
      </c>
      <c r="M2491" s="138">
        <f t="shared" si="85"/>
        <v>2.835654207238335E-3</v>
      </c>
    </row>
    <row r="2492" spans="9:13" x14ac:dyDescent="0.25">
      <c r="I2492" s="135">
        <v>37453</v>
      </c>
      <c r="J2492" s="136">
        <v>901.05</v>
      </c>
      <c r="K2492" s="136">
        <v>1155.52</v>
      </c>
      <c r="L2492" s="138">
        <f t="shared" si="84"/>
        <v>-1.8389201790986236E-2</v>
      </c>
      <c r="M2492" s="138">
        <f t="shared" si="85"/>
        <v>5.3507573714296451E-3</v>
      </c>
    </row>
    <row r="2493" spans="9:13" x14ac:dyDescent="0.25">
      <c r="I2493" s="135">
        <v>37454</v>
      </c>
      <c r="J2493" s="136">
        <v>906.04</v>
      </c>
      <c r="K2493" s="136">
        <v>1169.69</v>
      </c>
      <c r="L2493" s="138">
        <f t="shared" si="84"/>
        <v>5.5379834637367623E-3</v>
      </c>
      <c r="M2493" s="138">
        <f t="shared" si="85"/>
        <v>1.2262877319302196E-2</v>
      </c>
    </row>
    <row r="2494" spans="9:13" x14ac:dyDescent="0.25">
      <c r="I2494" s="135">
        <v>37455</v>
      </c>
      <c r="J2494" s="136">
        <v>881.56</v>
      </c>
      <c r="K2494" s="136">
        <v>1180.2</v>
      </c>
      <c r="L2494" s="138">
        <f t="shared" si="84"/>
        <v>-2.7018674672199924E-2</v>
      </c>
      <c r="M2494" s="138">
        <f t="shared" si="85"/>
        <v>8.9852866998948351E-3</v>
      </c>
    </row>
    <row r="2495" spans="9:13" x14ac:dyDescent="0.25">
      <c r="I2495" s="135">
        <v>37456</v>
      </c>
      <c r="J2495" s="136">
        <v>847.76</v>
      </c>
      <c r="K2495" s="136">
        <v>1176.1400000000001</v>
      </c>
      <c r="L2495" s="138">
        <f t="shared" si="84"/>
        <v>-3.83411225554698E-2</v>
      </c>
      <c r="M2495" s="138">
        <f t="shared" si="85"/>
        <v>-3.4400948991695859E-3</v>
      </c>
    </row>
    <row r="2496" spans="9:13" x14ac:dyDescent="0.25">
      <c r="I2496" s="135">
        <v>37459</v>
      </c>
      <c r="J2496" s="136">
        <v>819.85</v>
      </c>
      <c r="K2496" s="136">
        <v>1186.71</v>
      </c>
      <c r="L2496" s="138">
        <f t="shared" si="84"/>
        <v>-3.2922053411342793E-2</v>
      </c>
      <c r="M2496" s="138">
        <f t="shared" si="85"/>
        <v>8.9870253541244546E-3</v>
      </c>
    </row>
    <row r="2497" spans="9:13" x14ac:dyDescent="0.25">
      <c r="I2497" s="135">
        <v>37460</v>
      </c>
      <c r="J2497" s="136">
        <v>797.7</v>
      </c>
      <c r="K2497" s="136">
        <v>1179.67</v>
      </c>
      <c r="L2497" s="138">
        <f t="shared" si="84"/>
        <v>-2.7017137281209948E-2</v>
      </c>
      <c r="M2497" s="138">
        <f t="shared" si="85"/>
        <v>-5.9323676382603699E-3</v>
      </c>
    </row>
    <row r="2498" spans="9:13" x14ac:dyDescent="0.25">
      <c r="I2498" s="135">
        <v>37461</v>
      </c>
      <c r="J2498" s="136">
        <v>843.42</v>
      </c>
      <c r="K2498" s="136">
        <v>1184.04</v>
      </c>
      <c r="L2498" s="138">
        <f t="shared" si="84"/>
        <v>5.7314779992478262E-2</v>
      </c>
      <c r="M2498" s="138">
        <f t="shared" si="85"/>
        <v>3.7044258139987372E-3</v>
      </c>
    </row>
    <row r="2499" spans="9:13" x14ac:dyDescent="0.25">
      <c r="I2499" s="135">
        <v>37462</v>
      </c>
      <c r="J2499" s="136">
        <v>838.68</v>
      </c>
      <c r="K2499" s="136">
        <v>1179.22</v>
      </c>
      <c r="L2499" s="138">
        <f t="shared" si="84"/>
        <v>-5.6199758127623359E-3</v>
      </c>
      <c r="M2499" s="138">
        <f t="shared" si="85"/>
        <v>-4.0708084186344522E-3</v>
      </c>
    </row>
    <row r="2500" spans="9:13" x14ac:dyDescent="0.25">
      <c r="I2500" s="135">
        <v>37463</v>
      </c>
      <c r="J2500" s="136">
        <v>852.84</v>
      </c>
      <c r="K2500" s="136">
        <v>1180.17</v>
      </c>
      <c r="L2500" s="138">
        <f t="shared" si="84"/>
        <v>1.6883674345400012E-2</v>
      </c>
      <c r="M2500" s="138">
        <f t="shared" si="85"/>
        <v>8.0561727243435959E-4</v>
      </c>
    </row>
    <row r="2501" spans="9:13" x14ac:dyDescent="0.25">
      <c r="I2501" s="135">
        <v>37466</v>
      </c>
      <c r="J2501" s="136">
        <v>898.96</v>
      </c>
      <c r="K2501" s="136">
        <v>1180.17</v>
      </c>
      <c r="L2501" s="138">
        <f t="shared" si="84"/>
        <v>5.4078138924065482E-2</v>
      </c>
      <c r="M2501" s="138">
        <f t="shared" si="85"/>
        <v>0</v>
      </c>
    </row>
    <row r="2502" spans="9:13" x14ac:dyDescent="0.25">
      <c r="I2502" s="135">
        <v>37467</v>
      </c>
      <c r="J2502" s="136">
        <v>902.78</v>
      </c>
      <c r="K2502" s="136">
        <v>1180.17</v>
      </c>
      <c r="L2502" s="138">
        <f t="shared" si="84"/>
        <v>4.2493548100025992E-3</v>
      </c>
      <c r="M2502" s="138">
        <f t="shared" si="85"/>
        <v>0</v>
      </c>
    </row>
    <row r="2503" spans="9:13" x14ac:dyDescent="0.25">
      <c r="I2503" s="135">
        <v>37468</v>
      </c>
      <c r="J2503" s="136">
        <v>911.62</v>
      </c>
      <c r="K2503" s="136">
        <v>1169.55</v>
      </c>
      <c r="L2503" s="138">
        <f t="shared" ref="L2503:L2566" si="86">(J2503-J2502)/J2502</f>
        <v>9.7919758966747514E-3</v>
      </c>
      <c r="M2503" s="138">
        <f t="shared" ref="M2503:M2566" si="87">(K2503-K2502)/K2502</f>
        <v>-8.9987035766034701E-3</v>
      </c>
    </row>
    <row r="2504" spans="9:13" x14ac:dyDescent="0.25">
      <c r="I2504" s="135">
        <v>37469</v>
      </c>
      <c r="J2504" s="136">
        <v>884.66</v>
      </c>
      <c r="K2504" s="136">
        <v>1170</v>
      </c>
      <c r="L2504" s="138">
        <f t="shared" si="86"/>
        <v>-2.9573725894561372E-2</v>
      </c>
      <c r="M2504" s="138">
        <f t="shared" si="87"/>
        <v>3.8476337052716471E-4</v>
      </c>
    </row>
    <row r="2505" spans="9:13" x14ac:dyDescent="0.25">
      <c r="I2505" s="135">
        <v>37470</v>
      </c>
      <c r="J2505" s="136">
        <v>864.24</v>
      </c>
      <c r="K2505" s="136">
        <v>1168.42</v>
      </c>
      <c r="L2505" s="138">
        <f t="shared" si="86"/>
        <v>-2.3082314109375307E-2</v>
      </c>
      <c r="M2505" s="138">
        <f t="shared" si="87"/>
        <v>-1.3504273504272883E-3</v>
      </c>
    </row>
    <row r="2506" spans="9:13" x14ac:dyDescent="0.25">
      <c r="I2506" s="135">
        <v>37473</v>
      </c>
      <c r="J2506" s="136">
        <v>834.6</v>
      </c>
      <c r="K2506" s="136">
        <v>1150</v>
      </c>
      <c r="L2506" s="138">
        <f t="shared" si="86"/>
        <v>-3.4296028880866407E-2</v>
      </c>
      <c r="M2506" s="138">
        <f t="shared" si="87"/>
        <v>-1.576487906745868E-2</v>
      </c>
    </row>
    <row r="2507" spans="9:13" x14ac:dyDescent="0.25">
      <c r="I2507" s="135">
        <v>37474</v>
      </c>
      <c r="J2507" s="136">
        <v>859.57</v>
      </c>
      <c r="K2507" s="136">
        <v>1156.68</v>
      </c>
      <c r="L2507" s="138">
        <f t="shared" si="86"/>
        <v>2.9918523843757521E-2</v>
      </c>
      <c r="M2507" s="138">
        <f t="shared" si="87"/>
        <v>5.8086956521739685E-3</v>
      </c>
    </row>
    <row r="2508" spans="9:13" x14ac:dyDescent="0.25">
      <c r="I2508" s="135">
        <v>37475</v>
      </c>
      <c r="J2508" s="136">
        <v>876.77</v>
      </c>
      <c r="K2508" s="136">
        <v>1157.1199999999999</v>
      </c>
      <c r="L2508" s="138">
        <f t="shared" si="86"/>
        <v>2.001000500250117E-2</v>
      </c>
      <c r="M2508" s="138">
        <f t="shared" si="87"/>
        <v>3.8039907320938133E-4</v>
      </c>
    </row>
    <row r="2509" spans="9:13" x14ac:dyDescent="0.25">
      <c r="I2509" s="135">
        <v>37476</v>
      </c>
      <c r="J2509" s="136">
        <v>905.46</v>
      </c>
      <c r="K2509" s="136">
        <v>1167.01</v>
      </c>
      <c r="L2509" s="138">
        <f t="shared" si="86"/>
        <v>3.2722378731024161E-2</v>
      </c>
      <c r="M2509" s="138">
        <f t="shared" si="87"/>
        <v>8.547082411504512E-3</v>
      </c>
    </row>
    <row r="2510" spans="9:13" x14ac:dyDescent="0.25">
      <c r="I2510" s="135">
        <v>37477</v>
      </c>
      <c r="J2510" s="136">
        <v>908.64</v>
      </c>
      <c r="K2510" s="136">
        <v>1175.19</v>
      </c>
      <c r="L2510" s="138">
        <f t="shared" si="86"/>
        <v>3.5120270359816556E-3</v>
      </c>
      <c r="M2510" s="138">
        <f t="shared" si="87"/>
        <v>7.0093658152030093E-3</v>
      </c>
    </row>
    <row r="2511" spans="9:13" x14ac:dyDescent="0.25">
      <c r="I2511" s="135">
        <v>37480</v>
      </c>
      <c r="J2511" s="136">
        <v>903.8</v>
      </c>
      <c r="K2511" s="136">
        <v>1173.55</v>
      </c>
      <c r="L2511" s="138">
        <f t="shared" si="86"/>
        <v>-5.3266420144391967E-3</v>
      </c>
      <c r="M2511" s="138">
        <f t="shared" si="87"/>
        <v>-1.3955190224560284E-3</v>
      </c>
    </row>
    <row r="2512" spans="9:13" x14ac:dyDescent="0.25">
      <c r="I2512" s="135">
        <v>37481</v>
      </c>
      <c r="J2512" s="136">
        <v>884.21</v>
      </c>
      <c r="K2512" s="136">
        <v>1167</v>
      </c>
      <c r="L2512" s="138">
        <f t="shared" si="86"/>
        <v>-2.1675149369329409E-2</v>
      </c>
      <c r="M2512" s="138">
        <f t="shared" si="87"/>
        <v>-5.5813557155638491E-3</v>
      </c>
    </row>
    <row r="2513" spans="9:13" x14ac:dyDescent="0.25">
      <c r="I2513" s="135">
        <v>37482</v>
      </c>
      <c r="J2513" s="136">
        <v>919.62</v>
      </c>
      <c r="K2513" s="136">
        <v>1171.94</v>
      </c>
      <c r="L2513" s="138">
        <f t="shared" si="86"/>
        <v>4.0047047647052136E-2</v>
      </c>
      <c r="M2513" s="138">
        <f t="shared" si="87"/>
        <v>4.2330762639246396E-3</v>
      </c>
    </row>
    <row r="2514" spans="9:13" x14ac:dyDescent="0.25">
      <c r="I2514" s="135">
        <v>37483</v>
      </c>
      <c r="J2514" s="136">
        <v>930.25</v>
      </c>
      <c r="K2514" s="136">
        <v>1184.8399999999999</v>
      </c>
      <c r="L2514" s="138">
        <f t="shared" si="86"/>
        <v>1.1559122246145142E-2</v>
      </c>
      <c r="M2514" s="138">
        <f t="shared" si="87"/>
        <v>1.1007389456798012E-2</v>
      </c>
    </row>
    <row r="2515" spans="9:13" x14ac:dyDescent="0.25">
      <c r="I2515" s="135">
        <v>37484</v>
      </c>
      <c r="J2515" s="136">
        <v>928.77</v>
      </c>
      <c r="K2515" s="136">
        <v>1193.1600000000001</v>
      </c>
      <c r="L2515" s="138">
        <f t="shared" si="86"/>
        <v>-1.5909701693093449E-3</v>
      </c>
      <c r="M2515" s="138">
        <f t="shared" si="87"/>
        <v>7.0220451706560919E-3</v>
      </c>
    </row>
    <row r="2516" spans="9:13" x14ac:dyDescent="0.25">
      <c r="I2516" s="135">
        <v>37487</v>
      </c>
      <c r="J2516" s="136">
        <v>950.72</v>
      </c>
      <c r="K2516" s="136">
        <v>1201.6099999999999</v>
      </c>
      <c r="L2516" s="138">
        <f t="shared" si="86"/>
        <v>2.3633407625138672E-2</v>
      </c>
      <c r="M2516" s="138">
        <f t="shared" si="87"/>
        <v>7.0820342619596849E-3</v>
      </c>
    </row>
    <row r="2517" spans="9:13" x14ac:dyDescent="0.25">
      <c r="I2517" s="135">
        <v>37488</v>
      </c>
      <c r="J2517" s="136">
        <v>937.43</v>
      </c>
      <c r="K2517" s="136">
        <v>1199.7</v>
      </c>
      <c r="L2517" s="138">
        <f t="shared" si="86"/>
        <v>-1.3978879165264302E-2</v>
      </c>
      <c r="M2517" s="138">
        <f t="shared" si="87"/>
        <v>-1.5895340418270942E-3</v>
      </c>
    </row>
    <row r="2518" spans="9:13" x14ac:dyDescent="0.25">
      <c r="I2518" s="135">
        <v>37489</v>
      </c>
      <c r="J2518" s="136">
        <v>949.36</v>
      </c>
      <c r="K2518" s="136">
        <v>1196.03</v>
      </c>
      <c r="L2518" s="138">
        <f t="shared" si="86"/>
        <v>1.2726283562506069E-2</v>
      </c>
      <c r="M2518" s="138">
        <f t="shared" si="87"/>
        <v>-3.0590981078603588E-3</v>
      </c>
    </row>
    <row r="2519" spans="9:13" x14ac:dyDescent="0.25">
      <c r="I2519" s="135">
        <v>37490</v>
      </c>
      <c r="J2519" s="136">
        <v>962.7</v>
      </c>
      <c r="K2519" s="136">
        <v>1201.71</v>
      </c>
      <c r="L2519" s="138">
        <f t="shared" si="86"/>
        <v>1.4051571585067868E-2</v>
      </c>
      <c r="M2519" s="138">
        <f t="shared" si="87"/>
        <v>4.7490447564024849E-3</v>
      </c>
    </row>
    <row r="2520" spans="9:13" x14ac:dyDescent="0.25">
      <c r="I2520" s="135">
        <v>37491</v>
      </c>
      <c r="J2520" s="136">
        <v>940.86</v>
      </c>
      <c r="K2520" s="136">
        <v>1196.7</v>
      </c>
      <c r="L2520" s="138">
        <f t="shared" si="86"/>
        <v>-2.2686195076347802E-2</v>
      </c>
      <c r="M2520" s="138">
        <f t="shared" si="87"/>
        <v>-4.1690590907956081E-3</v>
      </c>
    </row>
    <row r="2521" spans="9:13" x14ac:dyDescent="0.25">
      <c r="I2521" s="135">
        <v>37494</v>
      </c>
      <c r="J2521" s="136">
        <v>947.95</v>
      </c>
      <c r="K2521" s="136">
        <v>1197.01</v>
      </c>
      <c r="L2521" s="138">
        <f t="shared" si="86"/>
        <v>7.5356588652934885E-3</v>
      </c>
      <c r="M2521" s="138">
        <f t="shared" si="87"/>
        <v>2.5904570903312893E-4</v>
      </c>
    </row>
    <row r="2522" spans="9:13" x14ac:dyDescent="0.25">
      <c r="I2522" s="135">
        <v>37495</v>
      </c>
      <c r="J2522" s="136">
        <v>934.82</v>
      </c>
      <c r="K2522" s="136">
        <v>1200.3699999999999</v>
      </c>
      <c r="L2522" s="138">
        <f t="shared" si="86"/>
        <v>-1.3850941505353652E-2</v>
      </c>
      <c r="M2522" s="138">
        <f t="shared" si="87"/>
        <v>2.806994093616511E-3</v>
      </c>
    </row>
    <row r="2523" spans="9:13" x14ac:dyDescent="0.25">
      <c r="I2523" s="135">
        <v>37496</v>
      </c>
      <c r="J2523" s="136">
        <v>917.87</v>
      </c>
      <c r="K2523" s="136">
        <v>1190.0999999999999</v>
      </c>
      <c r="L2523" s="138">
        <f t="shared" si="86"/>
        <v>-1.8131832866220284E-2</v>
      </c>
      <c r="M2523" s="138">
        <f t="shared" si="87"/>
        <v>-8.5556953272740762E-3</v>
      </c>
    </row>
    <row r="2524" spans="9:13" x14ac:dyDescent="0.25">
      <c r="I2524" s="135">
        <v>37497</v>
      </c>
      <c r="J2524" s="136">
        <v>917.8</v>
      </c>
      <c r="K2524" s="136">
        <v>1195.3699999999999</v>
      </c>
      <c r="L2524" s="138">
        <f t="shared" si="86"/>
        <v>-7.626352315692857E-5</v>
      </c>
      <c r="M2524" s="138">
        <f t="shared" si="87"/>
        <v>4.4281993109822554E-3</v>
      </c>
    </row>
    <row r="2525" spans="9:13" x14ac:dyDescent="0.25">
      <c r="I2525" s="135">
        <v>37498</v>
      </c>
      <c r="J2525" s="136">
        <v>916.07</v>
      </c>
      <c r="K2525" s="136">
        <v>1195.3699999999999</v>
      </c>
      <c r="L2525" s="138">
        <f t="shared" si="86"/>
        <v>-1.8849422532141039E-3</v>
      </c>
      <c r="M2525" s="138">
        <f t="shared" si="87"/>
        <v>0</v>
      </c>
    </row>
    <row r="2526" spans="9:13" x14ac:dyDescent="0.25">
      <c r="I2526" s="135">
        <v>37501</v>
      </c>
      <c r="J2526" s="136">
        <v>916.07</v>
      </c>
      <c r="K2526" s="136">
        <v>1190.28</v>
      </c>
      <c r="L2526" s="138">
        <f t="shared" si="86"/>
        <v>0</v>
      </c>
      <c r="M2526" s="138">
        <f t="shared" si="87"/>
        <v>-4.2580958197042914E-3</v>
      </c>
    </row>
    <row r="2527" spans="9:13" x14ac:dyDescent="0.25">
      <c r="I2527" s="135">
        <v>37502</v>
      </c>
      <c r="J2527" s="136">
        <v>878.02</v>
      </c>
      <c r="K2527" s="136">
        <v>1187.1400000000001</v>
      </c>
      <c r="L2527" s="138">
        <f t="shared" si="86"/>
        <v>-4.1536127151855277E-2</v>
      </c>
      <c r="M2527" s="138">
        <f t="shared" si="87"/>
        <v>-2.6380347481263842E-3</v>
      </c>
    </row>
    <row r="2528" spans="9:13" x14ac:dyDescent="0.25">
      <c r="I2528" s="135">
        <v>37503</v>
      </c>
      <c r="J2528" s="136">
        <v>893.4</v>
      </c>
      <c r="K2528" s="136">
        <v>1185.83</v>
      </c>
      <c r="L2528" s="138">
        <f t="shared" si="86"/>
        <v>1.7516685269128262E-2</v>
      </c>
      <c r="M2528" s="138">
        <f t="shared" si="87"/>
        <v>-1.1034924271780689E-3</v>
      </c>
    </row>
    <row r="2529" spans="9:13" x14ac:dyDescent="0.25">
      <c r="I2529" s="135">
        <v>37504</v>
      </c>
      <c r="J2529" s="136">
        <v>879.15</v>
      </c>
      <c r="K2529" s="136">
        <v>1183.43</v>
      </c>
      <c r="L2529" s="138">
        <f t="shared" si="86"/>
        <v>-1.5950302216252519E-2</v>
      </c>
      <c r="M2529" s="138">
        <f t="shared" si="87"/>
        <v>-2.023898872519555E-3</v>
      </c>
    </row>
    <row r="2530" spans="9:13" x14ac:dyDescent="0.25">
      <c r="I2530" s="135">
        <v>37505</v>
      </c>
      <c r="J2530" s="136">
        <v>893.92</v>
      </c>
      <c r="K2530" s="136">
        <v>1173.07</v>
      </c>
      <c r="L2530" s="138">
        <f t="shared" si="86"/>
        <v>1.6800318489450017E-2</v>
      </c>
      <c r="M2530" s="138">
        <f t="shared" si="87"/>
        <v>-8.7542144444539404E-3</v>
      </c>
    </row>
    <row r="2531" spans="9:13" x14ac:dyDescent="0.25">
      <c r="I2531" s="135">
        <v>37508</v>
      </c>
      <c r="J2531" s="136">
        <v>902.96</v>
      </c>
      <c r="K2531" s="136">
        <v>1173.5899999999999</v>
      </c>
      <c r="L2531" s="138">
        <f t="shared" si="86"/>
        <v>1.0112761768390995E-2</v>
      </c>
      <c r="M2531" s="138">
        <f t="shared" si="87"/>
        <v>4.4328130461096255E-4</v>
      </c>
    </row>
    <row r="2532" spans="9:13" x14ac:dyDescent="0.25">
      <c r="I2532" s="135">
        <v>37509</v>
      </c>
      <c r="J2532" s="136">
        <v>909.58</v>
      </c>
      <c r="K2532" s="136">
        <v>1175.5999999999999</v>
      </c>
      <c r="L2532" s="138">
        <f t="shared" si="86"/>
        <v>7.3314432533002618E-3</v>
      </c>
      <c r="M2532" s="138">
        <f t="shared" si="87"/>
        <v>1.7126935301084629E-3</v>
      </c>
    </row>
    <row r="2533" spans="9:13" x14ac:dyDescent="0.25">
      <c r="I2533" s="135">
        <v>37510</v>
      </c>
      <c r="J2533" s="136">
        <v>909.45</v>
      </c>
      <c r="K2533" s="136">
        <v>1183.48</v>
      </c>
      <c r="L2533" s="138">
        <f t="shared" si="86"/>
        <v>-1.4292310736823088E-4</v>
      </c>
      <c r="M2533" s="138">
        <f t="shared" si="87"/>
        <v>6.7029601905410933E-3</v>
      </c>
    </row>
    <row r="2534" spans="9:13" x14ac:dyDescent="0.25">
      <c r="I2534" s="135">
        <v>37511</v>
      </c>
      <c r="J2534" s="136">
        <v>886.91</v>
      </c>
      <c r="K2534" s="136">
        <v>1180.3499999999999</v>
      </c>
      <c r="L2534" s="138">
        <f t="shared" si="86"/>
        <v>-2.4784210236956487E-2</v>
      </c>
      <c r="M2534" s="138">
        <f t="shared" si="87"/>
        <v>-2.64474262344958E-3</v>
      </c>
    </row>
    <row r="2535" spans="9:13" x14ac:dyDescent="0.25">
      <c r="I2535" s="135">
        <v>37512</v>
      </c>
      <c r="J2535" s="136">
        <v>889.81</v>
      </c>
      <c r="K2535" s="136">
        <v>1176.56</v>
      </c>
      <c r="L2535" s="138">
        <f t="shared" si="86"/>
        <v>3.2697793462696072E-3</v>
      </c>
      <c r="M2535" s="138">
        <f t="shared" si="87"/>
        <v>-3.2109120176218612E-3</v>
      </c>
    </row>
    <row r="2536" spans="9:13" x14ac:dyDescent="0.25">
      <c r="I2536" s="135">
        <v>37515</v>
      </c>
      <c r="J2536" s="136">
        <v>891.1</v>
      </c>
      <c r="K2536" s="136">
        <v>1177.3599999999999</v>
      </c>
      <c r="L2536" s="138">
        <f t="shared" si="86"/>
        <v>1.4497476989470532E-3</v>
      </c>
      <c r="M2536" s="138">
        <f t="shared" si="87"/>
        <v>6.7994832392734295E-4</v>
      </c>
    </row>
    <row r="2537" spans="9:13" x14ac:dyDescent="0.25">
      <c r="I2537" s="135">
        <v>37516</v>
      </c>
      <c r="J2537" s="136">
        <v>873.52</v>
      </c>
      <c r="K2537" s="136">
        <v>1172.24</v>
      </c>
      <c r="L2537" s="138">
        <f t="shared" si="86"/>
        <v>-1.9728425541465651E-2</v>
      </c>
      <c r="M2537" s="138">
        <f t="shared" si="87"/>
        <v>-4.3487123734455829E-3</v>
      </c>
    </row>
    <row r="2538" spans="9:13" x14ac:dyDescent="0.25">
      <c r="I2538" s="135">
        <v>37517</v>
      </c>
      <c r="J2538" s="136">
        <v>869.46</v>
      </c>
      <c r="K2538" s="136">
        <v>1162.33</v>
      </c>
      <c r="L2538" s="138">
        <f t="shared" si="86"/>
        <v>-4.6478615257806869E-3</v>
      </c>
      <c r="M2538" s="138">
        <f t="shared" si="87"/>
        <v>-8.4539002252099239E-3</v>
      </c>
    </row>
    <row r="2539" spans="9:13" x14ac:dyDescent="0.25">
      <c r="I2539" s="135">
        <v>37518</v>
      </c>
      <c r="J2539" s="136">
        <v>843.32</v>
      </c>
      <c r="K2539" s="136">
        <v>1167.0899999999999</v>
      </c>
      <c r="L2539" s="138">
        <f t="shared" si="86"/>
        <v>-3.0064637821176344E-2</v>
      </c>
      <c r="M2539" s="138">
        <f t="shared" si="87"/>
        <v>4.0952225271652549E-3</v>
      </c>
    </row>
    <row r="2540" spans="9:13" x14ac:dyDescent="0.25">
      <c r="I2540" s="135">
        <v>37519</v>
      </c>
      <c r="J2540" s="136">
        <v>845.39</v>
      </c>
      <c r="K2540" s="136">
        <v>1160.4100000000001</v>
      </c>
      <c r="L2540" s="138">
        <f t="shared" si="86"/>
        <v>2.4545842622016984E-3</v>
      </c>
      <c r="M2540" s="138">
        <f t="shared" si="87"/>
        <v>-5.7236374229920886E-3</v>
      </c>
    </row>
    <row r="2541" spans="9:13" x14ac:dyDescent="0.25">
      <c r="I2541" s="135">
        <v>37522</v>
      </c>
      <c r="J2541" s="136">
        <v>833.7</v>
      </c>
      <c r="K2541" s="136">
        <v>1150.71</v>
      </c>
      <c r="L2541" s="138">
        <f t="shared" si="86"/>
        <v>-1.3827937401672531E-2</v>
      </c>
      <c r="M2541" s="138">
        <f t="shared" si="87"/>
        <v>-8.3591144509268661E-3</v>
      </c>
    </row>
    <row r="2542" spans="9:13" x14ac:dyDescent="0.25">
      <c r="I2542" s="135">
        <v>37523</v>
      </c>
      <c r="J2542" s="136">
        <v>819.29</v>
      </c>
      <c r="K2542" s="136">
        <v>1147.3699999999999</v>
      </c>
      <c r="L2542" s="138">
        <f t="shared" si="86"/>
        <v>-1.7284394866258945E-2</v>
      </c>
      <c r="M2542" s="138">
        <f t="shared" si="87"/>
        <v>-2.9025558133675255E-3</v>
      </c>
    </row>
    <row r="2543" spans="9:13" x14ac:dyDescent="0.25">
      <c r="I2543" s="135">
        <v>37524</v>
      </c>
      <c r="J2543" s="136">
        <v>839.66</v>
      </c>
      <c r="K2543" s="136">
        <v>1149.67</v>
      </c>
      <c r="L2543" s="138">
        <f t="shared" si="86"/>
        <v>2.4862991126463164E-2</v>
      </c>
      <c r="M2543" s="138">
        <f t="shared" si="87"/>
        <v>2.0045843973610796E-3</v>
      </c>
    </row>
    <row r="2544" spans="9:13" x14ac:dyDescent="0.25">
      <c r="I2544" s="135">
        <v>37525</v>
      </c>
      <c r="J2544" s="136">
        <v>854.95</v>
      </c>
      <c r="K2544" s="136">
        <v>1149.92</v>
      </c>
      <c r="L2544" s="138">
        <f t="shared" si="86"/>
        <v>1.8209751566110186E-2</v>
      </c>
      <c r="M2544" s="138">
        <f t="shared" si="87"/>
        <v>2.1745370410639574E-4</v>
      </c>
    </row>
    <row r="2545" spans="9:13" x14ac:dyDescent="0.25">
      <c r="I2545" s="135">
        <v>37526</v>
      </c>
      <c r="J2545" s="136">
        <v>827.37</v>
      </c>
      <c r="K2545" s="136">
        <v>1153.6600000000001</v>
      </c>
      <c r="L2545" s="138">
        <f t="shared" si="86"/>
        <v>-3.2259196444236554E-2</v>
      </c>
      <c r="M2545" s="138">
        <f t="shared" si="87"/>
        <v>3.2524001669681445E-3</v>
      </c>
    </row>
    <row r="2546" spans="9:13" x14ac:dyDescent="0.25">
      <c r="I2546" s="135">
        <v>37529</v>
      </c>
      <c r="J2546" s="136">
        <v>815.28</v>
      </c>
      <c r="K2546" s="136">
        <v>1150.07</v>
      </c>
      <c r="L2546" s="138">
        <f t="shared" si="86"/>
        <v>-1.4612567533268105E-2</v>
      </c>
      <c r="M2546" s="138">
        <f t="shared" si="87"/>
        <v>-3.1118353761074714E-3</v>
      </c>
    </row>
    <row r="2547" spans="9:13" x14ac:dyDescent="0.25">
      <c r="I2547" s="135">
        <v>37530</v>
      </c>
      <c r="J2547" s="136">
        <v>847.91</v>
      </c>
      <c r="K2547" s="136">
        <v>1158.8599999999999</v>
      </c>
      <c r="L2547" s="138">
        <f t="shared" si="86"/>
        <v>4.0023059562358937E-2</v>
      </c>
      <c r="M2547" s="138">
        <f t="shared" si="87"/>
        <v>7.6430130339892044E-3</v>
      </c>
    </row>
    <row r="2548" spans="9:13" x14ac:dyDescent="0.25">
      <c r="I2548" s="135">
        <v>37531</v>
      </c>
      <c r="J2548" s="136">
        <v>827.91</v>
      </c>
      <c r="K2548" s="136">
        <v>1154.75</v>
      </c>
      <c r="L2548" s="138">
        <f t="shared" si="86"/>
        <v>-2.3587409041053886E-2</v>
      </c>
      <c r="M2548" s="138">
        <f t="shared" si="87"/>
        <v>-3.546588889080562E-3</v>
      </c>
    </row>
    <row r="2549" spans="9:13" x14ac:dyDescent="0.25">
      <c r="I2549" s="135">
        <v>37532</v>
      </c>
      <c r="J2549" s="136">
        <v>818.95</v>
      </c>
      <c r="K2549" s="136">
        <v>1149.52</v>
      </c>
      <c r="L2549" s="138">
        <f t="shared" si="86"/>
        <v>-1.0822432389993988E-2</v>
      </c>
      <c r="M2549" s="138">
        <f t="shared" si="87"/>
        <v>-4.5291188568954473E-3</v>
      </c>
    </row>
    <row r="2550" spans="9:13" x14ac:dyDescent="0.25">
      <c r="I2550" s="135">
        <v>37533</v>
      </c>
      <c r="J2550" s="136">
        <v>800.58</v>
      </c>
      <c r="K2550" s="136">
        <v>1153.69</v>
      </c>
      <c r="L2550" s="138">
        <f t="shared" si="86"/>
        <v>-2.2431161853593021E-2</v>
      </c>
      <c r="M2550" s="138">
        <f t="shared" si="87"/>
        <v>3.6276010856706041E-3</v>
      </c>
    </row>
    <row r="2551" spans="9:13" x14ac:dyDescent="0.25">
      <c r="I2551" s="135">
        <v>37536</v>
      </c>
      <c r="J2551" s="136">
        <v>785.28</v>
      </c>
      <c r="K2551" s="136">
        <v>1153.69</v>
      </c>
      <c r="L2551" s="138">
        <f t="shared" si="86"/>
        <v>-1.9111144420295371E-2</v>
      </c>
      <c r="M2551" s="138">
        <f t="shared" si="87"/>
        <v>0</v>
      </c>
    </row>
    <row r="2552" spans="9:13" x14ac:dyDescent="0.25">
      <c r="I2552" s="135">
        <v>37537</v>
      </c>
      <c r="J2552" s="136">
        <v>798.55</v>
      </c>
      <c r="K2552" s="136">
        <v>1153.69</v>
      </c>
      <c r="L2552" s="138">
        <f t="shared" si="86"/>
        <v>1.6898431132844314E-2</v>
      </c>
      <c r="M2552" s="138">
        <f t="shared" si="87"/>
        <v>0</v>
      </c>
    </row>
    <row r="2553" spans="9:13" x14ac:dyDescent="0.25">
      <c r="I2553" s="135">
        <v>37538</v>
      </c>
      <c r="J2553" s="136">
        <v>776.76</v>
      </c>
      <c r="K2553" s="136">
        <v>1146.44</v>
      </c>
      <c r="L2553" s="138">
        <f t="shared" si="86"/>
        <v>-2.7286957610669293E-2</v>
      </c>
      <c r="M2553" s="138">
        <f t="shared" si="87"/>
        <v>-6.2841837928733022E-3</v>
      </c>
    </row>
    <row r="2554" spans="9:13" x14ac:dyDescent="0.25">
      <c r="I2554" s="135">
        <v>37539</v>
      </c>
      <c r="J2554" s="136">
        <v>803.92</v>
      </c>
      <c r="K2554" s="136">
        <v>1159.7</v>
      </c>
      <c r="L2554" s="138">
        <f t="shared" si="86"/>
        <v>3.4965755188217686E-2</v>
      </c>
      <c r="M2554" s="138">
        <f t="shared" si="87"/>
        <v>1.1566239838107525E-2</v>
      </c>
    </row>
    <row r="2555" spans="9:13" x14ac:dyDescent="0.25">
      <c r="I2555" s="135">
        <v>37540</v>
      </c>
      <c r="J2555" s="136">
        <v>835.32</v>
      </c>
      <c r="K2555" s="136">
        <v>1172.6400000000001</v>
      </c>
      <c r="L2555" s="138">
        <f t="shared" si="86"/>
        <v>3.9058612797293377E-2</v>
      </c>
      <c r="M2555" s="138">
        <f t="shared" si="87"/>
        <v>1.1158058118478963E-2</v>
      </c>
    </row>
    <row r="2556" spans="9:13" x14ac:dyDescent="0.25">
      <c r="I2556" s="135">
        <v>37543</v>
      </c>
      <c r="J2556" s="136">
        <v>841.44</v>
      </c>
      <c r="K2556" s="136">
        <v>1174.24</v>
      </c>
      <c r="L2556" s="138">
        <f t="shared" si="86"/>
        <v>7.3265335440310352E-3</v>
      </c>
      <c r="M2556" s="138">
        <f t="shared" si="87"/>
        <v>1.3644426251875333E-3</v>
      </c>
    </row>
    <row r="2557" spans="9:13" x14ac:dyDescent="0.25">
      <c r="I2557" s="135">
        <v>37544</v>
      </c>
      <c r="J2557" s="136">
        <v>881.27</v>
      </c>
      <c r="K2557" s="136">
        <v>1183.0899999999999</v>
      </c>
      <c r="L2557" s="138">
        <f t="shared" si="86"/>
        <v>4.7335520060847978E-2</v>
      </c>
      <c r="M2557" s="138">
        <f t="shared" si="87"/>
        <v>7.5367897533723163E-3</v>
      </c>
    </row>
    <row r="2558" spans="9:13" x14ac:dyDescent="0.25">
      <c r="I2558" s="135">
        <v>37545</v>
      </c>
      <c r="J2558" s="136">
        <v>860.02</v>
      </c>
      <c r="K2558" s="136">
        <v>1182</v>
      </c>
      <c r="L2558" s="138">
        <f t="shared" si="86"/>
        <v>-2.4112927933550445E-2</v>
      </c>
      <c r="M2558" s="138">
        <f t="shared" si="87"/>
        <v>-9.213162143200587E-4</v>
      </c>
    </row>
    <row r="2559" spans="9:13" x14ac:dyDescent="0.25">
      <c r="I2559" s="135">
        <v>37546</v>
      </c>
      <c r="J2559" s="136">
        <v>879.2</v>
      </c>
      <c r="K2559" s="136">
        <v>1179.08</v>
      </c>
      <c r="L2559" s="138">
        <f t="shared" si="86"/>
        <v>2.2301806934722522E-2</v>
      </c>
      <c r="M2559" s="138">
        <f t="shared" si="87"/>
        <v>-2.4703891708968465E-3</v>
      </c>
    </row>
    <row r="2560" spans="9:13" x14ac:dyDescent="0.25">
      <c r="I2560" s="135">
        <v>37547</v>
      </c>
      <c r="J2560" s="136">
        <v>884.39</v>
      </c>
      <c r="K2560" s="136">
        <v>1179.97</v>
      </c>
      <c r="L2560" s="138">
        <f t="shared" si="86"/>
        <v>5.9030937215649917E-3</v>
      </c>
      <c r="M2560" s="138">
        <f t="shared" si="87"/>
        <v>7.5482579638370604E-4</v>
      </c>
    </row>
    <row r="2561" spans="9:13" x14ac:dyDescent="0.25">
      <c r="I2561" s="135">
        <v>37550</v>
      </c>
      <c r="J2561" s="136">
        <v>899.72</v>
      </c>
      <c r="K2561" s="136">
        <v>1186.67</v>
      </c>
      <c r="L2561" s="138">
        <f t="shared" si="86"/>
        <v>1.7333981614446162E-2</v>
      </c>
      <c r="M2561" s="138">
        <f t="shared" si="87"/>
        <v>5.6781104604354728E-3</v>
      </c>
    </row>
    <row r="2562" spans="9:13" x14ac:dyDescent="0.25">
      <c r="I2562" s="135">
        <v>37551</v>
      </c>
      <c r="J2562" s="136">
        <v>890.16</v>
      </c>
      <c r="K2562" s="136">
        <v>1189.74</v>
      </c>
      <c r="L2562" s="138">
        <f t="shared" si="86"/>
        <v>-1.0625527942026473E-2</v>
      </c>
      <c r="M2562" s="138">
        <f t="shared" si="87"/>
        <v>2.5870713846308882E-3</v>
      </c>
    </row>
    <row r="2563" spans="9:13" x14ac:dyDescent="0.25">
      <c r="I2563" s="135">
        <v>37552</v>
      </c>
      <c r="J2563" s="136">
        <v>896.14</v>
      </c>
      <c r="K2563" s="136">
        <v>1199.3499999999999</v>
      </c>
      <c r="L2563" s="138">
        <f t="shared" si="86"/>
        <v>6.7178934124202594E-3</v>
      </c>
      <c r="M2563" s="138">
        <f t="shared" si="87"/>
        <v>8.0773950611057032E-3</v>
      </c>
    </row>
    <row r="2564" spans="9:13" x14ac:dyDescent="0.25">
      <c r="I2564" s="135">
        <v>37553</v>
      </c>
      <c r="J2564" s="136">
        <v>882.5</v>
      </c>
      <c r="K2564" s="136">
        <v>1209.9100000000001</v>
      </c>
      <c r="L2564" s="138">
        <f t="shared" si="86"/>
        <v>-1.522083603008457E-2</v>
      </c>
      <c r="M2564" s="138">
        <f t="shared" si="87"/>
        <v>8.8047692500105666E-3</v>
      </c>
    </row>
    <row r="2565" spans="9:13" x14ac:dyDescent="0.25">
      <c r="I2565" s="135">
        <v>37554</v>
      </c>
      <c r="J2565" s="136">
        <v>897.65</v>
      </c>
      <c r="K2565" s="136">
        <v>1213.5999999999999</v>
      </c>
      <c r="L2565" s="138">
        <f t="shared" si="86"/>
        <v>1.7167138810198275E-2</v>
      </c>
      <c r="M2565" s="138">
        <f t="shared" si="87"/>
        <v>3.0498136225007039E-3</v>
      </c>
    </row>
    <row r="2566" spans="9:13" x14ac:dyDescent="0.25">
      <c r="I2566" s="135">
        <v>37557</v>
      </c>
      <c r="J2566" s="136">
        <v>890.23</v>
      </c>
      <c r="K2566" s="136">
        <v>1209.93</v>
      </c>
      <c r="L2566" s="138">
        <f t="shared" si="86"/>
        <v>-8.2660279619004729E-3</v>
      </c>
      <c r="M2566" s="138">
        <f t="shared" si="87"/>
        <v>-3.0240606460117383E-3</v>
      </c>
    </row>
    <row r="2567" spans="9:13" x14ac:dyDescent="0.25">
      <c r="I2567" s="135">
        <v>37558</v>
      </c>
      <c r="J2567" s="136">
        <v>882.15</v>
      </c>
      <c r="K2567" s="136">
        <v>1210.1099999999999</v>
      </c>
      <c r="L2567" s="138">
        <f t="shared" ref="L2567:L2630" si="88">(J2567-J2566)/J2566</f>
        <v>-9.0763061231367639E-3</v>
      </c>
      <c r="M2567" s="138">
        <f t="shared" ref="M2567:M2630" si="89">(K2567-K2566)/K2566</f>
        <v>1.4876893704580949E-4</v>
      </c>
    </row>
    <row r="2568" spans="9:13" x14ac:dyDescent="0.25">
      <c r="I2568" s="135">
        <v>37559</v>
      </c>
      <c r="J2568" s="136">
        <v>890.71</v>
      </c>
      <c r="K2568" s="136">
        <v>1217.31</v>
      </c>
      <c r="L2568" s="138">
        <f t="shared" si="88"/>
        <v>9.7035651533186641E-3</v>
      </c>
      <c r="M2568" s="138">
        <f t="shared" si="89"/>
        <v>5.9498723256563831E-3</v>
      </c>
    </row>
    <row r="2569" spans="9:13" x14ac:dyDescent="0.25">
      <c r="I2569" s="135">
        <v>37560</v>
      </c>
      <c r="J2569" s="136">
        <v>885.76</v>
      </c>
      <c r="K2569" s="136">
        <v>1232.92</v>
      </c>
      <c r="L2569" s="138">
        <f t="shared" si="88"/>
        <v>-5.5573643497884217E-3</v>
      </c>
      <c r="M2569" s="138">
        <f t="shared" si="89"/>
        <v>1.2823356417017956E-2</v>
      </c>
    </row>
    <row r="2570" spans="9:13" x14ac:dyDescent="0.25">
      <c r="I2570" s="135">
        <v>37561</v>
      </c>
      <c r="J2570" s="136">
        <v>900.96</v>
      </c>
      <c r="K2570" s="136">
        <v>1232.92</v>
      </c>
      <c r="L2570" s="138">
        <f t="shared" si="88"/>
        <v>1.7160404624277509E-2</v>
      </c>
      <c r="M2570" s="138">
        <f t="shared" si="89"/>
        <v>0</v>
      </c>
    </row>
    <row r="2571" spans="9:13" x14ac:dyDescent="0.25">
      <c r="I2571" s="135">
        <v>37564</v>
      </c>
      <c r="J2571" s="136">
        <v>908.35</v>
      </c>
      <c r="K2571" s="136">
        <v>1243.8499999999999</v>
      </c>
      <c r="L2571" s="138">
        <f t="shared" si="88"/>
        <v>8.2023619250577006E-3</v>
      </c>
      <c r="M2571" s="138">
        <f t="shared" si="89"/>
        <v>8.8651331797682219E-3</v>
      </c>
    </row>
    <row r="2572" spans="9:13" x14ac:dyDescent="0.25">
      <c r="I2572" s="135">
        <v>37565</v>
      </c>
      <c r="J2572" s="136">
        <v>915.39</v>
      </c>
      <c r="K2572" s="136">
        <v>1252.3499999999999</v>
      </c>
      <c r="L2572" s="138">
        <f t="shared" si="88"/>
        <v>7.7503165079539421E-3</v>
      </c>
      <c r="M2572" s="138">
        <f t="shared" si="89"/>
        <v>6.8336214173734776E-3</v>
      </c>
    </row>
    <row r="2573" spans="9:13" x14ac:dyDescent="0.25">
      <c r="I2573" s="135">
        <v>37566</v>
      </c>
      <c r="J2573" s="136">
        <v>923.76</v>
      </c>
      <c r="K2573" s="136">
        <v>1261.98</v>
      </c>
      <c r="L2573" s="138">
        <f t="shared" si="88"/>
        <v>9.1436436928522321E-3</v>
      </c>
      <c r="M2573" s="138">
        <f t="shared" si="89"/>
        <v>7.6895436579231926E-3</v>
      </c>
    </row>
    <row r="2574" spans="9:13" x14ac:dyDescent="0.25">
      <c r="I2574" s="135">
        <v>37567</v>
      </c>
      <c r="J2574" s="136">
        <v>902.65</v>
      </c>
      <c r="K2574" s="136">
        <v>1258.0999999999999</v>
      </c>
      <c r="L2574" s="138">
        <f t="shared" si="88"/>
        <v>-2.2852255997228732E-2</v>
      </c>
      <c r="M2574" s="138">
        <f t="shared" si="89"/>
        <v>-3.0745336693133877E-3</v>
      </c>
    </row>
    <row r="2575" spans="9:13" x14ac:dyDescent="0.25">
      <c r="I2575" s="135">
        <v>37568</v>
      </c>
      <c r="J2575" s="136">
        <v>894.74</v>
      </c>
      <c r="K2575" s="136">
        <v>1259.21</v>
      </c>
      <c r="L2575" s="138">
        <f t="shared" si="88"/>
        <v>-8.7630864676230755E-3</v>
      </c>
      <c r="M2575" s="138">
        <f t="shared" si="89"/>
        <v>8.8228280740809749E-4</v>
      </c>
    </row>
    <row r="2576" spans="9:13" x14ac:dyDescent="0.25">
      <c r="I2576" s="135">
        <v>37571</v>
      </c>
      <c r="J2576" s="136">
        <v>876.19</v>
      </c>
      <c r="K2576" s="136">
        <v>1270.5899999999999</v>
      </c>
      <c r="L2576" s="138">
        <f t="shared" si="88"/>
        <v>-2.0732279768424296E-2</v>
      </c>
      <c r="M2576" s="138">
        <f t="shared" si="89"/>
        <v>9.037412345835787E-3</v>
      </c>
    </row>
    <row r="2577" spans="9:13" x14ac:dyDescent="0.25">
      <c r="I2577" s="135">
        <v>37572</v>
      </c>
      <c r="J2577" s="136">
        <v>882.95</v>
      </c>
      <c r="K2577" s="136">
        <v>1270.8399999999999</v>
      </c>
      <c r="L2577" s="138">
        <f t="shared" si="88"/>
        <v>7.7152215843595455E-3</v>
      </c>
      <c r="M2577" s="138">
        <f t="shared" si="89"/>
        <v>1.9675898598288985E-4</v>
      </c>
    </row>
    <row r="2578" spans="9:13" x14ac:dyDescent="0.25">
      <c r="I2578" s="135">
        <v>37573</v>
      </c>
      <c r="J2578" s="136">
        <v>882.53</v>
      </c>
      <c r="K2578" s="136">
        <v>1268.6500000000001</v>
      </c>
      <c r="L2578" s="138">
        <f t="shared" si="88"/>
        <v>-4.7567812446919162E-4</v>
      </c>
      <c r="M2578" s="138">
        <f t="shared" si="89"/>
        <v>-1.7232696484213805E-3</v>
      </c>
    </row>
    <row r="2579" spans="9:13" x14ac:dyDescent="0.25">
      <c r="I2579" s="135">
        <v>37574</v>
      </c>
      <c r="J2579" s="136">
        <v>904.27</v>
      </c>
      <c r="K2579" s="136">
        <v>1277.1500000000001</v>
      </c>
      <c r="L2579" s="138">
        <f t="shared" si="88"/>
        <v>2.4633723499484447E-2</v>
      </c>
      <c r="M2579" s="138">
        <f t="shared" si="89"/>
        <v>6.7000354707760215E-3</v>
      </c>
    </row>
    <row r="2580" spans="9:13" x14ac:dyDescent="0.25">
      <c r="I2580" s="135">
        <v>37575</v>
      </c>
      <c r="J2580" s="136">
        <v>909.83</v>
      </c>
      <c r="K2580" s="136">
        <v>1273.8599999999999</v>
      </c>
      <c r="L2580" s="138">
        <f t="shared" si="88"/>
        <v>6.1486060579252428E-3</v>
      </c>
      <c r="M2580" s="138">
        <f t="shared" si="89"/>
        <v>-2.5760482323925857E-3</v>
      </c>
    </row>
    <row r="2581" spans="9:13" x14ac:dyDescent="0.25">
      <c r="I2581" s="135">
        <v>37578</v>
      </c>
      <c r="J2581" s="136">
        <v>900.36</v>
      </c>
      <c r="K2581" s="136">
        <v>1291.92</v>
      </c>
      <c r="L2581" s="138">
        <f t="shared" si="88"/>
        <v>-1.040853785872089E-2</v>
      </c>
      <c r="M2581" s="138">
        <f t="shared" si="89"/>
        <v>1.4177382129904522E-2</v>
      </c>
    </row>
    <row r="2582" spans="9:13" x14ac:dyDescent="0.25">
      <c r="I2582" s="135">
        <v>37579</v>
      </c>
      <c r="J2582" s="136">
        <v>896.74</v>
      </c>
      <c r="K2582" s="136">
        <v>1284.3399999999999</v>
      </c>
      <c r="L2582" s="138">
        <f t="shared" si="88"/>
        <v>-4.0206139766315744E-3</v>
      </c>
      <c r="M2582" s="138">
        <f t="shared" si="89"/>
        <v>-5.8672363613847256E-3</v>
      </c>
    </row>
    <row r="2583" spans="9:13" x14ac:dyDescent="0.25">
      <c r="I2583" s="135">
        <v>37580</v>
      </c>
      <c r="J2583" s="136">
        <v>914.15</v>
      </c>
      <c r="K2583" s="136">
        <v>1292.23</v>
      </c>
      <c r="L2583" s="138">
        <f t="shared" si="88"/>
        <v>1.9414769052345127E-2</v>
      </c>
      <c r="M2583" s="138">
        <f t="shared" si="89"/>
        <v>6.1432331002694773E-3</v>
      </c>
    </row>
    <row r="2584" spans="9:13" x14ac:dyDescent="0.25">
      <c r="I2584" s="135">
        <v>37581</v>
      </c>
      <c r="J2584" s="136">
        <v>933.76</v>
      </c>
      <c r="K2584" s="136">
        <v>1313.6</v>
      </c>
      <c r="L2584" s="138">
        <f t="shared" si="88"/>
        <v>2.1451621725099835E-2</v>
      </c>
      <c r="M2584" s="138">
        <f t="shared" si="89"/>
        <v>1.6537303730759921E-2</v>
      </c>
    </row>
    <row r="2585" spans="9:13" x14ac:dyDescent="0.25">
      <c r="I2585" s="135">
        <v>37582</v>
      </c>
      <c r="J2585" s="136">
        <v>930.55</v>
      </c>
      <c r="K2585" s="136">
        <v>1346.51</v>
      </c>
      <c r="L2585" s="138">
        <f t="shared" si="88"/>
        <v>-3.4377141877999021E-3</v>
      </c>
      <c r="M2585" s="138">
        <f t="shared" si="89"/>
        <v>2.5053288672350855E-2</v>
      </c>
    </row>
    <row r="2586" spans="9:13" x14ac:dyDescent="0.25">
      <c r="I2586" s="135">
        <v>37585</v>
      </c>
      <c r="J2586" s="136">
        <v>932.88</v>
      </c>
      <c r="K2586" s="136">
        <v>1351.64</v>
      </c>
      <c r="L2586" s="138">
        <f t="shared" si="88"/>
        <v>2.5038955456450928E-3</v>
      </c>
      <c r="M2586" s="138">
        <f t="shared" si="89"/>
        <v>3.809849165620834E-3</v>
      </c>
    </row>
    <row r="2587" spans="9:13" x14ac:dyDescent="0.25">
      <c r="I2587" s="135">
        <v>37586</v>
      </c>
      <c r="J2587" s="136">
        <v>913.31</v>
      </c>
      <c r="K2587" s="136">
        <v>1334.41</v>
      </c>
      <c r="L2587" s="138">
        <f t="shared" si="88"/>
        <v>-2.0978046479718775E-2</v>
      </c>
      <c r="M2587" s="138">
        <f t="shared" si="89"/>
        <v>-1.2747477138883146E-2</v>
      </c>
    </row>
    <row r="2588" spans="9:13" x14ac:dyDescent="0.25">
      <c r="I2588" s="135">
        <v>37587</v>
      </c>
      <c r="J2588" s="136">
        <v>938.87</v>
      </c>
      <c r="K2588" s="136">
        <v>1354.38</v>
      </c>
      <c r="L2588" s="138">
        <f t="shared" si="88"/>
        <v>2.7986116433631584E-2</v>
      </c>
      <c r="M2588" s="138">
        <f t="shared" si="89"/>
        <v>1.4965415427042682E-2</v>
      </c>
    </row>
    <row r="2589" spans="9:13" x14ac:dyDescent="0.25">
      <c r="I2589" s="135">
        <v>37588</v>
      </c>
      <c r="J2589" s="136">
        <v>938.87</v>
      </c>
      <c r="K2589" s="136">
        <v>1363.35</v>
      </c>
      <c r="L2589" s="138">
        <f t="shared" si="88"/>
        <v>0</v>
      </c>
      <c r="M2589" s="138">
        <f t="shared" si="89"/>
        <v>6.622956629601588E-3</v>
      </c>
    </row>
    <row r="2590" spans="9:13" x14ac:dyDescent="0.25">
      <c r="I2590" s="135">
        <v>37589</v>
      </c>
      <c r="J2590" s="136">
        <v>936.31</v>
      </c>
      <c r="K2590" s="136">
        <v>1373.03</v>
      </c>
      <c r="L2590" s="138">
        <f t="shared" si="88"/>
        <v>-2.7266820752607488E-3</v>
      </c>
      <c r="M2590" s="138">
        <f t="shared" si="89"/>
        <v>7.1001576997836687E-3</v>
      </c>
    </row>
    <row r="2591" spans="9:13" x14ac:dyDescent="0.25">
      <c r="I2591" s="135">
        <v>37592</v>
      </c>
      <c r="J2591" s="136">
        <v>934.53</v>
      </c>
      <c r="K2591" s="136">
        <v>1383.12</v>
      </c>
      <c r="L2591" s="138">
        <f t="shared" si="88"/>
        <v>-1.9010797705887718E-3</v>
      </c>
      <c r="M2591" s="138">
        <f t="shared" si="89"/>
        <v>7.3487105161576353E-3</v>
      </c>
    </row>
    <row r="2592" spans="9:13" x14ac:dyDescent="0.25">
      <c r="I2592" s="135">
        <v>37593</v>
      </c>
      <c r="J2592" s="136">
        <v>920.75</v>
      </c>
      <c r="K2592" s="136">
        <v>1380.53</v>
      </c>
      <c r="L2592" s="138">
        <f t="shared" si="88"/>
        <v>-1.474538003060359E-2</v>
      </c>
      <c r="M2592" s="138">
        <f t="shared" si="89"/>
        <v>-1.8725779397304055E-3</v>
      </c>
    </row>
    <row r="2593" spans="9:13" x14ac:dyDescent="0.25">
      <c r="I2593" s="135">
        <v>37594</v>
      </c>
      <c r="J2593" s="136">
        <v>917.57</v>
      </c>
      <c r="K2593" s="136">
        <v>1380.26</v>
      </c>
      <c r="L2593" s="138">
        <f t="shared" si="88"/>
        <v>-3.4537062177572089E-3</v>
      </c>
      <c r="M2593" s="138">
        <f t="shared" si="89"/>
        <v>-1.9557706098381189E-4</v>
      </c>
    </row>
    <row r="2594" spans="9:13" x14ac:dyDescent="0.25">
      <c r="I2594" s="135">
        <v>37595</v>
      </c>
      <c r="J2594" s="136">
        <v>906.55</v>
      </c>
      <c r="K2594" s="136">
        <v>1395.27</v>
      </c>
      <c r="L2594" s="138">
        <f t="shared" si="88"/>
        <v>-1.2009982889588908E-2</v>
      </c>
      <c r="M2594" s="138">
        <f t="shared" si="89"/>
        <v>1.0874762725863237E-2</v>
      </c>
    </row>
    <row r="2595" spans="9:13" x14ac:dyDescent="0.25">
      <c r="I2595" s="135">
        <v>37596</v>
      </c>
      <c r="J2595" s="136">
        <v>912.23</v>
      </c>
      <c r="K2595" s="136">
        <v>1393.77</v>
      </c>
      <c r="L2595" s="138">
        <f t="shared" si="88"/>
        <v>6.2655121063372827E-3</v>
      </c>
      <c r="M2595" s="138">
        <f t="shared" si="89"/>
        <v>-1.0750607409318626E-3</v>
      </c>
    </row>
    <row r="2596" spans="9:13" x14ac:dyDescent="0.25">
      <c r="I2596" s="135">
        <v>37599</v>
      </c>
      <c r="J2596" s="136">
        <v>892</v>
      </c>
      <c r="K2596" s="136">
        <v>1386.47</v>
      </c>
      <c r="L2596" s="138">
        <f t="shared" si="88"/>
        <v>-2.2176424805147844E-2</v>
      </c>
      <c r="M2596" s="138">
        <f t="shared" si="89"/>
        <v>-5.237593003149698E-3</v>
      </c>
    </row>
    <row r="2597" spans="9:13" x14ac:dyDescent="0.25">
      <c r="I2597" s="135">
        <v>37600</v>
      </c>
      <c r="J2597" s="136">
        <v>904.45</v>
      </c>
      <c r="K2597" s="136">
        <v>1377.2</v>
      </c>
      <c r="L2597" s="138">
        <f t="shared" si="88"/>
        <v>1.3957399103139064E-2</v>
      </c>
      <c r="M2597" s="138">
        <f t="shared" si="89"/>
        <v>-6.6860444149530688E-3</v>
      </c>
    </row>
    <row r="2598" spans="9:13" x14ac:dyDescent="0.25">
      <c r="I2598" s="135">
        <v>37601</v>
      </c>
      <c r="J2598" s="136">
        <v>904.96</v>
      </c>
      <c r="K2598" s="136">
        <v>1378.83</v>
      </c>
      <c r="L2598" s="138">
        <f t="shared" si="88"/>
        <v>5.6387860025428809E-4</v>
      </c>
      <c r="M2598" s="138">
        <f t="shared" si="89"/>
        <v>1.1835608480975034E-3</v>
      </c>
    </row>
    <row r="2599" spans="9:13" x14ac:dyDescent="0.25">
      <c r="I2599" s="135">
        <v>37602</v>
      </c>
      <c r="J2599" s="136">
        <v>901.59</v>
      </c>
      <c r="K2599" s="136">
        <v>1406.98</v>
      </c>
      <c r="L2599" s="138">
        <f t="shared" si="88"/>
        <v>-3.7239214992927914E-3</v>
      </c>
      <c r="M2599" s="138">
        <f t="shared" si="89"/>
        <v>2.0415859823183492E-2</v>
      </c>
    </row>
    <row r="2600" spans="9:13" x14ac:dyDescent="0.25">
      <c r="I2600" s="135">
        <v>37603</v>
      </c>
      <c r="J2600" s="136">
        <v>889.48</v>
      </c>
      <c r="K2600" s="136">
        <v>1406.7</v>
      </c>
      <c r="L2600" s="138">
        <f t="shared" si="88"/>
        <v>-1.3431825996295449E-2</v>
      </c>
      <c r="M2600" s="138">
        <f t="shared" si="89"/>
        <v>-1.9900780394886404E-4</v>
      </c>
    </row>
    <row r="2601" spans="9:13" x14ac:dyDescent="0.25">
      <c r="I2601" s="135">
        <v>37606</v>
      </c>
      <c r="J2601" s="136">
        <v>910.4</v>
      </c>
      <c r="K2601" s="136">
        <v>1400.8</v>
      </c>
      <c r="L2601" s="138">
        <f t="shared" si="88"/>
        <v>2.3519359625848765E-2</v>
      </c>
      <c r="M2601" s="138">
        <f t="shared" si="89"/>
        <v>-4.1942134072652949E-3</v>
      </c>
    </row>
    <row r="2602" spans="9:13" x14ac:dyDescent="0.25">
      <c r="I2602" s="135">
        <v>37607</v>
      </c>
      <c r="J2602" s="136">
        <v>902.99</v>
      </c>
      <c r="K2602" s="136">
        <v>1403.08</v>
      </c>
      <c r="L2602" s="138">
        <f t="shared" si="88"/>
        <v>-8.139279437609807E-3</v>
      </c>
      <c r="M2602" s="138">
        <f t="shared" si="89"/>
        <v>1.627641347801237E-3</v>
      </c>
    </row>
    <row r="2603" spans="9:13" x14ac:dyDescent="0.25">
      <c r="I2603" s="135">
        <v>37608</v>
      </c>
      <c r="J2603" s="136">
        <v>891.12</v>
      </c>
      <c r="K2603" s="136">
        <v>1398.95</v>
      </c>
      <c r="L2603" s="138">
        <f t="shared" si="88"/>
        <v>-1.3145217555011688E-2</v>
      </c>
      <c r="M2603" s="138">
        <f t="shared" si="89"/>
        <v>-2.9435242466572696E-3</v>
      </c>
    </row>
    <row r="2604" spans="9:13" x14ac:dyDescent="0.25">
      <c r="I2604" s="135">
        <v>37609</v>
      </c>
      <c r="J2604" s="136">
        <v>884.25</v>
      </c>
      <c r="K2604" s="136">
        <v>1406.81</v>
      </c>
      <c r="L2604" s="138">
        <f t="shared" si="88"/>
        <v>-7.709399407487212E-3</v>
      </c>
      <c r="M2604" s="138">
        <f t="shared" si="89"/>
        <v>5.6184995889773754E-3</v>
      </c>
    </row>
    <row r="2605" spans="9:13" x14ac:dyDescent="0.25">
      <c r="I2605" s="135">
        <v>37610</v>
      </c>
      <c r="J2605" s="136">
        <v>895.75</v>
      </c>
      <c r="K2605" s="136">
        <v>1401.84</v>
      </c>
      <c r="L2605" s="138">
        <f t="shared" si="88"/>
        <v>1.3005371783997738E-2</v>
      </c>
      <c r="M2605" s="138">
        <f t="shared" si="89"/>
        <v>-3.5328153766322583E-3</v>
      </c>
    </row>
    <row r="2606" spans="9:13" x14ac:dyDescent="0.25">
      <c r="I2606" s="135">
        <v>37613</v>
      </c>
      <c r="J2606" s="136">
        <v>897.38</v>
      </c>
      <c r="K2606" s="136">
        <v>1401.84</v>
      </c>
      <c r="L2606" s="138">
        <f t="shared" si="88"/>
        <v>1.8197041585263694E-3</v>
      </c>
      <c r="M2606" s="138">
        <f t="shared" si="89"/>
        <v>0</v>
      </c>
    </row>
    <row r="2607" spans="9:13" x14ac:dyDescent="0.25">
      <c r="I2607" s="135">
        <v>37614</v>
      </c>
      <c r="J2607" s="136">
        <v>892.47</v>
      </c>
      <c r="K2607" s="136">
        <v>1401.84</v>
      </c>
      <c r="L2607" s="138">
        <f t="shared" si="88"/>
        <v>-5.4714836524103151E-3</v>
      </c>
      <c r="M2607" s="138">
        <f t="shared" si="89"/>
        <v>0</v>
      </c>
    </row>
    <row r="2608" spans="9:13" x14ac:dyDescent="0.25">
      <c r="I2608" s="135">
        <v>37615</v>
      </c>
      <c r="J2608" s="136">
        <v>892.47</v>
      </c>
      <c r="K2608" s="136">
        <v>1401.84</v>
      </c>
      <c r="L2608" s="138">
        <f t="shared" si="88"/>
        <v>0</v>
      </c>
      <c r="M2608" s="138">
        <f t="shared" si="89"/>
        <v>0</v>
      </c>
    </row>
    <row r="2609" spans="9:13" x14ac:dyDescent="0.25">
      <c r="I2609" s="135">
        <v>37616</v>
      </c>
      <c r="J2609" s="136">
        <v>889.66</v>
      </c>
      <c r="K2609" s="136">
        <v>1393.87</v>
      </c>
      <c r="L2609" s="138">
        <f t="shared" si="88"/>
        <v>-3.1485652178785384E-3</v>
      </c>
      <c r="M2609" s="138">
        <f t="shared" si="89"/>
        <v>-5.6853849226730785E-3</v>
      </c>
    </row>
    <row r="2610" spans="9:13" x14ac:dyDescent="0.25">
      <c r="I2610" s="135">
        <v>37617</v>
      </c>
      <c r="J2610" s="136">
        <v>875.4</v>
      </c>
      <c r="K2610" s="136">
        <v>1391.97</v>
      </c>
      <c r="L2610" s="138">
        <f t="shared" si="88"/>
        <v>-1.6028595193669483E-2</v>
      </c>
      <c r="M2610" s="138">
        <f t="shared" si="89"/>
        <v>-1.363111337499095E-3</v>
      </c>
    </row>
    <row r="2611" spans="9:13" x14ac:dyDescent="0.25">
      <c r="I2611" s="135">
        <v>37620</v>
      </c>
      <c r="J2611" s="136">
        <v>879.39</v>
      </c>
      <c r="K2611" s="136">
        <v>1391.97</v>
      </c>
      <c r="L2611" s="138">
        <f t="shared" si="88"/>
        <v>4.5579163810829442E-3</v>
      </c>
      <c r="M2611" s="138">
        <f t="shared" si="89"/>
        <v>0</v>
      </c>
    </row>
    <row r="2612" spans="9:13" x14ac:dyDescent="0.25">
      <c r="I2612" s="135">
        <v>37621</v>
      </c>
      <c r="J2612" s="136">
        <v>879.82</v>
      </c>
      <c r="K2612" s="136">
        <v>1391.97</v>
      </c>
      <c r="L2612" s="138">
        <f t="shared" si="88"/>
        <v>4.88975312432554E-4</v>
      </c>
      <c r="M2612" s="138">
        <f t="shared" si="89"/>
        <v>0</v>
      </c>
    </row>
    <row r="2613" spans="9:13" x14ac:dyDescent="0.25">
      <c r="I2613" s="135">
        <v>37622</v>
      </c>
      <c r="J2613" s="136">
        <v>879.82</v>
      </c>
      <c r="K2613" s="136">
        <v>1391.97</v>
      </c>
      <c r="L2613" s="138">
        <f t="shared" si="88"/>
        <v>0</v>
      </c>
      <c r="M2613" s="138">
        <f t="shared" si="89"/>
        <v>0</v>
      </c>
    </row>
    <row r="2614" spans="9:13" x14ac:dyDescent="0.25">
      <c r="I2614" s="135">
        <v>37623</v>
      </c>
      <c r="J2614" s="136">
        <v>909.03</v>
      </c>
      <c r="K2614" s="136">
        <v>1405.21</v>
      </c>
      <c r="L2614" s="138">
        <f t="shared" si="88"/>
        <v>3.3199972721692984E-2</v>
      </c>
      <c r="M2614" s="138">
        <f t="shared" si="89"/>
        <v>9.5116992463918099E-3</v>
      </c>
    </row>
    <row r="2615" spans="9:13" x14ac:dyDescent="0.25">
      <c r="I2615" s="135">
        <v>37624</v>
      </c>
      <c r="J2615" s="136">
        <v>908.59</v>
      </c>
      <c r="K2615" s="136">
        <v>1419.06</v>
      </c>
      <c r="L2615" s="138">
        <f t="shared" si="88"/>
        <v>-4.8403243017275654E-4</v>
      </c>
      <c r="M2615" s="138">
        <f t="shared" si="89"/>
        <v>9.8561780801445405E-3</v>
      </c>
    </row>
    <row r="2616" spans="9:13" x14ac:dyDescent="0.25">
      <c r="I2616" s="135">
        <v>37627</v>
      </c>
      <c r="J2616" s="136">
        <v>929.01</v>
      </c>
      <c r="K2616" s="136">
        <v>1429.93</v>
      </c>
      <c r="L2616" s="138">
        <f t="shared" si="88"/>
        <v>2.2474383385245225E-2</v>
      </c>
      <c r="M2616" s="138">
        <f t="shared" si="89"/>
        <v>7.6600002818768189E-3</v>
      </c>
    </row>
    <row r="2617" spans="9:13" x14ac:dyDescent="0.25">
      <c r="I2617" s="135">
        <v>37628</v>
      </c>
      <c r="J2617" s="136">
        <v>922.93</v>
      </c>
      <c r="K2617" s="136">
        <v>1440.54</v>
      </c>
      <c r="L2617" s="138">
        <f t="shared" si="88"/>
        <v>-6.5446012421825827E-3</v>
      </c>
      <c r="M2617" s="138">
        <f t="shared" si="89"/>
        <v>7.4199436336043721E-3</v>
      </c>
    </row>
    <row r="2618" spans="9:13" x14ac:dyDescent="0.25">
      <c r="I2618" s="135">
        <v>37629</v>
      </c>
      <c r="J2618" s="136">
        <v>909.93</v>
      </c>
      <c r="K2618" s="136">
        <v>1439.35</v>
      </c>
      <c r="L2618" s="138">
        <f t="shared" si="88"/>
        <v>-1.4085575287399912E-2</v>
      </c>
      <c r="M2618" s="138">
        <f t="shared" si="89"/>
        <v>-8.260791092229682E-4</v>
      </c>
    </row>
    <row r="2619" spans="9:13" x14ac:dyDescent="0.25">
      <c r="I2619" s="135">
        <v>37630</v>
      </c>
      <c r="J2619" s="136">
        <v>927.58</v>
      </c>
      <c r="K2619" s="136">
        <v>1447.1</v>
      </c>
      <c r="L2619" s="138">
        <f t="shared" si="88"/>
        <v>1.9397096479949107E-2</v>
      </c>
      <c r="M2619" s="138">
        <f t="shared" si="89"/>
        <v>5.3843748914440548E-3</v>
      </c>
    </row>
    <row r="2620" spans="9:13" x14ac:dyDescent="0.25">
      <c r="I2620" s="135">
        <v>37631</v>
      </c>
      <c r="J2620" s="136">
        <v>927.57</v>
      </c>
      <c r="K2620" s="136">
        <v>1464.72</v>
      </c>
      <c r="L2620" s="138">
        <f t="shared" si="88"/>
        <v>-1.0780741283760866E-5</v>
      </c>
      <c r="M2620" s="138">
        <f t="shared" si="89"/>
        <v>1.2176076290512141E-2</v>
      </c>
    </row>
    <row r="2621" spans="9:13" x14ac:dyDescent="0.25">
      <c r="I2621" s="135">
        <v>37634</v>
      </c>
      <c r="J2621" s="136">
        <v>926.26</v>
      </c>
      <c r="K2621" s="136">
        <v>1469.4</v>
      </c>
      <c r="L2621" s="138">
        <f t="shared" si="88"/>
        <v>-1.4122923337322887E-3</v>
      </c>
      <c r="M2621" s="138">
        <f t="shared" si="89"/>
        <v>3.1951499262658145E-3</v>
      </c>
    </row>
    <row r="2622" spans="9:13" x14ac:dyDescent="0.25">
      <c r="I2622" s="135">
        <v>37635</v>
      </c>
      <c r="J2622" s="136">
        <v>931.66</v>
      </c>
      <c r="K2622" s="136">
        <v>1471.24</v>
      </c>
      <c r="L2622" s="138">
        <f t="shared" si="88"/>
        <v>5.8298965733163226E-3</v>
      </c>
      <c r="M2622" s="138">
        <f t="shared" si="89"/>
        <v>1.2522117871239405E-3</v>
      </c>
    </row>
    <row r="2623" spans="9:13" x14ac:dyDescent="0.25">
      <c r="I2623" s="135">
        <v>37636</v>
      </c>
      <c r="J2623" s="136">
        <v>918.22</v>
      </c>
      <c r="K2623" s="136">
        <v>1491.68</v>
      </c>
      <c r="L2623" s="138">
        <f t="shared" si="88"/>
        <v>-1.4425863512440098E-2</v>
      </c>
      <c r="M2623" s="138">
        <f t="shared" si="89"/>
        <v>1.3893042603518159E-2</v>
      </c>
    </row>
    <row r="2624" spans="9:13" x14ac:dyDescent="0.25">
      <c r="I2624" s="135">
        <v>37637</v>
      </c>
      <c r="J2624" s="136">
        <v>914.6</v>
      </c>
      <c r="K2624" s="136">
        <v>1500.72</v>
      </c>
      <c r="L2624" s="138">
        <f t="shared" si="88"/>
        <v>-3.942410315610643E-3</v>
      </c>
      <c r="M2624" s="138">
        <f t="shared" si="89"/>
        <v>6.0602810254209768E-3</v>
      </c>
    </row>
    <row r="2625" spans="9:13" x14ac:dyDescent="0.25">
      <c r="I2625" s="135">
        <v>37638</v>
      </c>
      <c r="J2625" s="136">
        <v>901.78</v>
      </c>
      <c r="K2625" s="136">
        <v>1511.03</v>
      </c>
      <c r="L2625" s="138">
        <f t="shared" si="88"/>
        <v>-1.4017056636781161E-2</v>
      </c>
      <c r="M2625" s="138">
        <f t="shared" si="89"/>
        <v>6.8700357161895261E-3</v>
      </c>
    </row>
    <row r="2626" spans="9:13" x14ac:dyDescent="0.25">
      <c r="I2626" s="135">
        <v>37641</v>
      </c>
      <c r="J2626" s="136">
        <v>901.78</v>
      </c>
      <c r="K2626" s="136">
        <v>1511.57</v>
      </c>
      <c r="L2626" s="138">
        <f t="shared" si="88"/>
        <v>0</v>
      </c>
      <c r="M2626" s="138">
        <f t="shared" si="89"/>
        <v>3.5737212365073072E-4</v>
      </c>
    </row>
    <row r="2627" spans="9:13" x14ac:dyDescent="0.25">
      <c r="I2627" s="135">
        <v>37642</v>
      </c>
      <c r="J2627" s="136">
        <v>887.62</v>
      </c>
      <c r="K2627" s="136">
        <v>1535.07</v>
      </c>
      <c r="L2627" s="138">
        <f t="shared" si="88"/>
        <v>-1.5702277717403321E-2</v>
      </c>
      <c r="M2627" s="138">
        <f t="shared" si="89"/>
        <v>1.5546749406246486E-2</v>
      </c>
    </row>
    <row r="2628" spans="9:13" x14ac:dyDescent="0.25">
      <c r="I2628" s="135">
        <v>37643</v>
      </c>
      <c r="J2628" s="136">
        <v>878.36</v>
      </c>
      <c r="K2628" s="136">
        <v>1536.21</v>
      </c>
      <c r="L2628" s="138">
        <f t="shared" si="88"/>
        <v>-1.043239223992248E-2</v>
      </c>
      <c r="M2628" s="138">
        <f t="shared" si="89"/>
        <v>7.4263714358309397E-4</v>
      </c>
    </row>
    <row r="2629" spans="9:13" x14ac:dyDescent="0.25">
      <c r="I2629" s="135">
        <v>37644</v>
      </c>
      <c r="J2629" s="136">
        <v>887.34</v>
      </c>
      <c r="K2629" s="136">
        <v>1545.38</v>
      </c>
      <c r="L2629" s="138">
        <f t="shared" si="88"/>
        <v>1.0223598524522995E-2</v>
      </c>
      <c r="M2629" s="138">
        <f t="shared" si="89"/>
        <v>5.9692359768521702E-3</v>
      </c>
    </row>
    <row r="2630" spans="9:13" x14ac:dyDescent="0.25">
      <c r="I2630" s="135">
        <v>37645</v>
      </c>
      <c r="J2630" s="136">
        <v>861.4</v>
      </c>
      <c r="K2630" s="136">
        <v>1559.49</v>
      </c>
      <c r="L2630" s="138">
        <f t="shared" si="88"/>
        <v>-2.9233439267924419E-2</v>
      </c>
      <c r="M2630" s="138">
        <f t="shared" si="89"/>
        <v>9.1304404094785102E-3</v>
      </c>
    </row>
    <row r="2631" spans="9:13" x14ac:dyDescent="0.25">
      <c r="I2631" s="135">
        <v>37648</v>
      </c>
      <c r="J2631" s="136">
        <v>847.48</v>
      </c>
      <c r="K2631" s="136">
        <v>1552.5</v>
      </c>
      <c r="L2631" s="138">
        <f t="shared" ref="L2631:L2694" si="90">(J2631-J2630)/J2630</f>
        <v>-1.6159739958207523E-2</v>
      </c>
      <c r="M2631" s="138">
        <f t="shared" ref="M2631:M2694" si="91">(K2631-K2630)/K2630</f>
        <v>-4.4822345766885388E-3</v>
      </c>
    </row>
    <row r="2632" spans="9:13" x14ac:dyDescent="0.25">
      <c r="I2632" s="135">
        <v>37649</v>
      </c>
      <c r="J2632" s="136">
        <v>858.54</v>
      </c>
      <c r="K2632" s="136">
        <v>1542.99</v>
      </c>
      <c r="L2632" s="138">
        <f t="shared" si="90"/>
        <v>1.3050455467975581E-2</v>
      </c>
      <c r="M2632" s="138">
        <f t="shared" si="91"/>
        <v>-6.125603864734294E-3</v>
      </c>
    </row>
    <row r="2633" spans="9:13" x14ac:dyDescent="0.25">
      <c r="I2633" s="135">
        <v>37650</v>
      </c>
      <c r="J2633" s="136">
        <v>864.36</v>
      </c>
      <c r="K2633" s="136">
        <v>1529.79</v>
      </c>
      <c r="L2633" s="138">
        <f t="shared" si="90"/>
        <v>6.7789503109931398E-3</v>
      </c>
      <c r="M2633" s="138">
        <f t="shared" si="91"/>
        <v>-8.5548188905955613E-3</v>
      </c>
    </row>
    <row r="2634" spans="9:13" x14ac:dyDescent="0.25">
      <c r="I2634" s="135">
        <v>37651</v>
      </c>
      <c r="J2634" s="136">
        <v>844.61</v>
      </c>
      <c r="K2634" s="136">
        <v>1529.97</v>
      </c>
      <c r="L2634" s="138">
        <f t="shared" si="90"/>
        <v>-2.2849275764727658E-2</v>
      </c>
      <c r="M2634" s="138">
        <f t="shared" si="91"/>
        <v>1.176632086757422E-4</v>
      </c>
    </row>
    <row r="2635" spans="9:13" x14ac:dyDescent="0.25">
      <c r="I2635" s="135">
        <v>37652</v>
      </c>
      <c r="J2635" s="136">
        <v>855.7</v>
      </c>
      <c r="K2635" s="136">
        <v>1517.4</v>
      </c>
      <c r="L2635" s="138">
        <f t="shared" si="90"/>
        <v>1.3130320502954063E-2</v>
      </c>
      <c r="M2635" s="138">
        <f t="shared" si="91"/>
        <v>-8.2158473695562242E-3</v>
      </c>
    </row>
    <row r="2636" spans="9:13" x14ac:dyDescent="0.25">
      <c r="I2636" s="135">
        <v>37655</v>
      </c>
      <c r="J2636" s="136">
        <v>860.32</v>
      </c>
      <c r="K2636" s="136">
        <v>1526.17</v>
      </c>
      <c r="L2636" s="138">
        <f t="shared" si="90"/>
        <v>5.399088465583738E-3</v>
      </c>
      <c r="M2636" s="138">
        <f t="shared" si="91"/>
        <v>5.7796230394095037E-3</v>
      </c>
    </row>
    <row r="2637" spans="9:13" x14ac:dyDescent="0.25">
      <c r="I2637" s="135">
        <v>37656</v>
      </c>
      <c r="J2637" s="136">
        <v>848.2</v>
      </c>
      <c r="K2637" s="136">
        <v>1535.83</v>
      </c>
      <c r="L2637" s="138">
        <f t="shared" si="90"/>
        <v>-1.4087781290682541E-2</v>
      </c>
      <c r="M2637" s="138">
        <f t="shared" si="91"/>
        <v>6.3295701003163824E-3</v>
      </c>
    </row>
    <row r="2638" spans="9:13" x14ac:dyDescent="0.25">
      <c r="I2638" s="135">
        <v>37657</v>
      </c>
      <c r="J2638" s="136">
        <v>843.59</v>
      </c>
      <c r="K2638" s="136">
        <v>1534.12</v>
      </c>
      <c r="L2638" s="138">
        <f t="shared" si="90"/>
        <v>-5.4350389059184311E-3</v>
      </c>
      <c r="M2638" s="138">
        <f t="shared" si="91"/>
        <v>-1.1134044783602589E-3</v>
      </c>
    </row>
    <row r="2639" spans="9:13" x14ac:dyDescent="0.25">
      <c r="I2639" s="135">
        <v>37658</v>
      </c>
      <c r="J2639" s="136">
        <v>838.15</v>
      </c>
      <c r="K2639" s="136">
        <v>1548.87</v>
      </c>
      <c r="L2639" s="138">
        <f t="shared" si="90"/>
        <v>-6.4486302587750616E-3</v>
      </c>
      <c r="M2639" s="138">
        <f t="shared" si="91"/>
        <v>9.6146324928949502E-3</v>
      </c>
    </row>
    <row r="2640" spans="9:13" x14ac:dyDescent="0.25">
      <c r="I2640" s="135">
        <v>37659</v>
      </c>
      <c r="J2640" s="136">
        <v>829.69</v>
      </c>
      <c r="K2640" s="136">
        <v>1532.16</v>
      </c>
      <c r="L2640" s="138">
        <f t="shared" si="90"/>
        <v>-1.009365865298565E-2</v>
      </c>
      <c r="M2640" s="138">
        <f t="shared" si="91"/>
        <v>-1.0788510333339668E-2</v>
      </c>
    </row>
    <row r="2641" spans="9:13" x14ac:dyDescent="0.25">
      <c r="I2641" s="135">
        <v>37662</v>
      </c>
      <c r="J2641" s="136">
        <v>835.97</v>
      </c>
      <c r="K2641" s="136">
        <v>1525.45</v>
      </c>
      <c r="L2641" s="138">
        <f t="shared" si="90"/>
        <v>7.5690920705323338E-3</v>
      </c>
      <c r="M2641" s="138">
        <f t="shared" si="91"/>
        <v>-4.3794381787803077E-3</v>
      </c>
    </row>
    <row r="2642" spans="9:13" x14ac:dyDescent="0.25">
      <c r="I2642" s="135">
        <v>37663</v>
      </c>
      <c r="J2642" s="136">
        <v>829.2</v>
      </c>
      <c r="K2642" s="136">
        <v>1519.59</v>
      </c>
      <c r="L2642" s="138">
        <f t="shared" si="90"/>
        <v>-8.0983767360072508E-3</v>
      </c>
      <c r="M2642" s="138">
        <f t="shared" si="91"/>
        <v>-3.8414893965715868E-3</v>
      </c>
    </row>
    <row r="2643" spans="9:13" x14ac:dyDescent="0.25">
      <c r="I2643" s="135">
        <v>37664</v>
      </c>
      <c r="J2643" s="136">
        <v>818.68</v>
      </c>
      <c r="K2643" s="136">
        <v>1516.41</v>
      </c>
      <c r="L2643" s="138">
        <f t="shared" si="90"/>
        <v>-1.2686927158707301E-2</v>
      </c>
      <c r="M2643" s="138">
        <f t="shared" si="91"/>
        <v>-2.0926697332832121E-3</v>
      </c>
    </row>
    <row r="2644" spans="9:13" x14ac:dyDescent="0.25">
      <c r="I2644" s="135">
        <v>37665</v>
      </c>
      <c r="J2644" s="136">
        <v>817.37</v>
      </c>
      <c r="K2644" s="136">
        <v>1521.94</v>
      </c>
      <c r="L2644" s="138">
        <f t="shared" si="90"/>
        <v>-1.600136805589419E-3</v>
      </c>
      <c r="M2644" s="138">
        <f t="shared" si="91"/>
        <v>3.6467709920140149E-3</v>
      </c>
    </row>
    <row r="2645" spans="9:13" x14ac:dyDescent="0.25">
      <c r="I2645" s="135">
        <v>37666</v>
      </c>
      <c r="J2645" s="136">
        <v>834.89</v>
      </c>
      <c r="K2645" s="136">
        <v>1518.66</v>
      </c>
      <c r="L2645" s="138">
        <f t="shared" si="90"/>
        <v>2.1434601220989249E-2</v>
      </c>
      <c r="M2645" s="138">
        <f t="shared" si="91"/>
        <v>-2.1551440924083556E-3</v>
      </c>
    </row>
    <row r="2646" spans="9:13" x14ac:dyDescent="0.25">
      <c r="I2646" s="135">
        <v>37669</v>
      </c>
      <c r="J2646" s="136">
        <v>834.89</v>
      </c>
      <c r="K2646" s="136">
        <v>1516.51</v>
      </c>
      <c r="L2646" s="138">
        <f t="shared" si="90"/>
        <v>0</v>
      </c>
      <c r="M2646" s="138">
        <f t="shared" si="91"/>
        <v>-1.4157217547048654E-3</v>
      </c>
    </row>
    <row r="2647" spans="9:13" x14ac:dyDescent="0.25">
      <c r="I2647" s="135">
        <v>37670</v>
      </c>
      <c r="J2647" s="136">
        <v>851.17</v>
      </c>
      <c r="K2647" s="136">
        <v>1532.97</v>
      </c>
      <c r="L2647" s="138">
        <f t="shared" si="90"/>
        <v>1.9499574794284245E-2</v>
      </c>
      <c r="M2647" s="138">
        <f t="shared" si="91"/>
        <v>1.0853868421573241E-2</v>
      </c>
    </row>
    <row r="2648" spans="9:13" x14ac:dyDescent="0.25">
      <c r="I2648" s="135">
        <v>37671</v>
      </c>
      <c r="J2648" s="136">
        <v>845.13</v>
      </c>
      <c r="K2648" s="136">
        <v>1534.08</v>
      </c>
      <c r="L2648" s="138">
        <f t="shared" si="90"/>
        <v>-7.0961147596836872E-3</v>
      </c>
      <c r="M2648" s="138">
        <f t="shared" si="91"/>
        <v>7.240846200512077E-4</v>
      </c>
    </row>
    <row r="2649" spans="9:13" x14ac:dyDescent="0.25">
      <c r="I2649" s="135">
        <v>37672</v>
      </c>
      <c r="J2649" s="136">
        <v>837.1</v>
      </c>
      <c r="K2649" s="136">
        <v>1549.35</v>
      </c>
      <c r="L2649" s="138">
        <f t="shared" si="90"/>
        <v>-9.501496811141449E-3</v>
      </c>
      <c r="M2649" s="138">
        <f t="shared" si="91"/>
        <v>9.9538485607008655E-3</v>
      </c>
    </row>
    <row r="2650" spans="9:13" x14ac:dyDescent="0.25">
      <c r="I2650" s="135">
        <v>37673</v>
      </c>
      <c r="J2650" s="136">
        <v>848.17</v>
      </c>
      <c r="K2650" s="136">
        <v>1546.66</v>
      </c>
      <c r="L2650" s="138">
        <f t="shared" si="90"/>
        <v>1.3224226496236932E-2</v>
      </c>
      <c r="M2650" s="138">
        <f t="shared" si="91"/>
        <v>-1.736211959854021E-3</v>
      </c>
    </row>
    <row r="2651" spans="9:13" x14ac:dyDescent="0.25">
      <c r="I2651" s="135">
        <v>37676</v>
      </c>
      <c r="J2651" s="136">
        <v>832.58</v>
      </c>
      <c r="K2651" s="136">
        <v>1548.03</v>
      </c>
      <c r="L2651" s="138">
        <f t="shared" si="90"/>
        <v>-1.8380749142270912E-2</v>
      </c>
      <c r="M2651" s="138">
        <f t="shared" si="91"/>
        <v>8.8577968008475734E-4</v>
      </c>
    </row>
    <row r="2652" spans="9:13" x14ac:dyDescent="0.25">
      <c r="I2652" s="135">
        <v>37677</v>
      </c>
      <c r="J2652" s="136">
        <v>838.57</v>
      </c>
      <c r="K2652" s="136">
        <v>1543.34</v>
      </c>
      <c r="L2652" s="138">
        <f t="shared" si="90"/>
        <v>7.1945038314636537E-3</v>
      </c>
      <c r="M2652" s="138">
        <f t="shared" si="91"/>
        <v>-3.0296570479900614E-3</v>
      </c>
    </row>
    <row r="2653" spans="9:13" x14ac:dyDescent="0.25">
      <c r="I2653" s="135">
        <v>37678</v>
      </c>
      <c r="J2653" s="136">
        <v>827.55</v>
      </c>
      <c r="K2653" s="136">
        <v>1528.35</v>
      </c>
      <c r="L2653" s="138">
        <f t="shared" si="90"/>
        <v>-1.3141419320987032E-2</v>
      </c>
      <c r="M2653" s="138">
        <f t="shared" si="91"/>
        <v>-9.7127010250495742E-3</v>
      </c>
    </row>
    <row r="2654" spans="9:13" x14ac:dyDescent="0.25">
      <c r="I2654" s="135">
        <v>37679</v>
      </c>
      <c r="J2654" s="136">
        <v>837.28</v>
      </c>
      <c r="K2654" s="136">
        <v>1542.63</v>
      </c>
      <c r="L2654" s="138">
        <f t="shared" si="90"/>
        <v>1.1757597728233966E-2</v>
      </c>
      <c r="M2654" s="138">
        <f t="shared" si="91"/>
        <v>9.3434095593288198E-3</v>
      </c>
    </row>
    <row r="2655" spans="9:13" x14ac:dyDescent="0.25">
      <c r="I2655" s="135">
        <v>37680</v>
      </c>
      <c r="J2655" s="136">
        <v>841.15</v>
      </c>
      <c r="K2655" s="136">
        <v>1556.31</v>
      </c>
      <c r="L2655" s="138">
        <f t="shared" si="90"/>
        <v>4.6221096885151972E-3</v>
      </c>
      <c r="M2655" s="138">
        <f t="shared" si="91"/>
        <v>8.8679722292447551E-3</v>
      </c>
    </row>
    <row r="2656" spans="9:13" x14ac:dyDescent="0.25">
      <c r="I2656" s="135">
        <v>37683</v>
      </c>
      <c r="J2656" s="136">
        <v>834.81</v>
      </c>
      <c r="K2656" s="136">
        <v>1542.39</v>
      </c>
      <c r="L2656" s="138">
        <f t="shared" si="90"/>
        <v>-7.5373001248291412E-3</v>
      </c>
      <c r="M2656" s="138">
        <f t="shared" si="91"/>
        <v>-8.9442334753357909E-3</v>
      </c>
    </row>
    <row r="2657" spans="9:13" x14ac:dyDescent="0.25">
      <c r="I2657" s="135">
        <v>37684</v>
      </c>
      <c r="J2657" s="136">
        <v>821.99</v>
      </c>
      <c r="K2657" s="136">
        <v>1537.34</v>
      </c>
      <c r="L2657" s="138">
        <f t="shared" si="90"/>
        <v>-1.535678777206782E-2</v>
      </c>
      <c r="M2657" s="138">
        <f t="shared" si="91"/>
        <v>-3.274139484825616E-3</v>
      </c>
    </row>
    <row r="2658" spans="9:13" x14ac:dyDescent="0.25">
      <c r="I2658" s="135">
        <v>37685</v>
      </c>
      <c r="J2658" s="136">
        <v>829.85</v>
      </c>
      <c r="K2658" s="136">
        <v>1542.33</v>
      </c>
      <c r="L2658" s="138">
        <f t="shared" si="90"/>
        <v>9.5621601236024929E-3</v>
      </c>
      <c r="M2658" s="138">
        <f t="shared" si="91"/>
        <v>3.2458662364864047E-3</v>
      </c>
    </row>
    <row r="2659" spans="9:13" x14ac:dyDescent="0.25">
      <c r="I2659" s="135">
        <v>37686</v>
      </c>
      <c r="J2659" s="136">
        <v>822.1</v>
      </c>
      <c r="K2659" s="136">
        <v>1544.86</v>
      </c>
      <c r="L2659" s="138">
        <f t="shared" si="90"/>
        <v>-9.3390371753931424E-3</v>
      </c>
      <c r="M2659" s="138">
        <f t="shared" si="91"/>
        <v>1.6403752763675561E-3</v>
      </c>
    </row>
    <row r="2660" spans="9:13" x14ac:dyDescent="0.25">
      <c r="I2660" s="135">
        <v>37687</v>
      </c>
      <c r="J2660" s="136">
        <v>828.89</v>
      </c>
      <c r="K2660" s="136">
        <v>1540.05</v>
      </c>
      <c r="L2660" s="138">
        <f t="shared" si="90"/>
        <v>8.2593358472204878E-3</v>
      </c>
      <c r="M2660" s="138">
        <f t="shared" si="91"/>
        <v>-3.113550742462065E-3</v>
      </c>
    </row>
    <row r="2661" spans="9:13" x14ac:dyDescent="0.25">
      <c r="I2661" s="135">
        <v>37690</v>
      </c>
      <c r="J2661" s="136">
        <v>807.48</v>
      </c>
      <c r="K2661" s="136">
        <v>1520.6</v>
      </c>
      <c r="L2661" s="138">
        <f t="shared" si="90"/>
        <v>-2.5829724088841665E-2</v>
      </c>
      <c r="M2661" s="138">
        <f t="shared" si="91"/>
        <v>-1.2629460082464884E-2</v>
      </c>
    </row>
    <row r="2662" spans="9:13" x14ac:dyDescent="0.25">
      <c r="I2662" s="135">
        <v>37691</v>
      </c>
      <c r="J2662" s="136">
        <v>800.73</v>
      </c>
      <c r="K2662" s="136">
        <v>1515.33</v>
      </c>
      <c r="L2662" s="138">
        <f t="shared" si="90"/>
        <v>-8.3593401694159603E-3</v>
      </c>
      <c r="M2662" s="138">
        <f t="shared" si="91"/>
        <v>-3.4657372089964369E-3</v>
      </c>
    </row>
    <row r="2663" spans="9:13" x14ac:dyDescent="0.25">
      <c r="I2663" s="135">
        <v>37692</v>
      </c>
      <c r="J2663" s="136">
        <v>804.19</v>
      </c>
      <c r="K2663" s="136">
        <v>1503.62</v>
      </c>
      <c r="L2663" s="138">
        <f t="shared" si="90"/>
        <v>4.3210570354551923E-3</v>
      </c>
      <c r="M2663" s="138">
        <f t="shared" si="91"/>
        <v>-7.7276896781559379E-3</v>
      </c>
    </row>
    <row r="2664" spans="9:13" x14ac:dyDescent="0.25">
      <c r="I2664" s="135">
        <v>37693</v>
      </c>
      <c r="J2664" s="136">
        <v>831.9</v>
      </c>
      <c r="K2664" s="136">
        <v>1509.47</v>
      </c>
      <c r="L2664" s="138">
        <f t="shared" si="90"/>
        <v>3.4457031298573623E-2</v>
      </c>
      <c r="M2664" s="138">
        <f t="shared" si="91"/>
        <v>3.8906106596082366E-3</v>
      </c>
    </row>
    <row r="2665" spans="9:13" x14ac:dyDescent="0.25">
      <c r="I2665" s="135">
        <v>37694</v>
      </c>
      <c r="J2665" s="136">
        <v>833.27</v>
      </c>
      <c r="K2665" s="136">
        <v>1524.17</v>
      </c>
      <c r="L2665" s="138">
        <f t="shared" si="90"/>
        <v>1.6468325519894272E-3</v>
      </c>
      <c r="M2665" s="138">
        <f t="shared" si="91"/>
        <v>9.7385174928948867E-3</v>
      </c>
    </row>
    <row r="2666" spans="9:13" x14ac:dyDescent="0.25">
      <c r="I2666" s="135">
        <v>37697</v>
      </c>
      <c r="J2666" s="136">
        <v>862.79</v>
      </c>
      <c r="K2666" s="136">
        <v>1536.27</v>
      </c>
      <c r="L2666" s="138">
        <f t="shared" si="90"/>
        <v>3.5426692428624555E-2</v>
      </c>
      <c r="M2666" s="138">
        <f t="shared" si="91"/>
        <v>7.9387469901650784E-3</v>
      </c>
    </row>
    <row r="2667" spans="9:13" x14ac:dyDescent="0.25">
      <c r="I2667" s="135">
        <v>37698</v>
      </c>
      <c r="J2667" s="136">
        <v>866.45</v>
      </c>
      <c r="K2667" s="136">
        <v>1538.95</v>
      </c>
      <c r="L2667" s="138">
        <f t="shared" si="90"/>
        <v>4.2420519477509959E-3</v>
      </c>
      <c r="M2667" s="138">
        <f t="shared" si="91"/>
        <v>1.744485018909478E-3</v>
      </c>
    </row>
    <row r="2668" spans="9:13" x14ac:dyDescent="0.25">
      <c r="I2668" s="135">
        <v>37699</v>
      </c>
      <c r="J2668" s="136">
        <v>874.02</v>
      </c>
      <c r="K2668" s="136">
        <v>1537.37</v>
      </c>
      <c r="L2668" s="138">
        <f t="shared" si="90"/>
        <v>8.7367995845114392E-3</v>
      </c>
      <c r="M2668" s="138">
        <f t="shared" si="91"/>
        <v>-1.0266740309952595E-3</v>
      </c>
    </row>
    <row r="2669" spans="9:13" x14ac:dyDescent="0.25">
      <c r="I2669" s="135">
        <v>37700</v>
      </c>
      <c r="J2669" s="136">
        <v>875.67</v>
      </c>
      <c r="K2669" s="136">
        <v>1546.41</v>
      </c>
      <c r="L2669" s="138">
        <f t="shared" si="90"/>
        <v>1.8878286538065231E-3</v>
      </c>
      <c r="M2669" s="138">
        <f t="shared" si="91"/>
        <v>5.8801719820213687E-3</v>
      </c>
    </row>
    <row r="2670" spans="9:13" x14ac:dyDescent="0.25">
      <c r="I2670" s="135">
        <v>37701</v>
      </c>
      <c r="J2670" s="136">
        <v>895.79</v>
      </c>
      <c r="K2670" s="136">
        <v>1554.01</v>
      </c>
      <c r="L2670" s="138">
        <f t="shared" si="90"/>
        <v>2.2976692132881116E-2</v>
      </c>
      <c r="M2670" s="138">
        <f t="shared" si="91"/>
        <v>4.9146086742842508E-3</v>
      </c>
    </row>
    <row r="2671" spans="9:13" x14ac:dyDescent="0.25">
      <c r="I2671" s="135">
        <v>37704</v>
      </c>
      <c r="J2671" s="136">
        <v>864.23</v>
      </c>
      <c r="K2671" s="136">
        <v>1548.15</v>
      </c>
      <c r="L2671" s="138">
        <f t="shared" si="90"/>
        <v>-3.5231471661884978E-2</v>
      </c>
      <c r="M2671" s="138">
        <f t="shared" si="91"/>
        <v>-3.7708895052154748E-3</v>
      </c>
    </row>
    <row r="2672" spans="9:13" x14ac:dyDescent="0.25">
      <c r="I2672" s="135">
        <v>37705</v>
      </c>
      <c r="J2672" s="136">
        <v>874.74</v>
      </c>
      <c r="K2672" s="136">
        <v>1556.08</v>
      </c>
      <c r="L2672" s="138">
        <f t="shared" si="90"/>
        <v>1.2161114518125951E-2</v>
      </c>
      <c r="M2672" s="138">
        <f t="shared" si="91"/>
        <v>5.1222426767431033E-3</v>
      </c>
    </row>
    <row r="2673" spans="9:13" x14ac:dyDescent="0.25">
      <c r="I2673" s="135">
        <v>37706</v>
      </c>
      <c r="J2673" s="136">
        <v>869.95</v>
      </c>
      <c r="K2673" s="136">
        <v>1555.61</v>
      </c>
      <c r="L2673" s="138">
        <f t="shared" si="90"/>
        <v>-5.4759128426732102E-3</v>
      </c>
      <c r="M2673" s="138">
        <f t="shared" si="91"/>
        <v>-3.0204102616833797E-4</v>
      </c>
    </row>
    <row r="2674" spans="9:13" x14ac:dyDescent="0.25">
      <c r="I2674" s="135">
        <v>37707</v>
      </c>
      <c r="J2674" s="136">
        <v>868.52</v>
      </c>
      <c r="K2674" s="136">
        <v>1550.41</v>
      </c>
      <c r="L2674" s="138">
        <f t="shared" si="90"/>
        <v>-1.6437726306110277E-3</v>
      </c>
      <c r="M2674" s="138">
        <f t="shared" si="91"/>
        <v>-3.3427401469518828E-3</v>
      </c>
    </row>
    <row r="2675" spans="9:13" x14ac:dyDescent="0.25">
      <c r="I2675" s="135">
        <v>37708</v>
      </c>
      <c r="J2675" s="136">
        <v>863.5</v>
      </c>
      <c r="K2675" s="136">
        <v>1554.01</v>
      </c>
      <c r="L2675" s="138">
        <f t="shared" si="90"/>
        <v>-5.7799474968912423E-3</v>
      </c>
      <c r="M2675" s="138">
        <f t="shared" si="91"/>
        <v>2.3219664475847735E-3</v>
      </c>
    </row>
    <row r="2676" spans="9:13" x14ac:dyDescent="0.25">
      <c r="I2676" s="135">
        <v>37711</v>
      </c>
      <c r="J2676" s="136">
        <v>848.18</v>
      </c>
      <c r="K2676" s="136">
        <v>1558.9</v>
      </c>
      <c r="L2676" s="138">
        <f t="shared" si="90"/>
        <v>-1.7741748697162767E-2</v>
      </c>
      <c r="M2676" s="138">
        <f t="shared" si="91"/>
        <v>3.1466978976969905E-3</v>
      </c>
    </row>
    <row r="2677" spans="9:13" x14ac:dyDescent="0.25">
      <c r="I2677" s="135">
        <v>37712</v>
      </c>
      <c r="J2677" s="136">
        <v>858.48</v>
      </c>
      <c r="K2677" s="136">
        <v>1561.72</v>
      </c>
      <c r="L2677" s="138">
        <f t="shared" si="90"/>
        <v>1.214364875380234E-2</v>
      </c>
      <c r="M2677" s="138">
        <f t="shared" si="91"/>
        <v>1.8089678619539009E-3</v>
      </c>
    </row>
    <row r="2678" spans="9:13" x14ac:dyDescent="0.25">
      <c r="I2678" s="135">
        <v>37713</v>
      </c>
      <c r="J2678" s="136">
        <v>880.9</v>
      </c>
      <c r="K2678" s="136">
        <v>1587.36</v>
      </c>
      <c r="L2678" s="138">
        <f t="shared" si="90"/>
        <v>2.6115925822383701E-2</v>
      </c>
      <c r="M2678" s="138">
        <f t="shared" si="91"/>
        <v>1.6417795763645129E-2</v>
      </c>
    </row>
    <row r="2679" spans="9:13" x14ac:dyDescent="0.25">
      <c r="I2679" s="135">
        <v>37714</v>
      </c>
      <c r="J2679" s="136">
        <v>876.45</v>
      </c>
      <c r="K2679" s="136">
        <v>1611.33</v>
      </c>
      <c r="L2679" s="138">
        <f t="shared" si="90"/>
        <v>-5.0516517198319127E-3</v>
      </c>
      <c r="M2679" s="138">
        <f t="shared" si="91"/>
        <v>1.5100544299969779E-2</v>
      </c>
    </row>
    <row r="2680" spans="9:13" x14ac:dyDescent="0.25">
      <c r="I2680" s="135">
        <v>37715</v>
      </c>
      <c r="J2680" s="136">
        <v>878.85</v>
      </c>
      <c r="K2680" s="136">
        <v>1615.07</v>
      </c>
      <c r="L2680" s="138">
        <f t="shared" si="90"/>
        <v>2.7383193564949251E-3</v>
      </c>
      <c r="M2680" s="138">
        <f t="shared" si="91"/>
        <v>2.3210639657922395E-3</v>
      </c>
    </row>
    <row r="2681" spans="9:13" x14ac:dyDescent="0.25">
      <c r="I2681" s="135">
        <v>37718</v>
      </c>
      <c r="J2681" s="136">
        <v>879.93</v>
      </c>
      <c r="K2681" s="136">
        <v>1652.24</v>
      </c>
      <c r="L2681" s="138">
        <f t="shared" si="90"/>
        <v>1.2288786482334041E-3</v>
      </c>
      <c r="M2681" s="138">
        <f t="shared" si="91"/>
        <v>2.3014482344418555E-2</v>
      </c>
    </row>
    <row r="2682" spans="9:13" x14ac:dyDescent="0.25">
      <c r="I2682" s="135">
        <v>37719</v>
      </c>
      <c r="J2682" s="136">
        <v>878.29</v>
      </c>
      <c r="K2682" s="136">
        <v>1649.1</v>
      </c>
      <c r="L2682" s="138">
        <f t="shared" si="90"/>
        <v>-1.8637846192310597E-3</v>
      </c>
      <c r="M2682" s="138">
        <f t="shared" si="91"/>
        <v>-1.900450297777623E-3</v>
      </c>
    </row>
    <row r="2683" spans="9:13" x14ac:dyDescent="0.25">
      <c r="I2683" s="135">
        <v>37720</v>
      </c>
      <c r="J2683" s="136">
        <v>865.99</v>
      </c>
      <c r="K2683" s="136">
        <v>1642.53</v>
      </c>
      <c r="L2683" s="138">
        <f t="shared" si="90"/>
        <v>-1.4004485989821078E-2</v>
      </c>
      <c r="M2683" s="138">
        <f t="shared" si="91"/>
        <v>-3.9839912679643062E-3</v>
      </c>
    </row>
    <row r="2684" spans="9:13" x14ac:dyDescent="0.25">
      <c r="I2684" s="135">
        <v>37721</v>
      </c>
      <c r="J2684" s="136">
        <v>871.58</v>
      </c>
      <c r="K2684" s="136">
        <v>1653.52</v>
      </c>
      <c r="L2684" s="138">
        <f t="shared" si="90"/>
        <v>6.4550398965346383E-3</v>
      </c>
      <c r="M2684" s="138">
        <f t="shared" si="91"/>
        <v>6.6908975787352493E-3</v>
      </c>
    </row>
    <row r="2685" spans="9:13" x14ac:dyDescent="0.25">
      <c r="I2685" s="135">
        <v>37722</v>
      </c>
      <c r="J2685" s="136">
        <v>868.3</v>
      </c>
      <c r="K2685" s="136">
        <v>1654.32</v>
      </c>
      <c r="L2685" s="138">
        <f t="shared" si="90"/>
        <v>-3.7632804791299553E-3</v>
      </c>
      <c r="M2685" s="138">
        <f t="shared" si="91"/>
        <v>4.8381634331604972E-4</v>
      </c>
    </row>
    <row r="2686" spans="9:13" x14ac:dyDescent="0.25">
      <c r="I2686" s="135">
        <v>37725</v>
      </c>
      <c r="J2686" s="136">
        <v>885.23</v>
      </c>
      <c r="K2686" s="136">
        <v>1653.66</v>
      </c>
      <c r="L2686" s="138">
        <f t="shared" si="90"/>
        <v>1.9497869399977042E-2</v>
      </c>
      <c r="M2686" s="138">
        <f t="shared" si="91"/>
        <v>-3.989554620628745E-4</v>
      </c>
    </row>
    <row r="2687" spans="9:13" x14ac:dyDescent="0.25">
      <c r="I2687" s="135">
        <v>37726</v>
      </c>
      <c r="J2687" s="136">
        <v>890.81</v>
      </c>
      <c r="K2687" s="136">
        <v>1667.13</v>
      </c>
      <c r="L2687" s="138">
        <f t="shared" si="90"/>
        <v>6.3034465619103818E-3</v>
      </c>
      <c r="M2687" s="138">
        <f t="shared" si="91"/>
        <v>8.1455680127716854E-3</v>
      </c>
    </row>
    <row r="2688" spans="9:13" x14ac:dyDescent="0.25">
      <c r="I2688" s="135">
        <v>37727</v>
      </c>
      <c r="J2688" s="136">
        <v>879.91</v>
      </c>
      <c r="K2688" s="136">
        <v>1691</v>
      </c>
      <c r="L2688" s="138">
        <f t="shared" si="90"/>
        <v>-1.2236054826506188E-2</v>
      </c>
      <c r="M2688" s="138">
        <f t="shared" si="91"/>
        <v>1.431801959055376E-2</v>
      </c>
    </row>
    <row r="2689" spans="9:13" x14ac:dyDescent="0.25">
      <c r="I2689" s="135">
        <v>37728</v>
      </c>
      <c r="J2689" s="136">
        <v>893.58</v>
      </c>
      <c r="K2689" s="136">
        <v>1691</v>
      </c>
      <c r="L2689" s="138">
        <f t="shared" si="90"/>
        <v>1.5535679785432684E-2</v>
      </c>
      <c r="M2689" s="138">
        <f t="shared" si="91"/>
        <v>0</v>
      </c>
    </row>
    <row r="2690" spans="9:13" x14ac:dyDescent="0.25">
      <c r="I2690" s="135">
        <v>37729</v>
      </c>
      <c r="J2690" s="136">
        <v>893.58</v>
      </c>
      <c r="K2690" s="136">
        <v>1691</v>
      </c>
      <c r="L2690" s="138">
        <f t="shared" si="90"/>
        <v>0</v>
      </c>
      <c r="M2690" s="138">
        <f t="shared" si="91"/>
        <v>0</v>
      </c>
    </row>
    <row r="2691" spans="9:13" x14ac:dyDescent="0.25">
      <c r="I2691" s="135">
        <v>37732</v>
      </c>
      <c r="J2691" s="136">
        <v>892.01</v>
      </c>
      <c r="K2691" s="136">
        <v>1713.5</v>
      </c>
      <c r="L2691" s="138">
        <f t="shared" si="90"/>
        <v>-1.7569775509747867E-3</v>
      </c>
      <c r="M2691" s="138">
        <f t="shared" si="91"/>
        <v>1.3305736250739207E-2</v>
      </c>
    </row>
    <row r="2692" spans="9:13" x14ac:dyDescent="0.25">
      <c r="I2692" s="135">
        <v>37733</v>
      </c>
      <c r="J2692" s="136">
        <v>911.37</v>
      </c>
      <c r="K2692" s="136">
        <v>1732.06</v>
      </c>
      <c r="L2692" s="138">
        <f t="shared" si="90"/>
        <v>2.1703792558379405E-2</v>
      </c>
      <c r="M2692" s="138">
        <f t="shared" si="91"/>
        <v>1.0831631164283598E-2</v>
      </c>
    </row>
    <row r="2693" spans="9:13" x14ac:dyDescent="0.25">
      <c r="I2693" s="135">
        <v>37734</v>
      </c>
      <c r="J2693" s="136">
        <v>919.02</v>
      </c>
      <c r="K2693" s="136">
        <v>1764.05</v>
      </c>
      <c r="L2693" s="138">
        <f t="shared" si="90"/>
        <v>8.3939563514269476E-3</v>
      </c>
      <c r="M2693" s="138">
        <f t="shared" si="91"/>
        <v>1.8469337089939152E-2</v>
      </c>
    </row>
    <row r="2694" spans="9:13" x14ac:dyDescent="0.25">
      <c r="I2694" s="135">
        <v>37735</v>
      </c>
      <c r="J2694" s="136">
        <v>911.43</v>
      </c>
      <c r="K2694" s="136">
        <v>1740.59</v>
      </c>
      <c r="L2694" s="138">
        <f t="shared" si="90"/>
        <v>-8.2587974146373661E-3</v>
      </c>
      <c r="M2694" s="138">
        <f t="shared" si="91"/>
        <v>-1.3298942773730924E-2</v>
      </c>
    </row>
    <row r="2695" spans="9:13" x14ac:dyDescent="0.25">
      <c r="I2695" s="135">
        <v>37736</v>
      </c>
      <c r="J2695" s="136">
        <v>898.81</v>
      </c>
      <c r="K2695" s="136">
        <v>1751.84</v>
      </c>
      <c r="L2695" s="138">
        <f t="shared" ref="L2695:L2758" si="92">(J2695-J2694)/J2694</f>
        <v>-1.3846373281546587E-2</v>
      </c>
      <c r="M2695" s="138">
        <f t="shared" ref="M2695:M2758" si="93">(K2695-K2694)/K2694</f>
        <v>6.4633256539449267E-3</v>
      </c>
    </row>
    <row r="2696" spans="9:13" x14ac:dyDescent="0.25">
      <c r="I2696" s="135">
        <v>37739</v>
      </c>
      <c r="J2696" s="136">
        <v>914.84</v>
      </c>
      <c r="K2696" s="136">
        <v>1761.67</v>
      </c>
      <c r="L2696" s="138">
        <f t="shared" si="92"/>
        <v>1.7834692537911336E-2</v>
      </c>
      <c r="M2696" s="138">
        <f t="shared" si="93"/>
        <v>5.6112430358937777E-3</v>
      </c>
    </row>
    <row r="2697" spans="9:13" x14ac:dyDescent="0.25">
      <c r="I2697" s="135">
        <v>37740</v>
      </c>
      <c r="J2697" s="136">
        <v>917.84</v>
      </c>
      <c r="K2697" s="136">
        <v>1769.25</v>
      </c>
      <c r="L2697" s="138">
        <f t="shared" si="92"/>
        <v>3.2792619474443616E-3</v>
      </c>
      <c r="M2697" s="138">
        <f t="shared" si="93"/>
        <v>4.3027354725913066E-3</v>
      </c>
    </row>
    <row r="2698" spans="9:13" x14ac:dyDescent="0.25">
      <c r="I2698" s="135">
        <v>37741</v>
      </c>
      <c r="J2698" s="136">
        <v>916.92</v>
      </c>
      <c r="K2698" s="136">
        <v>1768.56</v>
      </c>
      <c r="L2698" s="138">
        <f t="shared" si="92"/>
        <v>-1.0023533513467192E-3</v>
      </c>
      <c r="M2698" s="138">
        <f t="shared" si="93"/>
        <v>-3.8999576091567305E-4</v>
      </c>
    </row>
    <row r="2699" spans="9:13" x14ac:dyDescent="0.25">
      <c r="I2699" s="135">
        <v>37742</v>
      </c>
      <c r="J2699" s="136">
        <v>916.3</v>
      </c>
      <c r="K2699" s="136">
        <v>1768.56</v>
      </c>
      <c r="L2699" s="138">
        <f t="shared" si="92"/>
        <v>-6.7617676569384959E-4</v>
      </c>
      <c r="M2699" s="138">
        <f t="shared" si="93"/>
        <v>0</v>
      </c>
    </row>
    <row r="2700" spans="9:13" x14ac:dyDescent="0.25">
      <c r="I2700" s="135">
        <v>37743</v>
      </c>
      <c r="J2700" s="136">
        <v>930.08</v>
      </c>
      <c r="K2700" s="136">
        <v>1797.31</v>
      </c>
      <c r="L2700" s="138">
        <f t="shared" si="92"/>
        <v>1.5038742769835302E-2</v>
      </c>
      <c r="M2700" s="138">
        <f t="shared" si="93"/>
        <v>1.6256163206224274E-2</v>
      </c>
    </row>
    <row r="2701" spans="9:13" x14ac:dyDescent="0.25">
      <c r="I2701" s="135">
        <v>37746</v>
      </c>
      <c r="J2701" s="136">
        <v>926.55</v>
      </c>
      <c r="K2701" s="136">
        <v>1810.64</v>
      </c>
      <c r="L2701" s="138">
        <f t="shared" si="92"/>
        <v>-3.79537244108043E-3</v>
      </c>
      <c r="M2701" s="138">
        <f t="shared" si="93"/>
        <v>7.4166393109703693E-3</v>
      </c>
    </row>
    <row r="2702" spans="9:13" x14ac:dyDescent="0.25">
      <c r="I2702" s="135">
        <v>37747</v>
      </c>
      <c r="J2702" s="136">
        <v>934.39</v>
      </c>
      <c r="K2702" s="136">
        <v>1803.96</v>
      </c>
      <c r="L2702" s="138">
        <f t="shared" si="92"/>
        <v>8.4614969510550236E-3</v>
      </c>
      <c r="M2702" s="138">
        <f t="shared" si="93"/>
        <v>-3.6893032297972339E-3</v>
      </c>
    </row>
    <row r="2703" spans="9:13" x14ac:dyDescent="0.25">
      <c r="I2703" s="135">
        <v>37748</v>
      </c>
      <c r="J2703" s="136">
        <v>929.62</v>
      </c>
      <c r="K2703" s="136">
        <v>1780.59</v>
      </c>
      <c r="L2703" s="138">
        <f t="shared" si="92"/>
        <v>-5.1049347702779163E-3</v>
      </c>
      <c r="M2703" s="138">
        <f t="shared" si="93"/>
        <v>-1.2954832701390339E-2</v>
      </c>
    </row>
    <row r="2704" spans="9:13" x14ac:dyDescent="0.25">
      <c r="I2704" s="135">
        <v>37749</v>
      </c>
      <c r="J2704" s="136">
        <v>920.27</v>
      </c>
      <c r="K2704" s="136">
        <v>1790</v>
      </c>
      <c r="L2704" s="138">
        <f t="shared" si="92"/>
        <v>-1.0057873109442592E-2</v>
      </c>
      <c r="M2704" s="138">
        <f t="shared" si="93"/>
        <v>5.2847651621092343E-3</v>
      </c>
    </row>
    <row r="2705" spans="9:13" x14ac:dyDescent="0.25">
      <c r="I2705" s="135">
        <v>37750</v>
      </c>
      <c r="J2705" s="136">
        <v>933.41</v>
      </c>
      <c r="K2705" s="136">
        <v>1795.08</v>
      </c>
      <c r="L2705" s="138">
        <f t="shared" si="92"/>
        <v>1.4278418290284358E-2</v>
      </c>
      <c r="M2705" s="138">
        <f t="shared" si="93"/>
        <v>2.8379888268156017E-3</v>
      </c>
    </row>
    <row r="2706" spans="9:13" x14ac:dyDescent="0.25">
      <c r="I2706" s="135">
        <v>37753</v>
      </c>
      <c r="J2706" s="136">
        <v>945.11</v>
      </c>
      <c r="K2706" s="136">
        <v>1795.23</v>
      </c>
      <c r="L2706" s="138">
        <f t="shared" si="92"/>
        <v>1.2534684650903724E-2</v>
      </c>
      <c r="M2706" s="138">
        <f t="shared" si="93"/>
        <v>8.3561735410171665E-5</v>
      </c>
    </row>
    <row r="2707" spans="9:13" x14ac:dyDescent="0.25">
      <c r="I2707" s="135">
        <v>37754</v>
      </c>
      <c r="J2707" s="136">
        <v>942.3</v>
      </c>
      <c r="K2707" s="136">
        <v>1786.16</v>
      </c>
      <c r="L2707" s="138">
        <f t="shared" si="92"/>
        <v>-2.9731988869021162E-3</v>
      </c>
      <c r="M2707" s="138">
        <f t="shared" si="93"/>
        <v>-5.0522774240626192E-3</v>
      </c>
    </row>
    <row r="2708" spans="9:13" x14ac:dyDescent="0.25">
      <c r="I2708" s="135">
        <v>37755</v>
      </c>
      <c r="J2708" s="136">
        <v>939.28</v>
      </c>
      <c r="K2708" s="136">
        <v>1779.41</v>
      </c>
      <c r="L2708" s="138">
        <f t="shared" si="92"/>
        <v>-3.2049241218295469E-3</v>
      </c>
      <c r="M2708" s="138">
        <f t="shared" si="93"/>
        <v>-3.77905674743584E-3</v>
      </c>
    </row>
    <row r="2709" spans="9:13" x14ac:dyDescent="0.25">
      <c r="I2709" s="135">
        <v>37756</v>
      </c>
      <c r="J2709" s="136">
        <v>946.67</v>
      </c>
      <c r="K2709" s="136">
        <v>1798.84</v>
      </c>
      <c r="L2709" s="138">
        <f t="shared" si="92"/>
        <v>7.8677284728728251E-3</v>
      </c>
      <c r="M2709" s="138">
        <f t="shared" si="93"/>
        <v>1.0919349672082227E-2</v>
      </c>
    </row>
    <row r="2710" spans="9:13" x14ac:dyDescent="0.25">
      <c r="I2710" s="135">
        <v>37757</v>
      </c>
      <c r="J2710" s="136">
        <v>944.3</v>
      </c>
      <c r="K2710" s="136">
        <v>1819.44</v>
      </c>
      <c r="L2710" s="138">
        <f t="shared" si="92"/>
        <v>-2.5035123115763726E-3</v>
      </c>
      <c r="M2710" s="138">
        <f t="shared" si="93"/>
        <v>1.1451824509128182E-2</v>
      </c>
    </row>
    <row r="2711" spans="9:13" x14ac:dyDescent="0.25">
      <c r="I2711" s="135">
        <v>37760</v>
      </c>
      <c r="J2711" s="136">
        <v>920.77</v>
      </c>
      <c r="K2711" s="136">
        <v>1808.66</v>
      </c>
      <c r="L2711" s="138">
        <f t="shared" si="92"/>
        <v>-2.4917928624377819E-2</v>
      </c>
      <c r="M2711" s="138">
        <f t="shared" si="93"/>
        <v>-5.9248999692212839E-3</v>
      </c>
    </row>
    <row r="2712" spans="9:13" x14ac:dyDescent="0.25">
      <c r="I2712" s="135">
        <v>37761</v>
      </c>
      <c r="J2712" s="136">
        <v>919.73</v>
      </c>
      <c r="K2712" s="136">
        <v>1802.62</v>
      </c>
      <c r="L2712" s="138">
        <f t="shared" si="92"/>
        <v>-1.1294894490480399E-3</v>
      </c>
      <c r="M2712" s="138">
        <f t="shared" si="93"/>
        <v>-3.3394889033871436E-3</v>
      </c>
    </row>
    <row r="2713" spans="9:13" x14ac:dyDescent="0.25">
      <c r="I2713" s="135">
        <v>37762</v>
      </c>
      <c r="J2713" s="136">
        <v>923.42</v>
      </c>
      <c r="K2713" s="136">
        <v>1787.45</v>
      </c>
      <c r="L2713" s="138">
        <f t="shared" si="92"/>
        <v>4.0120470137974635E-3</v>
      </c>
      <c r="M2713" s="138">
        <f t="shared" si="93"/>
        <v>-8.4155285085042025E-3</v>
      </c>
    </row>
    <row r="2714" spans="9:13" x14ac:dyDescent="0.25">
      <c r="I2714" s="135">
        <v>37763</v>
      </c>
      <c r="J2714" s="136">
        <v>931.87</v>
      </c>
      <c r="K2714" s="136">
        <v>1795.2</v>
      </c>
      <c r="L2714" s="138">
        <f t="shared" si="92"/>
        <v>9.1507656321067835E-3</v>
      </c>
      <c r="M2714" s="138">
        <f t="shared" si="93"/>
        <v>4.3357856163808777E-3</v>
      </c>
    </row>
    <row r="2715" spans="9:13" x14ac:dyDescent="0.25">
      <c r="I2715" s="135">
        <v>37764</v>
      </c>
      <c r="J2715" s="136">
        <v>933.22</v>
      </c>
      <c r="K2715" s="136">
        <v>1798.68</v>
      </c>
      <c r="L2715" s="138">
        <f t="shared" si="92"/>
        <v>1.4486999259553616E-3</v>
      </c>
      <c r="M2715" s="138">
        <f t="shared" si="93"/>
        <v>1.9385026737968015E-3</v>
      </c>
    </row>
    <row r="2716" spans="9:13" x14ac:dyDescent="0.25">
      <c r="I2716" s="135">
        <v>37767</v>
      </c>
      <c r="J2716" s="136">
        <v>933.22</v>
      </c>
      <c r="K2716" s="136">
        <v>1794.13</v>
      </c>
      <c r="L2716" s="138">
        <f t="shared" si="92"/>
        <v>0</v>
      </c>
      <c r="M2716" s="138">
        <f t="shared" si="93"/>
        <v>-2.5296328418617843E-3</v>
      </c>
    </row>
    <row r="2717" spans="9:13" x14ac:dyDescent="0.25">
      <c r="I2717" s="135">
        <v>37768</v>
      </c>
      <c r="J2717" s="136">
        <v>951.48</v>
      </c>
      <c r="K2717" s="136">
        <v>1800.66</v>
      </c>
      <c r="L2717" s="138">
        <f t="shared" si="92"/>
        <v>1.9566661666059439E-2</v>
      </c>
      <c r="M2717" s="138">
        <f t="shared" si="93"/>
        <v>3.6396470712824446E-3</v>
      </c>
    </row>
    <row r="2718" spans="9:13" x14ac:dyDescent="0.25">
      <c r="I2718" s="135">
        <v>37769</v>
      </c>
      <c r="J2718" s="136">
        <v>953.22</v>
      </c>
      <c r="K2718" s="136">
        <v>1789.3</v>
      </c>
      <c r="L2718" s="138">
        <f t="shared" si="92"/>
        <v>1.828729978559727E-3</v>
      </c>
      <c r="M2718" s="138">
        <f t="shared" si="93"/>
        <v>-6.3087978852199343E-3</v>
      </c>
    </row>
    <row r="2719" spans="9:13" x14ac:dyDescent="0.25">
      <c r="I2719" s="135">
        <v>37770</v>
      </c>
      <c r="J2719" s="136">
        <v>949.64</v>
      </c>
      <c r="K2719" s="136">
        <v>1808</v>
      </c>
      <c r="L2719" s="138">
        <f t="shared" si="92"/>
        <v>-3.7556912360211083E-3</v>
      </c>
      <c r="M2719" s="138">
        <f t="shared" si="93"/>
        <v>1.0451014363158803E-2</v>
      </c>
    </row>
    <row r="2720" spans="9:13" x14ac:dyDescent="0.25">
      <c r="I2720" s="135">
        <v>37771</v>
      </c>
      <c r="J2720" s="136">
        <v>963.59</v>
      </c>
      <c r="K2720" s="136">
        <v>1808.34</v>
      </c>
      <c r="L2720" s="138">
        <f t="shared" si="92"/>
        <v>1.4689777178720406E-2</v>
      </c>
      <c r="M2720" s="138">
        <f t="shared" si="93"/>
        <v>1.8805309734508746E-4</v>
      </c>
    </row>
    <row r="2721" spans="9:13" x14ac:dyDescent="0.25">
      <c r="I2721" s="135">
        <v>37774</v>
      </c>
      <c r="J2721" s="136">
        <v>967</v>
      </c>
      <c r="K2721" s="136">
        <v>1815.51</v>
      </c>
      <c r="L2721" s="138">
        <f t="shared" si="92"/>
        <v>3.5388495106839714E-3</v>
      </c>
      <c r="M2721" s="138">
        <f t="shared" si="93"/>
        <v>3.9649623411526997E-3</v>
      </c>
    </row>
    <row r="2722" spans="9:13" x14ac:dyDescent="0.25">
      <c r="I2722" s="135">
        <v>37775</v>
      </c>
      <c r="J2722" s="136">
        <v>971.56</v>
      </c>
      <c r="K2722" s="136">
        <v>1816.24</v>
      </c>
      <c r="L2722" s="138">
        <f t="shared" si="92"/>
        <v>4.7156153050671619E-3</v>
      </c>
      <c r="M2722" s="138">
        <f t="shared" si="93"/>
        <v>4.0209087253720343E-4</v>
      </c>
    </row>
    <row r="2723" spans="9:13" x14ac:dyDescent="0.25">
      <c r="I2723" s="135">
        <v>37776</v>
      </c>
      <c r="J2723" s="136">
        <v>986.24</v>
      </c>
      <c r="K2723" s="136">
        <v>1828.29</v>
      </c>
      <c r="L2723" s="138">
        <f t="shared" si="92"/>
        <v>1.5109720449586299E-2</v>
      </c>
      <c r="M2723" s="138">
        <f t="shared" si="93"/>
        <v>6.6345857375676972E-3</v>
      </c>
    </row>
    <row r="2724" spans="9:13" x14ac:dyDescent="0.25">
      <c r="I2724" s="135">
        <v>37777</v>
      </c>
      <c r="J2724" s="136">
        <v>990.14</v>
      </c>
      <c r="K2724" s="136">
        <v>1843.59</v>
      </c>
      <c r="L2724" s="138">
        <f t="shared" si="92"/>
        <v>3.9544127190136048E-3</v>
      </c>
      <c r="M2724" s="138">
        <f t="shared" si="93"/>
        <v>8.3684754606763445E-3</v>
      </c>
    </row>
    <row r="2725" spans="9:13" x14ac:dyDescent="0.25">
      <c r="I2725" s="135">
        <v>37778</v>
      </c>
      <c r="J2725" s="136">
        <v>987.76</v>
      </c>
      <c r="K2725" s="136">
        <v>1865.45</v>
      </c>
      <c r="L2725" s="138">
        <f t="shared" si="92"/>
        <v>-2.4037004867998421E-3</v>
      </c>
      <c r="M2725" s="138">
        <f t="shared" si="93"/>
        <v>1.1857300158929116E-2</v>
      </c>
    </row>
    <row r="2726" spans="9:13" x14ac:dyDescent="0.25">
      <c r="I2726" s="135">
        <v>37781</v>
      </c>
      <c r="J2726" s="136">
        <v>975.93</v>
      </c>
      <c r="K2726" s="136">
        <v>1861.61</v>
      </c>
      <c r="L2726" s="138">
        <f t="shared" si="92"/>
        <v>-1.1976593504495061E-2</v>
      </c>
      <c r="M2726" s="138">
        <f t="shared" si="93"/>
        <v>-2.0584845479643763E-3</v>
      </c>
    </row>
    <row r="2727" spans="9:13" x14ac:dyDescent="0.25">
      <c r="I2727" s="135">
        <v>37782</v>
      </c>
      <c r="J2727" s="136">
        <v>984.84</v>
      </c>
      <c r="K2727" s="136">
        <v>1836.61</v>
      </c>
      <c r="L2727" s="138">
        <f t="shared" si="92"/>
        <v>9.1297531585257975E-3</v>
      </c>
      <c r="M2727" s="138">
        <f t="shared" si="93"/>
        <v>-1.3429235983906404E-2</v>
      </c>
    </row>
    <row r="2728" spans="9:13" x14ac:dyDescent="0.25">
      <c r="I2728" s="135">
        <v>37783</v>
      </c>
      <c r="J2728" s="136">
        <v>997.48</v>
      </c>
      <c r="K2728" s="136">
        <v>1854.26</v>
      </c>
      <c r="L2728" s="138">
        <f t="shared" si="92"/>
        <v>1.2834572113236653E-2</v>
      </c>
      <c r="M2728" s="138">
        <f t="shared" si="93"/>
        <v>9.6100968632426547E-3</v>
      </c>
    </row>
    <row r="2729" spans="9:13" x14ac:dyDescent="0.25">
      <c r="I2729" s="135">
        <v>37784</v>
      </c>
      <c r="J2729" s="136">
        <v>998.51</v>
      </c>
      <c r="K2729" s="136">
        <v>1863.57</v>
      </c>
      <c r="L2729" s="138">
        <f t="shared" si="92"/>
        <v>1.0326021574367133E-3</v>
      </c>
      <c r="M2729" s="138">
        <f t="shared" si="93"/>
        <v>5.0208708595342322E-3</v>
      </c>
    </row>
    <row r="2730" spans="9:13" x14ac:dyDescent="0.25">
      <c r="I2730" s="135">
        <v>37785</v>
      </c>
      <c r="J2730" s="136">
        <v>988.61</v>
      </c>
      <c r="K2730" s="136">
        <v>1863.61</v>
      </c>
      <c r="L2730" s="138">
        <f t="shared" si="92"/>
        <v>-9.9147730117875414E-3</v>
      </c>
      <c r="M2730" s="138">
        <f t="shared" si="93"/>
        <v>2.1464178968304718E-5</v>
      </c>
    </row>
    <row r="2731" spans="9:13" x14ac:dyDescent="0.25">
      <c r="I2731" s="135">
        <v>37788</v>
      </c>
      <c r="J2731" s="136">
        <v>1010.74</v>
      </c>
      <c r="K2731" s="136">
        <v>1846.68</v>
      </c>
      <c r="L2731" s="138">
        <f t="shared" si="92"/>
        <v>2.2384964748485243E-2</v>
      </c>
      <c r="M2731" s="138">
        <f t="shared" si="93"/>
        <v>-9.0845187566067128E-3</v>
      </c>
    </row>
    <row r="2732" spans="9:13" x14ac:dyDescent="0.25">
      <c r="I2732" s="135">
        <v>37789</v>
      </c>
      <c r="J2732" s="136">
        <v>1011.66</v>
      </c>
      <c r="K2732" s="136">
        <v>1828.3</v>
      </c>
      <c r="L2732" s="138">
        <f t="shared" si="92"/>
        <v>9.1022419217598894E-4</v>
      </c>
      <c r="M2732" s="138">
        <f t="shared" si="93"/>
        <v>-9.9529967292655511E-3</v>
      </c>
    </row>
    <row r="2733" spans="9:13" x14ac:dyDescent="0.25">
      <c r="I2733" s="135">
        <v>37790</v>
      </c>
      <c r="J2733" s="136">
        <v>1010.09</v>
      </c>
      <c r="K2733" s="136">
        <v>1834.83</v>
      </c>
      <c r="L2733" s="138">
        <f t="shared" si="92"/>
        <v>-1.5519047901468245E-3</v>
      </c>
      <c r="M2733" s="138">
        <f t="shared" si="93"/>
        <v>3.5716239129245601E-3</v>
      </c>
    </row>
    <row r="2734" spans="9:13" x14ac:dyDescent="0.25">
      <c r="I2734" s="135">
        <v>37791</v>
      </c>
      <c r="J2734" s="136">
        <v>994.7</v>
      </c>
      <c r="K2734" s="136">
        <v>1818.04</v>
      </c>
      <c r="L2734" s="138">
        <f t="shared" si="92"/>
        <v>-1.5236266075300207E-2</v>
      </c>
      <c r="M2734" s="138">
        <f t="shared" si="93"/>
        <v>-9.1507115100581335E-3</v>
      </c>
    </row>
    <row r="2735" spans="9:13" x14ac:dyDescent="0.25">
      <c r="I2735" s="135">
        <v>37792</v>
      </c>
      <c r="J2735" s="136">
        <v>995.69</v>
      </c>
      <c r="K2735" s="136">
        <v>1849.26</v>
      </c>
      <c r="L2735" s="138">
        <f t="shared" si="92"/>
        <v>9.9527495727355902E-4</v>
      </c>
      <c r="M2735" s="138">
        <f t="shared" si="93"/>
        <v>1.7172339442476529E-2</v>
      </c>
    </row>
    <row r="2736" spans="9:13" x14ac:dyDescent="0.25">
      <c r="I2736" s="135">
        <v>37795</v>
      </c>
      <c r="J2736" s="136">
        <v>981.64</v>
      </c>
      <c r="K2736" s="136">
        <v>1834.88</v>
      </c>
      <c r="L2736" s="138">
        <f t="shared" si="92"/>
        <v>-1.4110817623959332E-2</v>
      </c>
      <c r="M2736" s="138">
        <f t="shared" si="93"/>
        <v>-7.7760834063354432E-3</v>
      </c>
    </row>
    <row r="2737" spans="9:13" x14ac:dyDescent="0.25">
      <c r="I2737" s="135">
        <v>37796</v>
      </c>
      <c r="J2737" s="136">
        <v>983.45</v>
      </c>
      <c r="K2737" s="136">
        <v>1822.6</v>
      </c>
      <c r="L2737" s="138">
        <f t="shared" si="92"/>
        <v>1.8438531437187352E-3</v>
      </c>
      <c r="M2737" s="138">
        <f t="shared" si="93"/>
        <v>-6.6925357516568924E-3</v>
      </c>
    </row>
    <row r="2738" spans="9:13" x14ac:dyDescent="0.25">
      <c r="I2738" s="135">
        <v>37797</v>
      </c>
      <c r="J2738" s="136">
        <v>975.32</v>
      </c>
      <c r="K2738" s="136">
        <v>1830.27</v>
      </c>
      <c r="L2738" s="138">
        <f t="shared" si="92"/>
        <v>-8.2668158015150699E-3</v>
      </c>
      <c r="M2738" s="138">
        <f t="shared" si="93"/>
        <v>4.2082738944365598E-3</v>
      </c>
    </row>
    <row r="2739" spans="9:13" x14ac:dyDescent="0.25">
      <c r="I2739" s="135">
        <v>37798</v>
      </c>
      <c r="J2739" s="136">
        <v>985.82</v>
      </c>
      <c r="K2739" s="136">
        <v>1829.06</v>
      </c>
      <c r="L2739" s="138">
        <f t="shared" si="92"/>
        <v>1.0765697412131403E-2</v>
      </c>
      <c r="M2739" s="138">
        <f t="shared" si="93"/>
        <v>-6.611046457626669E-4</v>
      </c>
    </row>
    <row r="2740" spans="9:13" x14ac:dyDescent="0.25">
      <c r="I2740" s="135">
        <v>37799</v>
      </c>
      <c r="J2740" s="136">
        <v>976.22</v>
      </c>
      <c r="K2740" s="136">
        <v>1826.61</v>
      </c>
      <c r="L2740" s="138">
        <f t="shared" si="92"/>
        <v>-9.7380860603355802E-3</v>
      </c>
      <c r="M2740" s="138">
        <f t="shared" si="93"/>
        <v>-1.3394858561228422E-3</v>
      </c>
    </row>
    <row r="2741" spans="9:13" x14ac:dyDescent="0.25">
      <c r="I2741" s="135">
        <v>37802</v>
      </c>
      <c r="J2741" s="136">
        <v>974.5</v>
      </c>
      <c r="K2741" s="136">
        <v>1824.88</v>
      </c>
      <c r="L2741" s="138">
        <f t="shared" si="92"/>
        <v>-1.7618979328430347E-3</v>
      </c>
      <c r="M2741" s="138">
        <f t="shared" si="93"/>
        <v>-9.4710967311018273E-4</v>
      </c>
    </row>
    <row r="2742" spans="9:13" x14ac:dyDescent="0.25">
      <c r="I2742" s="135">
        <v>37803</v>
      </c>
      <c r="J2742" s="136">
        <v>982.32</v>
      </c>
      <c r="K2742" s="136">
        <v>1831.6</v>
      </c>
      <c r="L2742" s="138">
        <f t="shared" si="92"/>
        <v>8.0246280143663924E-3</v>
      </c>
      <c r="M2742" s="138">
        <f t="shared" si="93"/>
        <v>3.6824339134626932E-3</v>
      </c>
    </row>
    <row r="2743" spans="9:13" x14ac:dyDescent="0.25">
      <c r="I2743" s="135">
        <v>37804</v>
      </c>
      <c r="J2743" s="136">
        <v>993.75</v>
      </c>
      <c r="K2743" s="136">
        <v>1837.99</v>
      </c>
      <c r="L2743" s="138">
        <f t="shared" si="92"/>
        <v>1.1635719521133592E-2</v>
      </c>
      <c r="M2743" s="138">
        <f t="shared" si="93"/>
        <v>3.4887530028391025E-3</v>
      </c>
    </row>
    <row r="2744" spans="9:13" x14ac:dyDescent="0.25">
      <c r="I2744" s="135">
        <v>37805</v>
      </c>
      <c r="J2744" s="136">
        <v>985.7</v>
      </c>
      <c r="K2744" s="136">
        <v>1845.08</v>
      </c>
      <c r="L2744" s="138">
        <f t="shared" si="92"/>
        <v>-8.100628930817564E-3</v>
      </c>
      <c r="M2744" s="138">
        <f t="shared" si="93"/>
        <v>3.8574747414294517E-3</v>
      </c>
    </row>
    <row r="2745" spans="9:13" x14ac:dyDescent="0.25">
      <c r="I2745" s="135">
        <v>37806</v>
      </c>
      <c r="J2745" s="136">
        <v>985.7</v>
      </c>
      <c r="K2745" s="136">
        <v>1843.51</v>
      </c>
      <c r="L2745" s="138">
        <f t="shared" si="92"/>
        <v>0</v>
      </c>
      <c r="M2745" s="138">
        <f t="shared" si="93"/>
        <v>-8.5091161358853619E-4</v>
      </c>
    </row>
    <row r="2746" spans="9:13" x14ac:dyDescent="0.25">
      <c r="I2746" s="135">
        <v>37809</v>
      </c>
      <c r="J2746" s="136">
        <v>1004.42</v>
      </c>
      <c r="K2746" s="136">
        <v>1850.02</v>
      </c>
      <c r="L2746" s="138">
        <f t="shared" si="92"/>
        <v>1.8991579588109885E-2</v>
      </c>
      <c r="M2746" s="138">
        <f t="shared" si="93"/>
        <v>3.5313071260801355E-3</v>
      </c>
    </row>
    <row r="2747" spans="9:13" x14ac:dyDescent="0.25">
      <c r="I2747" s="135">
        <v>37810</v>
      </c>
      <c r="J2747" s="136">
        <v>1007.84</v>
      </c>
      <c r="K2747" s="136">
        <v>1843.85</v>
      </c>
      <c r="L2747" s="138">
        <f t="shared" si="92"/>
        <v>3.4049501204676063E-3</v>
      </c>
      <c r="M2747" s="138">
        <f t="shared" si="93"/>
        <v>-3.3350990800099854E-3</v>
      </c>
    </row>
    <row r="2748" spans="9:13" x14ac:dyDescent="0.25">
      <c r="I2748" s="135">
        <v>37811</v>
      </c>
      <c r="J2748" s="136">
        <v>1002.21</v>
      </c>
      <c r="K2748" s="136">
        <v>1852.48</v>
      </c>
      <c r="L2748" s="138">
        <f t="shared" si="92"/>
        <v>-5.586204159390375E-3</v>
      </c>
      <c r="M2748" s="138">
        <f t="shared" si="93"/>
        <v>4.6804241125905626E-3</v>
      </c>
    </row>
    <row r="2749" spans="9:13" x14ac:dyDescent="0.25">
      <c r="I2749" s="135">
        <v>37812</v>
      </c>
      <c r="J2749" s="136">
        <v>988.7</v>
      </c>
      <c r="K2749" s="136">
        <v>1845.03</v>
      </c>
      <c r="L2749" s="138">
        <f t="shared" si="92"/>
        <v>-1.3480208738687492E-2</v>
      </c>
      <c r="M2749" s="138">
        <f t="shared" si="93"/>
        <v>-4.0216358611159337E-3</v>
      </c>
    </row>
    <row r="2750" spans="9:13" x14ac:dyDescent="0.25">
      <c r="I2750" s="135">
        <v>37813</v>
      </c>
      <c r="J2750" s="136">
        <v>998.14</v>
      </c>
      <c r="K2750" s="136">
        <v>1840.41</v>
      </c>
      <c r="L2750" s="138">
        <f t="shared" si="92"/>
        <v>9.5478911702234649E-3</v>
      </c>
      <c r="M2750" s="138">
        <f t="shared" si="93"/>
        <v>-2.5040243248076674E-3</v>
      </c>
    </row>
    <row r="2751" spans="9:13" x14ac:dyDescent="0.25">
      <c r="I2751" s="135">
        <v>37816</v>
      </c>
      <c r="J2751" s="136">
        <v>1003.86</v>
      </c>
      <c r="K2751" s="136">
        <v>1843.74</v>
      </c>
      <c r="L2751" s="138">
        <f t="shared" si="92"/>
        <v>5.7306590257879932E-3</v>
      </c>
      <c r="M2751" s="138">
        <f t="shared" si="93"/>
        <v>1.8093794317570145E-3</v>
      </c>
    </row>
    <row r="2752" spans="9:13" x14ac:dyDescent="0.25">
      <c r="I2752" s="135">
        <v>37817</v>
      </c>
      <c r="J2752" s="136">
        <v>1000.42</v>
      </c>
      <c r="K2752" s="136">
        <v>1837.26</v>
      </c>
      <c r="L2752" s="138">
        <f t="shared" si="92"/>
        <v>-3.4267726575419426E-3</v>
      </c>
      <c r="M2752" s="138">
        <f t="shared" si="93"/>
        <v>-3.5145953333984284E-3</v>
      </c>
    </row>
    <row r="2753" spans="9:13" x14ac:dyDescent="0.25">
      <c r="I2753" s="135">
        <v>37818</v>
      </c>
      <c r="J2753" s="136">
        <v>994</v>
      </c>
      <c r="K2753" s="136">
        <v>1829.02</v>
      </c>
      <c r="L2753" s="138">
        <f t="shared" si="92"/>
        <v>-6.4173047320125144E-3</v>
      </c>
      <c r="M2753" s="138">
        <f t="shared" si="93"/>
        <v>-4.4849395295167857E-3</v>
      </c>
    </row>
    <row r="2754" spans="9:13" x14ac:dyDescent="0.25">
      <c r="I2754" s="135">
        <v>37819</v>
      </c>
      <c r="J2754" s="136">
        <v>981.73</v>
      </c>
      <c r="K2754" s="136">
        <v>1822.81</v>
      </c>
      <c r="L2754" s="138">
        <f t="shared" si="92"/>
        <v>-1.2344064386317889E-2</v>
      </c>
      <c r="M2754" s="138">
        <f t="shared" si="93"/>
        <v>-3.3952608500727364E-3</v>
      </c>
    </row>
    <row r="2755" spans="9:13" x14ac:dyDescent="0.25">
      <c r="I2755" s="135">
        <v>37820</v>
      </c>
      <c r="J2755" s="136">
        <v>993.32</v>
      </c>
      <c r="K2755" s="136">
        <v>1819.06</v>
      </c>
      <c r="L2755" s="138">
        <f t="shared" si="92"/>
        <v>1.1805689955486774E-2</v>
      </c>
      <c r="M2755" s="138">
        <f t="shared" si="93"/>
        <v>-2.0572632364316635E-3</v>
      </c>
    </row>
    <row r="2756" spans="9:13" x14ac:dyDescent="0.25">
      <c r="I2756" s="135">
        <v>37823</v>
      </c>
      <c r="J2756" s="136">
        <v>978.8</v>
      </c>
      <c r="K2756" s="136">
        <v>1829.65</v>
      </c>
      <c r="L2756" s="138">
        <f t="shared" si="92"/>
        <v>-1.4617645874441363E-2</v>
      </c>
      <c r="M2756" s="138">
        <f t="shared" si="93"/>
        <v>5.8216881246358808E-3</v>
      </c>
    </row>
    <row r="2757" spans="9:13" x14ac:dyDescent="0.25">
      <c r="I2757" s="135">
        <v>37824</v>
      </c>
      <c r="J2757" s="136">
        <v>988.11</v>
      </c>
      <c r="K2757" s="136">
        <v>1835.24</v>
      </c>
      <c r="L2757" s="138">
        <f t="shared" si="92"/>
        <v>9.5116469145893542E-3</v>
      </c>
      <c r="M2757" s="138">
        <f t="shared" si="93"/>
        <v>3.0552291421856192E-3</v>
      </c>
    </row>
    <row r="2758" spans="9:13" x14ac:dyDescent="0.25">
      <c r="I2758" s="135">
        <v>37825</v>
      </c>
      <c r="J2758" s="136">
        <v>988.61</v>
      </c>
      <c r="K2758" s="136">
        <v>1837.18</v>
      </c>
      <c r="L2758" s="138">
        <f t="shared" si="92"/>
        <v>5.060165366204167E-4</v>
      </c>
      <c r="M2758" s="138">
        <f t="shared" si="93"/>
        <v>1.0570824524313194E-3</v>
      </c>
    </row>
    <row r="2759" spans="9:13" x14ac:dyDescent="0.25">
      <c r="I2759" s="135">
        <v>37826</v>
      </c>
      <c r="J2759" s="136">
        <v>981.6</v>
      </c>
      <c r="K2759" s="136">
        <v>1839.51</v>
      </c>
      <c r="L2759" s="138">
        <f t="shared" ref="L2759:L2822" si="94">(J2759-J2758)/J2758</f>
        <v>-7.090763799678327E-3</v>
      </c>
      <c r="M2759" s="138">
        <f t="shared" ref="M2759:M2822" si="95">(K2759-K2758)/K2758</f>
        <v>1.2682480758553474E-3</v>
      </c>
    </row>
    <row r="2760" spans="9:13" x14ac:dyDescent="0.25">
      <c r="I2760" s="135">
        <v>37827</v>
      </c>
      <c r="J2760" s="136">
        <v>998.68</v>
      </c>
      <c r="K2760" s="136">
        <v>1855.95</v>
      </c>
      <c r="L2760" s="138">
        <f t="shared" si="94"/>
        <v>1.740016299918493E-2</v>
      </c>
      <c r="M2760" s="138">
        <f t="shared" si="95"/>
        <v>8.937162613957007E-3</v>
      </c>
    </row>
    <row r="2761" spans="9:13" x14ac:dyDescent="0.25">
      <c r="I2761" s="135">
        <v>37830</v>
      </c>
      <c r="J2761" s="136">
        <v>996.52</v>
      </c>
      <c r="K2761" s="136">
        <v>1855.95</v>
      </c>
      <c r="L2761" s="138">
        <f t="shared" si="94"/>
        <v>-2.1628549685584653E-3</v>
      </c>
      <c r="M2761" s="138">
        <f t="shared" si="95"/>
        <v>0</v>
      </c>
    </row>
    <row r="2762" spans="9:13" x14ac:dyDescent="0.25">
      <c r="I2762" s="135">
        <v>37831</v>
      </c>
      <c r="J2762" s="136">
        <v>989.28</v>
      </c>
      <c r="K2762" s="136">
        <v>1855.95</v>
      </c>
      <c r="L2762" s="138">
        <f t="shared" si="94"/>
        <v>-7.2652831854854985E-3</v>
      </c>
      <c r="M2762" s="138">
        <f t="shared" si="95"/>
        <v>0</v>
      </c>
    </row>
    <row r="2763" spans="9:13" x14ac:dyDescent="0.25">
      <c r="I2763" s="135">
        <v>37832</v>
      </c>
      <c r="J2763" s="136">
        <v>987.49</v>
      </c>
      <c r="K2763" s="136">
        <v>1849.21</v>
      </c>
      <c r="L2763" s="138">
        <f t="shared" si="94"/>
        <v>-1.8093967329774823E-3</v>
      </c>
      <c r="M2763" s="138">
        <f t="shared" si="95"/>
        <v>-3.6315633503057783E-3</v>
      </c>
    </row>
    <row r="2764" spans="9:13" x14ac:dyDescent="0.25">
      <c r="I2764" s="135">
        <v>37833</v>
      </c>
      <c r="J2764" s="136">
        <v>990.31</v>
      </c>
      <c r="K2764" s="136">
        <v>1850.17</v>
      </c>
      <c r="L2764" s="138">
        <f t="shared" si="94"/>
        <v>2.8557251212669864E-3</v>
      </c>
      <c r="M2764" s="138">
        <f t="shared" si="95"/>
        <v>5.1914060598852289E-4</v>
      </c>
    </row>
    <row r="2765" spans="9:13" x14ac:dyDescent="0.25">
      <c r="I2765" s="135">
        <v>37834</v>
      </c>
      <c r="J2765" s="136">
        <v>980.15</v>
      </c>
      <c r="K2765" s="136">
        <v>1853.31</v>
      </c>
      <c r="L2765" s="138">
        <f t="shared" si="94"/>
        <v>-1.0259413718936463E-2</v>
      </c>
      <c r="M2765" s="138">
        <f t="shared" si="95"/>
        <v>1.6971413437683416E-3</v>
      </c>
    </row>
    <row r="2766" spans="9:13" x14ac:dyDescent="0.25">
      <c r="I2766" s="135">
        <v>37837</v>
      </c>
      <c r="J2766" s="136">
        <v>982.82</v>
      </c>
      <c r="K2766" s="136">
        <v>1863.89</v>
      </c>
      <c r="L2766" s="138">
        <f t="shared" si="94"/>
        <v>2.7240728459930344E-3</v>
      </c>
      <c r="M2766" s="138">
        <f t="shared" si="95"/>
        <v>5.7087049657100833E-3</v>
      </c>
    </row>
    <row r="2767" spans="9:13" x14ac:dyDescent="0.25">
      <c r="I2767" s="135">
        <v>37838</v>
      </c>
      <c r="J2767" s="136">
        <v>965.46</v>
      </c>
      <c r="K2767" s="136">
        <v>1869.22</v>
      </c>
      <c r="L2767" s="138">
        <f t="shared" si="94"/>
        <v>-1.7663458212083608E-2</v>
      </c>
      <c r="M2767" s="138">
        <f t="shared" si="95"/>
        <v>2.8596108139428435E-3</v>
      </c>
    </row>
    <row r="2768" spans="9:13" x14ac:dyDescent="0.25">
      <c r="I2768" s="135">
        <v>37839</v>
      </c>
      <c r="J2768" s="136">
        <v>967.08</v>
      </c>
      <c r="K2768" s="136">
        <v>1872.61</v>
      </c>
      <c r="L2768" s="138">
        <f t="shared" si="94"/>
        <v>1.6779566217140062E-3</v>
      </c>
      <c r="M2768" s="138">
        <f t="shared" si="95"/>
        <v>1.8135906955841863E-3</v>
      </c>
    </row>
    <row r="2769" spans="9:13" x14ac:dyDescent="0.25">
      <c r="I2769" s="135">
        <v>37840</v>
      </c>
      <c r="J2769" s="136">
        <v>974.12</v>
      </c>
      <c r="K2769" s="136">
        <v>1868.68</v>
      </c>
      <c r="L2769" s="138">
        <f t="shared" si="94"/>
        <v>7.2796459444926616E-3</v>
      </c>
      <c r="M2769" s="138">
        <f t="shared" si="95"/>
        <v>-2.0986751112083328E-3</v>
      </c>
    </row>
    <row r="2770" spans="9:13" x14ac:dyDescent="0.25">
      <c r="I2770" s="135">
        <v>37841</v>
      </c>
      <c r="J2770" s="136">
        <v>977.59</v>
      </c>
      <c r="K2770" s="136">
        <v>1873.87</v>
      </c>
      <c r="L2770" s="138">
        <f t="shared" si="94"/>
        <v>3.5621894633105031E-3</v>
      </c>
      <c r="M2770" s="138">
        <f t="shared" si="95"/>
        <v>2.7773615600315874E-3</v>
      </c>
    </row>
    <row r="2771" spans="9:13" x14ac:dyDescent="0.25">
      <c r="I2771" s="135">
        <v>37844</v>
      </c>
      <c r="J2771" s="136">
        <v>980.59</v>
      </c>
      <c r="K2771" s="136">
        <v>1884.53</v>
      </c>
      <c r="L2771" s="138">
        <f t="shared" si="94"/>
        <v>3.0687711617344692E-3</v>
      </c>
      <c r="M2771" s="138">
        <f t="shared" si="95"/>
        <v>5.6887617604209914E-3</v>
      </c>
    </row>
    <row r="2772" spans="9:13" x14ac:dyDescent="0.25">
      <c r="I2772" s="135">
        <v>37845</v>
      </c>
      <c r="J2772" s="136">
        <v>990.35</v>
      </c>
      <c r="K2772" s="136">
        <v>1877.9</v>
      </c>
      <c r="L2772" s="138">
        <f t="shared" si="94"/>
        <v>9.9531914459661947E-3</v>
      </c>
      <c r="M2772" s="138">
        <f t="shared" si="95"/>
        <v>-3.5181185759844001E-3</v>
      </c>
    </row>
    <row r="2773" spans="9:13" x14ac:dyDescent="0.25">
      <c r="I2773" s="135">
        <v>37846</v>
      </c>
      <c r="J2773" s="136">
        <v>984.03</v>
      </c>
      <c r="K2773" s="136">
        <v>1878.5</v>
      </c>
      <c r="L2773" s="138">
        <f t="shared" si="94"/>
        <v>-6.3815822688948858E-3</v>
      </c>
      <c r="M2773" s="138">
        <f t="shared" si="95"/>
        <v>3.1950583098136698E-4</v>
      </c>
    </row>
    <row r="2774" spans="9:13" x14ac:dyDescent="0.25">
      <c r="I2774" s="135">
        <v>37847</v>
      </c>
      <c r="J2774" s="136">
        <v>990.51</v>
      </c>
      <c r="K2774" s="136">
        <v>1885.92</v>
      </c>
      <c r="L2774" s="138">
        <f t="shared" si="94"/>
        <v>6.5851650864303104E-3</v>
      </c>
      <c r="M2774" s="138">
        <f t="shared" si="95"/>
        <v>3.949960074527587E-3</v>
      </c>
    </row>
    <row r="2775" spans="9:13" x14ac:dyDescent="0.25">
      <c r="I2775" s="135">
        <v>37848</v>
      </c>
      <c r="J2775" s="136">
        <v>990.67</v>
      </c>
      <c r="K2775" s="136">
        <v>1876.24</v>
      </c>
      <c r="L2775" s="138">
        <f t="shared" si="94"/>
        <v>1.6153294767338864E-4</v>
      </c>
      <c r="M2775" s="138">
        <f t="shared" si="95"/>
        <v>-5.1327733944176125E-3</v>
      </c>
    </row>
    <row r="2776" spans="9:13" x14ac:dyDescent="0.25">
      <c r="I2776" s="135">
        <v>37851</v>
      </c>
      <c r="J2776" s="136">
        <v>999.74</v>
      </c>
      <c r="K2776" s="136">
        <v>1874.99</v>
      </c>
      <c r="L2776" s="138">
        <f t="shared" si="94"/>
        <v>9.1554200692461167E-3</v>
      </c>
      <c r="M2776" s="138">
        <f t="shared" si="95"/>
        <v>-6.6622606915959582E-4</v>
      </c>
    </row>
    <row r="2777" spans="9:13" x14ac:dyDescent="0.25">
      <c r="I2777" s="135">
        <v>37852</v>
      </c>
      <c r="J2777" s="136">
        <v>1002.35</v>
      </c>
      <c r="K2777" s="136">
        <v>1885.64</v>
      </c>
      <c r="L2777" s="138">
        <f t="shared" si="94"/>
        <v>2.6106787764818987E-3</v>
      </c>
      <c r="M2777" s="138">
        <f t="shared" si="95"/>
        <v>5.6800302934949471E-3</v>
      </c>
    </row>
    <row r="2778" spans="9:13" x14ac:dyDescent="0.25">
      <c r="I2778" s="135">
        <v>37853</v>
      </c>
      <c r="J2778" s="136">
        <v>1000.3</v>
      </c>
      <c r="K2778" s="136">
        <v>1880.58</v>
      </c>
      <c r="L2778" s="138">
        <f t="shared" si="94"/>
        <v>-2.0451937945827987E-3</v>
      </c>
      <c r="M2778" s="138">
        <f t="shared" si="95"/>
        <v>-2.6834390445685139E-3</v>
      </c>
    </row>
    <row r="2779" spans="9:13" x14ac:dyDescent="0.25">
      <c r="I2779" s="135">
        <v>37854</v>
      </c>
      <c r="J2779" s="136">
        <v>1003.27</v>
      </c>
      <c r="K2779" s="136">
        <v>1886.23</v>
      </c>
      <c r="L2779" s="138">
        <f t="shared" si="94"/>
        <v>2.9691092672198614E-3</v>
      </c>
      <c r="M2779" s="138">
        <f t="shared" si="95"/>
        <v>3.0043922619617837E-3</v>
      </c>
    </row>
    <row r="2780" spans="9:13" x14ac:dyDescent="0.25">
      <c r="I2780" s="135">
        <v>37855</v>
      </c>
      <c r="J2780" s="136">
        <v>993.06</v>
      </c>
      <c r="K2780" s="136">
        <v>1892.59</v>
      </c>
      <c r="L2780" s="138">
        <f t="shared" si="94"/>
        <v>-1.0176722118671979E-2</v>
      </c>
      <c r="M2780" s="138">
        <f t="shared" si="95"/>
        <v>3.3718051351107232E-3</v>
      </c>
    </row>
    <row r="2781" spans="9:13" x14ac:dyDescent="0.25">
      <c r="I2781" s="135">
        <v>37858</v>
      </c>
      <c r="J2781" s="136">
        <v>993.71</v>
      </c>
      <c r="K2781" s="136">
        <v>1873.12</v>
      </c>
      <c r="L2781" s="138">
        <f t="shared" si="94"/>
        <v>6.545425251244547E-4</v>
      </c>
      <c r="M2781" s="138">
        <f t="shared" si="95"/>
        <v>-1.0287489630612033E-2</v>
      </c>
    </row>
    <row r="2782" spans="9:13" x14ac:dyDescent="0.25">
      <c r="I2782" s="135">
        <v>37859</v>
      </c>
      <c r="J2782" s="136">
        <v>996.73</v>
      </c>
      <c r="K2782" s="136">
        <v>1866.75</v>
      </c>
      <c r="L2782" s="138">
        <f t="shared" si="94"/>
        <v>3.0391160398908954E-3</v>
      </c>
      <c r="M2782" s="138">
        <f t="shared" si="95"/>
        <v>-3.400743145126789E-3</v>
      </c>
    </row>
    <row r="2783" spans="9:13" x14ac:dyDescent="0.25">
      <c r="I2783" s="135">
        <v>37860</v>
      </c>
      <c r="J2783" s="136">
        <v>996.79</v>
      </c>
      <c r="K2783" s="136">
        <v>1880.99</v>
      </c>
      <c r="L2783" s="138">
        <f t="shared" si="94"/>
        <v>6.0196843678775026E-5</v>
      </c>
      <c r="M2783" s="138">
        <f t="shared" si="95"/>
        <v>7.6282308825498914E-3</v>
      </c>
    </row>
    <row r="2784" spans="9:13" x14ac:dyDescent="0.25">
      <c r="I2784" s="135">
        <v>37861</v>
      </c>
      <c r="J2784" s="136">
        <v>1002.84</v>
      </c>
      <c r="K2784" s="136">
        <v>1888.82</v>
      </c>
      <c r="L2784" s="138">
        <f t="shared" si="94"/>
        <v>6.0694830405602666E-3</v>
      </c>
      <c r="M2784" s="138">
        <f t="shared" si="95"/>
        <v>4.1627015560954219E-3</v>
      </c>
    </row>
    <row r="2785" spans="9:13" x14ac:dyDescent="0.25">
      <c r="I2785" s="135">
        <v>37862</v>
      </c>
      <c r="J2785" s="136">
        <v>1008.01</v>
      </c>
      <c r="K2785" s="136">
        <v>1896.82</v>
      </c>
      <c r="L2785" s="138">
        <f t="shared" si="94"/>
        <v>5.1553587810617436E-3</v>
      </c>
      <c r="M2785" s="138">
        <f t="shared" si="95"/>
        <v>4.2354485869484657E-3</v>
      </c>
    </row>
    <row r="2786" spans="9:13" x14ac:dyDescent="0.25">
      <c r="I2786" s="135">
        <v>37865</v>
      </c>
      <c r="J2786" s="136">
        <v>1008.01</v>
      </c>
      <c r="K2786" s="136">
        <v>1889.1</v>
      </c>
      <c r="L2786" s="138">
        <f t="shared" si="94"/>
        <v>0</v>
      </c>
      <c r="M2786" s="138">
        <f t="shared" si="95"/>
        <v>-4.0699697388260495E-3</v>
      </c>
    </row>
    <row r="2787" spans="9:13" x14ac:dyDescent="0.25">
      <c r="I2787" s="135">
        <v>37866</v>
      </c>
      <c r="J2787" s="136">
        <v>1021.99</v>
      </c>
      <c r="K2787" s="136">
        <v>1893.46</v>
      </c>
      <c r="L2787" s="138">
        <f t="shared" si="94"/>
        <v>1.3868910030654475E-2</v>
      </c>
      <c r="M2787" s="138">
        <f t="shared" si="95"/>
        <v>2.3079773437087118E-3</v>
      </c>
    </row>
    <row r="2788" spans="9:13" x14ac:dyDescent="0.25">
      <c r="I2788" s="135">
        <v>37867</v>
      </c>
      <c r="J2788" s="136">
        <v>1026.27</v>
      </c>
      <c r="K2788" s="136">
        <v>1894.29</v>
      </c>
      <c r="L2788" s="138">
        <f t="shared" si="94"/>
        <v>4.1879079051653856E-3</v>
      </c>
      <c r="M2788" s="138">
        <f t="shared" si="95"/>
        <v>4.3835095539379083E-4</v>
      </c>
    </row>
    <row r="2789" spans="9:13" x14ac:dyDescent="0.25">
      <c r="I2789" s="135">
        <v>37868</v>
      </c>
      <c r="J2789" s="136">
        <v>1027.97</v>
      </c>
      <c r="K2789" s="136">
        <v>1902.96</v>
      </c>
      <c r="L2789" s="138">
        <f t="shared" si="94"/>
        <v>1.6564841610882571E-3</v>
      </c>
      <c r="M2789" s="138">
        <f t="shared" si="95"/>
        <v>4.5769127219169575E-3</v>
      </c>
    </row>
    <row r="2790" spans="9:13" x14ac:dyDescent="0.25">
      <c r="I2790" s="135">
        <v>37869</v>
      </c>
      <c r="J2790" s="136">
        <v>1021.39</v>
      </c>
      <c r="K2790" s="136">
        <v>1913.34</v>
      </c>
      <c r="L2790" s="138">
        <f t="shared" si="94"/>
        <v>-6.4009650087065197E-3</v>
      </c>
      <c r="M2790" s="138">
        <f t="shared" si="95"/>
        <v>5.4546601084625437E-3</v>
      </c>
    </row>
    <row r="2791" spans="9:13" x14ac:dyDescent="0.25">
      <c r="I2791" s="135">
        <v>37872</v>
      </c>
      <c r="J2791" s="136">
        <v>1031.6400000000001</v>
      </c>
      <c r="K2791" s="136">
        <v>1930.77</v>
      </c>
      <c r="L2791" s="138">
        <f t="shared" si="94"/>
        <v>1.0035343992010998E-2</v>
      </c>
      <c r="M2791" s="138">
        <f t="shared" si="95"/>
        <v>9.1097243563611607E-3</v>
      </c>
    </row>
    <row r="2792" spans="9:13" x14ac:dyDescent="0.25">
      <c r="I2792" s="135">
        <v>37873</v>
      </c>
      <c r="J2792" s="136">
        <v>1023.17</v>
      </c>
      <c r="K2792" s="136">
        <v>1940.27</v>
      </c>
      <c r="L2792" s="138">
        <f t="shared" si="94"/>
        <v>-8.2102283742392108E-3</v>
      </c>
      <c r="M2792" s="138">
        <f t="shared" si="95"/>
        <v>4.9203167648140377E-3</v>
      </c>
    </row>
    <row r="2793" spans="9:13" x14ac:dyDescent="0.25">
      <c r="I2793" s="135">
        <v>37874</v>
      </c>
      <c r="J2793" s="136">
        <v>1010.92</v>
      </c>
      <c r="K2793" s="136">
        <v>1939.64</v>
      </c>
      <c r="L2793" s="138">
        <f t="shared" si="94"/>
        <v>-1.1972594974442176E-2</v>
      </c>
      <c r="M2793" s="138">
        <f t="shared" si="95"/>
        <v>-3.2469707824162708E-4</v>
      </c>
    </row>
    <row r="2794" spans="9:13" x14ac:dyDescent="0.25">
      <c r="I2794" s="135">
        <v>37875</v>
      </c>
      <c r="J2794" s="136">
        <v>1016.42</v>
      </c>
      <c r="K2794" s="136">
        <v>1946.82</v>
      </c>
      <c r="L2794" s="138">
        <f t="shared" si="94"/>
        <v>5.4405887706247781E-3</v>
      </c>
      <c r="M2794" s="138">
        <f t="shared" si="95"/>
        <v>3.7017178445483885E-3</v>
      </c>
    </row>
    <row r="2795" spans="9:13" x14ac:dyDescent="0.25">
      <c r="I2795" s="135">
        <v>37876</v>
      </c>
      <c r="J2795" s="136">
        <v>1018.63</v>
      </c>
      <c r="K2795" s="136">
        <v>1962.14</v>
      </c>
      <c r="L2795" s="138">
        <f t="shared" si="94"/>
        <v>2.1742980264064429E-3</v>
      </c>
      <c r="M2795" s="138">
        <f t="shared" si="95"/>
        <v>7.8692431760512861E-3</v>
      </c>
    </row>
    <row r="2796" spans="9:13" x14ac:dyDescent="0.25">
      <c r="I2796" s="135">
        <v>37879</v>
      </c>
      <c r="J2796" s="136">
        <v>1014.81</v>
      </c>
      <c r="K2796" s="136">
        <v>1951.45</v>
      </c>
      <c r="L2796" s="138">
        <f t="shared" si="94"/>
        <v>-3.7501349852253028E-3</v>
      </c>
      <c r="M2796" s="138">
        <f t="shared" si="95"/>
        <v>-5.4481331607326971E-3</v>
      </c>
    </row>
    <row r="2797" spans="9:13" x14ac:dyDescent="0.25">
      <c r="I2797" s="135">
        <v>37880</v>
      </c>
      <c r="J2797" s="136">
        <v>1029.32</v>
      </c>
      <c r="K2797" s="136">
        <v>1944.24</v>
      </c>
      <c r="L2797" s="138">
        <f t="shared" si="94"/>
        <v>1.4298243020861039E-2</v>
      </c>
      <c r="M2797" s="138">
        <f t="shared" si="95"/>
        <v>-3.6946885649132882E-3</v>
      </c>
    </row>
    <row r="2798" spans="9:13" x14ac:dyDescent="0.25">
      <c r="I2798" s="135">
        <v>37881</v>
      </c>
      <c r="J2798" s="136">
        <v>1025.97</v>
      </c>
      <c r="K2798" s="136">
        <v>1944.66</v>
      </c>
      <c r="L2798" s="138">
        <f t="shared" si="94"/>
        <v>-3.2545758364744774E-3</v>
      </c>
      <c r="M2798" s="138">
        <f t="shared" si="95"/>
        <v>2.1602271324531579E-4</v>
      </c>
    </row>
    <row r="2799" spans="9:13" x14ac:dyDescent="0.25">
      <c r="I2799" s="135">
        <v>37882</v>
      </c>
      <c r="J2799" s="136">
        <v>1039.58</v>
      </c>
      <c r="K2799" s="136">
        <v>1950.36</v>
      </c>
      <c r="L2799" s="138">
        <f t="shared" si="94"/>
        <v>1.3265495092448999E-2</v>
      </c>
      <c r="M2799" s="138">
        <f t="shared" si="95"/>
        <v>2.9311036376537892E-3</v>
      </c>
    </row>
    <row r="2800" spans="9:13" x14ac:dyDescent="0.25">
      <c r="I2800" s="135">
        <v>37883</v>
      </c>
      <c r="J2800" s="136">
        <v>1036.3</v>
      </c>
      <c r="K2800" s="136">
        <v>1962.3</v>
      </c>
      <c r="L2800" s="138">
        <f t="shared" si="94"/>
        <v>-3.1551203370591709E-3</v>
      </c>
      <c r="M2800" s="138">
        <f t="shared" si="95"/>
        <v>6.1219467175291E-3</v>
      </c>
    </row>
    <row r="2801" spans="9:13" x14ac:dyDescent="0.25">
      <c r="I2801" s="135">
        <v>37886</v>
      </c>
      <c r="J2801" s="136">
        <v>1022.82</v>
      </c>
      <c r="K2801" s="136">
        <v>1994.07</v>
      </c>
      <c r="L2801" s="138">
        <f t="shared" si="94"/>
        <v>-1.300781626941996E-2</v>
      </c>
      <c r="M2801" s="138">
        <f t="shared" si="95"/>
        <v>1.6190184987005037E-2</v>
      </c>
    </row>
    <row r="2802" spans="9:13" x14ac:dyDescent="0.25">
      <c r="I2802" s="135">
        <v>37887</v>
      </c>
      <c r="J2802" s="136">
        <v>1029.03</v>
      </c>
      <c r="K2802" s="136">
        <v>2003.74</v>
      </c>
      <c r="L2802" s="138">
        <f t="shared" si="94"/>
        <v>6.0714495219099376E-3</v>
      </c>
      <c r="M2802" s="138">
        <f t="shared" si="95"/>
        <v>4.8493784069767228E-3</v>
      </c>
    </row>
    <row r="2803" spans="9:13" x14ac:dyDescent="0.25">
      <c r="I2803" s="135">
        <v>37888</v>
      </c>
      <c r="J2803" s="136">
        <v>1009.38</v>
      </c>
      <c r="K2803" s="136">
        <v>1997.11</v>
      </c>
      <c r="L2803" s="138">
        <f t="shared" si="94"/>
        <v>-1.9095653187953681E-2</v>
      </c>
      <c r="M2803" s="138">
        <f t="shared" si="95"/>
        <v>-3.3088125205865578E-3</v>
      </c>
    </row>
    <row r="2804" spans="9:13" x14ac:dyDescent="0.25">
      <c r="I2804" s="135">
        <v>37889</v>
      </c>
      <c r="J2804" s="136">
        <v>1003.27</v>
      </c>
      <c r="K2804" s="136">
        <v>1979.43</v>
      </c>
      <c r="L2804" s="138">
        <f t="shared" si="94"/>
        <v>-6.0532207889992008E-3</v>
      </c>
      <c r="M2804" s="138">
        <f t="shared" si="95"/>
        <v>-8.8527922848515295E-3</v>
      </c>
    </row>
    <row r="2805" spans="9:13" x14ac:dyDescent="0.25">
      <c r="I2805" s="135">
        <v>37890</v>
      </c>
      <c r="J2805" s="136">
        <v>996.85</v>
      </c>
      <c r="K2805" s="136">
        <v>1965.75</v>
      </c>
      <c r="L2805" s="138">
        <f t="shared" si="94"/>
        <v>-6.3990750246692906E-3</v>
      </c>
      <c r="M2805" s="138">
        <f t="shared" si="95"/>
        <v>-6.9110804625574351E-3</v>
      </c>
    </row>
    <row r="2806" spans="9:13" x14ac:dyDescent="0.25">
      <c r="I2806" s="135">
        <v>37893</v>
      </c>
      <c r="J2806" s="136">
        <v>1006.58</v>
      </c>
      <c r="K2806" s="136">
        <v>1987.31</v>
      </c>
      <c r="L2806" s="138">
        <f t="shared" si="94"/>
        <v>9.7607463510056853E-3</v>
      </c>
      <c r="M2806" s="138">
        <f t="shared" si="95"/>
        <v>1.0967823985756044E-2</v>
      </c>
    </row>
    <row r="2807" spans="9:13" x14ac:dyDescent="0.25">
      <c r="I2807" s="135">
        <v>37894</v>
      </c>
      <c r="J2807" s="136">
        <v>995.97</v>
      </c>
      <c r="K2807" s="136">
        <v>1980.83</v>
      </c>
      <c r="L2807" s="138">
        <f t="shared" si="94"/>
        <v>-1.0540642571877062E-2</v>
      </c>
      <c r="M2807" s="138">
        <f t="shared" si="95"/>
        <v>-3.2606890721628826E-3</v>
      </c>
    </row>
    <row r="2808" spans="9:13" x14ac:dyDescent="0.25">
      <c r="I2808" s="135">
        <v>37895</v>
      </c>
      <c r="J2808" s="136">
        <v>1018.22</v>
      </c>
      <c r="K2808" s="136">
        <v>1983.15</v>
      </c>
      <c r="L2808" s="138">
        <f t="shared" si="94"/>
        <v>2.2340030322198459E-2</v>
      </c>
      <c r="M2808" s="138">
        <f t="shared" si="95"/>
        <v>1.1712262031573452E-3</v>
      </c>
    </row>
    <row r="2809" spans="9:13" x14ac:dyDescent="0.25">
      <c r="I2809" s="135">
        <v>37896</v>
      </c>
      <c r="J2809" s="136">
        <v>1020.24</v>
      </c>
      <c r="K2809" s="136">
        <v>2003.6</v>
      </c>
      <c r="L2809" s="138">
        <f t="shared" si="94"/>
        <v>1.98385417689692E-3</v>
      </c>
      <c r="M2809" s="138">
        <f t="shared" si="95"/>
        <v>1.0311877568514644E-2</v>
      </c>
    </row>
    <row r="2810" spans="9:13" x14ac:dyDescent="0.25">
      <c r="I2810" s="135">
        <v>37897</v>
      </c>
      <c r="J2810" s="136">
        <v>1029.8499999999999</v>
      </c>
      <c r="K2810" s="136">
        <v>2028.04</v>
      </c>
      <c r="L2810" s="138">
        <f t="shared" si="94"/>
        <v>9.4193523092604686E-3</v>
      </c>
      <c r="M2810" s="138">
        <f t="shared" si="95"/>
        <v>1.2198043521661038E-2</v>
      </c>
    </row>
    <row r="2811" spans="9:13" x14ac:dyDescent="0.25">
      <c r="I2811" s="135">
        <v>37900</v>
      </c>
      <c r="J2811" s="136">
        <v>1034.3499999999999</v>
      </c>
      <c r="K2811" s="136">
        <v>2041.57</v>
      </c>
      <c r="L2811" s="138">
        <f t="shared" si="94"/>
        <v>4.3695683837452056E-3</v>
      </c>
      <c r="M2811" s="138">
        <f t="shared" si="95"/>
        <v>6.6714660460345816E-3</v>
      </c>
    </row>
    <row r="2812" spans="9:13" x14ac:dyDescent="0.25">
      <c r="I2812" s="135">
        <v>37901</v>
      </c>
      <c r="J2812" s="136">
        <v>1039.25</v>
      </c>
      <c r="K2812" s="136">
        <v>2049.7600000000002</v>
      </c>
      <c r="L2812" s="138">
        <f t="shared" si="94"/>
        <v>4.7372746169092586E-3</v>
      </c>
      <c r="M2812" s="138">
        <f t="shared" si="95"/>
        <v>4.0116185092846594E-3</v>
      </c>
    </row>
    <row r="2813" spans="9:13" x14ac:dyDescent="0.25">
      <c r="I2813" s="135">
        <v>37902</v>
      </c>
      <c r="J2813" s="136">
        <v>1033.78</v>
      </c>
      <c r="K2813" s="136">
        <v>2049.7600000000002</v>
      </c>
      <c r="L2813" s="138">
        <f t="shared" si="94"/>
        <v>-5.2634111137840047E-3</v>
      </c>
      <c r="M2813" s="138">
        <f t="shared" si="95"/>
        <v>0</v>
      </c>
    </row>
    <row r="2814" spans="9:13" x14ac:dyDescent="0.25">
      <c r="I2814" s="135">
        <v>37903</v>
      </c>
      <c r="J2814" s="136">
        <v>1038.73</v>
      </c>
      <c r="K2814" s="136">
        <v>2066.91</v>
      </c>
      <c r="L2814" s="138">
        <f t="shared" si="94"/>
        <v>4.7882528197489265E-3</v>
      </c>
      <c r="M2814" s="138">
        <f t="shared" si="95"/>
        <v>8.3668331902269702E-3</v>
      </c>
    </row>
    <row r="2815" spans="9:13" x14ac:dyDescent="0.25">
      <c r="I2815" s="135">
        <v>37904</v>
      </c>
      <c r="J2815" s="136">
        <v>1038.06</v>
      </c>
      <c r="K2815" s="136">
        <v>2064.42</v>
      </c>
      <c r="L2815" s="138">
        <f t="shared" si="94"/>
        <v>-6.4501843597476987E-4</v>
      </c>
      <c r="M2815" s="138">
        <f t="shared" si="95"/>
        <v>-1.2046968663366E-3</v>
      </c>
    </row>
    <row r="2816" spans="9:13" x14ac:dyDescent="0.25">
      <c r="I2816" s="135">
        <v>37907</v>
      </c>
      <c r="J2816" s="136">
        <v>1045.3499999999999</v>
      </c>
      <c r="K2816" s="136">
        <v>2084.04</v>
      </c>
      <c r="L2816" s="138">
        <f t="shared" si="94"/>
        <v>7.0227154499739554E-3</v>
      </c>
      <c r="M2816" s="138">
        <f t="shared" si="95"/>
        <v>9.5038800244135833E-3</v>
      </c>
    </row>
    <row r="2817" spans="9:13" x14ac:dyDescent="0.25">
      <c r="I2817" s="135">
        <v>37908</v>
      </c>
      <c r="J2817" s="136">
        <v>1049.48</v>
      </c>
      <c r="K2817" s="136">
        <v>2086.5700000000002</v>
      </c>
      <c r="L2817" s="138">
        <f t="shared" si="94"/>
        <v>3.9508298655953596E-3</v>
      </c>
      <c r="M2817" s="138">
        <f t="shared" si="95"/>
        <v>1.2139882151975011E-3</v>
      </c>
    </row>
    <row r="2818" spans="9:13" x14ac:dyDescent="0.25">
      <c r="I2818" s="135">
        <v>37909</v>
      </c>
      <c r="J2818" s="136">
        <v>1046.76</v>
      </c>
      <c r="K2818" s="136">
        <v>2092.62</v>
      </c>
      <c r="L2818" s="138">
        <f t="shared" si="94"/>
        <v>-2.5917597286275367E-3</v>
      </c>
      <c r="M2818" s="138">
        <f t="shared" si="95"/>
        <v>2.8994953440333784E-3</v>
      </c>
    </row>
    <row r="2819" spans="9:13" x14ac:dyDescent="0.25">
      <c r="I2819" s="135">
        <v>37910</v>
      </c>
      <c r="J2819" s="136">
        <v>1050.07</v>
      </c>
      <c r="K2819" s="136">
        <v>2104.21</v>
      </c>
      <c r="L2819" s="138">
        <f t="shared" si="94"/>
        <v>3.1621384080399951E-3</v>
      </c>
      <c r="M2819" s="138">
        <f t="shared" si="95"/>
        <v>5.5385115309994869E-3</v>
      </c>
    </row>
    <row r="2820" spans="9:13" x14ac:dyDescent="0.25">
      <c r="I2820" s="135">
        <v>37911</v>
      </c>
      <c r="J2820" s="136">
        <v>1039.32</v>
      </c>
      <c r="K2820" s="136">
        <v>2090.2600000000002</v>
      </c>
      <c r="L2820" s="138">
        <f t="shared" si="94"/>
        <v>-1.0237412743912312E-2</v>
      </c>
      <c r="M2820" s="138">
        <f t="shared" si="95"/>
        <v>-6.6295664406118299E-3</v>
      </c>
    </row>
    <row r="2821" spans="9:13" x14ac:dyDescent="0.25">
      <c r="I2821" s="135">
        <v>37914</v>
      </c>
      <c r="J2821" s="136">
        <v>1044.68</v>
      </c>
      <c r="K2821" s="136">
        <v>2093.13</v>
      </c>
      <c r="L2821" s="138">
        <f t="shared" si="94"/>
        <v>5.1572181811185462E-3</v>
      </c>
      <c r="M2821" s="138">
        <f t="shared" si="95"/>
        <v>1.3730349334532023E-3</v>
      </c>
    </row>
    <row r="2822" spans="9:13" x14ac:dyDescent="0.25">
      <c r="I2822" s="135">
        <v>37915</v>
      </c>
      <c r="J2822" s="136">
        <v>1046.03</v>
      </c>
      <c r="K2822" s="136">
        <v>2092.7600000000002</v>
      </c>
      <c r="L2822" s="138">
        <f t="shared" si="94"/>
        <v>1.2922617452233306E-3</v>
      </c>
      <c r="M2822" s="138">
        <f t="shared" si="95"/>
        <v>-1.7676876257083452E-4</v>
      </c>
    </row>
    <row r="2823" spans="9:13" x14ac:dyDescent="0.25">
      <c r="I2823" s="135">
        <v>37916</v>
      </c>
      <c r="J2823" s="136">
        <v>1030.3599999999999</v>
      </c>
      <c r="K2823" s="136">
        <v>2092.11</v>
      </c>
      <c r="L2823" s="138">
        <f t="shared" ref="L2823:L2886" si="96">(J2823-J2822)/J2822</f>
        <v>-1.4980449891494578E-2</v>
      </c>
      <c r="M2823" s="138">
        <f t="shared" ref="M2823:M2886" si="97">(K2823-K2822)/K2822</f>
        <v>-3.1059462145687557E-4</v>
      </c>
    </row>
    <row r="2824" spans="9:13" x14ac:dyDescent="0.25">
      <c r="I2824" s="135">
        <v>37917</v>
      </c>
      <c r="J2824" s="136">
        <v>1033.77</v>
      </c>
      <c r="K2824" s="136">
        <v>2085.65</v>
      </c>
      <c r="L2824" s="138">
        <f t="shared" si="96"/>
        <v>3.3095228852052508E-3</v>
      </c>
      <c r="M2824" s="138">
        <f t="shared" si="97"/>
        <v>-3.0877917509117762E-3</v>
      </c>
    </row>
    <row r="2825" spans="9:13" x14ac:dyDescent="0.25">
      <c r="I2825" s="135">
        <v>37918</v>
      </c>
      <c r="J2825" s="136">
        <v>1028.9100000000001</v>
      </c>
      <c r="K2825" s="136">
        <v>2084.69</v>
      </c>
      <c r="L2825" s="138">
        <f t="shared" si="96"/>
        <v>-4.7012391537768553E-3</v>
      </c>
      <c r="M2825" s="138">
        <f t="shared" si="97"/>
        <v>-4.602881595665794E-4</v>
      </c>
    </row>
    <row r="2826" spans="9:13" x14ac:dyDescent="0.25">
      <c r="I2826" s="135">
        <v>37921</v>
      </c>
      <c r="J2826" s="136">
        <v>1031.1300000000001</v>
      </c>
      <c r="K2826" s="136">
        <v>2083.79</v>
      </c>
      <c r="L2826" s="138">
        <f t="shared" si="96"/>
        <v>2.1576231157244335E-3</v>
      </c>
      <c r="M2826" s="138">
        <f t="shared" si="97"/>
        <v>-4.3171886467536705E-4</v>
      </c>
    </row>
    <row r="2827" spans="9:13" x14ac:dyDescent="0.25">
      <c r="I2827" s="135">
        <v>37922</v>
      </c>
      <c r="J2827" s="136">
        <v>1046.79</v>
      </c>
      <c r="K2827" s="136">
        <v>2094.87</v>
      </c>
      <c r="L2827" s="138">
        <f t="shared" si="96"/>
        <v>1.5187221785807661E-2</v>
      </c>
      <c r="M2827" s="138">
        <f t="shared" si="97"/>
        <v>5.3172344622058497E-3</v>
      </c>
    </row>
    <row r="2828" spans="9:13" x14ac:dyDescent="0.25">
      <c r="I2828" s="135">
        <v>37923</v>
      </c>
      <c r="J2828" s="136">
        <v>1048.1099999999999</v>
      </c>
      <c r="K2828" s="136">
        <v>2116.02</v>
      </c>
      <c r="L2828" s="138">
        <f t="shared" si="96"/>
        <v>1.2609979078897738E-3</v>
      </c>
      <c r="M2828" s="138">
        <f t="shared" si="97"/>
        <v>1.0096091881596516E-2</v>
      </c>
    </row>
    <row r="2829" spans="9:13" x14ac:dyDescent="0.25">
      <c r="I2829" s="135">
        <v>37924</v>
      </c>
      <c r="J2829" s="136">
        <v>1046.94</v>
      </c>
      <c r="K2829" s="136">
        <v>2120.11</v>
      </c>
      <c r="L2829" s="138">
        <f t="shared" si="96"/>
        <v>-1.1162950453672282E-3</v>
      </c>
      <c r="M2829" s="138">
        <f t="shared" si="97"/>
        <v>1.9328739803972294E-3</v>
      </c>
    </row>
    <row r="2830" spans="9:13" x14ac:dyDescent="0.25">
      <c r="I2830" s="135">
        <v>37925</v>
      </c>
      <c r="J2830" s="136">
        <v>1050.71</v>
      </c>
      <c r="K2830" s="136">
        <v>2109.1799999999998</v>
      </c>
      <c r="L2830" s="138">
        <f t="shared" si="96"/>
        <v>3.6009704472080364E-3</v>
      </c>
      <c r="M2830" s="138">
        <f t="shared" si="97"/>
        <v>-5.1553928805582209E-3</v>
      </c>
    </row>
    <row r="2831" spans="9:13" x14ac:dyDescent="0.25">
      <c r="I2831" s="135">
        <v>37928</v>
      </c>
      <c r="J2831" s="136">
        <v>1059.02</v>
      </c>
      <c r="K2831" s="136">
        <v>2113.9699999999998</v>
      </c>
      <c r="L2831" s="138">
        <f t="shared" si="96"/>
        <v>7.9089377658915824E-3</v>
      </c>
      <c r="M2831" s="138">
        <f t="shared" si="97"/>
        <v>2.2710247584369109E-3</v>
      </c>
    </row>
    <row r="2832" spans="9:13" x14ac:dyDescent="0.25">
      <c r="I2832" s="135">
        <v>37929</v>
      </c>
      <c r="J2832" s="136">
        <v>1053.25</v>
      </c>
      <c r="K2832" s="136">
        <v>2106.59</v>
      </c>
      <c r="L2832" s="138">
        <f t="shared" si="96"/>
        <v>-5.4484334573473422E-3</v>
      </c>
      <c r="M2832" s="138">
        <f t="shared" si="97"/>
        <v>-3.491061840990958E-3</v>
      </c>
    </row>
    <row r="2833" spans="9:13" x14ac:dyDescent="0.25">
      <c r="I2833" s="135">
        <v>37930</v>
      </c>
      <c r="J2833" s="136">
        <v>1051.81</v>
      </c>
      <c r="K2833" s="136">
        <v>2105.86</v>
      </c>
      <c r="L2833" s="138">
        <f t="shared" si="96"/>
        <v>-1.3671967718965625E-3</v>
      </c>
      <c r="M2833" s="138">
        <f t="shared" si="97"/>
        <v>-3.4653159846007915E-4</v>
      </c>
    </row>
    <row r="2834" spans="9:13" x14ac:dyDescent="0.25">
      <c r="I2834" s="135">
        <v>37931</v>
      </c>
      <c r="J2834" s="136">
        <v>1058.05</v>
      </c>
      <c r="K2834" s="136">
        <v>2098.91</v>
      </c>
      <c r="L2834" s="138">
        <f t="shared" si="96"/>
        <v>5.9326304180412903E-3</v>
      </c>
      <c r="M2834" s="138">
        <f t="shared" si="97"/>
        <v>-3.3003143608788203E-3</v>
      </c>
    </row>
    <row r="2835" spans="9:13" x14ac:dyDescent="0.25">
      <c r="I2835" s="135">
        <v>37932</v>
      </c>
      <c r="J2835" s="136">
        <v>1053.21</v>
      </c>
      <c r="K2835" s="136">
        <v>2109.8200000000002</v>
      </c>
      <c r="L2835" s="138">
        <f t="shared" si="96"/>
        <v>-4.5744530031661245E-3</v>
      </c>
      <c r="M2835" s="138">
        <f t="shared" si="97"/>
        <v>5.1979360715801587E-3</v>
      </c>
    </row>
    <row r="2836" spans="9:13" x14ac:dyDescent="0.25">
      <c r="I2836" s="135">
        <v>37935</v>
      </c>
      <c r="J2836" s="136">
        <v>1047.1099999999999</v>
      </c>
      <c r="K2836" s="136">
        <v>2095.38</v>
      </c>
      <c r="L2836" s="138">
        <f t="shared" si="96"/>
        <v>-5.7918173963408398E-3</v>
      </c>
      <c r="M2836" s="138">
        <f t="shared" si="97"/>
        <v>-6.8441857599226726E-3</v>
      </c>
    </row>
    <row r="2837" spans="9:13" x14ac:dyDescent="0.25">
      <c r="I2837" s="135">
        <v>37936</v>
      </c>
      <c r="J2837" s="136">
        <v>1046.57</v>
      </c>
      <c r="K2837" s="136">
        <v>2085.9299999999998</v>
      </c>
      <c r="L2837" s="138">
        <f t="shared" si="96"/>
        <v>-5.1570513126602136E-4</v>
      </c>
      <c r="M2837" s="138">
        <f t="shared" si="97"/>
        <v>-4.5099218280217779E-3</v>
      </c>
    </row>
    <row r="2838" spans="9:13" x14ac:dyDescent="0.25">
      <c r="I2838" s="135">
        <v>37937</v>
      </c>
      <c r="J2838" s="136">
        <v>1058.56</v>
      </c>
      <c r="K2838" s="136">
        <v>2109.62</v>
      </c>
      <c r="L2838" s="138">
        <f t="shared" si="96"/>
        <v>1.1456472094556512E-2</v>
      </c>
      <c r="M2838" s="138">
        <f t="shared" si="97"/>
        <v>1.135704457963597E-2</v>
      </c>
    </row>
    <row r="2839" spans="9:13" x14ac:dyDescent="0.25">
      <c r="I2839" s="135">
        <v>37938</v>
      </c>
      <c r="J2839" s="136">
        <v>1058.4100000000001</v>
      </c>
      <c r="K2839" s="136">
        <v>2113.8000000000002</v>
      </c>
      <c r="L2839" s="138">
        <f t="shared" si="96"/>
        <v>-1.4170193470361962E-4</v>
      </c>
      <c r="M2839" s="138">
        <f t="shared" si="97"/>
        <v>1.9813994937478274E-3</v>
      </c>
    </row>
    <row r="2840" spans="9:13" x14ac:dyDescent="0.25">
      <c r="I2840" s="135">
        <v>37939</v>
      </c>
      <c r="J2840" s="136">
        <v>1050.3499999999999</v>
      </c>
      <c r="K2840" s="136">
        <v>2111.67</v>
      </c>
      <c r="L2840" s="138">
        <f t="shared" si="96"/>
        <v>-7.615196379475035E-3</v>
      </c>
      <c r="M2840" s="138">
        <f t="shared" si="97"/>
        <v>-1.0076639227931256E-3</v>
      </c>
    </row>
    <row r="2841" spans="9:13" x14ac:dyDescent="0.25">
      <c r="I2841" s="135">
        <v>37942</v>
      </c>
      <c r="J2841" s="136">
        <v>1043.6300000000001</v>
      </c>
      <c r="K2841" s="136">
        <v>2103.94</v>
      </c>
      <c r="L2841" s="138">
        <f t="shared" si="96"/>
        <v>-6.3978673775406296E-3</v>
      </c>
      <c r="M2841" s="138">
        <f t="shared" si="97"/>
        <v>-3.6606098490768054E-3</v>
      </c>
    </row>
    <row r="2842" spans="9:13" x14ac:dyDescent="0.25">
      <c r="I2842" s="135">
        <v>37943</v>
      </c>
      <c r="J2842" s="136">
        <v>1034.1500000000001</v>
      </c>
      <c r="K2842" s="136">
        <v>2115.25</v>
      </c>
      <c r="L2842" s="138">
        <f t="shared" si="96"/>
        <v>-9.083679081666891E-3</v>
      </c>
      <c r="M2842" s="138">
        <f t="shared" si="97"/>
        <v>5.3756285825641154E-3</v>
      </c>
    </row>
    <row r="2843" spans="9:13" x14ac:dyDescent="0.25">
      <c r="I2843" s="135">
        <v>37944</v>
      </c>
      <c r="J2843" s="136">
        <v>1042.44</v>
      </c>
      <c r="K2843" s="136">
        <v>2101.02</v>
      </c>
      <c r="L2843" s="138">
        <f t="shared" si="96"/>
        <v>8.0162452255475147E-3</v>
      </c>
      <c r="M2843" s="138">
        <f t="shared" si="97"/>
        <v>-6.7273371941850933E-3</v>
      </c>
    </row>
    <row r="2844" spans="9:13" x14ac:dyDescent="0.25">
      <c r="I2844" s="135">
        <v>37945</v>
      </c>
      <c r="J2844" s="136">
        <v>1033.6500000000001</v>
      </c>
      <c r="K2844" s="136">
        <v>2105</v>
      </c>
      <c r="L2844" s="138">
        <f t="shared" si="96"/>
        <v>-8.4321399792793468E-3</v>
      </c>
      <c r="M2844" s="138">
        <f t="shared" si="97"/>
        <v>1.8943179979248261E-3</v>
      </c>
    </row>
    <row r="2845" spans="9:13" x14ac:dyDescent="0.25">
      <c r="I2845" s="135">
        <v>37946</v>
      </c>
      <c r="J2845" s="136">
        <v>1035.28</v>
      </c>
      <c r="K2845" s="136">
        <v>2116.2199999999998</v>
      </c>
      <c r="L2845" s="138">
        <f t="shared" si="96"/>
        <v>1.5769361002272351E-3</v>
      </c>
      <c r="M2845" s="138">
        <f t="shared" si="97"/>
        <v>5.330166270783753E-3</v>
      </c>
    </row>
    <row r="2846" spans="9:13" x14ac:dyDescent="0.25">
      <c r="I2846" s="135">
        <v>37949</v>
      </c>
      <c r="J2846" s="136">
        <v>1052.08</v>
      </c>
      <c r="K2846" s="136">
        <v>2102.1999999999998</v>
      </c>
      <c r="L2846" s="138">
        <f t="shared" si="96"/>
        <v>1.6227494011281929E-2</v>
      </c>
      <c r="M2846" s="138">
        <f t="shared" si="97"/>
        <v>-6.6250200829781319E-3</v>
      </c>
    </row>
    <row r="2847" spans="9:13" x14ac:dyDescent="0.25">
      <c r="I2847" s="135">
        <v>37950</v>
      </c>
      <c r="J2847" s="136">
        <v>1053.8900000000001</v>
      </c>
      <c r="K2847" s="136">
        <v>2125.46</v>
      </c>
      <c r="L2847" s="138">
        <f t="shared" si="96"/>
        <v>1.720401490381124E-3</v>
      </c>
      <c r="M2847" s="138">
        <f t="shared" si="97"/>
        <v>1.1064598991532785E-2</v>
      </c>
    </row>
    <row r="2848" spans="9:13" x14ac:dyDescent="0.25">
      <c r="I2848" s="135">
        <v>37951</v>
      </c>
      <c r="J2848" s="136">
        <v>1058.45</v>
      </c>
      <c r="K2848" s="136">
        <v>2141.65</v>
      </c>
      <c r="L2848" s="138">
        <f t="shared" si="96"/>
        <v>4.3268272779891119E-3</v>
      </c>
      <c r="M2848" s="138">
        <f t="shared" si="97"/>
        <v>7.6171746351378312E-3</v>
      </c>
    </row>
    <row r="2849" spans="9:13" x14ac:dyDescent="0.25">
      <c r="I2849" s="135">
        <v>37952</v>
      </c>
      <c r="J2849" s="136">
        <v>1058.45</v>
      </c>
      <c r="K2849" s="136">
        <v>2143.4699999999998</v>
      </c>
      <c r="L2849" s="138">
        <f t="shared" si="96"/>
        <v>0</v>
      </c>
      <c r="M2849" s="138">
        <f t="shared" si="97"/>
        <v>8.4981206079411153E-4</v>
      </c>
    </row>
    <row r="2850" spans="9:13" x14ac:dyDescent="0.25">
      <c r="I2850" s="135">
        <v>37953</v>
      </c>
      <c r="J2850" s="136">
        <v>1058.2</v>
      </c>
      <c r="K2850" s="136">
        <v>2151.1799999999998</v>
      </c>
      <c r="L2850" s="138">
        <f t="shared" si="96"/>
        <v>-2.361944352591053E-4</v>
      </c>
      <c r="M2850" s="138">
        <f t="shared" si="97"/>
        <v>3.5969712662178789E-3</v>
      </c>
    </row>
    <row r="2851" spans="9:13" x14ac:dyDescent="0.25">
      <c r="I2851" s="135">
        <v>37956</v>
      </c>
      <c r="J2851" s="136">
        <v>1070.1199999999999</v>
      </c>
      <c r="K2851" s="136">
        <v>2192.96</v>
      </c>
      <c r="L2851" s="138">
        <f t="shared" si="96"/>
        <v>1.1264411264411118E-2</v>
      </c>
      <c r="M2851" s="138">
        <f t="shared" si="97"/>
        <v>1.9421898678864718E-2</v>
      </c>
    </row>
    <row r="2852" spans="9:13" x14ac:dyDescent="0.25">
      <c r="I2852" s="135">
        <v>37957</v>
      </c>
      <c r="J2852" s="136">
        <v>1066.6199999999999</v>
      </c>
      <c r="K2852" s="136">
        <v>2215.25</v>
      </c>
      <c r="L2852" s="138">
        <f t="shared" si="96"/>
        <v>-3.2706612342541029E-3</v>
      </c>
      <c r="M2852" s="138">
        <f t="shared" si="97"/>
        <v>1.0164344082883392E-2</v>
      </c>
    </row>
    <row r="2853" spans="9:13" x14ac:dyDescent="0.25">
      <c r="I2853" s="135">
        <v>37958</v>
      </c>
      <c r="J2853" s="136">
        <v>1064.73</v>
      </c>
      <c r="K2853" s="136">
        <v>2221.52</v>
      </c>
      <c r="L2853" s="138">
        <f t="shared" si="96"/>
        <v>-1.7719525229227587E-3</v>
      </c>
      <c r="M2853" s="138">
        <f t="shared" si="97"/>
        <v>2.8303803182484965E-3</v>
      </c>
    </row>
    <row r="2854" spans="9:13" x14ac:dyDescent="0.25">
      <c r="I2854" s="135">
        <v>37959</v>
      </c>
      <c r="J2854" s="136">
        <v>1069.72</v>
      </c>
      <c r="K2854" s="136">
        <v>2236.89</v>
      </c>
      <c r="L2854" s="138">
        <f t="shared" si="96"/>
        <v>4.6866341701652147E-3</v>
      </c>
      <c r="M2854" s="138">
        <f t="shared" si="97"/>
        <v>6.9186863048722909E-3</v>
      </c>
    </row>
    <row r="2855" spans="9:13" x14ac:dyDescent="0.25">
      <c r="I2855" s="135">
        <v>37960</v>
      </c>
      <c r="J2855" s="136">
        <v>1061.5</v>
      </c>
      <c r="K2855" s="136">
        <v>2246.38</v>
      </c>
      <c r="L2855" s="138">
        <f t="shared" si="96"/>
        <v>-7.684253823430456E-3</v>
      </c>
      <c r="M2855" s="138">
        <f t="shared" si="97"/>
        <v>4.2424973959382167E-3</v>
      </c>
    </row>
    <row r="2856" spans="9:13" x14ac:dyDescent="0.25">
      <c r="I2856" s="135">
        <v>37963</v>
      </c>
      <c r="J2856" s="136">
        <v>1069.3</v>
      </c>
      <c r="K2856" s="136">
        <v>2246.38</v>
      </c>
      <c r="L2856" s="138">
        <f t="shared" si="96"/>
        <v>7.3480923221855435E-3</v>
      </c>
      <c r="M2856" s="138">
        <f t="shared" si="97"/>
        <v>0</v>
      </c>
    </row>
    <row r="2857" spans="9:13" x14ac:dyDescent="0.25">
      <c r="I2857" s="135">
        <v>37964</v>
      </c>
      <c r="J2857" s="136">
        <v>1060.18</v>
      </c>
      <c r="K2857" s="136">
        <v>2284.65</v>
      </c>
      <c r="L2857" s="138">
        <f t="shared" si="96"/>
        <v>-8.5289441690824756E-3</v>
      </c>
      <c r="M2857" s="138">
        <f t="shared" si="97"/>
        <v>1.7036298400092586E-2</v>
      </c>
    </row>
    <row r="2858" spans="9:13" x14ac:dyDescent="0.25">
      <c r="I2858" s="135">
        <v>37965</v>
      </c>
      <c r="J2858" s="136">
        <v>1059.05</v>
      </c>
      <c r="K2858" s="136">
        <v>2253.56</v>
      </c>
      <c r="L2858" s="138">
        <f t="shared" si="96"/>
        <v>-1.0658567413081826E-3</v>
      </c>
      <c r="M2858" s="138">
        <f t="shared" si="97"/>
        <v>-1.3608211323397521E-2</v>
      </c>
    </row>
    <row r="2859" spans="9:13" x14ac:dyDescent="0.25">
      <c r="I2859" s="135">
        <v>37966</v>
      </c>
      <c r="J2859" s="136">
        <v>1071.21</v>
      </c>
      <c r="K2859" s="136">
        <v>2249.6</v>
      </c>
      <c r="L2859" s="138">
        <f t="shared" si="96"/>
        <v>1.1481988574666053E-2</v>
      </c>
      <c r="M2859" s="138">
        <f t="shared" si="97"/>
        <v>-1.7572196879603989E-3</v>
      </c>
    </row>
    <row r="2860" spans="9:13" x14ac:dyDescent="0.25">
      <c r="I2860" s="135">
        <v>37967</v>
      </c>
      <c r="J2860" s="136">
        <v>1074.1400000000001</v>
      </c>
      <c r="K2860" s="136">
        <v>2251.3200000000002</v>
      </c>
      <c r="L2860" s="138">
        <f t="shared" si="96"/>
        <v>2.7352246524958352E-3</v>
      </c>
      <c r="M2860" s="138">
        <f t="shared" si="97"/>
        <v>7.6458036984364101E-4</v>
      </c>
    </row>
    <row r="2861" spans="9:13" x14ac:dyDescent="0.25">
      <c r="I2861" s="135">
        <v>37970</v>
      </c>
      <c r="J2861" s="136">
        <v>1068.04</v>
      </c>
      <c r="K2861" s="136">
        <v>2275.5700000000002</v>
      </c>
      <c r="L2861" s="138">
        <f t="shared" si="96"/>
        <v>-5.6789617740705452E-3</v>
      </c>
      <c r="M2861" s="138">
        <f t="shared" si="97"/>
        <v>1.0771458522111471E-2</v>
      </c>
    </row>
    <row r="2862" spans="9:13" x14ac:dyDescent="0.25">
      <c r="I2862" s="135">
        <v>37971</v>
      </c>
      <c r="J2862" s="136">
        <v>1075.1300000000001</v>
      </c>
      <c r="K2862" s="136">
        <v>2281.1</v>
      </c>
      <c r="L2862" s="138">
        <f t="shared" si="96"/>
        <v>6.638328152503788E-3</v>
      </c>
      <c r="M2862" s="138">
        <f t="shared" si="97"/>
        <v>2.4301603554273193E-3</v>
      </c>
    </row>
    <row r="2863" spans="9:13" x14ac:dyDescent="0.25">
      <c r="I2863" s="135">
        <v>37972</v>
      </c>
      <c r="J2863" s="136">
        <v>1076.48</v>
      </c>
      <c r="K2863" s="136">
        <v>2277.94</v>
      </c>
      <c r="L2863" s="138">
        <f t="shared" si="96"/>
        <v>1.2556621059777971E-3</v>
      </c>
      <c r="M2863" s="138">
        <f t="shared" si="97"/>
        <v>-1.385296567445467E-3</v>
      </c>
    </row>
    <row r="2864" spans="9:13" x14ac:dyDescent="0.25">
      <c r="I2864" s="135">
        <v>37973</v>
      </c>
      <c r="J2864" s="136">
        <v>1089.18</v>
      </c>
      <c r="K2864" s="136">
        <v>2318.91</v>
      </c>
      <c r="L2864" s="138">
        <f t="shared" si="96"/>
        <v>1.1797711058264014E-2</v>
      </c>
      <c r="M2864" s="138">
        <f t="shared" si="97"/>
        <v>1.7985548346312809E-2</v>
      </c>
    </row>
    <row r="2865" spans="9:13" x14ac:dyDescent="0.25">
      <c r="I2865" s="135">
        <v>37974</v>
      </c>
      <c r="J2865" s="136">
        <v>1088.67</v>
      </c>
      <c r="K2865" s="136">
        <v>2309.34</v>
      </c>
      <c r="L2865" s="138">
        <f t="shared" si="96"/>
        <v>-4.6824216382966165E-4</v>
      </c>
      <c r="M2865" s="138">
        <f t="shared" si="97"/>
        <v>-4.1269389497650662E-3</v>
      </c>
    </row>
    <row r="2866" spans="9:13" x14ac:dyDescent="0.25">
      <c r="I2866" s="135">
        <v>37977</v>
      </c>
      <c r="J2866" s="136">
        <v>1092.94</v>
      </c>
      <c r="K2866" s="136">
        <v>2307.06</v>
      </c>
      <c r="L2866" s="138">
        <f t="shared" si="96"/>
        <v>3.9222170170942353E-3</v>
      </c>
      <c r="M2866" s="138">
        <f t="shared" si="97"/>
        <v>-9.8729507131916478E-4</v>
      </c>
    </row>
    <row r="2867" spans="9:13" x14ac:dyDescent="0.25">
      <c r="I2867" s="135">
        <v>37978</v>
      </c>
      <c r="J2867" s="136">
        <v>1096.02</v>
      </c>
      <c r="K2867" s="136">
        <v>2338.5</v>
      </c>
      <c r="L2867" s="138">
        <f t="shared" si="96"/>
        <v>2.8180869947114452E-3</v>
      </c>
      <c r="M2867" s="138">
        <f t="shared" si="97"/>
        <v>1.3627733999115781E-2</v>
      </c>
    </row>
    <row r="2868" spans="9:13" x14ac:dyDescent="0.25">
      <c r="I2868" s="135">
        <v>37979</v>
      </c>
      <c r="J2868" s="136">
        <v>1094.04</v>
      </c>
      <c r="K2868" s="136">
        <v>2338.5</v>
      </c>
      <c r="L2868" s="138">
        <f t="shared" si="96"/>
        <v>-1.8065363770734277E-3</v>
      </c>
      <c r="M2868" s="138">
        <f t="shared" si="97"/>
        <v>0</v>
      </c>
    </row>
    <row r="2869" spans="9:13" x14ac:dyDescent="0.25">
      <c r="I2869" s="135">
        <v>37980</v>
      </c>
      <c r="J2869" s="136">
        <v>1094.04</v>
      </c>
      <c r="K2869" s="136">
        <v>2338.5</v>
      </c>
      <c r="L2869" s="138">
        <f t="shared" si="96"/>
        <v>0</v>
      </c>
      <c r="M2869" s="138">
        <f t="shared" si="97"/>
        <v>0</v>
      </c>
    </row>
    <row r="2870" spans="9:13" x14ac:dyDescent="0.25">
      <c r="I2870" s="135">
        <v>37981</v>
      </c>
      <c r="J2870" s="136">
        <v>1095.8900000000001</v>
      </c>
      <c r="K2870" s="136">
        <v>2378.91</v>
      </c>
      <c r="L2870" s="138">
        <f t="shared" si="96"/>
        <v>1.6909802201017664E-3</v>
      </c>
      <c r="M2870" s="138">
        <f t="shared" si="97"/>
        <v>1.7280307889672806E-2</v>
      </c>
    </row>
    <row r="2871" spans="9:13" x14ac:dyDescent="0.25">
      <c r="I2871" s="135">
        <v>37984</v>
      </c>
      <c r="J2871" s="136">
        <v>1109.48</v>
      </c>
      <c r="K2871" s="136">
        <v>2452.08</v>
      </c>
      <c r="L2871" s="138">
        <f t="shared" si="96"/>
        <v>1.2400879650329794E-2</v>
      </c>
      <c r="M2871" s="138">
        <f t="shared" si="97"/>
        <v>3.0757784027138513E-2</v>
      </c>
    </row>
    <row r="2872" spans="9:13" x14ac:dyDescent="0.25">
      <c r="I2872" s="135">
        <v>37985</v>
      </c>
      <c r="J2872" s="136">
        <v>1109.6400000000001</v>
      </c>
      <c r="K2872" s="136">
        <v>2435.04</v>
      </c>
      <c r="L2872" s="138">
        <f t="shared" si="96"/>
        <v>1.4421170277975436E-4</v>
      </c>
      <c r="M2872" s="138">
        <f t="shared" si="97"/>
        <v>-6.9492023098756831E-3</v>
      </c>
    </row>
    <row r="2873" spans="9:13" x14ac:dyDescent="0.25">
      <c r="I2873" s="135">
        <v>37986</v>
      </c>
      <c r="J2873" s="136">
        <v>1111.92</v>
      </c>
      <c r="K2873" s="136">
        <v>2435.04</v>
      </c>
      <c r="L2873" s="138">
        <f t="shared" si="96"/>
        <v>2.0547204498756106E-3</v>
      </c>
      <c r="M2873" s="138">
        <f t="shared" si="97"/>
        <v>0</v>
      </c>
    </row>
    <row r="2874" spans="9:13" x14ac:dyDescent="0.25">
      <c r="I2874" s="135">
        <v>37987</v>
      </c>
      <c r="J2874" s="136">
        <v>1111.92</v>
      </c>
      <c r="K2874" s="136">
        <v>2435.04</v>
      </c>
      <c r="L2874" s="138">
        <f t="shared" si="96"/>
        <v>0</v>
      </c>
      <c r="M2874" s="138">
        <f t="shared" si="97"/>
        <v>0</v>
      </c>
    </row>
    <row r="2875" spans="9:13" x14ac:dyDescent="0.25">
      <c r="I2875" s="135">
        <v>37988</v>
      </c>
      <c r="J2875" s="136">
        <v>1108.48</v>
      </c>
      <c r="K2875" s="136">
        <v>2493.81</v>
      </c>
      <c r="L2875" s="138">
        <f t="shared" si="96"/>
        <v>-3.0937477516368573E-3</v>
      </c>
      <c r="M2875" s="138">
        <f t="shared" si="97"/>
        <v>2.4135127143701945E-2</v>
      </c>
    </row>
    <row r="2876" spans="9:13" x14ac:dyDescent="0.25">
      <c r="I2876" s="135">
        <v>37991</v>
      </c>
      <c r="J2876" s="136">
        <v>1122.22</v>
      </c>
      <c r="K2876" s="136">
        <v>2603.04</v>
      </c>
      <c r="L2876" s="138">
        <f t="shared" si="96"/>
        <v>1.2395352193995389E-2</v>
      </c>
      <c r="M2876" s="138">
        <f t="shared" si="97"/>
        <v>4.3800449913987037E-2</v>
      </c>
    </row>
    <row r="2877" spans="9:13" x14ac:dyDescent="0.25">
      <c r="I2877" s="135">
        <v>37992</v>
      </c>
      <c r="J2877" s="136">
        <v>1123.67</v>
      </c>
      <c r="K2877" s="136">
        <v>2663.97</v>
      </c>
      <c r="L2877" s="138">
        <f t="shared" si="96"/>
        <v>1.292081766498588E-3</v>
      </c>
      <c r="M2877" s="138">
        <f t="shared" si="97"/>
        <v>2.3407246911303643E-2</v>
      </c>
    </row>
    <row r="2878" spans="9:13" x14ac:dyDescent="0.25">
      <c r="I2878" s="135">
        <v>37993</v>
      </c>
      <c r="J2878" s="136">
        <v>1126.33</v>
      </c>
      <c r="K2878" s="136">
        <v>2772.1</v>
      </c>
      <c r="L2878" s="138">
        <f t="shared" si="96"/>
        <v>2.367243051785537E-3</v>
      </c>
      <c r="M2878" s="138">
        <f t="shared" si="97"/>
        <v>4.0589796431641539E-2</v>
      </c>
    </row>
    <row r="2879" spans="9:13" x14ac:dyDescent="0.25">
      <c r="I2879" s="135">
        <v>37994</v>
      </c>
      <c r="J2879" s="136">
        <v>1131.92</v>
      </c>
      <c r="K2879" s="136">
        <v>2862.64</v>
      </c>
      <c r="L2879" s="138">
        <f t="shared" si="96"/>
        <v>4.963021494588749E-3</v>
      </c>
      <c r="M2879" s="138">
        <f t="shared" si="97"/>
        <v>3.266115940983369E-2</v>
      </c>
    </row>
    <row r="2880" spans="9:13" x14ac:dyDescent="0.25">
      <c r="I2880" s="135">
        <v>37995</v>
      </c>
      <c r="J2880" s="136">
        <v>1121.8599999999999</v>
      </c>
      <c r="K2880" s="136">
        <v>2915.23</v>
      </c>
      <c r="L2880" s="138">
        <f t="shared" si="96"/>
        <v>-8.8875538907344804E-3</v>
      </c>
      <c r="M2880" s="138">
        <f t="shared" si="97"/>
        <v>1.8371153899896651E-2</v>
      </c>
    </row>
    <row r="2881" spans="9:13" x14ac:dyDescent="0.25">
      <c r="I2881" s="135">
        <v>37998</v>
      </c>
      <c r="J2881" s="136">
        <v>1127.23</v>
      </c>
      <c r="K2881" s="136">
        <v>2919.87</v>
      </c>
      <c r="L2881" s="138">
        <f t="shared" si="96"/>
        <v>4.7866935268216348E-3</v>
      </c>
      <c r="M2881" s="138">
        <f t="shared" si="97"/>
        <v>1.5916411398071071E-3</v>
      </c>
    </row>
    <row r="2882" spans="9:13" x14ac:dyDescent="0.25">
      <c r="I2882" s="135">
        <v>37999</v>
      </c>
      <c r="J2882" s="136">
        <v>1121.22</v>
      </c>
      <c r="K2882" s="136">
        <v>2836.92</v>
      </c>
      <c r="L2882" s="138">
        <f t="shared" si="96"/>
        <v>-5.3316536997773225E-3</v>
      </c>
      <c r="M2882" s="138">
        <f t="shared" si="97"/>
        <v>-2.8408799021874199E-2</v>
      </c>
    </row>
    <row r="2883" spans="9:13" x14ac:dyDescent="0.25">
      <c r="I2883" s="135">
        <v>38000</v>
      </c>
      <c r="J2883" s="136">
        <v>1130.52</v>
      </c>
      <c r="K2883" s="136">
        <v>2734.73</v>
      </c>
      <c r="L2883" s="138">
        <f t="shared" si="96"/>
        <v>8.2945363086637369E-3</v>
      </c>
      <c r="M2883" s="138">
        <f t="shared" si="97"/>
        <v>-3.6021459893123546E-2</v>
      </c>
    </row>
    <row r="2884" spans="9:13" x14ac:dyDescent="0.25">
      <c r="I2884" s="135">
        <v>38001</v>
      </c>
      <c r="J2884" s="136">
        <v>1132.05</v>
      </c>
      <c r="K2884" s="136">
        <v>2739.8</v>
      </c>
      <c r="L2884" s="138">
        <f t="shared" si="96"/>
        <v>1.3533595159749255E-3</v>
      </c>
      <c r="M2884" s="138">
        <f t="shared" si="97"/>
        <v>1.8539307353925849E-3</v>
      </c>
    </row>
    <row r="2885" spans="9:13" x14ac:dyDescent="0.25">
      <c r="I2885" s="135">
        <v>38002</v>
      </c>
      <c r="J2885" s="136">
        <v>1139.83</v>
      </c>
      <c r="K2885" s="136">
        <v>2788.39</v>
      </c>
      <c r="L2885" s="138">
        <f t="shared" si="96"/>
        <v>6.8724879643125066E-3</v>
      </c>
      <c r="M2885" s="138">
        <f t="shared" si="97"/>
        <v>1.7734871158478608E-2</v>
      </c>
    </row>
    <row r="2886" spans="9:13" x14ac:dyDescent="0.25">
      <c r="I2886" s="135">
        <v>38005</v>
      </c>
      <c r="J2886" s="136">
        <v>1139.83</v>
      </c>
      <c r="K2886" s="136">
        <v>2822.98</v>
      </c>
      <c r="L2886" s="138">
        <f t="shared" si="96"/>
        <v>0</v>
      </c>
      <c r="M2886" s="138">
        <f t="shared" si="97"/>
        <v>1.2405007907789135E-2</v>
      </c>
    </row>
    <row r="2887" spans="9:13" x14ac:dyDescent="0.25">
      <c r="I2887" s="135">
        <v>38006</v>
      </c>
      <c r="J2887" s="136">
        <v>1138.77</v>
      </c>
      <c r="K2887" s="136">
        <v>2824.59</v>
      </c>
      <c r="L2887" s="138">
        <f t="shared" ref="L2887:L2950" si="98">(J2887-J2886)/J2886</f>
        <v>-9.2996324013225264E-4</v>
      </c>
      <c r="M2887" s="138">
        <f t="shared" ref="M2887:M2950" si="99">(K2887-K2886)/K2886</f>
        <v>5.7031930796538671E-4</v>
      </c>
    </row>
    <row r="2888" spans="9:13" x14ac:dyDescent="0.25">
      <c r="I2888" s="135">
        <v>38007</v>
      </c>
      <c r="J2888" s="136">
        <v>1147.6199999999999</v>
      </c>
      <c r="K2888" s="136">
        <v>2795.19</v>
      </c>
      <c r="L2888" s="138">
        <f t="shared" si="98"/>
        <v>7.7715429805842347E-3</v>
      </c>
      <c r="M2888" s="138">
        <f t="shared" si="99"/>
        <v>-1.0408590273278631E-2</v>
      </c>
    </row>
    <row r="2889" spans="9:13" x14ac:dyDescent="0.25">
      <c r="I2889" s="135">
        <v>38008</v>
      </c>
      <c r="J2889" s="136">
        <v>1143.94</v>
      </c>
      <c r="K2889" s="136">
        <v>2783.34</v>
      </c>
      <c r="L2889" s="138">
        <f t="shared" si="98"/>
        <v>-3.206636343040237E-3</v>
      </c>
      <c r="M2889" s="138">
        <f t="shared" si="99"/>
        <v>-4.2394255846650531E-3</v>
      </c>
    </row>
    <row r="2890" spans="9:13" x14ac:dyDescent="0.25">
      <c r="I2890" s="135">
        <v>38009</v>
      </c>
      <c r="J2890" s="136">
        <v>1141.55</v>
      </c>
      <c r="K2890" s="136">
        <v>2800.64</v>
      </c>
      <c r="L2890" s="138">
        <f t="shared" si="98"/>
        <v>-2.0892704162806617E-3</v>
      </c>
      <c r="M2890" s="138">
        <f t="shared" si="99"/>
        <v>6.2155539747209207E-3</v>
      </c>
    </row>
    <row r="2891" spans="9:13" x14ac:dyDescent="0.25">
      <c r="I2891" s="135">
        <v>38012</v>
      </c>
      <c r="J2891" s="136">
        <v>1155.3699999999999</v>
      </c>
      <c r="K2891" s="136">
        <v>2779.08</v>
      </c>
      <c r="L2891" s="138">
        <f t="shared" si="98"/>
        <v>1.2106346633962539E-2</v>
      </c>
      <c r="M2891" s="138">
        <f t="shared" si="99"/>
        <v>-7.6982404021937656E-3</v>
      </c>
    </row>
    <row r="2892" spans="9:13" x14ac:dyDescent="0.25">
      <c r="I2892" s="135">
        <v>38013</v>
      </c>
      <c r="J2892" s="136">
        <v>1144.05</v>
      </c>
      <c r="K2892" s="136">
        <v>2767.09</v>
      </c>
      <c r="L2892" s="138">
        <f t="shared" si="98"/>
        <v>-9.797727135030283E-3</v>
      </c>
      <c r="M2892" s="138">
        <f t="shared" si="99"/>
        <v>-4.3143774198654882E-3</v>
      </c>
    </row>
    <row r="2893" spans="9:13" x14ac:dyDescent="0.25">
      <c r="I2893" s="135">
        <v>38014</v>
      </c>
      <c r="J2893" s="136">
        <v>1128.48</v>
      </c>
      <c r="K2893" s="136">
        <v>2782.74</v>
      </c>
      <c r="L2893" s="138">
        <f t="shared" si="98"/>
        <v>-1.3609545037367193E-2</v>
      </c>
      <c r="M2893" s="138">
        <f t="shared" si="99"/>
        <v>5.6557611064329801E-3</v>
      </c>
    </row>
    <row r="2894" spans="9:13" x14ac:dyDescent="0.25">
      <c r="I2894" s="135">
        <v>38015</v>
      </c>
      <c r="J2894" s="136">
        <v>1134.1099999999999</v>
      </c>
      <c r="K2894" s="136">
        <v>2720.81</v>
      </c>
      <c r="L2894" s="138">
        <f t="shared" si="98"/>
        <v>4.9890117680418634E-3</v>
      </c>
      <c r="M2894" s="138">
        <f t="shared" si="99"/>
        <v>-2.2255043590130533E-2</v>
      </c>
    </row>
    <row r="2895" spans="9:13" x14ac:dyDescent="0.25">
      <c r="I2895" s="135">
        <v>38016</v>
      </c>
      <c r="J2895" s="136">
        <v>1131.1300000000001</v>
      </c>
      <c r="K2895" s="136">
        <v>2730</v>
      </c>
      <c r="L2895" s="138">
        <f t="shared" si="98"/>
        <v>-2.6276110782902816E-3</v>
      </c>
      <c r="M2895" s="138">
        <f t="shared" si="99"/>
        <v>3.3776706201462266E-3</v>
      </c>
    </row>
    <row r="2896" spans="9:13" x14ac:dyDescent="0.25">
      <c r="I2896" s="135">
        <v>38019</v>
      </c>
      <c r="J2896" s="136">
        <v>1135.26</v>
      </c>
      <c r="K2896" s="136">
        <v>2699.34</v>
      </c>
      <c r="L2896" s="138">
        <f t="shared" si="98"/>
        <v>3.6512160405964668E-3</v>
      </c>
      <c r="M2896" s="138">
        <f t="shared" si="99"/>
        <v>-1.1230769230769178E-2</v>
      </c>
    </row>
    <row r="2897" spans="9:13" x14ac:dyDescent="0.25">
      <c r="I2897" s="135">
        <v>38020</v>
      </c>
      <c r="J2897" s="136">
        <v>1136.03</v>
      </c>
      <c r="K2897" s="136">
        <v>2727.6</v>
      </c>
      <c r="L2897" s="138">
        <f t="shared" si="98"/>
        <v>6.7825872487358124E-4</v>
      </c>
      <c r="M2897" s="138">
        <f t="shared" si="99"/>
        <v>1.0469225810753652E-2</v>
      </c>
    </row>
    <row r="2898" spans="9:13" x14ac:dyDescent="0.25">
      <c r="I2898" s="135">
        <v>38021</v>
      </c>
      <c r="J2898" s="136">
        <v>1126.52</v>
      </c>
      <c r="K2898" s="136">
        <v>2706.84</v>
      </c>
      <c r="L2898" s="138">
        <f t="shared" si="98"/>
        <v>-8.3712578012904507E-3</v>
      </c>
      <c r="M2898" s="138">
        <f t="shared" si="99"/>
        <v>-7.611086669599562E-3</v>
      </c>
    </row>
    <row r="2899" spans="9:13" x14ac:dyDescent="0.25">
      <c r="I2899" s="135">
        <v>38022</v>
      </c>
      <c r="J2899" s="136">
        <v>1128.5899999999999</v>
      </c>
      <c r="K2899" s="136">
        <v>2701.62</v>
      </c>
      <c r="L2899" s="138">
        <f t="shared" si="98"/>
        <v>1.837517309945617E-3</v>
      </c>
      <c r="M2899" s="138">
        <f t="shared" si="99"/>
        <v>-1.9284479319059324E-3</v>
      </c>
    </row>
    <row r="2900" spans="9:13" x14ac:dyDescent="0.25">
      <c r="I2900" s="135">
        <v>38023</v>
      </c>
      <c r="J2900" s="136">
        <v>1142.76</v>
      </c>
      <c r="K2900" s="136">
        <v>2716.22</v>
      </c>
      <c r="L2900" s="138">
        <f t="shared" si="98"/>
        <v>1.255548959320929E-2</v>
      </c>
      <c r="M2900" s="138">
        <f t="shared" si="99"/>
        <v>5.4041649084622962E-3</v>
      </c>
    </row>
    <row r="2901" spans="9:13" x14ac:dyDescent="0.25">
      <c r="I2901" s="135">
        <v>38026</v>
      </c>
      <c r="J2901" s="136">
        <v>1139.81</v>
      </c>
      <c r="K2901" s="136">
        <v>2748.66</v>
      </c>
      <c r="L2901" s="138">
        <f t="shared" si="98"/>
        <v>-2.5814694249011562E-3</v>
      </c>
      <c r="M2901" s="138">
        <f t="shared" si="99"/>
        <v>1.1943067940004881E-2</v>
      </c>
    </row>
    <row r="2902" spans="9:13" x14ac:dyDescent="0.25">
      <c r="I2902" s="135">
        <v>38027</v>
      </c>
      <c r="J2902" s="136">
        <v>1145.54</v>
      </c>
      <c r="K2902" s="136">
        <v>2758.47</v>
      </c>
      <c r="L2902" s="138">
        <f t="shared" si="98"/>
        <v>5.0271536484151032E-3</v>
      </c>
      <c r="M2902" s="138">
        <f t="shared" si="99"/>
        <v>3.569011809390738E-3</v>
      </c>
    </row>
    <row r="2903" spans="9:13" x14ac:dyDescent="0.25">
      <c r="I2903" s="135">
        <v>38028</v>
      </c>
      <c r="J2903" s="136">
        <v>1157.76</v>
      </c>
      <c r="K2903" s="136">
        <v>2784.99</v>
      </c>
      <c r="L2903" s="138">
        <f t="shared" si="98"/>
        <v>1.0667458142011652E-2</v>
      </c>
      <c r="M2903" s="138">
        <f t="shared" si="99"/>
        <v>9.6140251661246939E-3</v>
      </c>
    </row>
    <row r="2904" spans="9:13" x14ac:dyDescent="0.25">
      <c r="I2904" s="135">
        <v>38029</v>
      </c>
      <c r="J2904" s="136">
        <v>1152.1099999999999</v>
      </c>
      <c r="K2904" s="136">
        <v>2791.23</v>
      </c>
      <c r="L2904" s="138">
        <f t="shared" si="98"/>
        <v>-4.8801133222775798E-3</v>
      </c>
      <c r="M2904" s="138">
        <f t="shared" si="99"/>
        <v>2.2405825514634657E-3</v>
      </c>
    </row>
    <row r="2905" spans="9:13" x14ac:dyDescent="0.25">
      <c r="I2905" s="135">
        <v>38030</v>
      </c>
      <c r="J2905" s="136">
        <v>1145.81</v>
      </c>
      <c r="K2905" s="136">
        <v>2770.86</v>
      </c>
      <c r="L2905" s="138">
        <f t="shared" si="98"/>
        <v>-5.4682278601869225E-3</v>
      </c>
      <c r="M2905" s="138">
        <f t="shared" si="99"/>
        <v>-7.2978579335991264E-3</v>
      </c>
    </row>
    <row r="2906" spans="9:13" x14ac:dyDescent="0.25">
      <c r="I2906" s="135">
        <v>38033</v>
      </c>
      <c r="J2906" s="136">
        <v>1145.81</v>
      </c>
      <c r="K2906" s="136">
        <v>2761.99</v>
      </c>
      <c r="L2906" s="138">
        <f t="shared" si="98"/>
        <v>0</v>
      </c>
      <c r="M2906" s="138">
        <f t="shared" si="99"/>
        <v>-3.2011721992451243E-3</v>
      </c>
    </row>
    <row r="2907" spans="9:13" x14ac:dyDescent="0.25">
      <c r="I2907" s="135">
        <v>38034</v>
      </c>
      <c r="J2907" s="136">
        <v>1156.99</v>
      </c>
      <c r="K2907" s="136">
        <v>2769.27</v>
      </c>
      <c r="L2907" s="138">
        <f t="shared" si="98"/>
        <v>9.7572896029883352E-3</v>
      </c>
      <c r="M2907" s="138">
        <f t="shared" si="99"/>
        <v>2.6357807233191289E-3</v>
      </c>
    </row>
    <row r="2908" spans="9:13" x14ac:dyDescent="0.25">
      <c r="I2908" s="135">
        <v>38035</v>
      </c>
      <c r="J2908" s="136">
        <v>1151.82</v>
      </c>
      <c r="K2908" s="136">
        <v>2738.1</v>
      </c>
      <c r="L2908" s="138">
        <f t="shared" si="98"/>
        <v>-4.4684915167806745E-3</v>
      </c>
      <c r="M2908" s="138">
        <f t="shared" si="99"/>
        <v>-1.1255673877953423E-2</v>
      </c>
    </row>
    <row r="2909" spans="9:13" x14ac:dyDescent="0.25">
      <c r="I2909" s="135">
        <v>38036</v>
      </c>
      <c r="J2909" s="136">
        <v>1147.06</v>
      </c>
      <c r="K2909" s="136">
        <v>2737.75</v>
      </c>
      <c r="L2909" s="138">
        <f t="shared" si="98"/>
        <v>-4.1325901616571957E-3</v>
      </c>
      <c r="M2909" s="138">
        <f t="shared" si="99"/>
        <v>-1.2782586465063695E-4</v>
      </c>
    </row>
    <row r="2910" spans="9:13" x14ac:dyDescent="0.25">
      <c r="I2910" s="135">
        <v>38037</v>
      </c>
      <c r="J2910" s="136">
        <v>1144.1099999999999</v>
      </c>
      <c r="K2910" s="136">
        <v>2721.44</v>
      </c>
      <c r="L2910" s="138">
        <f t="shared" si="98"/>
        <v>-2.571792234059287E-3</v>
      </c>
      <c r="M2910" s="138">
        <f t="shared" si="99"/>
        <v>-5.9574468085106186E-3</v>
      </c>
    </row>
    <row r="2911" spans="9:13" x14ac:dyDescent="0.25">
      <c r="I2911" s="135">
        <v>38040</v>
      </c>
      <c r="J2911" s="136">
        <v>1140.99</v>
      </c>
      <c r="K2911" s="136">
        <v>2711.06</v>
      </c>
      <c r="L2911" s="138">
        <f t="shared" si="98"/>
        <v>-2.7270105147231393E-3</v>
      </c>
      <c r="M2911" s="138">
        <f t="shared" si="99"/>
        <v>-3.8141572108883934E-3</v>
      </c>
    </row>
    <row r="2912" spans="9:13" x14ac:dyDescent="0.25">
      <c r="I2912" s="135">
        <v>38041</v>
      </c>
      <c r="J2912" s="136">
        <v>1139.0899999999999</v>
      </c>
      <c r="K2912" s="136">
        <v>2731.31</v>
      </c>
      <c r="L2912" s="138">
        <f t="shared" si="98"/>
        <v>-1.6652205540803084E-3</v>
      </c>
      <c r="M2912" s="138">
        <f t="shared" si="99"/>
        <v>7.4694031116980079E-3</v>
      </c>
    </row>
    <row r="2913" spans="9:13" x14ac:dyDescent="0.25">
      <c r="I2913" s="135">
        <v>38042</v>
      </c>
      <c r="J2913" s="136">
        <v>1143.67</v>
      </c>
      <c r="K2913" s="136">
        <v>2720.84</v>
      </c>
      <c r="L2913" s="138">
        <f t="shared" si="98"/>
        <v>4.0207534084226483E-3</v>
      </c>
      <c r="M2913" s="138">
        <f t="shared" si="99"/>
        <v>-3.8333254006318578E-3</v>
      </c>
    </row>
    <row r="2914" spans="9:13" x14ac:dyDescent="0.25">
      <c r="I2914" s="135">
        <v>38043</v>
      </c>
      <c r="J2914" s="136">
        <v>1144.9100000000001</v>
      </c>
      <c r="K2914" s="136">
        <v>2741.38</v>
      </c>
      <c r="L2914" s="138">
        <f t="shared" si="98"/>
        <v>1.0842288422359676E-3</v>
      </c>
      <c r="M2914" s="138">
        <f t="shared" si="99"/>
        <v>7.5491392364122707E-3</v>
      </c>
    </row>
    <row r="2915" spans="9:13" x14ac:dyDescent="0.25">
      <c r="I2915" s="135">
        <v>38044</v>
      </c>
      <c r="J2915" s="136">
        <v>1144.94</v>
      </c>
      <c r="K2915" s="136">
        <v>2748.11</v>
      </c>
      <c r="L2915" s="138">
        <f t="shared" si="98"/>
        <v>2.6202932981607909E-5</v>
      </c>
      <c r="M2915" s="138">
        <f t="shared" si="99"/>
        <v>2.4549679358571294E-3</v>
      </c>
    </row>
    <row r="2916" spans="9:13" x14ac:dyDescent="0.25">
      <c r="I2916" s="135">
        <v>38047</v>
      </c>
      <c r="J2916" s="136">
        <v>1155.96</v>
      </c>
      <c r="K2916" s="136">
        <v>2782.49</v>
      </c>
      <c r="L2916" s="138">
        <f t="shared" si="98"/>
        <v>9.6249585131098405E-3</v>
      </c>
      <c r="M2916" s="138">
        <f t="shared" si="99"/>
        <v>1.2510416249713312E-2</v>
      </c>
    </row>
    <row r="2917" spans="9:13" x14ac:dyDescent="0.25">
      <c r="I2917" s="135">
        <v>38048</v>
      </c>
      <c r="J2917" s="136">
        <v>1149.0999999999999</v>
      </c>
      <c r="K2917" s="136">
        <v>2794.61</v>
      </c>
      <c r="L2917" s="138">
        <f t="shared" si="98"/>
        <v>-5.9344614000485544E-3</v>
      </c>
      <c r="M2917" s="138">
        <f t="shared" si="99"/>
        <v>4.355810802554671E-3</v>
      </c>
    </row>
    <row r="2918" spans="9:13" x14ac:dyDescent="0.25">
      <c r="I2918" s="135">
        <v>38049</v>
      </c>
      <c r="J2918" s="136">
        <v>1151.04</v>
      </c>
      <c r="K2918" s="136">
        <v>2754.83</v>
      </c>
      <c r="L2918" s="138">
        <f t="shared" si="98"/>
        <v>1.688277782612527E-3</v>
      </c>
      <c r="M2918" s="138">
        <f t="shared" si="99"/>
        <v>-1.4234544355026354E-2</v>
      </c>
    </row>
    <row r="2919" spans="9:13" x14ac:dyDescent="0.25">
      <c r="I2919" s="135">
        <v>38050</v>
      </c>
      <c r="J2919" s="136">
        <v>1154.8800000000001</v>
      </c>
      <c r="K2919" s="136">
        <v>2755.59</v>
      </c>
      <c r="L2919" s="138">
        <f t="shared" si="98"/>
        <v>3.3361134278566736E-3</v>
      </c>
      <c r="M2919" s="138">
        <f t="shared" si="99"/>
        <v>2.7587909235786537E-4</v>
      </c>
    </row>
    <row r="2920" spans="9:13" x14ac:dyDescent="0.25">
      <c r="I2920" s="135">
        <v>38051</v>
      </c>
      <c r="J2920" s="136">
        <v>1156.8699999999999</v>
      </c>
      <c r="K2920" s="136">
        <v>2770.1</v>
      </c>
      <c r="L2920" s="138">
        <f t="shared" si="98"/>
        <v>1.7231227486836568E-3</v>
      </c>
      <c r="M2920" s="138">
        <f t="shared" si="99"/>
        <v>5.2656599857017058E-3</v>
      </c>
    </row>
    <row r="2921" spans="9:13" x14ac:dyDescent="0.25">
      <c r="I2921" s="135">
        <v>38054</v>
      </c>
      <c r="J2921" s="136">
        <v>1147.21</v>
      </c>
      <c r="K2921" s="136">
        <v>2775.08</v>
      </c>
      <c r="L2921" s="138">
        <f t="shared" si="98"/>
        <v>-8.3501171263839977E-3</v>
      </c>
      <c r="M2921" s="138">
        <f t="shared" si="99"/>
        <v>1.7977690336089015E-3</v>
      </c>
    </row>
    <row r="2922" spans="9:13" x14ac:dyDescent="0.25">
      <c r="I2922" s="135">
        <v>38055</v>
      </c>
      <c r="J2922" s="136">
        <v>1140.58</v>
      </c>
      <c r="K2922" s="136">
        <v>2767.02</v>
      </c>
      <c r="L2922" s="138">
        <f t="shared" si="98"/>
        <v>-5.7792383260258443E-3</v>
      </c>
      <c r="M2922" s="138">
        <f t="shared" si="99"/>
        <v>-2.9044207734551602E-3</v>
      </c>
    </row>
    <row r="2923" spans="9:13" x14ac:dyDescent="0.25">
      <c r="I2923" s="135">
        <v>38056</v>
      </c>
      <c r="J2923" s="136">
        <v>1123.8900000000001</v>
      </c>
      <c r="K2923" s="136">
        <v>2782.29</v>
      </c>
      <c r="L2923" s="138">
        <f t="shared" si="98"/>
        <v>-1.463290606533503E-2</v>
      </c>
      <c r="M2923" s="138">
        <f t="shared" si="99"/>
        <v>5.5185723269076418E-3</v>
      </c>
    </row>
    <row r="2924" spans="9:13" x14ac:dyDescent="0.25">
      <c r="I2924" s="135">
        <v>38057</v>
      </c>
      <c r="J2924" s="136">
        <v>1106.78</v>
      </c>
      <c r="K2924" s="136">
        <v>2800.35</v>
      </c>
      <c r="L2924" s="138">
        <f t="shared" si="98"/>
        <v>-1.5223909813238063E-2</v>
      </c>
      <c r="M2924" s="138">
        <f t="shared" si="99"/>
        <v>6.4910559287493204E-3</v>
      </c>
    </row>
    <row r="2925" spans="9:13" x14ac:dyDescent="0.25">
      <c r="I2925" s="135">
        <v>38058</v>
      </c>
      <c r="J2925" s="136">
        <v>1120.57</v>
      </c>
      <c r="K2925" s="136">
        <v>2829.66</v>
      </c>
      <c r="L2925" s="138">
        <f t="shared" si="98"/>
        <v>1.2459567393700613E-2</v>
      </c>
      <c r="M2925" s="138">
        <f t="shared" si="99"/>
        <v>1.0466548824254091E-2</v>
      </c>
    </row>
    <row r="2926" spans="9:13" x14ac:dyDescent="0.25">
      <c r="I2926" s="135">
        <v>38061</v>
      </c>
      <c r="J2926" s="136">
        <v>1104.49</v>
      </c>
      <c r="K2926" s="136">
        <v>2838.35</v>
      </c>
      <c r="L2926" s="138">
        <f t="shared" si="98"/>
        <v>-1.4349839813666195E-2</v>
      </c>
      <c r="M2926" s="138">
        <f t="shared" si="99"/>
        <v>3.0710403370016381E-3</v>
      </c>
    </row>
    <row r="2927" spans="9:13" x14ac:dyDescent="0.25">
      <c r="I2927" s="135">
        <v>38062</v>
      </c>
      <c r="J2927" s="136">
        <v>1110.7</v>
      </c>
      <c r="K2927" s="136">
        <v>2876.67</v>
      </c>
      <c r="L2927" s="138">
        <f t="shared" si="98"/>
        <v>5.6225045043414032E-3</v>
      </c>
      <c r="M2927" s="138">
        <f t="shared" si="99"/>
        <v>1.3500801522011085E-2</v>
      </c>
    </row>
    <row r="2928" spans="9:13" x14ac:dyDescent="0.25">
      <c r="I2928" s="135">
        <v>38063</v>
      </c>
      <c r="J2928" s="136">
        <v>1123.75</v>
      </c>
      <c r="K2928" s="136">
        <v>2896.36</v>
      </c>
      <c r="L2928" s="138">
        <f t="shared" si="98"/>
        <v>1.1749347258485598E-2</v>
      </c>
      <c r="M2928" s="138">
        <f t="shared" si="99"/>
        <v>6.8447197627812904E-3</v>
      </c>
    </row>
    <row r="2929" spans="9:13" x14ac:dyDescent="0.25">
      <c r="I2929" s="135">
        <v>38064</v>
      </c>
      <c r="J2929" s="136">
        <v>1122.32</v>
      </c>
      <c r="K2929" s="136">
        <v>2910.07</v>
      </c>
      <c r="L2929" s="138">
        <f t="shared" si="98"/>
        <v>-1.272525027808733E-3</v>
      </c>
      <c r="M2929" s="138">
        <f t="shared" si="99"/>
        <v>4.7335276001602136E-3</v>
      </c>
    </row>
    <row r="2930" spans="9:13" x14ac:dyDescent="0.25">
      <c r="I2930" s="135">
        <v>38065</v>
      </c>
      <c r="J2930" s="136">
        <v>1109.78</v>
      </c>
      <c r="K2930" s="136">
        <v>2926.41</v>
      </c>
      <c r="L2930" s="138">
        <f t="shared" si="98"/>
        <v>-1.1173283911896753E-2</v>
      </c>
      <c r="M2930" s="138">
        <f t="shared" si="99"/>
        <v>5.6149852065413165E-3</v>
      </c>
    </row>
    <row r="2931" spans="9:13" x14ac:dyDescent="0.25">
      <c r="I2931" s="135">
        <v>38068</v>
      </c>
      <c r="J2931" s="136">
        <v>1095.4000000000001</v>
      </c>
      <c r="K2931" s="136">
        <v>2920.52</v>
      </c>
      <c r="L2931" s="138">
        <f t="shared" si="98"/>
        <v>-1.2957523112688895E-2</v>
      </c>
      <c r="M2931" s="138">
        <f t="shared" si="99"/>
        <v>-2.0127049866559619E-3</v>
      </c>
    </row>
    <row r="2932" spans="9:13" x14ac:dyDescent="0.25">
      <c r="I2932" s="135">
        <v>38069</v>
      </c>
      <c r="J2932" s="136">
        <v>1093.95</v>
      </c>
      <c r="K2932" s="136">
        <v>2909.18</v>
      </c>
      <c r="L2932" s="138">
        <f t="shared" si="98"/>
        <v>-1.3237173635202166E-3</v>
      </c>
      <c r="M2932" s="138">
        <f t="shared" si="99"/>
        <v>-3.8828701738047146E-3</v>
      </c>
    </row>
    <row r="2933" spans="9:13" x14ac:dyDescent="0.25">
      <c r="I2933" s="135">
        <v>38070</v>
      </c>
      <c r="J2933" s="136">
        <v>1091.33</v>
      </c>
      <c r="K2933" s="136">
        <v>2920.85</v>
      </c>
      <c r="L2933" s="138">
        <f t="shared" si="98"/>
        <v>-2.394990630284856E-3</v>
      </c>
      <c r="M2933" s="138">
        <f t="shared" si="99"/>
        <v>4.0114396496607543E-3</v>
      </c>
    </row>
    <row r="2934" spans="9:13" x14ac:dyDescent="0.25">
      <c r="I2934" s="135">
        <v>38071</v>
      </c>
      <c r="J2934" s="136">
        <v>1109.19</v>
      </c>
      <c r="K2934" s="136">
        <v>2931.52</v>
      </c>
      <c r="L2934" s="138">
        <f t="shared" si="98"/>
        <v>1.6365352368211381E-2</v>
      </c>
      <c r="M2934" s="138">
        <f t="shared" si="99"/>
        <v>3.6530462023041488E-3</v>
      </c>
    </row>
    <row r="2935" spans="9:13" x14ac:dyDescent="0.25">
      <c r="I2935" s="135">
        <v>38072</v>
      </c>
      <c r="J2935" s="136">
        <v>1108.06</v>
      </c>
      <c r="K2935" s="136">
        <v>2952.87</v>
      </c>
      <c r="L2935" s="138">
        <f t="shared" si="98"/>
        <v>-1.0187614385273119E-3</v>
      </c>
      <c r="M2935" s="138">
        <f t="shared" si="99"/>
        <v>7.2829112542298563E-3</v>
      </c>
    </row>
    <row r="2936" spans="9:13" x14ac:dyDescent="0.25">
      <c r="I2936" s="135">
        <v>38075</v>
      </c>
      <c r="J2936" s="136">
        <v>1122.47</v>
      </c>
      <c r="K2936" s="136">
        <v>2977.3</v>
      </c>
      <c r="L2936" s="138">
        <f t="shared" si="98"/>
        <v>1.3004710936230965E-2</v>
      </c>
      <c r="M2936" s="138">
        <f t="shared" si="99"/>
        <v>8.2733069860848225E-3</v>
      </c>
    </row>
    <row r="2937" spans="9:13" x14ac:dyDescent="0.25">
      <c r="I2937" s="135">
        <v>38076</v>
      </c>
      <c r="J2937" s="136">
        <v>1127</v>
      </c>
      <c r="K2937" s="136">
        <v>2986.14</v>
      </c>
      <c r="L2937" s="138">
        <f t="shared" si="98"/>
        <v>4.0357426033657672E-3</v>
      </c>
      <c r="M2937" s="138">
        <f t="shared" si="99"/>
        <v>2.9691331071775399E-3</v>
      </c>
    </row>
    <row r="2938" spans="9:13" x14ac:dyDescent="0.25">
      <c r="I2938" s="135">
        <v>38077</v>
      </c>
      <c r="J2938" s="136">
        <v>1126.21</v>
      </c>
      <c r="K2938" s="136">
        <v>3035.72</v>
      </c>
      <c r="L2938" s="138">
        <f t="shared" si="98"/>
        <v>-7.0097604259091719E-4</v>
      </c>
      <c r="M2938" s="138">
        <f t="shared" si="99"/>
        <v>1.6603374255728106E-2</v>
      </c>
    </row>
    <row r="2939" spans="9:13" x14ac:dyDescent="0.25">
      <c r="I2939" s="135">
        <v>38078</v>
      </c>
      <c r="J2939" s="136">
        <v>1132.17</v>
      </c>
      <c r="K2939" s="136">
        <v>3054.2</v>
      </c>
      <c r="L2939" s="138">
        <f t="shared" si="98"/>
        <v>5.2920858454462635E-3</v>
      </c>
      <c r="M2939" s="138">
        <f t="shared" si="99"/>
        <v>6.087517952907389E-3</v>
      </c>
    </row>
    <row r="2940" spans="9:13" x14ac:dyDescent="0.25">
      <c r="I2940" s="135">
        <v>38079</v>
      </c>
      <c r="J2940" s="136">
        <v>1141.81</v>
      </c>
      <c r="K2940" s="136">
        <v>3074.23</v>
      </c>
      <c r="L2940" s="138">
        <f t="shared" si="98"/>
        <v>8.5146223623659631E-3</v>
      </c>
      <c r="M2940" s="138">
        <f t="shared" si="99"/>
        <v>6.5581821753651365E-3</v>
      </c>
    </row>
    <row r="2941" spans="9:13" x14ac:dyDescent="0.25">
      <c r="I2941" s="135">
        <v>38082</v>
      </c>
      <c r="J2941" s="136">
        <v>1150.57</v>
      </c>
      <c r="K2941" s="136">
        <v>3023.2</v>
      </c>
      <c r="L2941" s="138">
        <f t="shared" si="98"/>
        <v>7.6720294970266433E-3</v>
      </c>
      <c r="M2941" s="138">
        <f t="shared" si="99"/>
        <v>-1.6599278518523403E-2</v>
      </c>
    </row>
    <row r="2942" spans="9:13" x14ac:dyDescent="0.25">
      <c r="I2942" s="135">
        <v>38083</v>
      </c>
      <c r="J2942" s="136">
        <v>1148.1600000000001</v>
      </c>
      <c r="K2942" s="136">
        <v>3012.97</v>
      </c>
      <c r="L2942" s="138">
        <f t="shared" si="98"/>
        <v>-2.0946139739432233E-3</v>
      </c>
      <c r="M2942" s="138">
        <f t="shared" si="99"/>
        <v>-3.3838317015083418E-3</v>
      </c>
    </row>
    <row r="2943" spans="9:13" x14ac:dyDescent="0.25">
      <c r="I2943" s="135">
        <v>38084</v>
      </c>
      <c r="J2943" s="136">
        <v>1140.53</v>
      </c>
      <c r="K2943" s="136">
        <v>3027.05</v>
      </c>
      <c r="L2943" s="138">
        <f t="shared" si="98"/>
        <v>-6.6454152731327586E-3</v>
      </c>
      <c r="M2943" s="138">
        <f t="shared" si="99"/>
        <v>4.6731298353453179E-3</v>
      </c>
    </row>
    <row r="2944" spans="9:13" x14ac:dyDescent="0.25">
      <c r="I2944" s="135">
        <v>38085</v>
      </c>
      <c r="J2944" s="136">
        <v>1139.32</v>
      </c>
      <c r="K2944" s="136">
        <v>3027.05</v>
      </c>
      <c r="L2944" s="138">
        <f t="shared" si="98"/>
        <v>-1.0609102785547389E-3</v>
      </c>
      <c r="M2944" s="138">
        <f t="shared" si="99"/>
        <v>0</v>
      </c>
    </row>
    <row r="2945" spans="9:13" x14ac:dyDescent="0.25">
      <c r="I2945" s="135">
        <v>38086</v>
      </c>
      <c r="J2945" s="136">
        <v>1139.32</v>
      </c>
      <c r="K2945" s="136">
        <v>3027.05</v>
      </c>
      <c r="L2945" s="138">
        <f t="shared" si="98"/>
        <v>0</v>
      </c>
      <c r="M2945" s="138">
        <f t="shared" si="99"/>
        <v>0</v>
      </c>
    </row>
    <row r="2946" spans="9:13" x14ac:dyDescent="0.25">
      <c r="I2946" s="135">
        <v>38089</v>
      </c>
      <c r="J2946" s="136">
        <v>1145.2</v>
      </c>
      <c r="K2946" s="136">
        <v>3005.86</v>
      </c>
      <c r="L2946" s="138">
        <f t="shared" si="98"/>
        <v>5.1609732120915189E-3</v>
      </c>
      <c r="M2946" s="138">
        <f t="shared" si="99"/>
        <v>-7.000214730513224E-3</v>
      </c>
    </row>
    <row r="2947" spans="9:13" x14ac:dyDescent="0.25">
      <c r="I2947" s="135">
        <v>38090</v>
      </c>
      <c r="J2947" s="136">
        <v>1129.44</v>
      </c>
      <c r="K2947" s="136">
        <v>2960.77</v>
      </c>
      <c r="L2947" s="138">
        <f t="shared" si="98"/>
        <v>-1.3761788333915465E-2</v>
      </c>
      <c r="M2947" s="138">
        <f t="shared" si="99"/>
        <v>-1.5000698635332365E-2</v>
      </c>
    </row>
    <row r="2948" spans="9:13" x14ac:dyDescent="0.25">
      <c r="I2948" s="135">
        <v>38091</v>
      </c>
      <c r="J2948" s="136">
        <v>1128.17</v>
      </c>
      <c r="K2948" s="136">
        <v>2993.57</v>
      </c>
      <c r="L2948" s="138">
        <f t="shared" si="98"/>
        <v>-1.1244510553902658E-3</v>
      </c>
      <c r="M2948" s="138">
        <f t="shared" si="99"/>
        <v>1.1078199252221612E-2</v>
      </c>
    </row>
    <row r="2949" spans="9:13" x14ac:dyDescent="0.25">
      <c r="I2949" s="135">
        <v>38092</v>
      </c>
      <c r="J2949" s="136">
        <v>1128.8399999999999</v>
      </c>
      <c r="K2949" s="136">
        <v>2981.74</v>
      </c>
      <c r="L2949" s="138">
        <f t="shared" si="98"/>
        <v>5.938821276933843E-4</v>
      </c>
      <c r="M2949" s="138">
        <f t="shared" si="99"/>
        <v>-3.9518033652129001E-3</v>
      </c>
    </row>
    <row r="2950" spans="9:13" x14ac:dyDescent="0.25">
      <c r="I2950" s="135">
        <v>38093</v>
      </c>
      <c r="J2950" s="136">
        <v>1134.6099999999999</v>
      </c>
      <c r="K2950" s="136">
        <v>3013.6</v>
      </c>
      <c r="L2950" s="138">
        <f t="shared" si="98"/>
        <v>5.1114418340951614E-3</v>
      </c>
      <c r="M2950" s="138">
        <f t="shared" si="99"/>
        <v>1.0685036253999386E-2</v>
      </c>
    </row>
    <row r="2951" spans="9:13" x14ac:dyDescent="0.25">
      <c r="I2951" s="135">
        <v>38096</v>
      </c>
      <c r="J2951" s="136">
        <v>1135.82</v>
      </c>
      <c r="K2951" s="136">
        <v>3004.76</v>
      </c>
      <c r="L2951" s="138">
        <f t="shared" ref="L2951:L3014" si="100">(J2951-J2950)/J2950</f>
        <v>1.0664457390645566E-3</v>
      </c>
      <c r="M2951" s="138">
        <f t="shared" ref="M2951:M3014" si="101">(K2951-K2950)/K2950</f>
        <v>-2.93336872843101E-3</v>
      </c>
    </row>
    <row r="2952" spans="9:13" x14ac:dyDescent="0.25">
      <c r="I2952" s="135">
        <v>38097</v>
      </c>
      <c r="J2952" s="136">
        <v>1118.1500000000001</v>
      </c>
      <c r="K2952" s="136">
        <v>2996.71</v>
      </c>
      <c r="L2952" s="138">
        <f t="shared" si="100"/>
        <v>-1.5557042489126663E-2</v>
      </c>
      <c r="M2952" s="138">
        <f t="shared" si="101"/>
        <v>-2.679082522397856E-3</v>
      </c>
    </row>
    <row r="2953" spans="9:13" x14ac:dyDescent="0.25">
      <c r="I2953" s="135">
        <v>38098</v>
      </c>
      <c r="J2953" s="136">
        <v>1124.0899999999999</v>
      </c>
      <c r="K2953" s="136">
        <v>2973.62</v>
      </c>
      <c r="L2953" s="138">
        <f t="shared" si="100"/>
        <v>5.3123462862762838E-3</v>
      </c>
      <c r="M2953" s="138">
        <f t="shared" si="101"/>
        <v>-7.7051166112170168E-3</v>
      </c>
    </row>
    <row r="2954" spans="9:13" x14ac:dyDescent="0.25">
      <c r="I2954" s="135">
        <v>38099</v>
      </c>
      <c r="J2954" s="136">
        <v>1139.93</v>
      </c>
      <c r="K2954" s="136">
        <v>2984.72</v>
      </c>
      <c r="L2954" s="138">
        <f t="shared" si="100"/>
        <v>1.409139837557504E-2</v>
      </c>
      <c r="M2954" s="138">
        <f t="shared" si="101"/>
        <v>3.7328239654024083E-3</v>
      </c>
    </row>
    <row r="2955" spans="9:13" x14ac:dyDescent="0.25">
      <c r="I2955" s="135">
        <v>38100</v>
      </c>
      <c r="J2955" s="136">
        <v>1140.5999999999999</v>
      </c>
      <c r="K2955" s="136">
        <v>2987.48</v>
      </c>
      <c r="L2955" s="138">
        <f t="shared" si="100"/>
        <v>5.8775538848863116E-4</v>
      </c>
      <c r="M2955" s="138">
        <f t="shared" si="101"/>
        <v>9.2470985553091023E-4</v>
      </c>
    </row>
    <row r="2956" spans="9:13" x14ac:dyDescent="0.25">
      <c r="I2956" s="135">
        <v>38103</v>
      </c>
      <c r="J2956" s="136">
        <v>1135.53</v>
      </c>
      <c r="K2956" s="136">
        <v>2969.83</v>
      </c>
      <c r="L2956" s="138">
        <f t="shared" si="100"/>
        <v>-4.4450289321409228E-3</v>
      </c>
      <c r="M2956" s="138">
        <f t="shared" si="101"/>
        <v>-5.9079893421880953E-3</v>
      </c>
    </row>
    <row r="2957" spans="9:13" x14ac:dyDescent="0.25">
      <c r="I2957" s="135">
        <v>38104</v>
      </c>
      <c r="J2957" s="136">
        <v>1138.1099999999999</v>
      </c>
      <c r="K2957" s="136">
        <v>2967.94</v>
      </c>
      <c r="L2957" s="138">
        <f t="shared" si="100"/>
        <v>2.2720667881957566E-3</v>
      </c>
      <c r="M2957" s="138">
        <f t="shared" si="101"/>
        <v>-6.3640006330324391E-4</v>
      </c>
    </row>
    <row r="2958" spans="9:13" x14ac:dyDescent="0.25">
      <c r="I2958" s="135">
        <v>38105</v>
      </c>
      <c r="J2958" s="136">
        <v>1122.4100000000001</v>
      </c>
      <c r="K2958" s="136">
        <v>2862.25</v>
      </c>
      <c r="L2958" s="138">
        <f t="shared" si="100"/>
        <v>-1.3794800151127589E-2</v>
      </c>
      <c r="M2958" s="138">
        <f t="shared" si="101"/>
        <v>-3.5610558164922486E-2</v>
      </c>
    </row>
    <row r="2959" spans="9:13" x14ac:dyDescent="0.25">
      <c r="I2959" s="135">
        <v>38106</v>
      </c>
      <c r="J2959" s="136">
        <v>1113.8900000000001</v>
      </c>
      <c r="K2959" s="136">
        <v>2840.09</v>
      </c>
      <c r="L2959" s="138">
        <f t="shared" si="100"/>
        <v>-7.5908090626419771E-3</v>
      </c>
      <c r="M2959" s="138">
        <f t="shared" si="101"/>
        <v>-7.7421608874136969E-3</v>
      </c>
    </row>
    <row r="2960" spans="9:13" x14ac:dyDescent="0.25">
      <c r="I2960" s="135">
        <v>38107</v>
      </c>
      <c r="J2960" s="136">
        <v>1107.3</v>
      </c>
      <c r="K2960" s="136">
        <v>2827.34</v>
      </c>
      <c r="L2960" s="138">
        <f t="shared" si="100"/>
        <v>-5.9162035748594067E-3</v>
      </c>
      <c r="M2960" s="138">
        <f t="shared" si="101"/>
        <v>-4.4892943533479572E-3</v>
      </c>
    </row>
    <row r="2961" spans="9:13" x14ac:dyDescent="0.25">
      <c r="I2961" s="135">
        <v>38110</v>
      </c>
      <c r="J2961" s="136">
        <v>1117.49</v>
      </c>
      <c r="K2961" s="136">
        <v>2809.53</v>
      </c>
      <c r="L2961" s="138">
        <f t="shared" si="100"/>
        <v>9.2025647972546337E-3</v>
      </c>
      <c r="M2961" s="138">
        <f t="shared" si="101"/>
        <v>-6.2992070285144142E-3</v>
      </c>
    </row>
    <row r="2962" spans="9:13" x14ac:dyDescent="0.25">
      <c r="I2962" s="135">
        <v>38111</v>
      </c>
      <c r="J2962" s="136">
        <v>1119.55</v>
      </c>
      <c r="K2962" s="136">
        <v>2854.51</v>
      </c>
      <c r="L2962" s="138">
        <f t="shared" si="100"/>
        <v>1.8434169433283031E-3</v>
      </c>
      <c r="M2962" s="138">
        <f t="shared" si="101"/>
        <v>1.6009795232654576E-2</v>
      </c>
    </row>
    <row r="2963" spans="9:13" x14ac:dyDescent="0.25">
      <c r="I2963" s="135">
        <v>38112</v>
      </c>
      <c r="J2963" s="136">
        <v>1121.53</v>
      </c>
      <c r="K2963" s="136">
        <v>2897.08</v>
      </c>
      <c r="L2963" s="138">
        <f t="shared" si="100"/>
        <v>1.7685677281050584E-3</v>
      </c>
      <c r="M2963" s="138">
        <f t="shared" si="101"/>
        <v>1.4913242553012499E-2</v>
      </c>
    </row>
    <row r="2964" spans="9:13" x14ac:dyDescent="0.25">
      <c r="I2964" s="135">
        <v>38113</v>
      </c>
      <c r="J2964" s="136">
        <v>1113.99</v>
      </c>
      <c r="K2964" s="136">
        <v>2865.9</v>
      </c>
      <c r="L2964" s="138">
        <f t="shared" si="100"/>
        <v>-6.7229588151899314E-3</v>
      </c>
      <c r="M2964" s="138">
        <f t="shared" si="101"/>
        <v>-1.0762560923412483E-2</v>
      </c>
    </row>
    <row r="2965" spans="9:13" x14ac:dyDescent="0.25">
      <c r="I2965" s="135">
        <v>38114</v>
      </c>
      <c r="J2965" s="136">
        <v>1098.7</v>
      </c>
      <c r="K2965" s="136">
        <v>2819.72</v>
      </c>
      <c r="L2965" s="138">
        <f t="shared" si="100"/>
        <v>-1.3725437391718026E-2</v>
      </c>
      <c r="M2965" s="138">
        <f t="shared" si="101"/>
        <v>-1.6113611779894725E-2</v>
      </c>
    </row>
    <row r="2966" spans="9:13" x14ac:dyDescent="0.25">
      <c r="I2966" s="135">
        <v>38117</v>
      </c>
      <c r="J2966" s="136">
        <v>1087.1199999999999</v>
      </c>
      <c r="K2966" s="136">
        <v>2803.56</v>
      </c>
      <c r="L2966" s="138">
        <f t="shared" si="100"/>
        <v>-1.0539728770365117E-2</v>
      </c>
      <c r="M2966" s="138">
        <f t="shared" si="101"/>
        <v>-5.7310654958647863E-3</v>
      </c>
    </row>
    <row r="2967" spans="9:13" x14ac:dyDescent="0.25">
      <c r="I2967" s="135">
        <v>38118</v>
      </c>
      <c r="J2967" s="136">
        <v>1095.45</v>
      </c>
      <c r="K2967" s="136">
        <v>2745.07</v>
      </c>
      <c r="L2967" s="138">
        <f t="shared" si="100"/>
        <v>7.6624475678859329E-3</v>
      </c>
      <c r="M2967" s="138">
        <f t="shared" si="101"/>
        <v>-2.0862760204882286E-2</v>
      </c>
    </row>
    <row r="2968" spans="9:13" x14ac:dyDescent="0.25">
      <c r="I2968" s="135">
        <v>38119</v>
      </c>
      <c r="J2968" s="136">
        <v>1097.28</v>
      </c>
      <c r="K2968" s="136">
        <v>2686.8</v>
      </c>
      <c r="L2968" s="138">
        <f t="shared" si="100"/>
        <v>1.6705463508146672E-3</v>
      </c>
      <c r="M2968" s="138">
        <f t="shared" si="101"/>
        <v>-2.1227145391556491E-2</v>
      </c>
    </row>
    <row r="2969" spans="9:13" x14ac:dyDescent="0.25">
      <c r="I2969" s="135">
        <v>38120</v>
      </c>
      <c r="J2969" s="136">
        <v>1096.44</v>
      </c>
      <c r="K2969" s="136">
        <v>2685.41</v>
      </c>
      <c r="L2969" s="138">
        <f t="shared" si="100"/>
        <v>-7.6552930883632092E-4</v>
      </c>
      <c r="M2969" s="138">
        <f t="shared" si="101"/>
        <v>-5.1734405240446899E-4</v>
      </c>
    </row>
    <row r="2970" spans="9:13" x14ac:dyDescent="0.25">
      <c r="I2970" s="135">
        <v>38121</v>
      </c>
      <c r="J2970" s="136">
        <v>1095.7</v>
      </c>
      <c r="K2970" s="136">
        <v>2717.72</v>
      </c>
      <c r="L2970" s="138">
        <f t="shared" si="100"/>
        <v>-6.7491153186677712E-4</v>
      </c>
      <c r="M2970" s="138">
        <f t="shared" si="101"/>
        <v>1.2031682312942884E-2</v>
      </c>
    </row>
    <row r="2971" spans="9:13" x14ac:dyDescent="0.25">
      <c r="I2971" s="135">
        <v>38124</v>
      </c>
      <c r="J2971" s="136">
        <v>1084.0999999999999</v>
      </c>
      <c r="K2971" s="136">
        <v>2687.88</v>
      </c>
      <c r="L2971" s="138">
        <f t="shared" si="100"/>
        <v>-1.0586839463356883E-2</v>
      </c>
      <c r="M2971" s="138">
        <f t="shared" si="101"/>
        <v>-1.0979791884373553E-2</v>
      </c>
    </row>
    <row r="2972" spans="9:13" x14ac:dyDescent="0.25">
      <c r="I2972" s="135">
        <v>38125</v>
      </c>
      <c r="J2972" s="136">
        <v>1091.49</v>
      </c>
      <c r="K2972" s="136">
        <v>2709.36</v>
      </c>
      <c r="L2972" s="138">
        <f t="shared" si="100"/>
        <v>6.8167143252468414E-3</v>
      </c>
      <c r="M2972" s="138">
        <f t="shared" si="101"/>
        <v>7.9914281887584326E-3</v>
      </c>
    </row>
    <row r="2973" spans="9:13" x14ac:dyDescent="0.25">
      <c r="I2973" s="135">
        <v>38126</v>
      </c>
      <c r="J2973" s="136">
        <v>1088.68</v>
      </c>
      <c r="K2973" s="136">
        <v>2782.76</v>
      </c>
      <c r="L2973" s="138">
        <f t="shared" si="100"/>
        <v>-2.5744624320881964E-3</v>
      </c>
      <c r="M2973" s="138">
        <f t="shared" si="101"/>
        <v>2.7091268786724573E-2</v>
      </c>
    </row>
    <row r="2974" spans="9:13" x14ac:dyDescent="0.25">
      <c r="I2974" s="135">
        <v>38127</v>
      </c>
      <c r="J2974" s="136">
        <v>1089.19</v>
      </c>
      <c r="K2974" s="136">
        <v>2782.61</v>
      </c>
      <c r="L2974" s="138">
        <f t="shared" si="100"/>
        <v>4.6845721424109094E-4</v>
      </c>
      <c r="M2974" s="138">
        <f t="shared" si="101"/>
        <v>-5.3903319007061674E-5</v>
      </c>
    </row>
    <row r="2975" spans="9:13" x14ac:dyDescent="0.25">
      <c r="I2975" s="135">
        <v>38128</v>
      </c>
      <c r="J2975" s="136">
        <v>1093.56</v>
      </c>
      <c r="K2975" s="136">
        <v>2820.44</v>
      </c>
      <c r="L2975" s="138">
        <f t="shared" si="100"/>
        <v>4.0121558222164094E-3</v>
      </c>
      <c r="M2975" s="138">
        <f t="shared" si="101"/>
        <v>1.3595149877273468E-2</v>
      </c>
    </row>
    <row r="2976" spans="9:13" x14ac:dyDescent="0.25">
      <c r="I2976" s="135">
        <v>38131</v>
      </c>
      <c r="J2976" s="136">
        <v>1095.4100000000001</v>
      </c>
      <c r="K2976" s="136">
        <v>2838.54</v>
      </c>
      <c r="L2976" s="138">
        <f t="shared" si="100"/>
        <v>1.6917224477853402E-3</v>
      </c>
      <c r="M2976" s="138">
        <f t="shared" si="101"/>
        <v>6.4174384138644706E-3</v>
      </c>
    </row>
    <row r="2977" spans="9:13" x14ac:dyDescent="0.25">
      <c r="I2977" s="135">
        <v>38132</v>
      </c>
      <c r="J2977" s="136">
        <v>1113.05</v>
      </c>
      <c r="K2977" s="136">
        <v>2859.56</v>
      </c>
      <c r="L2977" s="138">
        <f t="shared" si="100"/>
        <v>1.6103559397850915E-2</v>
      </c>
      <c r="M2977" s="138">
        <f t="shared" si="101"/>
        <v>7.4052153571906622E-3</v>
      </c>
    </row>
    <row r="2978" spans="9:13" x14ac:dyDescent="0.25">
      <c r="I2978" s="135">
        <v>38133</v>
      </c>
      <c r="J2978" s="136">
        <v>1114.94</v>
      </c>
      <c r="K2978" s="136">
        <v>2878.27</v>
      </c>
      <c r="L2978" s="138">
        <f t="shared" si="100"/>
        <v>1.6980369255649792E-3</v>
      </c>
      <c r="M2978" s="138">
        <f t="shared" si="101"/>
        <v>6.5429646519045018E-3</v>
      </c>
    </row>
    <row r="2979" spans="9:13" x14ac:dyDescent="0.25">
      <c r="I2979" s="135">
        <v>38134</v>
      </c>
      <c r="J2979" s="136">
        <v>1121.28</v>
      </c>
      <c r="K2979" s="136">
        <v>2907.12</v>
      </c>
      <c r="L2979" s="138">
        <f t="shared" si="100"/>
        <v>5.686404649577482E-3</v>
      </c>
      <c r="M2979" s="138">
        <f t="shared" si="101"/>
        <v>1.0023382101053727E-2</v>
      </c>
    </row>
    <row r="2980" spans="9:13" x14ac:dyDescent="0.25">
      <c r="I2980" s="135">
        <v>38135</v>
      </c>
      <c r="J2980" s="136">
        <v>1120.68</v>
      </c>
      <c r="K2980" s="136">
        <v>2914.51</v>
      </c>
      <c r="L2980" s="138">
        <f t="shared" si="100"/>
        <v>-5.3510273972594627E-4</v>
      </c>
      <c r="M2980" s="138">
        <f t="shared" si="101"/>
        <v>2.5420347285286908E-3</v>
      </c>
    </row>
    <row r="2981" spans="9:13" x14ac:dyDescent="0.25">
      <c r="I2981" s="135">
        <v>38138</v>
      </c>
      <c r="J2981" s="136">
        <v>1120.68</v>
      </c>
      <c r="K2981" s="136">
        <v>2926.83</v>
      </c>
      <c r="L2981" s="138">
        <f t="shared" si="100"/>
        <v>0</v>
      </c>
      <c r="M2981" s="138">
        <f t="shared" si="101"/>
        <v>4.2271256574860638E-3</v>
      </c>
    </row>
    <row r="2982" spans="9:13" x14ac:dyDescent="0.25">
      <c r="I2982" s="135">
        <v>38139</v>
      </c>
      <c r="J2982" s="136">
        <v>1121.2</v>
      </c>
      <c r="K2982" s="136">
        <v>2939.31</v>
      </c>
      <c r="L2982" s="138">
        <f t="shared" si="100"/>
        <v>4.6400399757288589E-4</v>
      </c>
      <c r="M2982" s="138">
        <f t="shared" si="101"/>
        <v>4.2639989340002727E-3</v>
      </c>
    </row>
    <row r="2983" spans="9:13" x14ac:dyDescent="0.25">
      <c r="I2983" s="135">
        <v>38140</v>
      </c>
      <c r="J2983" s="136">
        <v>1124.99</v>
      </c>
      <c r="K2983" s="136">
        <v>2928.57</v>
      </c>
      <c r="L2983" s="138">
        <f t="shared" si="100"/>
        <v>3.3803068141276876E-3</v>
      </c>
      <c r="M2983" s="138">
        <f t="shared" si="101"/>
        <v>-3.6539187768557186E-3</v>
      </c>
    </row>
    <row r="2984" spans="9:13" x14ac:dyDescent="0.25">
      <c r="I2984" s="135">
        <v>38141</v>
      </c>
      <c r="J2984" s="136">
        <v>1116.6400000000001</v>
      </c>
      <c r="K2984" s="136">
        <v>2905.27</v>
      </c>
      <c r="L2984" s="138">
        <f t="shared" si="100"/>
        <v>-7.4222881981172353E-3</v>
      </c>
      <c r="M2984" s="138">
        <f t="shared" si="101"/>
        <v>-7.9561014420007643E-3</v>
      </c>
    </row>
    <row r="2985" spans="9:13" x14ac:dyDescent="0.25">
      <c r="I2985" s="135">
        <v>38142</v>
      </c>
      <c r="J2985" s="136">
        <v>1122.5</v>
      </c>
      <c r="K2985" s="136">
        <v>2905.73</v>
      </c>
      <c r="L2985" s="138">
        <f t="shared" si="100"/>
        <v>5.2478865166928458E-3</v>
      </c>
      <c r="M2985" s="138">
        <f t="shared" si="101"/>
        <v>1.5833296044775059E-4</v>
      </c>
    </row>
    <row r="2986" spans="9:13" x14ac:dyDescent="0.25">
      <c r="I2986" s="135">
        <v>38145</v>
      </c>
      <c r="J2986" s="136">
        <v>1140.42</v>
      </c>
      <c r="K2986" s="136">
        <v>2933.45</v>
      </c>
      <c r="L2986" s="138">
        <f t="shared" si="100"/>
        <v>1.5964365256124786E-2</v>
      </c>
      <c r="M2986" s="138">
        <f t="shared" si="101"/>
        <v>9.5397714171653256E-3</v>
      </c>
    </row>
    <row r="2987" spans="9:13" x14ac:dyDescent="0.25">
      <c r="I2987" s="135">
        <v>38146</v>
      </c>
      <c r="J2987" s="136">
        <v>1142.18</v>
      </c>
      <c r="K2987" s="136">
        <v>2928.4</v>
      </c>
      <c r="L2987" s="138">
        <f t="shared" si="100"/>
        <v>1.5432910682029346E-3</v>
      </c>
      <c r="M2987" s="138">
        <f t="shared" si="101"/>
        <v>-1.721522439448338E-3</v>
      </c>
    </row>
    <row r="2988" spans="9:13" x14ac:dyDescent="0.25">
      <c r="I2988" s="135">
        <v>38147</v>
      </c>
      <c r="J2988" s="136">
        <v>1131.33</v>
      </c>
      <c r="K2988" s="136">
        <v>2906.93</v>
      </c>
      <c r="L2988" s="138">
        <f t="shared" si="100"/>
        <v>-9.4993783816912716E-3</v>
      </c>
      <c r="M2988" s="138">
        <f t="shared" si="101"/>
        <v>-7.3316486818741479E-3</v>
      </c>
    </row>
    <row r="2989" spans="9:13" x14ac:dyDescent="0.25">
      <c r="I2989" s="135">
        <v>38148</v>
      </c>
      <c r="J2989" s="136">
        <v>1136.47</v>
      </c>
      <c r="K2989" s="136">
        <v>2884.03</v>
      </c>
      <c r="L2989" s="138">
        <f t="shared" si="100"/>
        <v>4.5433251129202799E-3</v>
      </c>
      <c r="M2989" s="138">
        <f t="shared" si="101"/>
        <v>-7.8777266738447906E-3</v>
      </c>
    </row>
    <row r="2990" spans="9:13" x14ac:dyDescent="0.25">
      <c r="I2990" s="135">
        <v>38149</v>
      </c>
      <c r="J2990" s="136">
        <v>1136.47</v>
      </c>
      <c r="K2990" s="136">
        <v>2876.06</v>
      </c>
      <c r="L2990" s="138">
        <f t="shared" si="100"/>
        <v>0</v>
      </c>
      <c r="M2990" s="138">
        <f t="shared" si="101"/>
        <v>-2.7634941384105764E-3</v>
      </c>
    </row>
    <row r="2991" spans="9:13" x14ac:dyDescent="0.25">
      <c r="I2991" s="135">
        <v>38152</v>
      </c>
      <c r="J2991" s="136">
        <v>1125.29</v>
      </c>
      <c r="K2991" s="136">
        <v>2858.46</v>
      </c>
      <c r="L2991" s="138">
        <f t="shared" si="100"/>
        <v>-9.8374792119458182E-3</v>
      </c>
      <c r="M2991" s="138">
        <f t="shared" si="101"/>
        <v>-6.119482903694606E-3</v>
      </c>
    </row>
    <row r="2992" spans="9:13" x14ac:dyDescent="0.25">
      <c r="I2992" s="135">
        <v>38153</v>
      </c>
      <c r="J2992" s="136">
        <v>1132.01</v>
      </c>
      <c r="K2992" s="136">
        <v>2884.79</v>
      </c>
      <c r="L2992" s="138">
        <f t="shared" si="100"/>
        <v>5.9717939375627856E-3</v>
      </c>
      <c r="M2992" s="138">
        <f t="shared" si="101"/>
        <v>9.2112536120848038E-3</v>
      </c>
    </row>
    <row r="2993" spans="9:13" x14ac:dyDescent="0.25">
      <c r="I2993" s="135">
        <v>38154</v>
      </c>
      <c r="J2993" s="136">
        <v>1133.56</v>
      </c>
      <c r="K2993" s="136">
        <v>2867.93</v>
      </c>
      <c r="L2993" s="138">
        <f t="shared" si="100"/>
        <v>1.3692458547185577E-3</v>
      </c>
      <c r="M2993" s="138">
        <f t="shared" si="101"/>
        <v>-5.8444462161890906E-3</v>
      </c>
    </row>
    <row r="2994" spans="9:13" x14ac:dyDescent="0.25">
      <c r="I2994" s="135">
        <v>38155</v>
      </c>
      <c r="J2994" s="136">
        <v>1132.05</v>
      </c>
      <c r="K2994" s="136">
        <v>2862.51</v>
      </c>
      <c r="L2994" s="138">
        <f t="shared" si="100"/>
        <v>-1.3320865238716883E-3</v>
      </c>
      <c r="M2994" s="138">
        <f t="shared" si="101"/>
        <v>-1.8898648153893639E-3</v>
      </c>
    </row>
    <row r="2995" spans="9:13" x14ac:dyDescent="0.25">
      <c r="I2995" s="135">
        <v>38156</v>
      </c>
      <c r="J2995" s="136">
        <v>1135.02</v>
      </c>
      <c r="K2995" s="136">
        <v>2895.05</v>
      </c>
      <c r="L2995" s="138">
        <f t="shared" si="100"/>
        <v>2.6235590300782009E-3</v>
      </c>
      <c r="M2995" s="138">
        <f t="shared" si="101"/>
        <v>1.1367645877219629E-2</v>
      </c>
    </row>
    <row r="2996" spans="9:13" x14ac:dyDescent="0.25">
      <c r="I2996" s="135">
        <v>38159</v>
      </c>
      <c r="J2996" s="136">
        <v>1130.3</v>
      </c>
      <c r="K2996" s="136">
        <v>2889.82</v>
      </c>
      <c r="L2996" s="138">
        <f t="shared" si="100"/>
        <v>-4.1585170305369311E-3</v>
      </c>
      <c r="M2996" s="138">
        <f t="shared" si="101"/>
        <v>-1.8065318388283511E-3</v>
      </c>
    </row>
    <row r="2997" spans="9:13" x14ac:dyDescent="0.25">
      <c r="I2997" s="135">
        <v>38160</v>
      </c>
      <c r="J2997" s="136">
        <v>1134.4100000000001</v>
      </c>
      <c r="K2997" s="136">
        <v>2848.93</v>
      </c>
      <c r="L2997" s="138">
        <f t="shared" si="100"/>
        <v>3.6362027780236462E-3</v>
      </c>
      <c r="M2997" s="138">
        <f t="shared" si="101"/>
        <v>-1.4149670221674819E-2</v>
      </c>
    </row>
    <row r="2998" spans="9:13" x14ac:dyDescent="0.25">
      <c r="I2998" s="135">
        <v>38161</v>
      </c>
      <c r="J2998" s="136">
        <v>1144.06</v>
      </c>
      <c r="K2998" s="136">
        <v>2848.67</v>
      </c>
      <c r="L2998" s="138">
        <f t="shared" si="100"/>
        <v>8.5066245889932769E-3</v>
      </c>
      <c r="M2998" s="138">
        <f t="shared" si="101"/>
        <v>-9.126233357778659E-5</v>
      </c>
    </row>
    <row r="2999" spans="9:13" x14ac:dyDescent="0.25">
      <c r="I2999" s="135">
        <v>38162</v>
      </c>
      <c r="J2999" s="136">
        <v>1140.6500000000001</v>
      </c>
      <c r="K2999" s="136">
        <v>2876.48</v>
      </c>
      <c r="L2999" s="138">
        <f t="shared" si="100"/>
        <v>-2.9806129049174471E-3</v>
      </c>
      <c r="M2999" s="138">
        <f t="shared" si="101"/>
        <v>9.7624505470973975E-3</v>
      </c>
    </row>
    <row r="3000" spans="9:13" x14ac:dyDescent="0.25">
      <c r="I3000" s="135">
        <v>38163</v>
      </c>
      <c r="J3000" s="136">
        <v>1134.43</v>
      </c>
      <c r="K3000" s="136">
        <v>2875.64</v>
      </c>
      <c r="L3000" s="138">
        <f t="shared" si="100"/>
        <v>-5.4530311664402111E-3</v>
      </c>
      <c r="M3000" s="138">
        <f t="shared" si="101"/>
        <v>-2.9202358438096059E-4</v>
      </c>
    </row>
    <row r="3001" spans="9:13" x14ac:dyDescent="0.25">
      <c r="I3001" s="135">
        <v>38166</v>
      </c>
      <c r="J3001" s="136">
        <v>1133.3499999999999</v>
      </c>
      <c r="K3001" s="136">
        <v>2881.76</v>
      </c>
      <c r="L3001" s="138">
        <f t="shared" si="100"/>
        <v>-9.5201995715923817E-4</v>
      </c>
      <c r="M3001" s="138">
        <f t="shared" si="101"/>
        <v>2.1282218914747139E-3</v>
      </c>
    </row>
    <row r="3002" spans="9:13" x14ac:dyDescent="0.25">
      <c r="I3002" s="135">
        <v>38167</v>
      </c>
      <c r="J3002" s="136">
        <v>1136.2</v>
      </c>
      <c r="K3002" s="136">
        <v>2881.76</v>
      </c>
      <c r="L3002" s="138">
        <f t="shared" si="100"/>
        <v>2.5146689019280334E-3</v>
      </c>
      <c r="M3002" s="138">
        <f t="shared" si="101"/>
        <v>0</v>
      </c>
    </row>
    <row r="3003" spans="9:13" x14ac:dyDescent="0.25">
      <c r="I3003" s="135">
        <v>38168</v>
      </c>
      <c r="J3003" s="136">
        <v>1140.8399999999999</v>
      </c>
      <c r="K3003" s="136">
        <v>2885.9</v>
      </c>
      <c r="L3003" s="138">
        <f t="shared" si="100"/>
        <v>4.0837880654813171E-3</v>
      </c>
      <c r="M3003" s="138">
        <f t="shared" si="101"/>
        <v>1.4366220642939983E-3</v>
      </c>
    </row>
    <row r="3004" spans="9:13" x14ac:dyDescent="0.25">
      <c r="I3004" s="135">
        <v>38169</v>
      </c>
      <c r="J3004" s="136">
        <v>1128.94</v>
      </c>
      <c r="K3004" s="136">
        <v>2877.75</v>
      </c>
      <c r="L3004" s="138">
        <f t="shared" si="100"/>
        <v>-1.0430910557133221E-2</v>
      </c>
      <c r="M3004" s="138">
        <f t="shared" si="101"/>
        <v>-2.8240756782979626E-3</v>
      </c>
    </row>
    <row r="3005" spans="9:13" x14ac:dyDescent="0.25">
      <c r="I3005" s="135">
        <v>38170</v>
      </c>
      <c r="J3005" s="136">
        <v>1125.3800000000001</v>
      </c>
      <c r="K3005" s="136">
        <v>2879.96</v>
      </c>
      <c r="L3005" s="138">
        <f t="shared" si="100"/>
        <v>-3.1534005350150984E-3</v>
      </c>
      <c r="M3005" s="138">
        <f t="shared" si="101"/>
        <v>7.6796108070542482E-4</v>
      </c>
    </row>
    <row r="3006" spans="9:13" x14ac:dyDescent="0.25">
      <c r="I3006" s="135">
        <v>38173</v>
      </c>
      <c r="J3006" s="136">
        <v>1125.3800000000001</v>
      </c>
      <c r="K3006" s="136">
        <v>2898.56</v>
      </c>
      <c r="L3006" s="138">
        <f t="shared" si="100"/>
        <v>0</v>
      </c>
      <c r="M3006" s="138">
        <f t="shared" si="101"/>
        <v>6.4584230336532135E-3</v>
      </c>
    </row>
    <row r="3007" spans="9:13" x14ac:dyDescent="0.25">
      <c r="I3007" s="135">
        <v>38174</v>
      </c>
      <c r="J3007" s="136">
        <v>1116.21</v>
      </c>
      <c r="K3007" s="136">
        <v>2872.43</v>
      </c>
      <c r="L3007" s="138">
        <f t="shared" si="100"/>
        <v>-8.1483587765910827E-3</v>
      </c>
      <c r="M3007" s="138">
        <f t="shared" si="101"/>
        <v>-9.0148211525723498E-3</v>
      </c>
    </row>
    <row r="3008" spans="9:13" x14ac:dyDescent="0.25">
      <c r="I3008" s="135">
        <v>38175</v>
      </c>
      <c r="J3008" s="136">
        <v>1118.33</v>
      </c>
      <c r="K3008" s="136">
        <v>2896.38</v>
      </c>
      <c r="L3008" s="138">
        <f t="shared" si="100"/>
        <v>1.8992841848755079E-3</v>
      </c>
      <c r="M3008" s="138">
        <f t="shared" si="101"/>
        <v>8.337888129562869E-3</v>
      </c>
    </row>
    <row r="3009" spans="9:13" x14ac:dyDescent="0.25">
      <c r="I3009" s="135">
        <v>38176</v>
      </c>
      <c r="J3009" s="136">
        <v>1109.1099999999999</v>
      </c>
      <c r="K3009" s="136">
        <v>2897.5</v>
      </c>
      <c r="L3009" s="138">
        <f t="shared" si="100"/>
        <v>-8.2444358999579984E-3</v>
      </c>
      <c r="M3009" s="138">
        <f t="shared" si="101"/>
        <v>3.8668959183528777E-4</v>
      </c>
    </row>
    <row r="3010" spans="9:13" x14ac:dyDescent="0.25">
      <c r="I3010" s="135">
        <v>38177</v>
      </c>
      <c r="J3010" s="136">
        <v>1112.81</v>
      </c>
      <c r="K3010" s="136">
        <v>2896.49</v>
      </c>
      <c r="L3010" s="138">
        <f t="shared" si="100"/>
        <v>3.3360081506794148E-3</v>
      </c>
      <c r="M3010" s="138">
        <f t="shared" si="101"/>
        <v>-3.4857635893018751E-4</v>
      </c>
    </row>
    <row r="3011" spans="9:13" x14ac:dyDescent="0.25">
      <c r="I3011" s="135">
        <v>38180</v>
      </c>
      <c r="J3011" s="136">
        <v>1114.3499999999999</v>
      </c>
      <c r="K3011" s="136">
        <v>2882.26</v>
      </c>
      <c r="L3011" s="138">
        <f t="shared" si="100"/>
        <v>1.3838840413008184E-3</v>
      </c>
      <c r="M3011" s="138">
        <f t="shared" si="101"/>
        <v>-4.9128427855782567E-3</v>
      </c>
    </row>
    <row r="3012" spans="9:13" x14ac:dyDescent="0.25">
      <c r="I3012" s="135">
        <v>38181</v>
      </c>
      <c r="J3012" s="136">
        <v>1115.1400000000001</v>
      </c>
      <c r="K3012" s="136">
        <v>2866.84</v>
      </c>
      <c r="L3012" s="138">
        <f t="shared" si="100"/>
        <v>7.0893345896728228E-4</v>
      </c>
      <c r="M3012" s="138">
        <f t="shared" si="101"/>
        <v>-5.3499684275534034E-3</v>
      </c>
    </row>
    <row r="3013" spans="9:13" x14ac:dyDescent="0.25">
      <c r="I3013" s="135">
        <v>38182</v>
      </c>
      <c r="J3013" s="136">
        <v>1111.47</v>
      </c>
      <c r="K3013" s="136">
        <v>2883.2</v>
      </c>
      <c r="L3013" s="138">
        <f t="shared" si="100"/>
        <v>-3.2910665925355315E-3</v>
      </c>
      <c r="M3013" s="138">
        <f t="shared" si="101"/>
        <v>5.706631692037111E-3</v>
      </c>
    </row>
    <row r="3014" spans="9:13" x14ac:dyDescent="0.25">
      <c r="I3014" s="135">
        <v>38183</v>
      </c>
      <c r="J3014" s="136">
        <v>1106.69</v>
      </c>
      <c r="K3014" s="136">
        <v>2883.32</v>
      </c>
      <c r="L3014" s="138">
        <f t="shared" si="100"/>
        <v>-4.3006109026784102E-3</v>
      </c>
      <c r="M3014" s="138">
        <f t="shared" si="101"/>
        <v>4.1620421753726972E-5</v>
      </c>
    </row>
    <row r="3015" spans="9:13" x14ac:dyDescent="0.25">
      <c r="I3015" s="135">
        <v>38184</v>
      </c>
      <c r="J3015" s="136">
        <v>1101.3900000000001</v>
      </c>
      <c r="K3015" s="136">
        <v>2884.56</v>
      </c>
      <c r="L3015" s="138">
        <f t="shared" ref="L3015:L3078" si="102">(J3015-J3014)/J3014</f>
        <v>-4.7890556524410217E-3</v>
      </c>
      <c r="M3015" s="138">
        <f t="shared" ref="M3015:M3078" si="103">(K3015-K3014)/K3014</f>
        <v>4.3005979218393439E-4</v>
      </c>
    </row>
    <row r="3016" spans="9:13" x14ac:dyDescent="0.25">
      <c r="I3016" s="135">
        <v>38187</v>
      </c>
      <c r="J3016" s="136">
        <v>1100.9000000000001</v>
      </c>
      <c r="K3016" s="136">
        <v>2862.65</v>
      </c>
      <c r="L3016" s="138">
        <f t="shared" si="102"/>
        <v>-4.4489236328640086E-4</v>
      </c>
      <c r="M3016" s="138">
        <f t="shared" si="103"/>
        <v>-7.5956125024266626E-3</v>
      </c>
    </row>
    <row r="3017" spans="9:13" x14ac:dyDescent="0.25">
      <c r="I3017" s="135">
        <v>38188</v>
      </c>
      <c r="J3017" s="136">
        <v>1108.67</v>
      </c>
      <c r="K3017" s="136">
        <v>2840.57</v>
      </c>
      <c r="L3017" s="138">
        <f t="shared" si="102"/>
        <v>7.0578617494776834E-3</v>
      </c>
      <c r="M3017" s="138">
        <f t="shared" si="103"/>
        <v>-7.7131329362653232E-3</v>
      </c>
    </row>
    <row r="3018" spans="9:13" x14ac:dyDescent="0.25">
      <c r="I3018" s="135">
        <v>38189</v>
      </c>
      <c r="J3018" s="136">
        <v>1093.8800000000001</v>
      </c>
      <c r="K3018" s="136">
        <v>2833.9</v>
      </c>
      <c r="L3018" s="138">
        <f t="shared" si="102"/>
        <v>-1.3340308658121859E-2</v>
      </c>
      <c r="M3018" s="138">
        <f t="shared" si="103"/>
        <v>-2.348120271635648E-3</v>
      </c>
    </row>
    <row r="3019" spans="9:13" x14ac:dyDescent="0.25">
      <c r="I3019" s="135">
        <v>38190</v>
      </c>
      <c r="J3019" s="136">
        <v>1096.8399999999999</v>
      </c>
      <c r="K3019" s="136">
        <v>2826.8</v>
      </c>
      <c r="L3019" s="138">
        <f t="shared" si="102"/>
        <v>2.7059640911249942E-3</v>
      </c>
      <c r="M3019" s="138">
        <f t="shared" si="103"/>
        <v>-2.5053812766858072E-3</v>
      </c>
    </row>
    <row r="3020" spans="9:13" x14ac:dyDescent="0.25">
      <c r="I3020" s="135">
        <v>38191</v>
      </c>
      <c r="J3020" s="136">
        <v>1086.2</v>
      </c>
      <c r="K3020" s="136">
        <v>2813.02</v>
      </c>
      <c r="L3020" s="138">
        <f t="shared" si="102"/>
        <v>-9.7005944349220254E-3</v>
      </c>
      <c r="M3020" s="138">
        <f t="shared" si="103"/>
        <v>-4.8747700580162017E-3</v>
      </c>
    </row>
    <row r="3021" spans="9:13" x14ac:dyDescent="0.25">
      <c r="I3021" s="135">
        <v>38194</v>
      </c>
      <c r="J3021" s="136">
        <v>1084.07</v>
      </c>
      <c r="K3021" s="136">
        <v>2799.06</v>
      </c>
      <c r="L3021" s="138">
        <f t="shared" si="102"/>
        <v>-1.9609648315228401E-3</v>
      </c>
      <c r="M3021" s="138">
        <f t="shared" si="103"/>
        <v>-4.9626380189262912E-3</v>
      </c>
    </row>
    <row r="3022" spans="9:13" x14ac:dyDescent="0.25">
      <c r="I3022" s="135">
        <v>38195</v>
      </c>
      <c r="J3022" s="136">
        <v>1094.83</v>
      </c>
      <c r="K3022" s="136">
        <v>2767.73</v>
      </c>
      <c r="L3022" s="138">
        <f t="shared" si="102"/>
        <v>9.9255583126550799E-3</v>
      </c>
      <c r="M3022" s="138">
        <f t="shared" si="103"/>
        <v>-1.1193043378848588E-2</v>
      </c>
    </row>
    <row r="3023" spans="9:13" x14ac:dyDescent="0.25">
      <c r="I3023" s="135">
        <v>38196</v>
      </c>
      <c r="J3023" s="136">
        <v>1095.42</v>
      </c>
      <c r="K3023" s="136">
        <v>2767.73</v>
      </c>
      <c r="L3023" s="138">
        <f t="shared" si="102"/>
        <v>5.3889644967725179E-4</v>
      </c>
      <c r="M3023" s="138">
        <f t="shared" si="103"/>
        <v>0</v>
      </c>
    </row>
    <row r="3024" spans="9:13" x14ac:dyDescent="0.25">
      <c r="I3024" s="135">
        <v>38197</v>
      </c>
      <c r="J3024" s="136">
        <v>1100.43</v>
      </c>
      <c r="K3024" s="136">
        <v>2767.73</v>
      </c>
      <c r="L3024" s="138">
        <f t="shared" si="102"/>
        <v>4.5735882127403106E-3</v>
      </c>
      <c r="M3024" s="138">
        <f t="shared" si="103"/>
        <v>0</v>
      </c>
    </row>
    <row r="3025" spans="9:13" x14ac:dyDescent="0.25">
      <c r="I3025" s="135">
        <v>38198</v>
      </c>
      <c r="J3025" s="136">
        <v>1101.72</v>
      </c>
      <c r="K3025" s="136">
        <v>2825.45</v>
      </c>
      <c r="L3025" s="138">
        <f t="shared" si="102"/>
        <v>1.1722690221095059E-3</v>
      </c>
      <c r="M3025" s="138">
        <f t="shared" si="103"/>
        <v>2.0854635387122226E-2</v>
      </c>
    </row>
    <row r="3026" spans="9:13" x14ac:dyDescent="0.25">
      <c r="I3026" s="135">
        <v>38201</v>
      </c>
      <c r="J3026" s="136">
        <v>1106.6199999999999</v>
      </c>
      <c r="K3026" s="136">
        <v>2837.97</v>
      </c>
      <c r="L3026" s="138">
        <f t="shared" si="102"/>
        <v>4.4475910394654386E-3</v>
      </c>
      <c r="M3026" s="138">
        <f t="shared" si="103"/>
        <v>4.4311525597692343E-3</v>
      </c>
    </row>
    <row r="3027" spans="9:13" x14ac:dyDescent="0.25">
      <c r="I3027" s="135">
        <v>38202</v>
      </c>
      <c r="J3027" s="136">
        <v>1099.69</v>
      </c>
      <c r="K3027" s="136">
        <v>2825.36</v>
      </c>
      <c r="L3027" s="138">
        <f t="shared" si="102"/>
        <v>-6.2623122661797518E-3</v>
      </c>
      <c r="M3027" s="138">
        <f t="shared" si="103"/>
        <v>-4.4433168779090945E-3</v>
      </c>
    </row>
    <row r="3028" spans="9:13" x14ac:dyDescent="0.25">
      <c r="I3028" s="135">
        <v>38203</v>
      </c>
      <c r="J3028" s="136">
        <v>1098.6300000000001</v>
      </c>
      <c r="K3028" s="136">
        <v>2820.08</v>
      </c>
      <c r="L3028" s="138">
        <f t="shared" si="102"/>
        <v>-9.6390801043925599E-4</v>
      </c>
      <c r="M3028" s="138">
        <f t="shared" si="103"/>
        <v>-1.8687884021859869E-3</v>
      </c>
    </row>
    <row r="3029" spans="9:13" x14ac:dyDescent="0.25">
      <c r="I3029" s="135">
        <v>38204</v>
      </c>
      <c r="J3029" s="136">
        <v>1080.7</v>
      </c>
      <c r="K3029" s="136">
        <v>2814.49</v>
      </c>
      <c r="L3029" s="138">
        <f t="shared" si="102"/>
        <v>-1.6320326224479636E-2</v>
      </c>
      <c r="M3029" s="138">
        <f t="shared" si="103"/>
        <v>-1.9822132705455682E-3</v>
      </c>
    </row>
    <row r="3030" spans="9:13" x14ac:dyDescent="0.25">
      <c r="I3030" s="135">
        <v>38205</v>
      </c>
      <c r="J3030" s="136">
        <v>1063.97</v>
      </c>
      <c r="K3030" s="136">
        <v>2801.23</v>
      </c>
      <c r="L3030" s="138">
        <f t="shared" si="102"/>
        <v>-1.548070694919961E-2</v>
      </c>
      <c r="M3030" s="138">
        <f t="shared" si="103"/>
        <v>-4.7113331367316155E-3</v>
      </c>
    </row>
    <row r="3031" spans="9:13" x14ac:dyDescent="0.25">
      <c r="I3031" s="135">
        <v>38208</v>
      </c>
      <c r="J3031" s="136">
        <v>1065.22</v>
      </c>
      <c r="K3031" s="136">
        <v>2785.72</v>
      </c>
      <c r="L3031" s="138">
        <f t="shared" si="102"/>
        <v>1.1748451554085171E-3</v>
      </c>
      <c r="M3031" s="138">
        <f t="shared" si="103"/>
        <v>-5.5368534536615055E-3</v>
      </c>
    </row>
    <row r="3032" spans="9:13" x14ac:dyDescent="0.25">
      <c r="I3032" s="135">
        <v>38209</v>
      </c>
      <c r="J3032" s="136">
        <v>1079.04</v>
      </c>
      <c r="K3032" s="136">
        <v>2797.13</v>
      </c>
      <c r="L3032" s="138">
        <f t="shared" si="102"/>
        <v>1.2973845778336809E-2</v>
      </c>
      <c r="M3032" s="138">
        <f t="shared" si="103"/>
        <v>4.0958890340738879E-3</v>
      </c>
    </row>
    <row r="3033" spans="9:13" x14ac:dyDescent="0.25">
      <c r="I3033" s="135">
        <v>38210</v>
      </c>
      <c r="J3033" s="136">
        <v>1075.79</v>
      </c>
      <c r="K3033" s="136">
        <v>2797.69</v>
      </c>
      <c r="L3033" s="138">
        <f t="shared" si="102"/>
        <v>-3.0119365361803087E-3</v>
      </c>
      <c r="M3033" s="138">
        <f t="shared" si="103"/>
        <v>2.002052103405796E-4</v>
      </c>
    </row>
    <row r="3034" spans="9:13" x14ac:dyDescent="0.25">
      <c r="I3034" s="135">
        <v>38211</v>
      </c>
      <c r="J3034" s="136">
        <v>1063.23</v>
      </c>
      <c r="K3034" s="136">
        <v>2788.01</v>
      </c>
      <c r="L3034" s="138">
        <f t="shared" si="102"/>
        <v>-1.1675141059128589E-2</v>
      </c>
      <c r="M3034" s="138">
        <f t="shared" si="103"/>
        <v>-3.459997354960641E-3</v>
      </c>
    </row>
    <row r="3035" spans="9:13" x14ac:dyDescent="0.25">
      <c r="I3035" s="135">
        <v>38212</v>
      </c>
      <c r="J3035" s="136">
        <v>1064.8</v>
      </c>
      <c r="K3035" s="136">
        <v>2813.94</v>
      </c>
      <c r="L3035" s="138">
        <f t="shared" si="102"/>
        <v>1.4766325254177706E-3</v>
      </c>
      <c r="M3035" s="138">
        <f t="shared" si="103"/>
        <v>9.3005405289076568E-3</v>
      </c>
    </row>
    <row r="3036" spans="9:13" x14ac:dyDescent="0.25">
      <c r="I3036" s="135">
        <v>38215</v>
      </c>
      <c r="J3036" s="136">
        <v>1079.3399999999999</v>
      </c>
      <c r="K3036" s="136">
        <v>2835.44</v>
      </c>
      <c r="L3036" s="138">
        <f t="shared" si="102"/>
        <v>1.3655146506386143E-2</v>
      </c>
      <c r="M3036" s="138">
        <f t="shared" si="103"/>
        <v>7.6405324918086383E-3</v>
      </c>
    </row>
    <row r="3037" spans="9:13" x14ac:dyDescent="0.25">
      <c r="I3037" s="135">
        <v>38216</v>
      </c>
      <c r="J3037" s="136">
        <v>1081.71</v>
      </c>
      <c r="K3037" s="136">
        <v>2833.18</v>
      </c>
      <c r="L3037" s="138">
        <f t="shared" si="102"/>
        <v>2.1957863138585788E-3</v>
      </c>
      <c r="M3037" s="138">
        <f t="shared" si="103"/>
        <v>-7.9705442541553272E-4</v>
      </c>
    </row>
    <row r="3038" spans="9:13" x14ac:dyDescent="0.25">
      <c r="I3038" s="135">
        <v>38217</v>
      </c>
      <c r="J3038" s="136">
        <v>1095.17</v>
      </c>
      <c r="K3038" s="136">
        <v>2817.72</v>
      </c>
      <c r="L3038" s="138">
        <f t="shared" si="102"/>
        <v>1.2443261132836007E-2</v>
      </c>
      <c r="M3038" s="138">
        <f t="shared" si="103"/>
        <v>-5.4567658955661262E-3</v>
      </c>
    </row>
    <row r="3039" spans="9:13" x14ac:dyDescent="0.25">
      <c r="I3039" s="135">
        <v>38218</v>
      </c>
      <c r="J3039" s="136">
        <v>1091.23</v>
      </c>
      <c r="K3039" s="136">
        <v>2824.55</v>
      </c>
      <c r="L3039" s="138">
        <f t="shared" si="102"/>
        <v>-3.5976149821489397E-3</v>
      </c>
      <c r="M3039" s="138">
        <f t="shared" si="103"/>
        <v>2.4239456014083665E-3</v>
      </c>
    </row>
    <row r="3040" spans="9:13" x14ac:dyDescent="0.25">
      <c r="I3040" s="135">
        <v>38219</v>
      </c>
      <c r="J3040" s="136">
        <v>1098.3499999999999</v>
      </c>
      <c r="K3040" s="136">
        <v>2827.32</v>
      </c>
      <c r="L3040" s="138">
        <f t="shared" si="102"/>
        <v>6.5247473035014531E-3</v>
      </c>
      <c r="M3040" s="138">
        <f t="shared" si="103"/>
        <v>9.8068718910976327E-4</v>
      </c>
    </row>
    <row r="3041" spans="9:13" x14ac:dyDescent="0.25">
      <c r="I3041" s="135">
        <v>38222</v>
      </c>
      <c r="J3041" s="136">
        <v>1095.68</v>
      </c>
      <c r="K3041" s="136">
        <v>2804.45</v>
      </c>
      <c r="L3041" s="138">
        <f t="shared" si="102"/>
        <v>-2.4309191059314842E-3</v>
      </c>
      <c r="M3041" s="138">
        <f t="shared" si="103"/>
        <v>-8.0889322750874841E-3</v>
      </c>
    </row>
    <row r="3042" spans="9:13" x14ac:dyDescent="0.25">
      <c r="I3042" s="135">
        <v>38223</v>
      </c>
      <c r="J3042" s="136">
        <v>1096.19</v>
      </c>
      <c r="K3042" s="136">
        <v>2824.46</v>
      </c>
      <c r="L3042" s="138">
        <f t="shared" si="102"/>
        <v>4.6546436915887015E-4</v>
      </c>
      <c r="M3042" s="138">
        <f t="shared" si="103"/>
        <v>7.1350888766068994E-3</v>
      </c>
    </row>
    <row r="3043" spans="9:13" x14ac:dyDescent="0.25">
      <c r="I3043" s="135">
        <v>38224</v>
      </c>
      <c r="J3043" s="136">
        <v>1104.96</v>
      </c>
      <c r="K3043" s="136">
        <v>2844.58</v>
      </c>
      <c r="L3043" s="138">
        <f t="shared" si="102"/>
        <v>8.000437880294458E-3</v>
      </c>
      <c r="M3043" s="138">
        <f t="shared" si="103"/>
        <v>7.1234855512203711E-3</v>
      </c>
    </row>
    <row r="3044" spans="9:13" x14ac:dyDescent="0.25">
      <c r="I3044" s="135">
        <v>38225</v>
      </c>
      <c r="J3044" s="136">
        <v>1105.0899999999999</v>
      </c>
      <c r="K3044" s="136">
        <v>2850.47</v>
      </c>
      <c r="L3044" s="138">
        <f t="shared" si="102"/>
        <v>1.1765131769465117E-4</v>
      </c>
      <c r="M3044" s="138">
        <f t="shared" si="103"/>
        <v>2.070604447756742E-3</v>
      </c>
    </row>
    <row r="3045" spans="9:13" x14ac:dyDescent="0.25">
      <c r="I3045" s="135">
        <v>38226</v>
      </c>
      <c r="J3045" s="136">
        <v>1107.77</v>
      </c>
      <c r="K3045" s="136">
        <v>2851.57</v>
      </c>
      <c r="L3045" s="138">
        <f t="shared" si="102"/>
        <v>2.4251418436508011E-3</v>
      </c>
      <c r="M3045" s="138">
        <f t="shared" si="103"/>
        <v>3.8590127242186861E-4</v>
      </c>
    </row>
    <row r="3046" spans="9:13" x14ac:dyDescent="0.25">
      <c r="I3046" s="135">
        <v>38229</v>
      </c>
      <c r="J3046" s="136">
        <v>1099.1500000000001</v>
      </c>
      <c r="K3046" s="136">
        <v>2851.57</v>
      </c>
      <c r="L3046" s="138">
        <f t="shared" si="102"/>
        <v>-7.7813986657879258E-3</v>
      </c>
      <c r="M3046" s="138">
        <f t="shared" si="103"/>
        <v>0</v>
      </c>
    </row>
    <row r="3047" spans="9:13" x14ac:dyDescent="0.25">
      <c r="I3047" s="135">
        <v>38230</v>
      </c>
      <c r="J3047" s="136">
        <v>1104.24</v>
      </c>
      <c r="K3047" s="136">
        <v>2850.68</v>
      </c>
      <c r="L3047" s="138">
        <f t="shared" si="102"/>
        <v>4.630851112223007E-3</v>
      </c>
      <c r="M3047" s="138">
        <f t="shared" si="103"/>
        <v>-3.1210876815239582E-4</v>
      </c>
    </row>
    <row r="3048" spans="9:13" x14ac:dyDescent="0.25">
      <c r="I3048" s="135">
        <v>38231</v>
      </c>
      <c r="J3048" s="136">
        <v>1105.9100000000001</v>
      </c>
      <c r="K3048" s="136">
        <v>2842.98</v>
      </c>
      <c r="L3048" s="138">
        <f t="shared" si="102"/>
        <v>1.5123523871622771E-3</v>
      </c>
      <c r="M3048" s="138">
        <f t="shared" si="103"/>
        <v>-2.7011099106177537E-3</v>
      </c>
    </row>
    <row r="3049" spans="9:13" x14ac:dyDescent="0.25">
      <c r="I3049" s="135">
        <v>38232</v>
      </c>
      <c r="J3049" s="136">
        <v>1118.31</v>
      </c>
      <c r="K3049" s="136">
        <v>2843.83</v>
      </c>
      <c r="L3049" s="138">
        <f t="shared" si="102"/>
        <v>1.1212485645305552E-2</v>
      </c>
      <c r="M3049" s="138">
        <f t="shared" si="103"/>
        <v>2.9898205404185361E-4</v>
      </c>
    </row>
    <row r="3050" spans="9:13" x14ac:dyDescent="0.25">
      <c r="I3050" s="135">
        <v>38233</v>
      </c>
      <c r="J3050" s="136">
        <v>1113.6300000000001</v>
      </c>
      <c r="K3050" s="136">
        <v>2849.25</v>
      </c>
      <c r="L3050" s="138">
        <f t="shared" si="102"/>
        <v>-4.1848861228101662E-3</v>
      </c>
      <c r="M3050" s="138">
        <f t="shared" si="103"/>
        <v>1.9058804499565982E-3</v>
      </c>
    </row>
    <row r="3051" spans="9:13" x14ac:dyDescent="0.25">
      <c r="I3051" s="135">
        <v>38236</v>
      </c>
      <c r="J3051" s="136">
        <v>1113.6300000000001</v>
      </c>
      <c r="K3051" s="136">
        <v>2855.69</v>
      </c>
      <c r="L3051" s="138">
        <f t="shared" si="102"/>
        <v>0</v>
      </c>
      <c r="M3051" s="138">
        <f t="shared" si="103"/>
        <v>2.2602439238396262E-3</v>
      </c>
    </row>
    <row r="3052" spans="9:13" x14ac:dyDescent="0.25">
      <c r="I3052" s="135">
        <v>38237</v>
      </c>
      <c r="J3052" s="136">
        <v>1121.3</v>
      </c>
      <c r="K3052" s="136">
        <v>2862.71</v>
      </c>
      <c r="L3052" s="138">
        <f t="shared" si="102"/>
        <v>6.8873862952684864E-3</v>
      </c>
      <c r="M3052" s="138">
        <f t="shared" si="103"/>
        <v>2.4582500201352324E-3</v>
      </c>
    </row>
    <row r="3053" spans="9:13" x14ac:dyDescent="0.25">
      <c r="I3053" s="135">
        <v>38238</v>
      </c>
      <c r="J3053" s="136">
        <v>1116.27</v>
      </c>
      <c r="K3053" s="136">
        <v>2872.56</v>
      </c>
      <c r="L3053" s="138">
        <f t="shared" si="102"/>
        <v>-4.4858646214215401E-3</v>
      </c>
      <c r="M3053" s="138">
        <f t="shared" si="103"/>
        <v>3.4407956097543616E-3</v>
      </c>
    </row>
    <row r="3054" spans="9:13" x14ac:dyDescent="0.25">
      <c r="I3054" s="135">
        <v>38239</v>
      </c>
      <c r="J3054" s="136">
        <v>1118.3800000000001</v>
      </c>
      <c r="K3054" s="136">
        <v>2877.6</v>
      </c>
      <c r="L3054" s="138">
        <f t="shared" si="102"/>
        <v>1.8902236914009401E-3</v>
      </c>
      <c r="M3054" s="138">
        <f t="shared" si="103"/>
        <v>1.7545325424011904E-3</v>
      </c>
    </row>
    <row r="3055" spans="9:13" x14ac:dyDescent="0.25">
      <c r="I3055" s="135">
        <v>38240</v>
      </c>
      <c r="J3055" s="136">
        <v>1123.92</v>
      </c>
      <c r="K3055" s="136">
        <v>2925.72</v>
      </c>
      <c r="L3055" s="138">
        <f t="shared" si="102"/>
        <v>4.9535935907294151E-3</v>
      </c>
      <c r="M3055" s="138">
        <f t="shared" si="103"/>
        <v>1.6722268557130906E-2</v>
      </c>
    </row>
    <row r="3056" spans="9:13" x14ac:dyDescent="0.25">
      <c r="I3056" s="135">
        <v>38243</v>
      </c>
      <c r="J3056" s="136">
        <v>1125.82</v>
      </c>
      <c r="K3056" s="136">
        <v>2938.4</v>
      </c>
      <c r="L3056" s="138">
        <f t="shared" si="102"/>
        <v>1.6905117801977573E-3</v>
      </c>
      <c r="M3056" s="138">
        <f t="shared" si="103"/>
        <v>4.3339759102034E-3</v>
      </c>
    </row>
    <row r="3057" spans="9:13" x14ac:dyDescent="0.25">
      <c r="I3057" s="135">
        <v>38244</v>
      </c>
      <c r="J3057" s="136">
        <v>1128.33</v>
      </c>
      <c r="K3057" s="136">
        <v>2960.7</v>
      </c>
      <c r="L3057" s="138">
        <f t="shared" si="102"/>
        <v>2.2294860634914917E-3</v>
      </c>
      <c r="M3057" s="138">
        <f t="shared" si="103"/>
        <v>7.5891641709773094E-3</v>
      </c>
    </row>
    <row r="3058" spans="9:13" x14ac:dyDescent="0.25">
      <c r="I3058" s="135">
        <v>38245</v>
      </c>
      <c r="J3058" s="136">
        <v>1120.3699999999999</v>
      </c>
      <c r="K3058" s="136">
        <v>3004.11</v>
      </c>
      <c r="L3058" s="138">
        <f t="shared" si="102"/>
        <v>-7.0546737213404206E-3</v>
      </c>
      <c r="M3058" s="138">
        <f t="shared" si="103"/>
        <v>1.4662073158374814E-2</v>
      </c>
    </row>
    <row r="3059" spans="9:13" x14ac:dyDescent="0.25">
      <c r="I3059" s="135">
        <v>38246</v>
      </c>
      <c r="J3059" s="136">
        <v>1123.5</v>
      </c>
      <c r="K3059" s="136">
        <v>2988.53</v>
      </c>
      <c r="L3059" s="138">
        <f t="shared" si="102"/>
        <v>2.7937199318083398E-3</v>
      </c>
      <c r="M3059" s="138">
        <f t="shared" si="103"/>
        <v>-5.1862282006983522E-3</v>
      </c>
    </row>
    <row r="3060" spans="9:13" x14ac:dyDescent="0.25">
      <c r="I3060" s="135">
        <v>38247</v>
      </c>
      <c r="J3060" s="136">
        <v>1128.55</v>
      </c>
      <c r="K3060" s="136">
        <v>3006.49</v>
      </c>
      <c r="L3060" s="138">
        <f t="shared" si="102"/>
        <v>4.4948820649754829E-3</v>
      </c>
      <c r="M3060" s="138">
        <f t="shared" si="103"/>
        <v>6.0096435371234623E-3</v>
      </c>
    </row>
    <row r="3061" spans="9:13" x14ac:dyDescent="0.25">
      <c r="I3061" s="135">
        <v>38250</v>
      </c>
      <c r="J3061" s="136">
        <v>1122.2</v>
      </c>
      <c r="K3061" s="136">
        <v>2997.48</v>
      </c>
      <c r="L3061" s="138">
        <f t="shared" si="102"/>
        <v>-5.6266891143501923E-3</v>
      </c>
      <c r="M3061" s="138">
        <f t="shared" si="103"/>
        <v>-2.9968501475141325E-3</v>
      </c>
    </row>
    <row r="3062" spans="9:13" x14ac:dyDescent="0.25">
      <c r="I3062" s="135">
        <v>38251</v>
      </c>
      <c r="J3062" s="136">
        <v>1129.3</v>
      </c>
      <c r="K3062" s="136">
        <v>3014.99</v>
      </c>
      <c r="L3062" s="138">
        <f t="shared" si="102"/>
        <v>6.3268579575832375E-3</v>
      </c>
      <c r="M3062" s="138">
        <f t="shared" si="103"/>
        <v>5.8415735884809116E-3</v>
      </c>
    </row>
    <row r="3063" spans="9:13" x14ac:dyDescent="0.25">
      <c r="I3063" s="135">
        <v>38252</v>
      </c>
      <c r="J3063" s="136">
        <v>1113.56</v>
      </c>
      <c r="K3063" s="136">
        <v>3035.48</v>
      </c>
      <c r="L3063" s="138">
        <f t="shared" si="102"/>
        <v>-1.3937837598512361E-2</v>
      </c>
      <c r="M3063" s="138">
        <f t="shared" si="103"/>
        <v>6.7960424412685412E-3</v>
      </c>
    </row>
    <row r="3064" spans="9:13" x14ac:dyDescent="0.25">
      <c r="I3064" s="135">
        <v>38253</v>
      </c>
      <c r="J3064" s="136">
        <v>1108.3599999999999</v>
      </c>
      <c r="K3064" s="136">
        <v>3035.44</v>
      </c>
      <c r="L3064" s="138">
        <f t="shared" si="102"/>
        <v>-4.6697079636481608E-3</v>
      </c>
      <c r="M3064" s="138">
        <f t="shared" si="103"/>
        <v>-1.3177487580205971E-5</v>
      </c>
    </row>
    <row r="3065" spans="9:13" x14ac:dyDescent="0.25">
      <c r="I3065" s="135">
        <v>38254</v>
      </c>
      <c r="J3065" s="136">
        <v>1110.1099999999999</v>
      </c>
      <c r="K3065" s="136">
        <v>3051.91</v>
      </c>
      <c r="L3065" s="138">
        <f t="shared" si="102"/>
        <v>1.5789093796239491E-3</v>
      </c>
      <c r="M3065" s="138">
        <f t="shared" si="103"/>
        <v>5.4259020109110375E-3</v>
      </c>
    </row>
    <row r="3066" spans="9:13" x14ac:dyDescent="0.25">
      <c r="I3066" s="135">
        <v>38257</v>
      </c>
      <c r="J3066" s="136">
        <v>1103.52</v>
      </c>
      <c r="K3066" s="136">
        <v>3118.17</v>
      </c>
      <c r="L3066" s="138">
        <f t="shared" si="102"/>
        <v>-5.936348650133697E-3</v>
      </c>
      <c r="M3066" s="138">
        <f t="shared" si="103"/>
        <v>2.171099409877756E-2</v>
      </c>
    </row>
    <row r="3067" spans="9:13" x14ac:dyDescent="0.25">
      <c r="I3067" s="135">
        <v>38258</v>
      </c>
      <c r="J3067" s="136">
        <v>1110.06</v>
      </c>
      <c r="K3067" s="136">
        <v>3112.84</v>
      </c>
      <c r="L3067" s="138">
        <f t="shared" si="102"/>
        <v>5.9264897781643863E-3</v>
      </c>
      <c r="M3067" s="138">
        <f t="shared" si="103"/>
        <v>-1.7093359245967754E-3</v>
      </c>
    </row>
    <row r="3068" spans="9:13" x14ac:dyDescent="0.25">
      <c r="I3068" s="135">
        <v>38259</v>
      </c>
      <c r="J3068" s="136">
        <v>1114.8</v>
      </c>
      <c r="K3068" s="136">
        <v>3224.26</v>
      </c>
      <c r="L3068" s="138">
        <f t="shared" si="102"/>
        <v>4.270039457326639E-3</v>
      </c>
      <c r="M3068" s="138">
        <f t="shared" si="103"/>
        <v>3.5793680369052075E-2</v>
      </c>
    </row>
    <row r="3069" spans="9:13" x14ac:dyDescent="0.25">
      <c r="I3069" s="135">
        <v>38260</v>
      </c>
      <c r="J3069" s="136">
        <v>1114.58</v>
      </c>
      <c r="K3069" s="136">
        <v>3278.8</v>
      </c>
      <c r="L3069" s="138">
        <f t="shared" si="102"/>
        <v>-1.9734481521351568E-4</v>
      </c>
      <c r="M3069" s="138">
        <f t="shared" si="103"/>
        <v>1.6915509295156086E-2</v>
      </c>
    </row>
    <row r="3070" spans="9:13" x14ac:dyDescent="0.25">
      <c r="I3070" s="135">
        <v>38261</v>
      </c>
      <c r="J3070" s="136">
        <v>1131.5</v>
      </c>
      <c r="K3070" s="136">
        <v>3245.3</v>
      </c>
      <c r="L3070" s="138">
        <f t="shared" si="102"/>
        <v>1.5180606147607236E-2</v>
      </c>
      <c r="M3070" s="138">
        <f t="shared" si="103"/>
        <v>-1.0217152616811028E-2</v>
      </c>
    </row>
    <row r="3071" spans="9:13" x14ac:dyDescent="0.25">
      <c r="I3071" s="135">
        <v>38264</v>
      </c>
      <c r="J3071" s="136">
        <v>1135.17</v>
      </c>
      <c r="K3071" s="136">
        <v>3247.84</v>
      </c>
      <c r="L3071" s="138">
        <f t="shared" si="102"/>
        <v>3.2434821034026274E-3</v>
      </c>
      <c r="M3071" s="138">
        <f t="shared" si="103"/>
        <v>7.8267032323666949E-4</v>
      </c>
    </row>
    <row r="3072" spans="9:13" x14ac:dyDescent="0.25">
      <c r="I3072" s="135">
        <v>38265</v>
      </c>
      <c r="J3072" s="136">
        <v>1134.48</v>
      </c>
      <c r="K3072" s="136">
        <v>3299.29</v>
      </c>
      <c r="L3072" s="138">
        <f t="shared" si="102"/>
        <v>-6.0783847353264666E-4</v>
      </c>
      <c r="M3072" s="138">
        <f t="shared" si="103"/>
        <v>1.5841297600866982E-2</v>
      </c>
    </row>
    <row r="3073" spans="9:13" x14ac:dyDescent="0.25">
      <c r="I3073" s="135">
        <v>38266</v>
      </c>
      <c r="J3073" s="136">
        <v>1142.05</v>
      </c>
      <c r="K3073" s="136">
        <v>3356.76</v>
      </c>
      <c r="L3073" s="138">
        <f t="shared" si="102"/>
        <v>6.6726606022141739E-3</v>
      </c>
      <c r="M3073" s="138">
        <f t="shared" si="103"/>
        <v>1.7418899217710556E-2</v>
      </c>
    </row>
    <row r="3074" spans="9:13" x14ac:dyDescent="0.25">
      <c r="I3074" s="135">
        <v>38267</v>
      </c>
      <c r="J3074" s="136">
        <v>1130.6500000000001</v>
      </c>
      <c r="K3074" s="136">
        <v>3362.37</v>
      </c>
      <c r="L3074" s="138">
        <f t="shared" si="102"/>
        <v>-9.9820498226871543E-3</v>
      </c>
      <c r="M3074" s="138">
        <f t="shared" si="103"/>
        <v>1.6712544239086715E-3</v>
      </c>
    </row>
    <row r="3075" spans="9:13" x14ac:dyDescent="0.25">
      <c r="I3075" s="135">
        <v>38268</v>
      </c>
      <c r="J3075" s="136">
        <v>1122.1400000000001</v>
      </c>
      <c r="K3075" s="136">
        <v>3362.37</v>
      </c>
      <c r="L3075" s="138">
        <f t="shared" si="102"/>
        <v>-7.5266439658603374E-3</v>
      </c>
      <c r="M3075" s="138">
        <f t="shared" si="103"/>
        <v>0</v>
      </c>
    </row>
    <row r="3076" spans="9:13" x14ac:dyDescent="0.25">
      <c r="I3076" s="135">
        <v>38271</v>
      </c>
      <c r="J3076" s="136">
        <v>1124.3900000000001</v>
      </c>
      <c r="K3076" s="136">
        <v>3455.33</v>
      </c>
      <c r="L3076" s="138">
        <f t="shared" si="102"/>
        <v>2.0050974031760741E-3</v>
      </c>
      <c r="M3076" s="138">
        <f t="shared" si="103"/>
        <v>2.7647165540972598E-2</v>
      </c>
    </row>
    <row r="3077" spans="9:13" x14ac:dyDescent="0.25">
      <c r="I3077" s="135">
        <v>38272</v>
      </c>
      <c r="J3077" s="136">
        <v>1121.8399999999999</v>
      </c>
      <c r="K3077" s="136">
        <v>3485.84</v>
      </c>
      <c r="L3077" s="138">
        <f t="shared" si="102"/>
        <v>-2.2678963704765979E-3</v>
      </c>
      <c r="M3077" s="138">
        <f t="shared" si="103"/>
        <v>8.8298368028524674E-3</v>
      </c>
    </row>
    <row r="3078" spans="9:13" x14ac:dyDescent="0.25">
      <c r="I3078" s="135">
        <v>38273</v>
      </c>
      <c r="J3078" s="136">
        <v>1113.6500000000001</v>
      </c>
      <c r="K3078" s="136">
        <v>3418.17</v>
      </c>
      <c r="L3078" s="138">
        <f t="shared" si="102"/>
        <v>-7.300506311060247E-3</v>
      </c>
      <c r="M3078" s="138">
        <f t="shared" si="103"/>
        <v>-1.9412824455511461E-2</v>
      </c>
    </row>
    <row r="3079" spans="9:13" x14ac:dyDescent="0.25">
      <c r="I3079" s="135">
        <v>38274</v>
      </c>
      <c r="J3079" s="136">
        <v>1103.29</v>
      </c>
      <c r="K3079" s="136">
        <v>3377.48</v>
      </c>
      <c r="L3079" s="138">
        <f t="shared" ref="L3079:L3142" si="104">(J3079-J3078)/J3078</f>
        <v>-9.3027432317156437E-3</v>
      </c>
      <c r="M3079" s="138">
        <f t="shared" ref="M3079:M3142" si="105">(K3079-K3078)/K3078</f>
        <v>-1.190403051925447E-2</v>
      </c>
    </row>
    <row r="3080" spans="9:13" x14ac:dyDescent="0.25">
      <c r="I3080" s="135">
        <v>38275</v>
      </c>
      <c r="J3080" s="136">
        <v>1108.2</v>
      </c>
      <c r="K3080" s="136">
        <v>3430.58</v>
      </c>
      <c r="L3080" s="138">
        <f t="shared" si="104"/>
        <v>4.4503258436132676E-3</v>
      </c>
      <c r="M3080" s="138">
        <f t="shared" si="105"/>
        <v>1.5721780735933274E-2</v>
      </c>
    </row>
    <row r="3081" spans="9:13" x14ac:dyDescent="0.25">
      <c r="I3081" s="135">
        <v>38278</v>
      </c>
      <c r="J3081" s="136">
        <v>1114.02</v>
      </c>
      <c r="K3081" s="136">
        <v>3457.85</v>
      </c>
      <c r="L3081" s="138">
        <f t="shared" si="104"/>
        <v>5.2517596101786107E-3</v>
      </c>
      <c r="M3081" s="138">
        <f t="shared" si="105"/>
        <v>7.9490931562592859E-3</v>
      </c>
    </row>
    <row r="3082" spans="9:13" x14ac:dyDescent="0.25">
      <c r="I3082" s="135">
        <v>38279</v>
      </c>
      <c r="J3082" s="136">
        <v>1103.23</v>
      </c>
      <c r="K3082" s="136">
        <v>3497.5</v>
      </c>
      <c r="L3082" s="138">
        <f t="shared" si="104"/>
        <v>-9.6856429866608897E-3</v>
      </c>
      <c r="M3082" s="138">
        <f t="shared" si="105"/>
        <v>1.1466662810706102E-2</v>
      </c>
    </row>
    <row r="3083" spans="9:13" x14ac:dyDescent="0.25">
      <c r="I3083" s="135">
        <v>38280</v>
      </c>
      <c r="J3083" s="136">
        <v>1103.6600000000001</v>
      </c>
      <c r="K3083" s="136">
        <v>3558.39</v>
      </c>
      <c r="L3083" s="138">
        <f t="shared" si="104"/>
        <v>3.8976460031005651E-4</v>
      </c>
      <c r="M3083" s="138">
        <f t="shared" si="105"/>
        <v>1.740957827019296E-2</v>
      </c>
    </row>
    <row r="3084" spans="9:13" x14ac:dyDescent="0.25">
      <c r="I3084" s="135">
        <v>38281</v>
      </c>
      <c r="J3084" s="136">
        <v>1106.49</v>
      </c>
      <c r="K3084" s="136">
        <v>3555.23</v>
      </c>
      <c r="L3084" s="138">
        <f t="shared" si="104"/>
        <v>2.564195494989333E-3</v>
      </c>
      <c r="M3084" s="138">
        <f t="shared" si="105"/>
        <v>-8.8804206396709032E-4</v>
      </c>
    </row>
    <row r="3085" spans="9:13" x14ac:dyDescent="0.25">
      <c r="I3085" s="135">
        <v>38282</v>
      </c>
      <c r="J3085" s="136">
        <v>1095.74</v>
      </c>
      <c r="K3085" s="136">
        <v>3524.12</v>
      </c>
      <c r="L3085" s="138">
        <f t="shared" si="104"/>
        <v>-9.7154063751140989E-3</v>
      </c>
      <c r="M3085" s="138">
        <f t="shared" si="105"/>
        <v>-8.7504887166231522E-3</v>
      </c>
    </row>
    <row r="3086" spans="9:13" x14ac:dyDescent="0.25">
      <c r="I3086" s="135">
        <v>38285</v>
      </c>
      <c r="J3086" s="136">
        <v>1094.81</v>
      </c>
      <c r="K3086" s="136">
        <v>3530.79</v>
      </c>
      <c r="L3086" s="138">
        <f t="shared" si="104"/>
        <v>-8.4874148976952894E-4</v>
      </c>
      <c r="M3086" s="138">
        <f t="shared" si="105"/>
        <v>1.8926710781698901E-3</v>
      </c>
    </row>
    <row r="3087" spans="9:13" x14ac:dyDescent="0.25">
      <c r="I3087" s="135">
        <v>38286</v>
      </c>
      <c r="J3087" s="136">
        <v>1111.0899999999999</v>
      </c>
      <c r="K3087" s="136">
        <v>3543.82</v>
      </c>
      <c r="L3087" s="138">
        <f t="shared" si="104"/>
        <v>1.4870160119107401E-2</v>
      </c>
      <c r="M3087" s="138">
        <f t="shared" si="105"/>
        <v>3.6903922351655578E-3</v>
      </c>
    </row>
    <row r="3088" spans="9:13" x14ac:dyDescent="0.25">
      <c r="I3088" s="135">
        <v>38287</v>
      </c>
      <c r="J3088" s="136">
        <v>1125.4000000000001</v>
      </c>
      <c r="K3088" s="136">
        <v>3532.8</v>
      </c>
      <c r="L3088" s="138">
        <f t="shared" si="104"/>
        <v>1.2879244705649565E-2</v>
      </c>
      <c r="M3088" s="138">
        <f t="shared" si="105"/>
        <v>-3.1096387514038472E-3</v>
      </c>
    </row>
    <row r="3089" spans="9:13" x14ac:dyDescent="0.25">
      <c r="I3089" s="135">
        <v>38288</v>
      </c>
      <c r="J3089" s="136">
        <v>1127.44</v>
      </c>
      <c r="K3089" s="136">
        <v>3507.93</v>
      </c>
      <c r="L3089" s="138">
        <f t="shared" si="104"/>
        <v>1.8126888217522333E-3</v>
      </c>
      <c r="M3089" s="138">
        <f t="shared" si="105"/>
        <v>-7.0397418478261847E-3</v>
      </c>
    </row>
    <row r="3090" spans="9:13" x14ac:dyDescent="0.25">
      <c r="I3090" s="135">
        <v>38289</v>
      </c>
      <c r="J3090" s="136">
        <v>1130.2</v>
      </c>
      <c r="K3090" s="136">
        <v>3545.37</v>
      </c>
      <c r="L3090" s="138">
        <f t="shared" si="104"/>
        <v>2.4480238416234928E-3</v>
      </c>
      <c r="M3090" s="138">
        <f t="shared" si="105"/>
        <v>1.0672960976986444E-2</v>
      </c>
    </row>
    <row r="3091" spans="9:13" x14ac:dyDescent="0.25">
      <c r="I3091" s="135">
        <v>38292</v>
      </c>
      <c r="J3091" s="136">
        <v>1130.51</v>
      </c>
      <c r="K3091" s="136">
        <v>3545.37</v>
      </c>
      <c r="L3091" s="138">
        <f t="shared" si="104"/>
        <v>2.7428773668372451E-4</v>
      </c>
      <c r="M3091" s="138">
        <f t="shared" si="105"/>
        <v>0</v>
      </c>
    </row>
    <row r="3092" spans="9:13" x14ac:dyDescent="0.25">
      <c r="I3092" s="135">
        <v>38293</v>
      </c>
      <c r="J3092" s="136">
        <v>1130.54</v>
      </c>
      <c r="K3092" s="136">
        <v>3538.2</v>
      </c>
      <c r="L3092" s="138">
        <f t="shared" si="104"/>
        <v>2.6536695827522725E-5</v>
      </c>
      <c r="M3092" s="138">
        <f t="shared" si="105"/>
        <v>-2.0223559177180587E-3</v>
      </c>
    </row>
    <row r="3093" spans="9:13" x14ac:dyDescent="0.25">
      <c r="I3093" s="135">
        <v>38294</v>
      </c>
      <c r="J3093" s="136">
        <v>1143.2</v>
      </c>
      <c r="K3093" s="136">
        <v>3531.02</v>
      </c>
      <c r="L3093" s="138">
        <f t="shared" si="104"/>
        <v>1.1198188476303432E-2</v>
      </c>
      <c r="M3093" s="138">
        <f t="shared" si="105"/>
        <v>-2.0292804250748508E-3</v>
      </c>
    </row>
    <row r="3094" spans="9:13" x14ac:dyDescent="0.25">
      <c r="I3094" s="135">
        <v>38295</v>
      </c>
      <c r="J3094" s="136">
        <v>1161.67</v>
      </c>
      <c r="K3094" s="136">
        <v>3540.99</v>
      </c>
      <c r="L3094" s="138">
        <f t="shared" si="104"/>
        <v>1.6156403079076301E-2</v>
      </c>
      <c r="M3094" s="138">
        <f t="shared" si="105"/>
        <v>2.8235467372033575E-3</v>
      </c>
    </row>
    <row r="3095" spans="9:13" x14ac:dyDescent="0.25">
      <c r="I3095" s="135">
        <v>38296</v>
      </c>
      <c r="J3095" s="136">
        <v>1166.17</v>
      </c>
      <c r="K3095" s="136">
        <v>3580.37</v>
      </c>
      <c r="L3095" s="138">
        <f t="shared" si="104"/>
        <v>3.8737335043514936E-3</v>
      </c>
      <c r="M3095" s="138">
        <f t="shared" si="105"/>
        <v>1.1121183623788859E-2</v>
      </c>
    </row>
    <row r="3096" spans="9:13" x14ac:dyDescent="0.25">
      <c r="I3096" s="135">
        <v>38299</v>
      </c>
      <c r="J3096" s="136">
        <v>1164.8900000000001</v>
      </c>
      <c r="K3096" s="136">
        <v>3582.39</v>
      </c>
      <c r="L3096" s="138">
        <f t="shared" si="104"/>
        <v>-1.0976101254533837E-3</v>
      </c>
      <c r="M3096" s="138">
        <f t="shared" si="105"/>
        <v>5.6418750017455787E-4</v>
      </c>
    </row>
    <row r="3097" spans="9:13" x14ac:dyDescent="0.25">
      <c r="I3097" s="135">
        <v>38300</v>
      </c>
      <c r="J3097" s="136">
        <v>1164.08</v>
      </c>
      <c r="K3097" s="136">
        <v>3583.11</v>
      </c>
      <c r="L3097" s="138">
        <f t="shared" si="104"/>
        <v>-6.9534462481450848E-4</v>
      </c>
      <c r="M3097" s="138">
        <f t="shared" si="105"/>
        <v>2.0098314253899063E-4</v>
      </c>
    </row>
    <row r="3098" spans="9:13" x14ac:dyDescent="0.25">
      <c r="I3098" s="135">
        <v>38301</v>
      </c>
      <c r="J3098" s="136">
        <v>1162.9100000000001</v>
      </c>
      <c r="K3098" s="136">
        <v>3589.83</v>
      </c>
      <c r="L3098" s="138">
        <f t="shared" si="104"/>
        <v>-1.0050855611296865E-3</v>
      </c>
      <c r="M3098" s="138">
        <f t="shared" si="105"/>
        <v>1.87546572670105E-3</v>
      </c>
    </row>
    <row r="3099" spans="9:13" x14ac:dyDescent="0.25">
      <c r="I3099" s="135">
        <v>38302</v>
      </c>
      <c r="J3099" s="136">
        <v>1173.48</v>
      </c>
      <c r="K3099" s="136">
        <v>3611.97</v>
      </c>
      <c r="L3099" s="138">
        <f t="shared" si="104"/>
        <v>9.0892674411604812E-3</v>
      </c>
      <c r="M3099" s="138">
        <f t="shared" si="105"/>
        <v>6.1674229698899042E-3</v>
      </c>
    </row>
    <row r="3100" spans="9:13" x14ac:dyDescent="0.25">
      <c r="I3100" s="135">
        <v>38303</v>
      </c>
      <c r="J3100" s="136">
        <v>1184.17</v>
      </c>
      <c r="K3100" s="136">
        <v>3620.17</v>
      </c>
      <c r="L3100" s="138">
        <f t="shared" si="104"/>
        <v>9.1096567474520697E-3</v>
      </c>
      <c r="M3100" s="138">
        <f t="shared" si="105"/>
        <v>2.2702292654701653E-3</v>
      </c>
    </row>
    <row r="3101" spans="9:13" x14ac:dyDescent="0.25">
      <c r="I3101" s="135">
        <v>38306</v>
      </c>
      <c r="J3101" s="136">
        <v>1183.81</v>
      </c>
      <c r="K3101" s="136">
        <v>3614.17</v>
      </c>
      <c r="L3101" s="138">
        <f t="shared" si="104"/>
        <v>-3.0401040391170802E-4</v>
      </c>
      <c r="M3101" s="138">
        <f t="shared" si="105"/>
        <v>-1.6573807307391642E-3</v>
      </c>
    </row>
    <row r="3102" spans="9:13" x14ac:dyDescent="0.25">
      <c r="I3102" s="135">
        <v>38307</v>
      </c>
      <c r="J3102" s="136">
        <v>1175.43</v>
      </c>
      <c r="K3102" s="136">
        <v>3592.35</v>
      </c>
      <c r="L3102" s="138">
        <f t="shared" si="104"/>
        <v>-7.0788386649883695E-3</v>
      </c>
      <c r="M3102" s="138">
        <f t="shared" si="105"/>
        <v>-6.037347440767912E-3</v>
      </c>
    </row>
    <row r="3103" spans="9:13" x14ac:dyDescent="0.25">
      <c r="I3103" s="135">
        <v>38308</v>
      </c>
      <c r="J3103" s="136">
        <v>1181.94</v>
      </c>
      <c r="K3103" s="136">
        <v>3604.63</v>
      </c>
      <c r="L3103" s="138">
        <f t="shared" si="104"/>
        <v>5.5383987136622265E-3</v>
      </c>
      <c r="M3103" s="138">
        <f t="shared" si="105"/>
        <v>3.4183751583226024E-3</v>
      </c>
    </row>
    <row r="3104" spans="9:13" x14ac:dyDescent="0.25">
      <c r="I3104" s="135">
        <v>38309</v>
      </c>
      <c r="J3104" s="136">
        <v>1183.55</v>
      </c>
      <c r="K3104" s="136">
        <v>3580.53</v>
      </c>
      <c r="L3104" s="138">
        <f t="shared" si="104"/>
        <v>1.3621672842952263E-3</v>
      </c>
      <c r="M3104" s="138">
        <f t="shared" si="105"/>
        <v>-6.6858457039973337E-3</v>
      </c>
    </row>
    <row r="3105" spans="9:13" x14ac:dyDescent="0.25">
      <c r="I3105" s="135">
        <v>38310</v>
      </c>
      <c r="J3105" s="136">
        <v>1170.3399999999999</v>
      </c>
      <c r="K3105" s="136">
        <v>3574.91</v>
      </c>
      <c r="L3105" s="138">
        <f t="shared" si="104"/>
        <v>-1.1161336656668528E-2</v>
      </c>
      <c r="M3105" s="138">
        <f t="shared" si="105"/>
        <v>-1.5696000312803817E-3</v>
      </c>
    </row>
    <row r="3106" spans="9:13" x14ac:dyDescent="0.25">
      <c r="I3106" s="135">
        <v>38313</v>
      </c>
      <c r="J3106" s="136">
        <v>1177.24</v>
      </c>
      <c r="K3106" s="136">
        <v>3574.09</v>
      </c>
      <c r="L3106" s="138">
        <f t="shared" si="104"/>
        <v>5.8957226105235154E-3</v>
      </c>
      <c r="M3106" s="138">
        <f t="shared" si="105"/>
        <v>-2.2937640388141491E-4</v>
      </c>
    </row>
    <row r="3107" spans="9:13" x14ac:dyDescent="0.25">
      <c r="I3107" s="135">
        <v>38314</v>
      </c>
      <c r="J3107" s="136">
        <v>1176.94</v>
      </c>
      <c r="K3107" s="136">
        <v>3571.81</v>
      </c>
      <c r="L3107" s="138">
        <f t="shared" si="104"/>
        <v>-2.5483333899625781E-4</v>
      </c>
      <c r="M3107" s="138">
        <f t="shared" si="105"/>
        <v>-6.3792461857429443E-4</v>
      </c>
    </row>
    <row r="3108" spans="9:13" x14ac:dyDescent="0.25">
      <c r="I3108" s="135">
        <v>38315</v>
      </c>
      <c r="J3108" s="136">
        <v>1181.76</v>
      </c>
      <c r="K3108" s="136">
        <v>3598.9</v>
      </c>
      <c r="L3108" s="138">
        <f t="shared" si="104"/>
        <v>4.0953659489863002E-3</v>
      </c>
      <c r="M3108" s="138">
        <f t="shared" si="105"/>
        <v>7.584389987149413E-3</v>
      </c>
    </row>
    <row r="3109" spans="9:13" x14ac:dyDescent="0.25">
      <c r="I3109" s="135">
        <v>38316</v>
      </c>
      <c r="J3109" s="136">
        <v>1181.76</v>
      </c>
      <c r="K3109" s="136">
        <v>3599.77</v>
      </c>
      <c r="L3109" s="138">
        <f t="shared" si="104"/>
        <v>0</v>
      </c>
      <c r="M3109" s="138">
        <f t="shared" si="105"/>
        <v>2.417405318291397E-4</v>
      </c>
    </row>
    <row r="3110" spans="9:13" x14ac:dyDescent="0.25">
      <c r="I3110" s="135">
        <v>38317</v>
      </c>
      <c r="J3110" s="136">
        <v>1182.6500000000001</v>
      </c>
      <c r="K3110" s="136">
        <v>3609.31</v>
      </c>
      <c r="L3110" s="138">
        <f t="shared" si="104"/>
        <v>7.5311399945851955E-4</v>
      </c>
      <c r="M3110" s="138">
        <f t="shared" si="105"/>
        <v>2.6501693163729803E-3</v>
      </c>
    </row>
    <row r="3111" spans="9:13" x14ac:dyDescent="0.25">
      <c r="I3111" s="135">
        <v>38320</v>
      </c>
      <c r="J3111" s="136">
        <v>1178.57</v>
      </c>
      <c r="K3111" s="136">
        <v>3635.65</v>
      </c>
      <c r="L3111" s="138">
        <f t="shared" si="104"/>
        <v>-3.4498795078849653E-3</v>
      </c>
      <c r="M3111" s="138">
        <f t="shared" si="105"/>
        <v>7.2977937611344397E-3</v>
      </c>
    </row>
    <row r="3112" spans="9:13" x14ac:dyDescent="0.25">
      <c r="I3112" s="135">
        <v>38321</v>
      </c>
      <c r="J3112" s="136">
        <v>1173.82</v>
      </c>
      <c r="K3112" s="136">
        <v>3616.72</v>
      </c>
      <c r="L3112" s="138">
        <f t="shared" si="104"/>
        <v>-4.0303079155247466E-3</v>
      </c>
      <c r="M3112" s="138">
        <f t="shared" si="105"/>
        <v>-5.2067718289715154E-3</v>
      </c>
    </row>
    <row r="3113" spans="9:13" x14ac:dyDescent="0.25">
      <c r="I3113" s="135">
        <v>38322</v>
      </c>
      <c r="J3113" s="136">
        <v>1191.3699999999999</v>
      </c>
      <c r="K3113" s="136">
        <v>3610.48</v>
      </c>
      <c r="L3113" s="138">
        <f t="shared" si="104"/>
        <v>1.4951185019849683E-2</v>
      </c>
      <c r="M3113" s="138">
        <f t="shared" si="105"/>
        <v>-1.7253201796101944E-3</v>
      </c>
    </row>
    <row r="3114" spans="9:13" x14ac:dyDescent="0.25">
      <c r="I3114" s="135">
        <v>38323</v>
      </c>
      <c r="J3114" s="136">
        <v>1190.33</v>
      </c>
      <c r="K3114" s="136">
        <v>3561.33</v>
      </c>
      <c r="L3114" s="138">
        <f t="shared" si="104"/>
        <v>-8.7294459319939538E-4</v>
      </c>
      <c r="M3114" s="138">
        <f t="shared" si="105"/>
        <v>-1.3613148390241766E-2</v>
      </c>
    </row>
    <row r="3115" spans="9:13" x14ac:dyDescent="0.25">
      <c r="I3115" s="135">
        <v>38324</v>
      </c>
      <c r="J3115" s="136">
        <v>1191.17</v>
      </c>
      <c r="K3115" s="136">
        <v>3568.53</v>
      </c>
      <c r="L3115" s="138">
        <f t="shared" si="104"/>
        <v>7.0568665832176415E-4</v>
      </c>
      <c r="M3115" s="138">
        <f t="shared" si="105"/>
        <v>2.0217166058748483E-3</v>
      </c>
    </row>
    <row r="3116" spans="9:13" x14ac:dyDescent="0.25">
      <c r="I3116" s="135">
        <v>38327</v>
      </c>
      <c r="J3116" s="136">
        <v>1190.25</v>
      </c>
      <c r="K3116" s="136">
        <v>3566.87</v>
      </c>
      <c r="L3116" s="138">
        <f t="shared" si="104"/>
        <v>-7.7234987449320645E-4</v>
      </c>
      <c r="M3116" s="138">
        <f t="shared" si="105"/>
        <v>-4.6517753809000039E-4</v>
      </c>
    </row>
    <row r="3117" spans="9:13" x14ac:dyDescent="0.25">
      <c r="I3117" s="135">
        <v>38328</v>
      </c>
      <c r="J3117" s="136">
        <v>1177.07</v>
      </c>
      <c r="K3117" s="136">
        <v>3543.47</v>
      </c>
      <c r="L3117" s="138">
        <f t="shared" si="104"/>
        <v>-1.1073303927746326E-2</v>
      </c>
      <c r="M3117" s="138">
        <f t="shared" si="105"/>
        <v>-6.5603736609408502E-3</v>
      </c>
    </row>
    <row r="3118" spans="9:13" x14ac:dyDescent="0.25">
      <c r="I3118" s="135">
        <v>38329</v>
      </c>
      <c r="J3118" s="136">
        <v>1182.81</v>
      </c>
      <c r="K3118" s="136">
        <v>3543.47</v>
      </c>
      <c r="L3118" s="138">
        <f t="shared" si="104"/>
        <v>4.8765154153958641E-3</v>
      </c>
      <c r="M3118" s="138">
        <f t="shared" si="105"/>
        <v>0</v>
      </c>
    </row>
    <row r="3119" spans="9:13" x14ac:dyDescent="0.25">
      <c r="I3119" s="135">
        <v>38330</v>
      </c>
      <c r="J3119" s="136">
        <v>1189.24</v>
      </c>
      <c r="K3119" s="136">
        <v>3515.7</v>
      </c>
      <c r="L3119" s="138">
        <f t="shared" si="104"/>
        <v>5.4362069985881617E-3</v>
      </c>
      <c r="M3119" s="138">
        <f t="shared" si="105"/>
        <v>-7.8369507855294337E-3</v>
      </c>
    </row>
    <row r="3120" spans="9:13" x14ac:dyDescent="0.25">
      <c r="I3120" s="135">
        <v>38331</v>
      </c>
      <c r="J3120" s="136">
        <v>1188</v>
      </c>
      <c r="K3120" s="136">
        <v>3518.93</v>
      </c>
      <c r="L3120" s="138">
        <f t="shared" si="104"/>
        <v>-1.0426827217382606E-3</v>
      </c>
      <c r="M3120" s="138">
        <f t="shared" si="105"/>
        <v>9.1873595585516916E-4</v>
      </c>
    </row>
    <row r="3121" spans="9:13" x14ac:dyDescent="0.25">
      <c r="I3121" s="135">
        <v>38334</v>
      </c>
      <c r="J3121" s="136">
        <v>1198.68</v>
      </c>
      <c r="K3121" s="136">
        <v>3530.98</v>
      </c>
      <c r="L3121" s="138">
        <f t="shared" si="104"/>
        <v>8.9898989898990443E-3</v>
      </c>
      <c r="M3121" s="138">
        <f t="shared" si="105"/>
        <v>3.4243363749776731E-3</v>
      </c>
    </row>
    <row r="3122" spans="9:13" x14ac:dyDescent="0.25">
      <c r="I3122" s="135">
        <v>38335</v>
      </c>
      <c r="J3122" s="136">
        <v>1203.3800000000001</v>
      </c>
      <c r="K3122" s="136">
        <v>3543.42</v>
      </c>
      <c r="L3122" s="138">
        <f t="shared" si="104"/>
        <v>3.9209797443855287E-3</v>
      </c>
      <c r="M3122" s="138">
        <f t="shared" si="105"/>
        <v>3.5231012353511078E-3</v>
      </c>
    </row>
    <row r="3123" spans="9:13" x14ac:dyDescent="0.25">
      <c r="I3123" s="135">
        <v>38336</v>
      </c>
      <c r="J3123" s="136">
        <v>1205.72</v>
      </c>
      <c r="K3123" s="136">
        <v>3583.76</v>
      </c>
      <c r="L3123" s="138">
        <f t="shared" si="104"/>
        <v>1.944522927088632E-3</v>
      </c>
      <c r="M3123" s="138">
        <f t="shared" si="105"/>
        <v>1.1384481658962286E-2</v>
      </c>
    </row>
    <row r="3124" spans="9:13" x14ac:dyDescent="0.25">
      <c r="I3124" s="135">
        <v>38337</v>
      </c>
      <c r="J3124" s="136">
        <v>1203.21</v>
      </c>
      <c r="K3124" s="136">
        <v>3588.09</v>
      </c>
      <c r="L3124" s="138">
        <f t="shared" si="104"/>
        <v>-2.0817436884185306E-3</v>
      </c>
      <c r="M3124" s="138">
        <f t="shared" si="105"/>
        <v>1.208228229568924E-3</v>
      </c>
    </row>
    <row r="3125" spans="9:13" x14ac:dyDescent="0.25">
      <c r="I3125" s="135">
        <v>38338</v>
      </c>
      <c r="J3125" s="136">
        <v>1194.22</v>
      </c>
      <c r="K3125" s="136">
        <v>3604.77</v>
      </c>
      <c r="L3125" s="138">
        <f t="shared" si="104"/>
        <v>-7.4716799228729891E-3</v>
      </c>
      <c r="M3125" s="138">
        <f t="shared" si="105"/>
        <v>4.6487128249290948E-3</v>
      </c>
    </row>
    <row r="3126" spans="9:13" x14ac:dyDescent="0.25">
      <c r="I3126" s="135">
        <v>38341</v>
      </c>
      <c r="J3126" s="136">
        <v>1194.6500000000001</v>
      </c>
      <c r="K3126" s="136">
        <v>3612.62</v>
      </c>
      <c r="L3126" s="138">
        <f t="shared" si="104"/>
        <v>3.6006765922532168E-4</v>
      </c>
      <c r="M3126" s="138">
        <f t="shared" si="105"/>
        <v>2.1776701426165636E-3</v>
      </c>
    </row>
    <row r="3127" spans="9:13" x14ac:dyDescent="0.25">
      <c r="I3127" s="135">
        <v>38342</v>
      </c>
      <c r="J3127" s="136">
        <v>1205.45</v>
      </c>
      <c r="K3127" s="136">
        <v>3605.37</v>
      </c>
      <c r="L3127" s="138">
        <f t="shared" si="104"/>
        <v>9.0403046917506835E-3</v>
      </c>
      <c r="M3127" s="138">
        <f t="shared" si="105"/>
        <v>-2.0068537515708822E-3</v>
      </c>
    </row>
    <row r="3128" spans="9:13" x14ac:dyDescent="0.25">
      <c r="I3128" s="135">
        <v>38343</v>
      </c>
      <c r="J3128" s="136">
        <v>1209.57</v>
      </c>
      <c r="K3128" s="136">
        <v>3601.48</v>
      </c>
      <c r="L3128" s="138">
        <f t="shared" si="104"/>
        <v>3.4178107760586426E-3</v>
      </c>
      <c r="M3128" s="138">
        <f t="shared" si="105"/>
        <v>-1.0789461275818773E-3</v>
      </c>
    </row>
    <row r="3129" spans="9:13" x14ac:dyDescent="0.25">
      <c r="I3129" s="135">
        <v>38344</v>
      </c>
      <c r="J3129" s="136">
        <v>1210.1300000000001</v>
      </c>
      <c r="K3129" s="136">
        <v>3593.3</v>
      </c>
      <c r="L3129" s="138">
        <f t="shared" si="104"/>
        <v>4.6297444546423343E-4</v>
      </c>
      <c r="M3129" s="138">
        <f t="shared" si="105"/>
        <v>-2.2712884702954998E-3</v>
      </c>
    </row>
    <row r="3130" spans="9:13" x14ac:dyDescent="0.25">
      <c r="I3130" s="135">
        <v>38345</v>
      </c>
      <c r="J3130" s="136">
        <v>1210.1300000000001</v>
      </c>
      <c r="K3130" s="136">
        <v>3593.3</v>
      </c>
      <c r="L3130" s="138">
        <f t="shared" si="104"/>
        <v>0</v>
      </c>
      <c r="M3130" s="138">
        <f t="shared" si="105"/>
        <v>0</v>
      </c>
    </row>
    <row r="3131" spans="9:13" x14ac:dyDescent="0.25">
      <c r="I3131" s="135">
        <v>38348</v>
      </c>
      <c r="J3131" s="136">
        <v>1204.92</v>
      </c>
      <c r="K3131" s="136">
        <v>3607.59</v>
      </c>
      <c r="L3131" s="138">
        <f t="shared" si="104"/>
        <v>-4.3053225686496789E-3</v>
      </c>
      <c r="M3131" s="138">
        <f t="shared" si="105"/>
        <v>3.9768457963431838E-3</v>
      </c>
    </row>
    <row r="3132" spans="9:13" x14ac:dyDescent="0.25">
      <c r="I3132" s="135">
        <v>38349</v>
      </c>
      <c r="J3132" s="136">
        <v>1213.54</v>
      </c>
      <c r="K3132" s="136">
        <v>3605.37</v>
      </c>
      <c r="L3132" s="138">
        <f t="shared" si="104"/>
        <v>7.1540019254389426E-3</v>
      </c>
      <c r="M3132" s="138">
        <f t="shared" si="105"/>
        <v>-6.1536926313695694E-4</v>
      </c>
    </row>
    <row r="3133" spans="9:13" x14ac:dyDescent="0.25">
      <c r="I3133" s="135">
        <v>38350</v>
      </c>
      <c r="J3133" s="136">
        <v>1213.45</v>
      </c>
      <c r="K3133" s="136">
        <v>3646.95</v>
      </c>
      <c r="L3133" s="138">
        <f t="shared" si="104"/>
        <v>-7.4163191983715534E-5</v>
      </c>
      <c r="M3133" s="138">
        <f t="shared" si="105"/>
        <v>1.1532796911273997E-2</v>
      </c>
    </row>
    <row r="3134" spans="9:13" x14ac:dyDescent="0.25">
      <c r="I3134" s="135">
        <v>38351</v>
      </c>
      <c r="J3134" s="136">
        <v>1213.55</v>
      </c>
      <c r="K3134" s="136">
        <v>3710.39</v>
      </c>
      <c r="L3134" s="138">
        <f t="shared" si="104"/>
        <v>8.2409658411890929E-5</v>
      </c>
      <c r="M3134" s="138">
        <f t="shared" si="105"/>
        <v>1.7395357764707513E-2</v>
      </c>
    </row>
    <row r="3135" spans="9:13" x14ac:dyDescent="0.25">
      <c r="I3135" s="135">
        <v>38352</v>
      </c>
      <c r="J3135" s="136">
        <v>1211.92</v>
      </c>
      <c r="K3135" s="136">
        <v>3710.39</v>
      </c>
      <c r="L3135" s="138">
        <f t="shared" si="104"/>
        <v>-1.3431667422025312E-3</v>
      </c>
      <c r="M3135" s="138">
        <f t="shared" si="105"/>
        <v>0</v>
      </c>
    </row>
    <row r="3136" spans="9:13" x14ac:dyDescent="0.25">
      <c r="I3136" s="135">
        <v>38355</v>
      </c>
      <c r="J3136" s="136">
        <v>1202.08</v>
      </c>
      <c r="K3136" s="136">
        <v>3774.37</v>
      </c>
      <c r="L3136" s="138">
        <f t="shared" si="104"/>
        <v>-8.1193478117368677E-3</v>
      </c>
      <c r="M3136" s="138">
        <f t="shared" si="105"/>
        <v>1.7243470362953765E-2</v>
      </c>
    </row>
    <row r="3137" spans="9:13" x14ac:dyDescent="0.25">
      <c r="I3137" s="135">
        <v>38356</v>
      </c>
      <c r="J3137" s="136">
        <v>1188.05</v>
      </c>
      <c r="K3137" s="136">
        <v>3729.36</v>
      </c>
      <c r="L3137" s="138">
        <f t="shared" si="104"/>
        <v>-1.167143617729267E-2</v>
      </c>
      <c r="M3137" s="138">
        <f t="shared" si="105"/>
        <v>-1.1925168968596021E-2</v>
      </c>
    </row>
    <row r="3138" spans="9:13" x14ac:dyDescent="0.25">
      <c r="I3138" s="135">
        <v>38357</v>
      </c>
      <c r="J3138" s="136">
        <v>1183.74</v>
      </c>
      <c r="K3138" s="136">
        <v>3736.42</v>
      </c>
      <c r="L3138" s="138">
        <f t="shared" si="104"/>
        <v>-3.6277934430368635E-3</v>
      </c>
      <c r="M3138" s="138">
        <f t="shared" si="105"/>
        <v>1.8930862131840169E-3</v>
      </c>
    </row>
    <row r="3139" spans="9:13" x14ac:dyDescent="0.25">
      <c r="I3139" s="135">
        <v>38358</v>
      </c>
      <c r="J3139" s="136">
        <v>1187.8900000000001</v>
      </c>
      <c r="K3139" s="136">
        <v>3719.45</v>
      </c>
      <c r="L3139" s="138">
        <f t="shared" si="104"/>
        <v>3.5058374305169133E-3</v>
      </c>
      <c r="M3139" s="138">
        <f t="shared" si="105"/>
        <v>-4.5417806349393949E-3</v>
      </c>
    </row>
    <row r="3140" spans="9:13" x14ac:dyDescent="0.25">
      <c r="I3140" s="135">
        <v>38359</v>
      </c>
      <c r="J3140" s="136">
        <v>1186.19</v>
      </c>
      <c r="K3140" s="136">
        <v>3759.98</v>
      </c>
      <c r="L3140" s="138">
        <f t="shared" si="104"/>
        <v>-1.4311089410636046E-3</v>
      </c>
      <c r="M3140" s="138">
        <f t="shared" si="105"/>
        <v>1.0896772372259394E-2</v>
      </c>
    </row>
    <row r="3141" spans="9:13" x14ac:dyDescent="0.25">
      <c r="I3141" s="135">
        <v>38362</v>
      </c>
      <c r="J3141" s="136">
        <v>1190.25</v>
      </c>
      <c r="K3141" s="136">
        <v>3800.63</v>
      </c>
      <c r="L3141" s="138">
        <f t="shared" si="104"/>
        <v>3.4227231725102599E-3</v>
      </c>
      <c r="M3141" s="138">
        <f t="shared" si="105"/>
        <v>1.0811227719296403E-2</v>
      </c>
    </row>
    <row r="3142" spans="9:13" x14ac:dyDescent="0.25">
      <c r="I3142" s="135">
        <v>38363</v>
      </c>
      <c r="J3142" s="136">
        <v>1182.99</v>
      </c>
      <c r="K3142" s="136">
        <v>3837.4</v>
      </c>
      <c r="L3142" s="138">
        <f t="shared" si="104"/>
        <v>-6.0995589161940691E-3</v>
      </c>
      <c r="M3142" s="138">
        <f t="shared" si="105"/>
        <v>9.674711824092316E-3</v>
      </c>
    </row>
    <row r="3143" spans="9:13" x14ac:dyDescent="0.25">
      <c r="I3143" s="135">
        <v>38364</v>
      </c>
      <c r="J3143" s="136">
        <v>1187.7</v>
      </c>
      <c r="K3143" s="136">
        <v>3826.26</v>
      </c>
      <c r="L3143" s="138">
        <f t="shared" ref="L3143:L3206" si="106">(J3143-J3142)/J3142</f>
        <v>3.9814368675982351E-3</v>
      </c>
      <c r="M3143" s="138">
        <f t="shared" ref="M3143:M3206" si="107">(K3143-K3142)/K3142</f>
        <v>-2.9030072444884225E-3</v>
      </c>
    </row>
    <row r="3144" spans="9:13" x14ac:dyDescent="0.25">
      <c r="I3144" s="135">
        <v>38365</v>
      </c>
      <c r="J3144" s="136">
        <v>1177.45</v>
      </c>
      <c r="K3144" s="136">
        <v>3813.75</v>
      </c>
      <c r="L3144" s="138">
        <f t="shared" si="106"/>
        <v>-8.6301254525553584E-3</v>
      </c>
      <c r="M3144" s="138">
        <f t="shared" si="107"/>
        <v>-3.2695112198335235E-3</v>
      </c>
    </row>
    <row r="3145" spans="9:13" x14ac:dyDescent="0.25">
      <c r="I3145" s="135">
        <v>38366</v>
      </c>
      <c r="J3145" s="136">
        <v>1184.52</v>
      </c>
      <c r="K3145" s="136">
        <v>3807.45</v>
      </c>
      <c r="L3145" s="138">
        <f t="shared" si="106"/>
        <v>6.0045012527070668E-3</v>
      </c>
      <c r="M3145" s="138">
        <f t="shared" si="107"/>
        <v>-1.6519174041298413E-3</v>
      </c>
    </row>
    <row r="3146" spans="9:13" x14ac:dyDescent="0.25">
      <c r="I3146" s="135">
        <v>38369</v>
      </c>
      <c r="J3146" s="136">
        <v>1184.52</v>
      </c>
      <c r="K3146" s="136">
        <v>3802.17</v>
      </c>
      <c r="L3146" s="138">
        <f t="shared" si="106"/>
        <v>0</v>
      </c>
      <c r="M3146" s="138">
        <f t="shared" si="107"/>
        <v>-1.3867549147066267E-3</v>
      </c>
    </row>
    <row r="3147" spans="9:13" x14ac:dyDescent="0.25">
      <c r="I3147" s="135">
        <v>38370</v>
      </c>
      <c r="J3147" s="136">
        <v>1195.98</v>
      </c>
      <c r="K3147" s="136">
        <v>3806.49</v>
      </c>
      <c r="L3147" s="138">
        <f t="shared" si="106"/>
        <v>9.6748049842974686E-3</v>
      </c>
      <c r="M3147" s="138">
        <f t="shared" si="107"/>
        <v>1.1361932791010684E-3</v>
      </c>
    </row>
    <row r="3148" spans="9:13" x14ac:dyDescent="0.25">
      <c r="I3148" s="135">
        <v>38371</v>
      </c>
      <c r="J3148" s="136">
        <v>1184.6300000000001</v>
      </c>
      <c r="K3148" s="136">
        <v>3823.13</v>
      </c>
      <c r="L3148" s="138">
        <f t="shared" si="106"/>
        <v>-9.4901252529305744E-3</v>
      </c>
      <c r="M3148" s="138">
        <f t="shared" si="107"/>
        <v>4.3714813384509955E-3</v>
      </c>
    </row>
    <row r="3149" spans="9:13" x14ac:dyDescent="0.25">
      <c r="I3149" s="135">
        <v>38372</v>
      </c>
      <c r="J3149" s="136">
        <v>1175.4100000000001</v>
      </c>
      <c r="K3149" s="136">
        <v>3815.69</v>
      </c>
      <c r="L3149" s="138">
        <f t="shared" si="106"/>
        <v>-7.7830208588335822E-3</v>
      </c>
      <c r="M3149" s="138">
        <f t="shared" si="107"/>
        <v>-1.9460494411647144E-3</v>
      </c>
    </row>
    <row r="3150" spans="9:13" x14ac:dyDescent="0.25">
      <c r="I3150" s="135">
        <v>38373</v>
      </c>
      <c r="J3150" s="136">
        <v>1167.8699999999999</v>
      </c>
      <c r="K3150" s="136">
        <v>3860.31</v>
      </c>
      <c r="L3150" s="138">
        <f t="shared" si="106"/>
        <v>-6.4147829268086801E-3</v>
      </c>
      <c r="M3150" s="138">
        <f t="shared" si="107"/>
        <v>1.1693822087224038E-2</v>
      </c>
    </row>
    <row r="3151" spans="9:13" x14ac:dyDescent="0.25">
      <c r="I3151" s="135">
        <v>38376</v>
      </c>
      <c r="J3151" s="136">
        <v>1163.75</v>
      </c>
      <c r="K3151" s="136">
        <v>3875.33</v>
      </c>
      <c r="L3151" s="138">
        <f t="shared" si="106"/>
        <v>-3.5277899081232423E-3</v>
      </c>
      <c r="M3151" s="138">
        <f t="shared" si="107"/>
        <v>3.8908792299064019E-3</v>
      </c>
    </row>
    <row r="3152" spans="9:13" x14ac:dyDescent="0.25">
      <c r="I3152" s="135">
        <v>38377</v>
      </c>
      <c r="J3152" s="136">
        <v>1168.4100000000001</v>
      </c>
      <c r="K3152" s="136">
        <v>3894.12</v>
      </c>
      <c r="L3152" s="138">
        <f t="shared" si="106"/>
        <v>4.004296455424345E-3</v>
      </c>
      <c r="M3152" s="138">
        <f t="shared" si="107"/>
        <v>4.8486193433849413E-3</v>
      </c>
    </row>
    <row r="3153" spans="9:13" x14ac:dyDescent="0.25">
      <c r="I3153" s="135">
        <v>38378</v>
      </c>
      <c r="J3153" s="136">
        <v>1174.07</v>
      </c>
      <c r="K3153" s="136">
        <v>3931.22</v>
      </c>
      <c r="L3153" s="138">
        <f t="shared" si="106"/>
        <v>4.8441899675626312E-3</v>
      </c>
      <c r="M3153" s="138">
        <f t="shared" si="107"/>
        <v>9.5271845757192667E-3</v>
      </c>
    </row>
    <row r="3154" spans="9:13" x14ac:dyDescent="0.25">
      <c r="I3154" s="135">
        <v>38379</v>
      </c>
      <c r="J3154" s="136">
        <v>1174.55</v>
      </c>
      <c r="K3154" s="136">
        <v>3928.63</v>
      </c>
      <c r="L3154" s="138">
        <f t="shared" si="106"/>
        <v>4.0883422623865548E-4</v>
      </c>
      <c r="M3154" s="138">
        <f t="shared" si="107"/>
        <v>-6.5882855703819452E-4</v>
      </c>
    </row>
    <row r="3155" spans="9:13" x14ac:dyDescent="0.25">
      <c r="I3155" s="135">
        <v>38380</v>
      </c>
      <c r="J3155" s="136">
        <v>1171.3599999999999</v>
      </c>
      <c r="K3155" s="136">
        <v>3888.94</v>
      </c>
      <c r="L3155" s="138">
        <f t="shared" si="106"/>
        <v>-2.7159337618662934E-3</v>
      </c>
      <c r="M3155" s="138">
        <f t="shared" si="107"/>
        <v>-1.0102758467964674E-2</v>
      </c>
    </row>
    <row r="3156" spans="9:13" x14ac:dyDescent="0.25">
      <c r="I3156" s="135">
        <v>38383</v>
      </c>
      <c r="J3156" s="136">
        <v>1181.27</v>
      </c>
      <c r="K3156" s="136">
        <v>3881.96</v>
      </c>
      <c r="L3156" s="138">
        <f t="shared" si="106"/>
        <v>8.460251331785346E-3</v>
      </c>
      <c r="M3156" s="138">
        <f t="shared" si="107"/>
        <v>-1.7948335536161571E-3</v>
      </c>
    </row>
    <row r="3157" spans="9:13" x14ac:dyDescent="0.25">
      <c r="I3157" s="135">
        <v>38384</v>
      </c>
      <c r="J3157" s="136">
        <v>1189.4100000000001</v>
      </c>
      <c r="K3157" s="136">
        <v>3887.94</v>
      </c>
      <c r="L3157" s="138">
        <f t="shared" si="106"/>
        <v>6.8908886198753043E-3</v>
      </c>
      <c r="M3157" s="138">
        <f t="shared" si="107"/>
        <v>1.5404589434203388E-3</v>
      </c>
    </row>
    <row r="3158" spans="9:13" x14ac:dyDescent="0.25">
      <c r="I3158" s="135">
        <v>38385</v>
      </c>
      <c r="J3158" s="136">
        <v>1193.19</v>
      </c>
      <c r="K3158" s="136">
        <v>3877.94</v>
      </c>
      <c r="L3158" s="138">
        <f t="shared" si="106"/>
        <v>3.1780462582288466E-3</v>
      </c>
      <c r="M3158" s="138">
        <f t="shared" si="107"/>
        <v>-2.572056153129935E-3</v>
      </c>
    </row>
    <row r="3159" spans="9:13" x14ac:dyDescent="0.25">
      <c r="I3159" s="135">
        <v>38386</v>
      </c>
      <c r="J3159" s="136">
        <v>1189.8900000000001</v>
      </c>
      <c r="K3159" s="136">
        <v>3858.06</v>
      </c>
      <c r="L3159" s="138">
        <f t="shared" si="106"/>
        <v>-2.7656953209463323E-3</v>
      </c>
      <c r="M3159" s="138">
        <f t="shared" si="107"/>
        <v>-5.1264331062368445E-3</v>
      </c>
    </row>
    <row r="3160" spans="9:13" x14ac:dyDescent="0.25">
      <c r="I3160" s="135">
        <v>38387</v>
      </c>
      <c r="J3160" s="136">
        <v>1203.03</v>
      </c>
      <c r="K3160" s="136">
        <v>3832.4</v>
      </c>
      <c r="L3160" s="138">
        <f t="shared" si="106"/>
        <v>1.1043037591710049E-2</v>
      </c>
      <c r="M3160" s="138">
        <f t="shared" si="107"/>
        <v>-6.6510111299461008E-3</v>
      </c>
    </row>
    <row r="3161" spans="9:13" x14ac:dyDescent="0.25">
      <c r="I3161" s="135">
        <v>38390</v>
      </c>
      <c r="J3161" s="136">
        <v>1201.72</v>
      </c>
      <c r="K3161" s="136">
        <v>3813.07</v>
      </c>
      <c r="L3161" s="138">
        <f t="shared" si="106"/>
        <v>-1.0889171508606979E-3</v>
      </c>
      <c r="M3161" s="138">
        <f t="shared" si="107"/>
        <v>-5.0438367602546512E-3</v>
      </c>
    </row>
    <row r="3162" spans="9:13" x14ac:dyDescent="0.25">
      <c r="I3162" s="135">
        <v>38391</v>
      </c>
      <c r="J3162" s="136">
        <v>1202.3</v>
      </c>
      <c r="K3162" s="136">
        <v>3815.57</v>
      </c>
      <c r="L3162" s="138">
        <f t="shared" si="106"/>
        <v>4.8264154711574015E-4</v>
      </c>
      <c r="M3162" s="138">
        <f t="shared" si="107"/>
        <v>6.5563968141156602E-4</v>
      </c>
    </row>
    <row r="3163" spans="9:13" x14ac:dyDescent="0.25">
      <c r="I3163" s="135">
        <v>38392</v>
      </c>
      <c r="J3163" s="136">
        <v>1191.99</v>
      </c>
      <c r="K3163" s="136">
        <v>3820.67</v>
      </c>
      <c r="L3163" s="138">
        <f t="shared" si="106"/>
        <v>-8.5752308076186851E-3</v>
      </c>
      <c r="M3163" s="138">
        <f t="shared" si="107"/>
        <v>1.3366286033279192E-3</v>
      </c>
    </row>
    <row r="3164" spans="9:13" x14ac:dyDescent="0.25">
      <c r="I3164" s="135">
        <v>38393</v>
      </c>
      <c r="J3164" s="136">
        <v>1197.01</v>
      </c>
      <c r="K3164" s="136">
        <v>3883.13</v>
      </c>
      <c r="L3164" s="138">
        <f t="shared" si="106"/>
        <v>4.2114447268852776E-3</v>
      </c>
      <c r="M3164" s="138">
        <f t="shared" si="107"/>
        <v>1.6347918035318421E-2</v>
      </c>
    </row>
    <row r="3165" spans="9:13" x14ac:dyDescent="0.25">
      <c r="I3165" s="135">
        <v>38394</v>
      </c>
      <c r="J3165" s="136">
        <v>1205.3</v>
      </c>
      <c r="K3165" s="136">
        <v>3927.49</v>
      </c>
      <c r="L3165" s="138">
        <f t="shared" si="106"/>
        <v>6.9255895940718657E-3</v>
      </c>
      <c r="M3165" s="138">
        <f t="shared" si="107"/>
        <v>1.1423774120361583E-2</v>
      </c>
    </row>
    <row r="3166" spans="9:13" x14ac:dyDescent="0.25">
      <c r="I3166" s="135">
        <v>38397</v>
      </c>
      <c r="J3166" s="136">
        <v>1206.1400000000001</v>
      </c>
      <c r="K3166" s="136">
        <v>3939.35</v>
      </c>
      <c r="L3166" s="138">
        <f t="shared" si="106"/>
        <v>6.9692192815078863E-4</v>
      </c>
      <c r="M3166" s="138">
        <f t="shared" si="107"/>
        <v>3.0197403430690154E-3</v>
      </c>
    </row>
    <row r="3167" spans="9:13" x14ac:dyDescent="0.25">
      <c r="I3167" s="135">
        <v>38398</v>
      </c>
      <c r="J3167" s="136">
        <v>1210.1199999999999</v>
      </c>
      <c r="K3167" s="136">
        <v>3901.85</v>
      </c>
      <c r="L3167" s="138">
        <f t="shared" si="106"/>
        <v>3.2997827781184527E-3</v>
      </c>
      <c r="M3167" s="138">
        <f t="shared" si="107"/>
        <v>-9.5193369464505566E-3</v>
      </c>
    </row>
    <row r="3168" spans="9:13" x14ac:dyDescent="0.25">
      <c r="I3168" s="135">
        <v>38399</v>
      </c>
      <c r="J3168" s="136">
        <v>1210.3399999999999</v>
      </c>
      <c r="K3168" s="136">
        <v>3937.61</v>
      </c>
      <c r="L3168" s="138">
        <f t="shared" si="106"/>
        <v>1.8180015205105884E-4</v>
      </c>
      <c r="M3168" s="138">
        <f t="shared" si="107"/>
        <v>9.1648833245768589E-3</v>
      </c>
    </row>
    <row r="3169" spans="9:13" x14ac:dyDescent="0.25">
      <c r="I3169" s="135">
        <v>38400</v>
      </c>
      <c r="J3169" s="136">
        <v>1200.75</v>
      </c>
      <c r="K3169" s="136">
        <v>3993.84</v>
      </c>
      <c r="L3169" s="138">
        <f t="shared" si="106"/>
        <v>-7.9233934266403818E-3</v>
      </c>
      <c r="M3169" s="138">
        <f t="shared" si="107"/>
        <v>1.4280235980709115E-2</v>
      </c>
    </row>
    <row r="3170" spans="9:13" x14ac:dyDescent="0.25">
      <c r="I3170" s="135">
        <v>38401</v>
      </c>
      <c r="J3170" s="136">
        <v>1201.5899999999999</v>
      </c>
      <c r="K3170" s="136">
        <v>4029.27</v>
      </c>
      <c r="L3170" s="138">
        <f t="shared" si="106"/>
        <v>6.995627732666401E-4</v>
      </c>
      <c r="M3170" s="138">
        <f t="shared" si="107"/>
        <v>8.8711615888467828E-3</v>
      </c>
    </row>
    <row r="3171" spans="9:13" x14ac:dyDescent="0.25">
      <c r="I3171" s="135">
        <v>38404</v>
      </c>
      <c r="J3171" s="136">
        <v>1201.5899999999999</v>
      </c>
      <c r="K3171" s="136">
        <v>3998.2</v>
      </c>
      <c r="L3171" s="138">
        <f t="shared" si="106"/>
        <v>0</v>
      </c>
      <c r="M3171" s="138">
        <f t="shared" si="107"/>
        <v>-7.7110742144359066E-3</v>
      </c>
    </row>
    <row r="3172" spans="9:13" x14ac:dyDescent="0.25">
      <c r="I3172" s="135">
        <v>38405</v>
      </c>
      <c r="J3172" s="136">
        <v>1184.1600000000001</v>
      </c>
      <c r="K3172" s="136">
        <v>4014.95</v>
      </c>
      <c r="L3172" s="138">
        <f t="shared" si="106"/>
        <v>-1.4505779841709599E-2</v>
      </c>
      <c r="M3172" s="138">
        <f t="shared" si="107"/>
        <v>4.1893852233505077E-3</v>
      </c>
    </row>
    <row r="3173" spans="9:13" x14ac:dyDescent="0.25">
      <c r="I3173" s="135">
        <v>38406</v>
      </c>
      <c r="J3173" s="136">
        <v>1190.8</v>
      </c>
      <c r="K3173" s="136">
        <v>4049.4</v>
      </c>
      <c r="L3173" s="138">
        <f t="shared" si="106"/>
        <v>5.6073503580596137E-3</v>
      </c>
      <c r="M3173" s="138">
        <f t="shared" si="107"/>
        <v>8.5804306404812705E-3</v>
      </c>
    </row>
    <row r="3174" spans="9:13" x14ac:dyDescent="0.25">
      <c r="I3174" s="135">
        <v>38407</v>
      </c>
      <c r="J3174" s="136">
        <v>1200.2</v>
      </c>
      <c r="K3174" s="136">
        <v>4039.61</v>
      </c>
      <c r="L3174" s="138">
        <f t="shared" si="106"/>
        <v>7.8938528720188875E-3</v>
      </c>
      <c r="M3174" s="138">
        <f t="shared" si="107"/>
        <v>-2.4176421198202113E-3</v>
      </c>
    </row>
    <row r="3175" spans="9:13" x14ac:dyDescent="0.25">
      <c r="I3175" s="135">
        <v>38408</v>
      </c>
      <c r="J3175" s="136">
        <v>1211.3699999999999</v>
      </c>
      <c r="K3175" s="136">
        <v>4051.54</v>
      </c>
      <c r="L3175" s="138">
        <f t="shared" si="106"/>
        <v>9.3067822029660428E-3</v>
      </c>
      <c r="M3175" s="138">
        <f t="shared" si="107"/>
        <v>2.9532553885151872E-3</v>
      </c>
    </row>
    <row r="3176" spans="9:13" x14ac:dyDescent="0.25">
      <c r="I3176" s="135">
        <v>38411</v>
      </c>
      <c r="J3176" s="136">
        <v>1203.5999999999999</v>
      </c>
      <c r="K3176" s="136">
        <v>4078.26</v>
      </c>
      <c r="L3176" s="138">
        <f t="shared" si="106"/>
        <v>-6.4142252160776497E-3</v>
      </c>
      <c r="M3176" s="138">
        <f t="shared" si="107"/>
        <v>6.5950231270085584E-3</v>
      </c>
    </row>
    <row r="3177" spans="9:13" x14ac:dyDescent="0.25">
      <c r="I3177" s="135">
        <v>38412</v>
      </c>
      <c r="J3177" s="136">
        <v>1210.4100000000001</v>
      </c>
      <c r="K3177" s="136">
        <v>4100.45</v>
      </c>
      <c r="L3177" s="138">
        <f t="shared" si="106"/>
        <v>5.6580259222334438E-3</v>
      </c>
      <c r="M3177" s="138">
        <f t="shared" si="107"/>
        <v>5.4410459362570305E-3</v>
      </c>
    </row>
    <row r="3178" spans="9:13" x14ac:dyDescent="0.25">
      <c r="I3178" s="135">
        <v>38413</v>
      </c>
      <c r="J3178" s="136">
        <v>1210.08</v>
      </c>
      <c r="K3178" s="136">
        <v>4081.6</v>
      </c>
      <c r="L3178" s="138">
        <f t="shared" si="106"/>
        <v>-2.7263489230934523E-4</v>
      </c>
      <c r="M3178" s="138">
        <f t="shared" si="107"/>
        <v>-4.5970564206367377E-3</v>
      </c>
    </row>
    <row r="3179" spans="9:13" x14ac:dyDescent="0.25">
      <c r="I3179" s="135">
        <v>38414</v>
      </c>
      <c r="J3179" s="136">
        <v>1210.47</v>
      </c>
      <c r="K3179" s="136">
        <v>4081.32</v>
      </c>
      <c r="L3179" s="138">
        <f t="shared" si="106"/>
        <v>3.2229274097588597E-4</v>
      </c>
      <c r="M3179" s="138">
        <f t="shared" si="107"/>
        <v>-6.8600548804328046E-5</v>
      </c>
    </row>
    <row r="3180" spans="9:13" x14ac:dyDescent="0.25">
      <c r="I3180" s="135">
        <v>38415</v>
      </c>
      <c r="J3180" s="136">
        <v>1222.1199999999999</v>
      </c>
      <c r="K3180" s="136">
        <v>4115.75</v>
      </c>
      <c r="L3180" s="138">
        <f t="shared" si="106"/>
        <v>9.624360785479907E-3</v>
      </c>
      <c r="M3180" s="138">
        <f t="shared" si="107"/>
        <v>8.435996197308674E-3</v>
      </c>
    </row>
    <row r="3181" spans="9:13" x14ac:dyDescent="0.25">
      <c r="I3181" s="135">
        <v>38418</v>
      </c>
      <c r="J3181" s="136">
        <v>1225.31</v>
      </c>
      <c r="K3181" s="136">
        <v>4147.33</v>
      </c>
      <c r="L3181" s="138">
        <f t="shared" si="106"/>
        <v>2.6102183091677206E-3</v>
      </c>
      <c r="M3181" s="138">
        <f t="shared" si="107"/>
        <v>7.6729636153799255E-3</v>
      </c>
    </row>
    <row r="3182" spans="9:13" x14ac:dyDescent="0.25">
      <c r="I3182" s="135">
        <v>38419</v>
      </c>
      <c r="J3182" s="136">
        <v>1219.43</v>
      </c>
      <c r="K3182" s="136">
        <v>4168.2700000000004</v>
      </c>
      <c r="L3182" s="138">
        <f t="shared" si="106"/>
        <v>-4.7987856134365037E-3</v>
      </c>
      <c r="M3182" s="138">
        <f t="shared" si="107"/>
        <v>5.0490315455969286E-3</v>
      </c>
    </row>
    <row r="3183" spans="9:13" x14ac:dyDescent="0.25">
      <c r="I3183" s="135">
        <v>38420</v>
      </c>
      <c r="J3183" s="136">
        <v>1207.01</v>
      </c>
      <c r="K3183" s="136">
        <v>4178.0600000000004</v>
      </c>
      <c r="L3183" s="138">
        <f t="shared" si="106"/>
        <v>-1.0185086474828462E-2</v>
      </c>
      <c r="M3183" s="138">
        <f t="shared" si="107"/>
        <v>2.3486962216938832E-3</v>
      </c>
    </row>
    <row r="3184" spans="9:13" x14ac:dyDescent="0.25">
      <c r="I3184" s="135">
        <v>38421</v>
      </c>
      <c r="J3184" s="136">
        <v>1209.25</v>
      </c>
      <c r="K3184" s="136">
        <v>4174.88</v>
      </c>
      <c r="L3184" s="138">
        <f t="shared" si="106"/>
        <v>1.8558255523980821E-3</v>
      </c>
      <c r="M3184" s="138">
        <f t="shared" si="107"/>
        <v>-7.6111879676220317E-4</v>
      </c>
    </row>
    <row r="3185" spans="9:13" x14ac:dyDescent="0.25">
      <c r="I3185" s="135">
        <v>38422</v>
      </c>
      <c r="J3185" s="136">
        <v>1200.08</v>
      </c>
      <c r="K3185" s="136">
        <v>4145.28</v>
      </c>
      <c r="L3185" s="138">
        <f t="shared" si="106"/>
        <v>-7.5832127351664856E-3</v>
      </c>
      <c r="M3185" s="138">
        <f t="shared" si="107"/>
        <v>-7.0900241444066328E-3</v>
      </c>
    </row>
    <row r="3186" spans="9:13" x14ac:dyDescent="0.25">
      <c r="I3186" s="135">
        <v>38425</v>
      </c>
      <c r="J3186" s="136">
        <v>1206.83</v>
      </c>
      <c r="K3186" s="136">
        <v>4146.78</v>
      </c>
      <c r="L3186" s="138">
        <f t="shared" si="106"/>
        <v>5.6246250249983335E-3</v>
      </c>
      <c r="M3186" s="138">
        <f t="shared" si="107"/>
        <v>3.618573413617416E-4</v>
      </c>
    </row>
    <row r="3187" spans="9:13" x14ac:dyDescent="0.25">
      <c r="I3187" s="135">
        <v>38426</v>
      </c>
      <c r="J3187" s="136">
        <v>1197.75</v>
      </c>
      <c r="K3187" s="136">
        <v>4179.38</v>
      </c>
      <c r="L3187" s="138">
        <f t="shared" si="106"/>
        <v>-7.5238434576534625E-3</v>
      </c>
      <c r="M3187" s="138">
        <f t="shared" si="107"/>
        <v>7.8615214696705314E-3</v>
      </c>
    </row>
    <row r="3188" spans="9:13" x14ac:dyDescent="0.25">
      <c r="I3188" s="135">
        <v>38427</v>
      </c>
      <c r="J3188" s="136">
        <v>1188.07</v>
      </c>
      <c r="K3188" s="136">
        <v>4188.5</v>
      </c>
      <c r="L3188" s="138">
        <f t="shared" si="106"/>
        <v>-8.0818200793154361E-3</v>
      </c>
      <c r="M3188" s="138">
        <f t="shared" si="107"/>
        <v>2.1821418487909428E-3</v>
      </c>
    </row>
    <row r="3189" spans="9:13" x14ac:dyDescent="0.25">
      <c r="I3189" s="135">
        <v>38428</v>
      </c>
      <c r="J3189" s="136">
        <v>1190.21</v>
      </c>
      <c r="K3189" s="136">
        <v>4177.8999999999996</v>
      </c>
      <c r="L3189" s="138">
        <f t="shared" si="106"/>
        <v>1.8012406676375132E-3</v>
      </c>
      <c r="M3189" s="138">
        <f t="shared" si="107"/>
        <v>-2.530738928017277E-3</v>
      </c>
    </row>
    <row r="3190" spans="9:13" x14ac:dyDescent="0.25">
      <c r="I3190" s="135">
        <v>38429</v>
      </c>
      <c r="J3190" s="136">
        <v>1189.6500000000001</v>
      </c>
      <c r="K3190" s="136">
        <v>4179.7299999999996</v>
      </c>
      <c r="L3190" s="138">
        <f t="shared" si="106"/>
        <v>-4.7050520496378403E-4</v>
      </c>
      <c r="M3190" s="138">
        <f t="shared" si="107"/>
        <v>4.3801910050502102E-4</v>
      </c>
    </row>
    <row r="3191" spans="9:13" x14ac:dyDescent="0.25">
      <c r="I3191" s="135">
        <v>38432</v>
      </c>
      <c r="J3191" s="136">
        <v>1183.78</v>
      </c>
      <c r="K3191" s="136">
        <v>4178.92</v>
      </c>
      <c r="L3191" s="138">
        <f t="shared" si="106"/>
        <v>-4.9342243517001786E-3</v>
      </c>
      <c r="M3191" s="138">
        <f t="shared" si="107"/>
        <v>-1.9379242199842831E-4</v>
      </c>
    </row>
    <row r="3192" spans="9:13" x14ac:dyDescent="0.25">
      <c r="I3192" s="135">
        <v>38433</v>
      </c>
      <c r="J3192" s="136">
        <v>1171.71</v>
      </c>
      <c r="K3192" s="136">
        <v>4241.96</v>
      </c>
      <c r="L3192" s="138">
        <f t="shared" si="106"/>
        <v>-1.0196151311899116E-2</v>
      </c>
      <c r="M3192" s="138">
        <f t="shared" si="107"/>
        <v>1.5085237334048023E-2</v>
      </c>
    </row>
    <row r="3193" spans="9:13" x14ac:dyDescent="0.25">
      <c r="I3193" s="135">
        <v>38434</v>
      </c>
      <c r="J3193" s="136">
        <v>1172.53</v>
      </c>
      <c r="K3193" s="136">
        <v>4193.2</v>
      </c>
      <c r="L3193" s="138">
        <f t="shared" si="106"/>
        <v>6.9983186966052723E-4</v>
      </c>
      <c r="M3193" s="138">
        <f t="shared" si="107"/>
        <v>-1.1494686418542423E-2</v>
      </c>
    </row>
    <row r="3194" spans="9:13" x14ac:dyDescent="0.25">
      <c r="I3194" s="135">
        <v>38435</v>
      </c>
      <c r="J3194" s="136">
        <v>1171.42</v>
      </c>
      <c r="K3194" s="136">
        <v>4193.2</v>
      </c>
      <c r="L3194" s="138">
        <f t="shared" si="106"/>
        <v>-9.4667087409268846E-4</v>
      </c>
      <c r="M3194" s="138">
        <f t="shared" si="107"/>
        <v>0</v>
      </c>
    </row>
    <row r="3195" spans="9:13" x14ac:dyDescent="0.25">
      <c r="I3195" s="135">
        <v>38436</v>
      </c>
      <c r="J3195" s="136">
        <v>1171.42</v>
      </c>
      <c r="K3195" s="136">
        <v>4193.2</v>
      </c>
      <c r="L3195" s="138">
        <f t="shared" si="106"/>
        <v>0</v>
      </c>
      <c r="M3195" s="138">
        <f t="shared" si="107"/>
        <v>0</v>
      </c>
    </row>
    <row r="3196" spans="9:13" x14ac:dyDescent="0.25">
      <c r="I3196" s="135">
        <v>38439</v>
      </c>
      <c r="J3196" s="136">
        <v>1174.28</v>
      </c>
      <c r="K3196" s="136">
        <v>4172.3599999999997</v>
      </c>
      <c r="L3196" s="138">
        <f t="shared" si="106"/>
        <v>2.4414812791312252E-3</v>
      </c>
      <c r="M3196" s="138">
        <f t="shared" si="107"/>
        <v>-4.9699513498044799E-3</v>
      </c>
    </row>
    <row r="3197" spans="9:13" x14ac:dyDescent="0.25">
      <c r="I3197" s="135">
        <v>38440</v>
      </c>
      <c r="J3197" s="136">
        <v>1165.3599999999999</v>
      </c>
      <c r="K3197" s="136">
        <v>4134.28</v>
      </c>
      <c r="L3197" s="138">
        <f t="shared" si="106"/>
        <v>-7.5961440201656105E-3</v>
      </c>
      <c r="M3197" s="138">
        <f t="shared" si="107"/>
        <v>-9.126729237170313E-3</v>
      </c>
    </row>
    <row r="3198" spans="9:13" x14ac:dyDescent="0.25">
      <c r="I3198" s="135">
        <v>38441</v>
      </c>
      <c r="J3198" s="136">
        <v>1181.4100000000001</v>
      </c>
      <c r="K3198" s="136">
        <v>4155.6899999999996</v>
      </c>
      <c r="L3198" s="138">
        <f t="shared" si="106"/>
        <v>1.3772568133452481E-2</v>
      </c>
      <c r="M3198" s="138">
        <f t="shared" si="107"/>
        <v>5.1786526311715358E-3</v>
      </c>
    </row>
    <row r="3199" spans="9:13" x14ac:dyDescent="0.25">
      <c r="I3199" s="135">
        <v>38442</v>
      </c>
      <c r="J3199" s="136">
        <v>1180.5899999999999</v>
      </c>
      <c r="K3199" s="136">
        <v>4159.8500000000004</v>
      </c>
      <c r="L3199" s="138">
        <f t="shared" si="106"/>
        <v>-6.9408588043114888E-4</v>
      </c>
      <c r="M3199" s="138">
        <f t="shared" si="107"/>
        <v>1.0010371322213072E-3</v>
      </c>
    </row>
    <row r="3200" spans="9:13" x14ac:dyDescent="0.25">
      <c r="I3200" s="135">
        <v>38443</v>
      </c>
      <c r="J3200" s="136">
        <v>1172.92</v>
      </c>
      <c r="K3200" s="136">
        <v>4135.0600000000004</v>
      </c>
      <c r="L3200" s="138">
        <f t="shared" si="106"/>
        <v>-6.4967516241877755E-3</v>
      </c>
      <c r="M3200" s="138">
        <f t="shared" si="107"/>
        <v>-5.959349495775079E-3</v>
      </c>
    </row>
    <row r="3201" spans="9:13" x14ac:dyDescent="0.25">
      <c r="I3201" s="135">
        <v>38446</v>
      </c>
      <c r="J3201" s="136">
        <v>1176.1199999999999</v>
      </c>
      <c r="K3201" s="136">
        <v>4135.0600000000004</v>
      </c>
      <c r="L3201" s="138">
        <f t="shared" si="106"/>
        <v>2.7282338096373307E-3</v>
      </c>
      <c r="M3201" s="138">
        <f t="shared" si="107"/>
        <v>0</v>
      </c>
    </row>
    <row r="3202" spans="9:13" x14ac:dyDescent="0.25">
      <c r="I3202" s="135">
        <v>38447</v>
      </c>
      <c r="J3202" s="136">
        <v>1181.3900000000001</v>
      </c>
      <c r="K3202" s="136">
        <v>4097.26</v>
      </c>
      <c r="L3202" s="138">
        <f t="shared" si="106"/>
        <v>4.4808352889162753E-3</v>
      </c>
      <c r="M3202" s="138">
        <f t="shared" si="107"/>
        <v>-9.1413425681852681E-3</v>
      </c>
    </row>
    <row r="3203" spans="9:13" x14ac:dyDescent="0.25">
      <c r="I3203" s="135">
        <v>38448</v>
      </c>
      <c r="J3203" s="136">
        <v>1184.07</v>
      </c>
      <c r="K3203" s="136">
        <v>4096.25</v>
      </c>
      <c r="L3203" s="138">
        <f t="shared" si="106"/>
        <v>2.2685142078397785E-3</v>
      </c>
      <c r="M3203" s="138">
        <f t="shared" si="107"/>
        <v>-2.4650620170558329E-4</v>
      </c>
    </row>
    <row r="3204" spans="9:13" x14ac:dyDescent="0.25">
      <c r="I3204" s="135">
        <v>38449</v>
      </c>
      <c r="J3204" s="136">
        <v>1191.1400000000001</v>
      </c>
      <c r="K3204" s="136">
        <v>4105.99</v>
      </c>
      <c r="L3204" s="138">
        <f t="shared" si="106"/>
        <v>5.9709307726740516E-3</v>
      </c>
      <c r="M3204" s="138">
        <f t="shared" si="107"/>
        <v>2.3777845590478566E-3</v>
      </c>
    </row>
    <row r="3205" spans="9:13" x14ac:dyDescent="0.25">
      <c r="I3205" s="135">
        <v>38450</v>
      </c>
      <c r="J3205" s="136">
        <v>1181.2</v>
      </c>
      <c r="K3205" s="136">
        <v>4106.95</v>
      </c>
      <c r="L3205" s="138">
        <f t="shared" si="106"/>
        <v>-8.3449468576322298E-3</v>
      </c>
      <c r="M3205" s="138">
        <f t="shared" si="107"/>
        <v>2.3380475841393585E-4</v>
      </c>
    </row>
    <row r="3206" spans="9:13" x14ac:dyDescent="0.25">
      <c r="I3206" s="135">
        <v>38453</v>
      </c>
      <c r="J3206" s="136">
        <v>1181.21</v>
      </c>
      <c r="K3206" s="136">
        <v>4110.37</v>
      </c>
      <c r="L3206" s="138">
        <f t="shared" si="106"/>
        <v>8.465966813402392E-6</v>
      </c>
      <c r="M3206" s="138">
        <f t="shared" si="107"/>
        <v>8.3273475450153353E-4</v>
      </c>
    </row>
    <row r="3207" spans="9:13" x14ac:dyDescent="0.25">
      <c r="I3207" s="135">
        <v>38454</v>
      </c>
      <c r="J3207" s="136">
        <v>1187.76</v>
      </c>
      <c r="K3207" s="136">
        <v>4105.1499999999996</v>
      </c>
      <c r="L3207" s="138">
        <f t="shared" ref="L3207:L3270" si="108">(J3207-J3206)/J3206</f>
        <v>5.5451613176318816E-3</v>
      </c>
      <c r="M3207" s="138">
        <f t="shared" ref="M3207:M3270" si="109">(K3207-K3206)/K3206</f>
        <v>-1.2699586655216574E-3</v>
      </c>
    </row>
    <row r="3208" spans="9:13" x14ac:dyDescent="0.25">
      <c r="I3208" s="135">
        <v>38455</v>
      </c>
      <c r="J3208" s="136">
        <v>1173.79</v>
      </c>
      <c r="K3208" s="136">
        <v>4075.91</v>
      </c>
      <c r="L3208" s="138">
        <f t="shared" si="108"/>
        <v>-1.1761635347208213E-2</v>
      </c>
      <c r="M3208" s="138">
        <f t="shared" si="109"/>
        <v>-7.1227604350632212E-3</v>
      </c>
    </row>
    <row r="3209" spans="9:13" x14ac:dyDescent="0.25">
      <c r="I3209" s="135">
        <v>38456</v>
      </c>
      <c r="J3209" s="136">
        <v>1162.05</v>
      </c>
      <c r="K3209" s="136">
        <v>4013.06</v>
      </c>
      <c r="L3209" s="138">
        <f t="shared" si="108"/>
        <v>-1.0001789076410609E-2</v>
      </c>
      <c r="M3209" s="138">
        <f t="shared" si="109"/>
        <v>-1.541986942793141E-2</v>
      </c>
    </row>
    <row r="3210" spans="9:13" x14ac:dyDescent="0.25">
      <c r="I3210" s="135">
        <v>38457</v>
      </c>
      <c r="J3210" s="136">
        <v>1142.6199999999999</v>
      </c>
      <c r="K3210" s="136">
        <v>4019.57</v>
      </c>
      <c r="L3210" s="138">
        <f t="shared" si="108"/>
        <v>-1.6720450927240709E-2</v>
      </c>
      <c r="M3210" s="138">
        <f t="shared" si="109"/>
        <v>1.6222035055544193E-3</v>
      </c>
    </row>
    <row r="3211" spans="9:13" x14ac:dyDescent="0.25">
      <c r="I3211" s="135">
        <v>38460</v>
      </c>
      <c r="J3211" s="136">
        <v>1145.98</v>
      </c>
      <c r="K3211" s="136">
        <v>4011.5</v>
      </c>
      <c r="L3211" s="138">
        <f t="shared" si="108"/>
        <v>2.9406101766117588E-3</v>
      </c>
      <c r="M3211" s="138">
        <f t="shared" si="109"/>
        <v>-2.0076774381339703E-3</v>
      </c>
    </row>
    <row r="3212" spans="9:13" x14ac:dyDescent="0.25">
      <c r="I3212" s="135">
        <v>38461</v>
      </c>
      <c r="J3212" s="136">
        <v>1152.78</v>
      </c>
      <c r="K3212" s="136">
        <v>4062.28</v>
      </c>
      <c r="L3212" s="138">
        <f t="shared" si="108"/>
        <v>5.9337859299463816E-3</v>
      </c>
      <c r="M3212" s="138">
        <f t="shared" si="109"/>
        <v>1.2658606506294454E-2</v>
      </c>
    </row>
    <row r="3213" spans="9:13" x14ac:dyDescent="0.25">
      <c r="I3213" s="135">
        <v>38462</v>
      </c>
      <c r="J3213" s="136">
        <v>1137.5</v>
      </c>
      <c r="K3213" s="136">
        <v>4100.33</v>
      </c>
      <c r="L3213" s="138">
        <f t="shared" si="108"/>
        <v>-1.3254914207394275E-2</v>
      </c>
      <c r="M3213" s="138">
        <f t="shared" si="109"/>
        <v>9.366661086877252E-3</v>
      </c>
    </row>
    <row r="3214" spans="9:13" x14ac:dyDescent="0.25">
      <c r="I3214" s="135">
        <v>38463</v>
      </c>
      <c r="J3214" s="136">
        <v>1159.95</v>
      </c>
      <c r="K3214" s="136">
        <v>4077.12</v>
      </c>
      <c r="L3214" s="138">
        <f t="shared" si="108"/>
        <v>1.9736263736263776E-2</v>
      </c>
      <c r="M3214" s="138">
        <f t="shared" si="109"/>
        <v>-5.6605200069262803E-3</v>
      </c>
    </row>
    <row r="3215" spans="9:13" x14ac:dyDescent="0.25">
      <c r="I3215" s="135">
        <v>38464</v>
      </c>
      <c r="J3215" s="136">
        <v>1152.1199999999999</v>
      </c>
      <c r="K3215" s="136">
        <v>4074.8</v>
      </c>
      <c r="L3215" s="138">
        <f t="shared" si="108"/>
        <v>-6.7502909608174099E-3</v>
      </c>
      <c r="M3215" s="138">
        <f t="shared" si="109"/>
        <v>-5.6902911859344559E-4</v>
      </c>
    </row>
    <row r="3216" spans="9:13" x14ac:dyDescent="0.25">
      <c r="I3216" s="135">
        <v>38467</v>
      </c>
      <c r="J3216" s="136">
        <v>1162.0999999999999</v>
      </c>
      <c r="K3216" s="136">
        <v>4075.17</v>
      </c>
      <c r="L3216" s="138">
        <f t="shared" si="108"/>
        <v>8.6622921223483834E-3</v>
      </c>
      <c r="M3216" s="138">
        <f t="shared" si="109"/>
        <v>9.0802002552245716E-5</v>
      </c>
    </row>
    <row r="3217" spans="9:13" x14ac:dyDescent="0.25">
      <c r="I3217" s="135">
        <v>38468</v>
      </c>
      <c r="J3217" s="136">
        <v>1151.74</v>
      </c>
      <c r="K3217" s="136">
        <v>4051.42</v>
      </c>
      <c r="L3217" s="138">
        <f t="shared" si="108"/>
        <v>-8.9148954478959642E-3</v>
      </c>
      <c r="M3217" s="138">
        <f t="shared" si="109"/>
        <v>-5.8279777285364784E-3</v>
      </c>
    </row>
    <row r="3218" spans="9:13" x14ac:dyDescent="0.25">
      <c r="I3218" s="135">
        <v>38469</v>
      </c>
      <c r="J3218" s="136">
        <v>1156.3800000000001</v>
      </c>
      <c r="K3218" s="136">
        <v>4008.93</v>
      </c>
      <c r="L3218" s="138">
        <f t="shared" si="108"/>
        <v>4.028687030058954E-3</v>
      </c>
      <c r="M3218" s="138">
        <f t="shared" si="109"/>
        <v>-1.0487680862512462E-2</v>
      </c>
    </row>
    <row r="3219" spans="9:13" x14ac:dyDescent="0.25">
      <c r="I3219" s="135">
        <v>38470</v>
      </c>
      <c r="J3219" s="136">
        <v>1143.22</v>
      </c>
      <c r="K3219" s="136">
        <v>3991.92</v>
      </c>
      <c r="L3219" s="138">
        <f t="shared" si="108"/>
        <v>-1.1380342102077242E-2</v>
      </c>
      <c r="M3219" s="138">
        <f t="shared" si="109"/>
        <v>-4.243027441237379E-3</v>
      </c>
    </row>
    <row r="3220" spans="9:13" x14ac:dyDescent="0.25">
      <c r="I3220" s="135">
        <v>38471</v>
      </c>
      <c r="J3220" s="136">
        <v>1156.8499999999999</v>
      </c>
      <c r="K3220" s="136">
        <v>3986.29</v>
      </c>
      <c r="L3220" s="138">
        <f t="shared" si="108"/>
        <v>1.1922464617483846E-2</v>
      </c>
      <c r="M3220" s="138">
        <f t="shared" si="109"/>
        <v>-1.4103489047876984E-3</v>
      </c>
    </row>
    <row r="3221" spans="9:13" x14ac:dyDescent="0.25">
      <c r="I3221" s="135">
        <v>38474</v>
      </c>
      <c r="J3221" s="136">
        <v>1162.1600000000001</v>
      </c>
      <c r="K3221" s="136">
        <v>4004.36</v>
      </c>
      <c r="L3221" s="138">
        <f t="shared" si="108"/>
        <v>4.5900505683538692E-3</v>
      </c>
      <c r="M3221" s="138">
        <f t="shared" si="109"/>
        <v>4.5330369842636045E-3</v>
      </c>
    </row>
    <row r="3222" spans="9:13" x14ac:dyDescent="0.25">
      <c r="I3222" s="135">
        <v>38475</v>
      </c>
      <c r="J3222" s="136">
        <v>1161.17</v>
      </c>
      <c r="K3222" s="136">
        <v>3947.81</v>
      </c>
      <c r="L3222" s="138">
        <f t="shared" si="108"/>
        <v>-8.5186204997591468E-4</v>
      </c>
      <c r="M3222" s="138">
        <f t="shared" si="109"/>
        <v>-1.4122106903475257E-2</v>
      </c>
    </row>
    <row r="3223" spans="9:13" x14ac:dyDescent="0.25">
      <c r="I3223" s="135">
        <v>38476</v>
      </c>
      <c r="J3223" s="136">
        <v>1175.6500000000001</v>
      </c>
      <c r="K3223" s="136">
        <v>3886.18</v>
      </c>
      <c r="L3223" s="138">
        <f t="shared" si="108"/>
        <v>1.2470180938191666E-2</v>
      </c>
      <c r="M3223" s="138">
        <f t="shared" si="109"/>
        <v>-1.5611186961885225E-2</v>
      </c>
    </row>
    <row r="3224" spans="9:13" x14ac:dyDescent="0.25">
      <c r="I3224" s="135">
        <v>38477</v>
      </c>
      <c r="J3224" s="136">
        <v>1172.6300000000001</v>
      </c>
      <c r="K3224" s="136">
        <v>3904.19</v>
      </c>
      <c r="L3224" s="138">
        <f t="shared" si="108"/>
        <v>-2.5687917322332172E-3</v>
      </c>
      <c r="M3224" s="138">
        <f t="shared" si="109"/>
        <v>4.6343710275901315E-3</v>
      </c>
    </row>
    <row r="3225" spans="9:13" x14ac:dyDescent="0.25">
      <c r="I3225" s="135">
        <v>38478</v>
      </c>
      <c r="J3225" s="136">
        <v>1171.3499999999999</v>
      </c>
      <c r="K3225" s="136">
        <v>3918.45</v>
      </c>
      <c r="L3225" s="138">
        <f t="shared" si="108"/>
        <v>-1.0915634087480279E-3</v>
      </c>
      <c r="M3225" s="138">
        <f t="shared" si="109"/>
        <v>3.6524861751092452E-3</v>
      </c>
    </row>
    <row r="3226" spans="9:13" x14ac:dyDescent="0.25">
      <c r="I3226" s="135">
        <v>38481</v>
      </c>
      <c r="J3226" s="136">
        <v>1178.8399999999999</v>
      </c>
      <c r="K3226" s="136">
        <v>3903.97</v>
      </c>
      <c r="L3226" s="138">
        <f t="shared" si="108"/>
        <v>6.3943313271012164E-3</v>
      </c>
      <c r="M3226" s="138">
        <f t="shared" si="109"/>
        <v>-3.6953387181155864E-3</v>
      </c>
    </row>
    <row r="3227" spans="9:13" x14ac:dyDescent="0.25">
      <c r="I3227" s="135">
        <v>38482</v>
      </c>
      <c r="J3227" s="136">
        <v>1166.22</v>
      </c>
      <c r="K3227" s="136">
        <v>3880.73</v>
      </c>
      <c r="L3227" s="138">
        <f t="shared" si="108"/>
        <v>-1.0705439245359754E-2</v>
      </c>
      <c r="M3227" s="138">
        <f t="shared" si="109"/>
        <v>-5.9529145971920338E-3</v>
      </c>
    </row>
    <row r="3228" spans="9:13" x14ac:dyDescent="0.25">
      <c r="I3228" s="135">
        <v>38483</v>
      </c>
      <c r="J3228" s="136">
        <v>1171.1099999999999</v>
      </c>
      <c r="K3228" s="136">
        <v>3863.85</v>
      </c>
      <c r="L3228" s="138">
        <f t="shared" si="108"/>
        <v>4.1930339044090074E-3</v>
      </c>
      <c r="M3228" s="138">
        <f t="shared" si="109"/>
        <v>-4.3496970930727236E-3</v>
      </c>
    </row>
    <row r="3229" spans="9:13" x14ac:dyDescent="0.25">
      <c r="I3229" s="135">
        <v>38484</v>
      </c>
      <c r="J3229" s="136">
        <v>1159.3599999999999</v>
      </c>
      <c r="K3229" s="136">
        <v>3769.14</v>
      </c>
      <c r="L3229" s="138">
        <f t="shared" si="108"/>
        <v>-1.0033216350300144E-2</v>
      </c>
      <c r="M3229" s="138">
        <f t="shared" si="109"/>
        <v>-2.4511821111067988E-2</v>
      </c>
    </row>
    <row r="3230" spans="9:13" x14ac:dyDescent="0.25">
      <c r="I3230" s="135">
        <v>38485</v>
      </c>
      <c r="J3230" s="136">
        <v>1154.05</v>
      </c>
      <c r="K3230" s="136">
        <v>3703.17</v>
      </c>
      <c r="L3230" s="138">
        <f t="shared" si="108"/>
        <v>-4.5801131658845797E-3</v>
      </c>
      <c r="M3230" s="138">
        <f t="shared" si="109"/>
        <v>-1.7502666390741602E-2</v>
      </c>
    </row>
    <row r="3231" spans="9:13" x14ac:dyDescent="0.25">
      <c r="I3231" s="135">
        <v>38488</v>
      </c>
      <c r="J3231" s="136">
        <v>1165.69</v>
      </c>
      <c r="K3231" s="136">
        <v>3706.48</v>
      </c>
      <c r="L3231" s="138">
        <f t="shared" si="108"/>
        <v>1.0086218101468827E-2</v>
      </c>
      <c r="M3231" s="138">
        <f t="shared" si="109"/>
        <v>8.9382880073017048E-4</v>
      </c>
    </row>
    <row r="3232" spans="9:13" x14ac:dyDescent="0.25">
      <c r="I3232" s="135">
        <v>38489</v>
      </c>
      <c r="J3232" s="136">
        <v>1173.8</v>
      </c>
      <c r="K3232" s="136">
        <v>3782.19</v>
      </c>
      <c r="L3232" s="138">
        <f t="shared" si="108"/>
        <v>6.9572527859035416E-3</v>
      </c>
      <c r="M3232" s="138">
        <f t="shared" si="109"/>
        <v>2.0426388379270907E-2</v>
      </c>
    </row>
    <row r="3233" spans="9:13" x14ac:dyDescent="0.25">
      <c r="I3233" s="135">
        <v>38490</v>
      </c>
      <c r="J3233" s="136">
        <v>1185.56</v>
      </c>
      <c r="K3233" s="136">
        <v>3848.09</v>
      </c>
      <c r="L3233" s="138">
        <f t="shared" si="108"/>
        <v>1.0018742545578456E-2</v>
      </c>
      <c r="M3233" s="138">
        <f t="shared" si="109"/>
        <v>1.7423767711299561E-2</v>
      </c>
    </row>
    <row r="3234" spans="9:13" x14ac:dyDescent="0.25">
      <c r="I3234" s="135">
        <v>38491</v>
      </c>
      <c r="J3234" s="136">
        <v>1191.08</v>
      </c>
      <c r="K3234" s="136">
        <v>3857.89</v>
      </c>
      <c r="L3234" s="138">
        <f t="shared" si="108"/>
        <v>4.6560275312932135E-3</v>
      </c>
      <c r="M3234" s="138">
        <f t="shared" si="109"/>
        <v>2.5467179821677057E-3</v>
      </c>
    </row>
    <row r="3235" spans="9:13" x14ac:dyDescent="0.25">
      <c r="I3235" s="135">
        <v>38492</v>
      </c>
      <c r="J3235" s="136">
        <v>1189.28</v>
      </c>
      <c r="K3235" s="136">
        <v>3878.8</v>
      </c>
      <c r="L3235" s="138">
        <f t="shared" si="108"/>
        <v>-1.511233502367561E-3</v>
      </c>
      <c r="M3235" s="138">
        <f t="shared" si="109"/>
        <v>5.420061225177574E-3</v>
      </c>
    </row>
    <row r="3236" spans="9:13" x14ac:dyDescent="0.25">
      <c r="I3236" s="135">
        <v>38495</v>
      </c>
      <c r="J3236" s="136">
        <v>1193.8599999999999</v>
      </c>
      <c r="K3236" s="136">
        <v>3886.17</v>
      </c>
      <c r="L3236" s="138">
        <f t="shared" si="108"/>
        <v>3.85106955468849E-3</v>
      </c>
      <c r="M3236" s="138">
        <f t="shared" si="109"/>
        <v>1.9000721872743866E-3</v>
      </c>
    </row>
    <row r="3237" spans="9:13" x14ac:dyDescent="0.25">
      <c r="I3237" s="135">
        <v>38496</v>
      </c>
      <c r="J3237" s="136">
        <v>1194.07</v>
      </c>
      <c r="K3237" s="136">
        <v>3871.02</v>
      </c>
      <c r="L3237" s="138">
        <f t="shared" si="108"/>
        <v>1.7590002177812842E-4</v>
      </c>
      <c r="M3237" s="138">
        <f t="shared" si="109"/>
        <v>-3.8984398520908996E-3</v>
      </c>
    </row>
    <row r="3238" spans="9:13" x14ac:dyDescent="0.25">
      <c r="I3238" s="135">
        <v>38497</v>
      </c>
      <c r="J3238" s="136">
        <v>1190.01</v>
      </c>
      <c r="K3238" s="136">
        <v>3878.63</v>
      </c>
      <c r="L3238" s="138">
        <f t="shared" si="108"/>
        <v>-3.4001356704380361E-3</v>
      </c>
      <c r="M3238" s="138">
        <f t="shared" si="109"/>
        <v>1.9658901271499829E-3</v>
      </c>
    </row>
    <row r="3239" spans="9:13" x14ac:dyDescent="0.25">
      <c r="I3239" s="135">
        <v>38498</v>
      </c>
      <c r="J3239" s="136">
        <v>1197.6199999999999</v>
      </c>
      <c r="K3239" s="136">
        <v>3868.85</v>
      </c>
      <c r="L3239" s="138">
        <f t="shared" si="108"/>
        <v>6.3949042445020634E-3</v>
      </c>
      <c r="M3239" s="138">
        <f t="shared" si="109"/>
        <v>-2.5215088832913168E-3</v>
      </c>
    </row>
    <row r="3240" spans="9:13" x14ac:dyDescent="0.25">
      <c r="I3240" s="135">
        <v>38499</v>
      </c>
      <c r="J3240" s="136">
        <v>1198.78</v>
      </c>
      <c r="K3240" s="136">
        <v>3894.04</v>
      </c>
      <c r="L3240" s="138">
        <f t="shared" si="108"/>
        <v>9.685876989362919E-4</v>
      </c>
      <c r="M3240" s="138">
        <f t="shared" si="109"/>
        <v>6.5109787146051291E-3</v>
      </c>
    </row>
    <row r="3241" spans="9:13" x14ac:dyDescent="0.25">
      <c r="I3241" s="135">
        <v>38502</v>
      </c>
      <c r="J3241" s="136">
        <v>1198.78</v>
      </c>
      <c r="K3241" s="136">
        <v>3909.64</v>
      </c>
      <c r="L3241" s="138">
        <f t="shared" si="108"/>
        <v>0</v>
      </c>
      <c r="M3241" s="138">
        <f t="shared" si="109"/>
        <v>4.0061221764542505E-3</v>
      </c>
    </row>
    <row r="3242" spans="9:13" x14ac:dyDescent="0.25">
      <c r="I3242" s="135">
        <v>38503</v>
      </c>
      <c r="J3242" s="136">
        <v>1191.5</v>
      </c>
      <c r="K3242" s="136">
        <v>3925.34</v>
      </c>
      <c r="L3242" s="138">
        <f t="shared" si="108"/>
        <v>-6.0728407214000676E-3</v>
      </c>
      <c r="M3242" s="138">
        <f t="shared" si="109"/>
        <v>4.0157150018928275E-3</v>
      </c>
    </row>
    <row r="3243" spans="9:13" x14ac:dyDescent="0.25">
      <c r="I3243" s="135">
        <v>38504</v>
      </c>
      <c r="J3243" s="136">
        <v>1202.27</v>
      </c>
      <c r="K3243" s="136">
        <v>3961.19</v>
      </c>
      <c r="L3243" s="138">
        <f t="shared" si="108"/>
        <v>9.0390264372639372E-3</v>
      </c>
      <c r="M3243" s="138">
        <f t="shared" si="109"/>
        <v>9.1329668258036019E-3</v>
      </c>
    </row>
    <row r="3244" spans="9:13" x14ac:dyDescent="0.25">
      <c r="I3244" s="135">
        <v>38505</v>
      </c>
      <c r="J3244" s="136">
        <v>1204.29</v>
      </c>
      <c r="K3244" s="136">
        <v>4024.32</v>
      </c>
      <c r="L3244" s="138">
        <f t="shared" si="108"/>
        <v>1.680155040049225E-3</v>
      </c>
      <c r="M3244" s="138">
        <f t="shared" si="109"/>
        <v>1.5937130003862501E-2</v>
      </c>
    </row>
    <row r="3245" spans="9:13" x14ac:dyDescent="0.25">
      <c r="I3245" s="135">
        <v>38506</v>
      </c>
      <c r="J3245" s="136">
        <v>1196.02</v>
      </c>
      <c r="K3245" s="136">
        <v>4073.58</v>
      </c>
      <c r="L3245" s="138">
        <f t="shared" si="108"/>
        <v>-6.8671167243770041E-3</v>
      </c>
      <c r="M3245" s="138">
        <f t="shared" si="109"/>
        <v>1.2240577290076276E-2</v>
      </c>
    </row>
    <row r="3246" spans="9:13" x14ac:dyDescent="0.25">
      <c r="I3246" s="135">
        <v>38509</v>
      </c>
      <c r="J3246" s="136">
        <v>1197.51</v>
      </c>
      <c r="K3246" s="136">
        <v>4082.58</v>
      </c>
      <c r="L3246" s="138">
        <f t="shared" si="108"/>
        <v>1.2457985652413915E-3</v>
      </c>
      <c r="M3246" s="138">
        <f t="shared" si="109"/>
        <v>2.2093588440634526E-3</v>
      </c>
    </row>
    <row r="3247" spans="9:13" x14ac:dyDescent="0.25">
      <c r="I3247" s="135">
        <v>38510</v>
      </c>
      <c r="J3247" s="136">
        <v>1197.26</v>
      </c>
      <c r="K3247" s="136">
        <v>4052.28</v>
      </c>
      <c r="L3247" s="138">
        <f t="shared" si="108"/>
        <v>-2.0876652387036434E-4</v>
      </c>
      <c r="M3247" s="138">
        <f t="shared" si="109"/>
        <v>-7.421777405464125E-3</v>
      </c>
    </row>
    <row r="3248" spans="9:13" x14ac:dyDescent="0.25">
      <c r="I3248" s="135">
        <v>38511</v>
      </c>
      <c r="J3248" s="136">
        <v>1194.67</v>
      </c>
      <c r="K3248" s="136">
        <v>4030.62</v>
      </c>
      <c r="L3248" s="138">
        <f t="shared" si="108"/>
        <v>-2.1632728062408483E-3</v>
      </c>
      <c r="M3248" s="138">
        <f t="shared" si="109"/>
        <v>-5.3451390328408468E-3</v>
      </c>
    </row>
    <row r="3249" spans="9:13" x14ac:dyDescent="0.25">
      <c r="I3249" s="135">
        <v>38512</v>
      </c>
      <c r="J3249" s="136">
        <v>1200.93</v>
      </c>
      <c r="K3249" s="136">
        <v>3998.13</v>
      </c>
      <c r="L3249" s="138">
        <f t="shared" si="108"/>
        <v>5.2399407367724896E-3</v>
      </c>
      <c r="M3249" s="138">
        <f t="shared" si="109"/>
        <v>-8.0607946172052396E-3</v>
      </c>
    </row>
    <row r="3250" spans="9:13" x14ac:dyDescent="0.25">
      <c r="I3250" s="135">
        <v>38513</v>
      </c>
      <c r="J3250" s="136">
        <v>1198.1099999999999</v>
      </c>
      <c r="K3250" s="136">
        <v>4008.09</v>
      </c>
      <c r="L3250" s="138">
        <f t="shared" si="108"/>
        <v>-2.348180160375845E-3</v>
      </c>
      <c r="M3250" s="138">
        <f t="shared" si="109"/>
        <v>2.4911646194596066E-3</v>
      </c>
    </row>
    <row r="3251" spans="9:13" x14ac:dyDescent="0.25">
      <c r="I3251" s="135">
        <v>38516</v>
      </c>
      <c r="J3251" s="136">
        <v>1200.82</v>
      </c>
      <c r="K3251" s="136">
        <v>4002.48</v>
      </c>
      <c r="L3251" s="138">
        <f t="shared" si="108"/>
        <v>2.2618958192486805E-3</v>
      </c>
      <c r="M3251" s="138">
        <f t="shared" si="109"/>
        <v>-1.3996691691055159E-3</v>
      </c>
    </row>
    <row r="3252" spans="9:13" x14ac:dyDescent="0.25">
      <c r="I3252" s="135">
        <v>38517</v>
      </c>
      <c r="J3252" s="136">
        <v>1203.9100000000001</v>
      </c>
      <c r="K3252" s="136">
        <v>3970.51</v>
      </c>
      <c r="L3252" s="138">
        <f t="shared" si="108"/>
        <v>2.5732416182276657E-3</v>
      </c>
      <c r="M3252" s="138">
        <f t="shared" si="109"/>
        <v>-7.9875477204132943E-3</v>
      </c>
    </row>
    <row r="3253" spans="9:13" x14ac:dyDescent="0.25">
      <c r="I3253" s="135">
        <v>38518</v>
      </c>
      <c r="J3253" s="136">
        <v>1206.58</v>
      </c>
      <c r="K3253" s="136">
        <v>3989.26</v>
      </c>
      <c r="L3253" s="138">
        <f t="shared" si="108"/>
        <v>2.2177737538519034E-3</v>
      </c>
      <c r="M3253" s="138">
        <f t="shared" si="109"/>
        <v>4.7223152693230842E-3</v>
      </c>
    </row>
    <row r="3254" spans="9:13" x14ac:dyDescent="0.25">
      <c r="I3254" s="135">
        <v>38519</v>
      </c>
      <c r="J3254" s="136">
        <v>1210.96</v>
      </c>
      <c r="K3254" s="136">
        <v>4029.98</v>
      </c>
      <c r="L3254" s="138">
        <f t="shared" si="108"/>
        <v>3.6300949791974917E-3</v>
      </c>
      <c r="M3254" s="138">
        <f t="shared" si="109"/>
        <v>1.0207406887492868E-2</v>
      </c>
    </row>
    <row r="3255" spans="9:13" x14ac:dyDescent="0.25">
      <c r="I3255" s="135">
        <v>38520</v>
      </c>
      <c r="J3255" s="136">
        <v>1216.96</v>
      </c>
      <c r="K3255" s="136">
        <v>4056.63</v>
      </c>
      <c r="L3255" s="138">
        <f t="shared" si="108"/>
        <v>4.9547466472881019E-3</v>
      </c>
      <c r="M3255" s="138">
        <f t="shared" si="109"/>
        <v>6.6129360443476374E-3</v>
      </c>
    </row>
    <row r="3256" spans="9:13" x14ac:dyDescent="0.25">
      <c r="I3256" s="135">
        <v>38523</v>
      </c>
      <c r="J3256" s="136">
        <v>1216.0999999999999</v>
      </c>
      <c r="K3256" s="136">
        <v>4053.2</v>
      </c>
      <c r="L3256" s="138">
        <f t="shared" si="108"/>
        <v>-7.0667893768088289E-4</v>
      </c>
      <c r="M3256" s="138">
        <f t="shared" si="109"/>
        <v>-8.4552941727500191E-4</v>
      </c>
    </row>
    <row r="3257" spans="9:13" x14ac:dyDescent="0.25">
      <c r="I3257" s="135">
        <v>38524</v>
      </c>
      <c r="J3257" s="136">
        <v>1213.6099999999999</v>
      </c>
      <c r="K3257" s="136">
        <v>4045.38</v>
      </c>
      <c r="L3257" s="138">
        <f t="shared" si="108"/>
        <v>-2.0475289861031244E-3</v>
      </c>
      <c r="M3257" s="138">
        <f t="shared" si="109"/>
        <v>-1.9293397809137742E-3</v>
      </c>
    </row>
    <row r="3258" spans="9:13" x14ac:dyDescent="0.25">
      <c r="I3258" s="135">
        <v>38525</v>
      </c>
      <c r="J3258" s="136">
        <v>1213.8800000000001</v>
      </c>
      <c r="K3258" s="136">
        <v>4059.87</v>
      </c>
      <c r="L3258" s="138">
        <f t="shared" si="108"/>
        <v>2.2247674294065573E-4</v>
      </c>
      <c r="M3258" s="138">
        <f t="shared" si="109"/>
        <v>3.5818637556916237E-3</v>
      </c>
    </row>
    <row r="3259" spans="9:13" x14ac:dyDescent="0.25">
      <c r="I3259" s="135">
        <v>38526</v>
      </c>
      <c r="J3259" s="136">
        <v>1200.73</v>
      </c>
      <c r="K3259" s="136">
        <v>4036.57</v>
      </c>
      <c r="L3259" s="138">
        <f t="shared" si="108"/>
        <v>-1.0833031271624946E-2</v>
      </c>
      <c r="M3259" s="138">
        <f t="shared" si="109"/>
        <v>-5.7391000204439369E-3</v>
      </c>
    </row>
    <row r="3260" spans="9:13" x14ac:dyDescent="0.25">
      <c r="I3260" s="135">
        <v>38527</v>
      </c>
      <c r="J3260" s="136">
        <v>1191.57</v>
      </c>
      <c r="K3260" s="136">
        <v>4040.88</v>
      </c>
      <c r="L3260" s="138">
        <f t="shared" si="108"/>
        <v>-7.628692545368302E-3</v>
      </c>
      <c r="M3260" s="138">
        <f t="shared" si="109"/>
        <v>1.0677382034747188E-3</v>
      </c>
    </row>
    <row r="3261" spans="9:13" x14ac:dyDescent="0.25">
      <c r="I3261" s="135">
        <v>38530</v>
      </c>
      <c r="J3261" s="136">
        <v>1190.69</v>
      </c>
      <c r="K3261" s="136">
        <v>4060.09</v>
      </c>
      <c r="L3261" s="138">
        <f t="shared" si="108"/>
        <v>-7.3852144649486128E-4</v>
      </c>
      <c r="M3261" s="138">
        <f t="shared" si="109"/>
        <v>4.7539149888143261E-3</v>
      </c>
    </row>
    <row r="3262" spans="9:13" x14ac:dyDescent="0.25">
      <c r="I3262" s="135">
        <v>38531</v>
      </c>
      <c r="J3262" s="136">
        <v>1201.57</v>
      </c>
      <c r="K3262" s="136">
        <v>4041.02</v>
      </c>
      <c r="L3262" s="138">
        <f t="shared" si="108"/>
        <v>9.1375588944224619E-3</v>
      </c>
      <c r="M3262" s="138">
        <f t="shared" si="109"/>
        <v>-4.696940215611024E-3</v>
      </c>
    </row>
    <row r="3263" spans="9:13" x14ac:dyDescent="0.25">
      <c r="I3263" s="135">
        <v>38532</v>
      </c>
      <c r="J3263" s="136">
        <v>1199.8499999999999</v>
      </c>
      <c r="K3263" s="136">
        <v>4041.02</v>
      </c>
      <c r="L3263" s="138">
        <f t="shared" si="108"/>
        <v>-1.4314605058382177E-3</v>
      </c>
      <c r="M3263" s="138">
        <f t="shared" si="109"/>
        <v>0</v>
      </c>
    </row>
    <row r="3264" spans="9:13" x14ac:dyDescent="0.25">
      <c r="I3264" s="135">
        <v>38533</v>
      </c>
      <c r="J3264" s="136">
        <v>1191.33</v>
      </c>
      <c r="K3264" s="136">
        <v>4038.07</v>
      </c>
      <c r="L3264" s="138">
        <f t="shared" si="108"/>
        <v>-7.1008876109513539E-3</v>
      </c>
      <c r="M3264" s="138">
        <f t="shared" si="109"/>
        <v>-7.3001370940995543E-4</v>
      </c>
    </row>
    <row r="3265" spans="9:13" x14ac:dyDescent="0.25">
      <c r="I3265" s="135">
        <v>38534</v>
      </c>
      <c r="J3265" s="136">
        <v>1194.44</v>
      </c>
      <c r="K3265" s="136">
        <v>4013.49</v>
      </c>
      <c r="L3265" s="138">
        <f t="shared" si="108"/>
        <v>2.6105277295125008E-3</v>
      </c>
      <c r="M3265" s="138">
        <f t="shared" si="109"/>
        <v>-6.0870663460515497E-3</v>
      </c>
    </row>
    <row r="3266" spans="9:13" x14ac:dyDescent="0.25">
      <c r="I3266" s="135">
        <v>38537</v>
      </c>
      <c r="J3266" s="136">
        <v>1194.44</v>
      </c>
      <c r="K3266" s="136">
        <v>4015.66</v>
      </c>
      <c r="L3266" s="138">
        <f t="shared" si="108"/>
        <v>0</v>
      </c>
      <c r="M3266" s="138">
        <f t="shared" si="109"/>
        <v>5.4067656827351583E-4</v>
      </c>
    </row>
    <row r="3267" spans="9:13" x14ac:dyDescent="0.25">
      <c r="I3267" s="135">
        <v>38538</v>
      </c>
      <c r="J3267" s="136">
        <v>1204.99</v>
      </c>
      <c r="K3267" s="136">
        <v>4044.22</v>
      </c>
      <c r="L3267" s="138">
        <f t="shared" si="108"/>
        <v>8.8325910049897472E-3</v>
      </c>
      <c r="M3267" s="138">
        <f t="shared" si="109"/>
        <v>7.112155909613848E-3</v>
      </c>
    </row>
    <row r="3268" spans="9:13" x14ac:dyDescent="0.25">
      <c r="I3268" s="135">
        <v>38539</v>
      </c>
      <c r="J3268" s="136">
        <v>1194.94</v>
      </c>
      <c r="K3268" s="136">
        <v>4061.42</v>
      </c>
      <c r="L3268" s="138">
        <f t="shared" si="108"/>
        <v>-8.3403181769142933E-3</v>
      </c>
      <c r="M3268" s="138">
        <f t="shared" si="109"/>
        <v>4.2529832699507624E-3</v>
      </c>
    </row>
    <row r="3269" spans="9:13" x14ac:dyDescent="0.25">
      <c r="I3269" s="135">
        <v>38540</v>
      </c>
      <c r="J3269" s="136">
        <v>1197.8699999999999</v>
      </c>
      <c r="K3269" s="136">
        <v>4050.29</v>
      </c>
      <c r="L3269" s="138">
        <f t="shared" si="108"/>
        <v>2.4520059584580279E-3</v>
      </c>
      <c r="M3269" s="138">
        <f t="shared" si="109"/>
        <v>-2.7404208380320452E-3</v>
      </c>
    </row>
    <row r="3270" spans="9:13" x14ac:dyDescent="0.25">
      <c r="I3270" s="135">
        <v>38541</v>
      </c>
      <c r="J3270" s="136">
        <v>1211.8599999999999</v>
      </c>
      <c r="K3270" s="136">
        <v>4090.27</v>
      </c>
      <c r="L3270" s="138">
        <f t="shared" si="108"/>
        <v>1.1679063671349988E-2</v>
      </c>
      <c r="M3270" s="138">
        <f t="shared" si="109"/>
        <v>9.8708981332200942E-3</v>
      </c>
    </row>
    <row r="3271" spans="9:13" x14ac:dyDescent="0.25">
      <c r="I3271" s="135">
        <v>38544</v>
      </c>
      <c r="J3271" s="136">
        <v>1219.44</v>
      </c>
      <c r="K3271" s="136">
        <v>4143.84</v>
      </c>
      <c r="L3271" s="138">
        <f t="shared" ref="L3271:L3334" si="110">(J3271-J3270)/J3270</f>
        <v>6.2548479197268294E-3</v>
      </c>
      <c r="M3271" s="138">
        <f t="shared" ref="M3271:M3334" si="111">(K3271-K3270)/K3270</f>
        <v>1.3096934921166613E-2</v>
      </c>
    </row>
    <row r="3272" spans="9:13" x14ac:dyDescent="0.25">
      <c r="I3272" s="135">
        <v>38545</v>
      </c>
      <c r="J3272" s="136">
        <v>1222.21</v>
      </c>
      <c r="K3272" s="136">
        <v>4134.87</v>
      </c>
      <c r="L3272" s="138">
        <f t="shared" si="110"/>
        <v>2.2715344748408957E-3</v>
      </c>
      <c r="M3272" s="138">
        <f t="shared" si="111"/>
        <v>-2.1646588671377885E-3</v>
      </c>
    </row>
    <row r="3273" spans="9:13" x14ac:dyDescent="0.25">
      <c r="I3273" s="135">
        <v>38546</v>
      </c>
      <c r="J3273" s="136">
        <v>1223.29</v>
      </c>
      <c r="K3273" s="136">
        <v>4123.1099999999997</v>
      </c>
      <c r="L3273" s="138">
        <f t="shared" si="110"/>
        <v>8.8364520008830493E-4</v>
      </c>
      <c r="M3273" s="138">
        <f t="shared" si="111"/>
        <v>-2.844103925879222E-3</v>
      </c>
    </row>
    <row r="3274" spans="9:13" x14ac:dyDescent="0.25">
      <c r="I3274" s="135">
        <v>38547</v>
      </c>
      <c r="J3274" s="136">
        <v>1226.5</v>
      </c>
      <c r="K3274" s="136">
        <v>4150.22</v>
      </c>
      <c r="L3274" s="138">
        <f t="shared" si="110"/>
        <v>2.6240711523841742E-3</v>
      </c>
      <c r="M3274" s="138">
        <f t="shared" si="111"/>
        <v>6.5751338188892814E-3</v>
      </c>
    </row>
    <row r="3275" spans="9:13" x14ac:dyDescent="0.25">
      <c r="I3275" s="135">
        <v>38548</v>
      </c>
      <c r="J3275" s="136">
        <v>1227.92</v>
      </c>
      <c r="K3275" s="136">
        <v>4136.8599999999997</v>
      </c>
      <c r="L3275" s="138">
        <f t="shared" si="110"/>
        <v>1.1577660008153874E-3</v>
      </c>
      <c r="M3275" s="138">
        <f t="shared" si="111"/>
        <v>-3.2191064570072383E-3</v>
      </c>
    </row>
    <row r="3276" spans="9:13" x14ac:dyDescent="0.25">
      <c r="I3276" s="135">
        <v>38551</v>
      </c>
      <c r="J3276" s="136">
        <v>1221.1300000000001</v>
      </c>
      <c r="K3276" s="136">
        <v>4136.46</v>
      </c>
      <c r="L3276" s="138">
        <f t="shared" si="110"/>
        <v>-5.5296762004039051E-3</v>
      </c>
      <c r="M3276" s="138">
        <f t="shared" si="111"/>
        <v>-9.6691693699964767E-5</v>
      </c>
    </row>
    <row r="3277" spans="9:13" x14ac:dyDescent="0.25">
      <c r="I3277" s="135">
        <v>38552</v>
      </c>
      <c r="J3277" s="136">
        <v>1229.3499999999999</v>
      </c>
      <c r="K3277" s="136">
        <v>4130.58</v>
      </c>
      <c r="L3277" s="138">
        <f t="shared" si="110"/>
        <v>6.7314700318555762E-3</v>
      </c>
      <c r="M3277" s="138">
        <f t="shared" si="111"/>
        <v>-1.4215053451502272E-3</v>
      </c>
    </row>
    <row r="3278" spans="9:13" x14ac:dyDescent="0.25">
      <c r="I3278" s="135">
        <v>38553</v>
      </c>
      <c r="J3278" s="136">
        <v>1235.2</v>
      </c>
      <c r="K3278" s="136">
        <v>4158.25</v>
      </c>
      <c r="L3278" s="138">
        <f t="shared" si="110"/>
        <v>4.7586122747794663E-3</v>
      </c>
      <c r="M3278" s="138">
        <f t="shared" si="111"/>
        <v>6.6988171152719649E-3</v>
      </c>
    </row>
    <row r="3279" spans="9:13" x14ac:dyDescent="0.25">
      <c r="I3279" s="135">
        <v>38554</v>
      </c>
      <c r="J3279" s="136">
        <v>1227.04</v>
      </c>
      <c r="K3279" s="136">
        <v>4175.3900000000003</v>
      </c>
      <c r="L3279" s="138">
        <f t="shared" si="110"/>
        <v>-6.6062176165803772E-3</v>
      </c>
      <c r="M3279" s="138">
        <f t="shared" si="111"/>
        <v>4.1219262911081174E-3</v>
      </c>
    </row>
    <row r="3280" spans="9:13" x14ac:dyDescent="0.25">
      <c r="I3280" s="135">
        <v>38555</v>
      </c>
      <c r="J3280" s="136">
        <v>1233.68</v>
      </c>
      <c r="K3280" s="136">
        <v>4208.57</v>
      </c>
      <c r="L3280" s="138">
        <f t="shared" si="110"/>
        <v>5.4113965314904981E-3</v>
      </c>
      <c r="M3280" s="138">
        <f t="shared" si="111"/>
        <v>7.94656307554489E-3</v>
      </c>
    </row>
    <row r="3281" spans="9:13" x14ac:dyDescent="0.25">
      <c r="I3281" s="135">
        <v>38558</v>
      </c>
      <c r="J3281" s="136">
        <v>1229.03</v>
      </c>
      <c r="K3281" s="136">
        <v>4199.32</v>
      </c>
      <c r="L3281" s="138">
        <f t="shared" si="110"/>
        <v>-3.7692108164192424E-3</v>
      </c>
      <c r="M3281" s="138">
        <f t="shared" si="111"/>
        <v>-2.1978961975207731E-3</v>
      </c>
    </row>
    <row r="3282" spans="9:13" x14ac:dyDescent="0.25">
      <c r="I3282" s="135">
        <v>38559</v>
      </c>
      <c r="J3282" s="136">
        <v>1231.1600000000001</v>
      </c>
      <c r="K3282" s="136">
        <v>4200.83</v>
      </c>
      <c r="L3282" s="138">
        <f t="shared" si="110"/>
        <v>1.7330740502673728E-3</v>
      </c>
      <c r="M3282" s="138">
        <f t="shared" si="111"/>
        <v>3.595820275664199E-4</v>
      </c>
    </row>
    <row r="3283" spans="9:13" x14ac:dyDescent="0.25">
      <c r="I3283" s="135">
        <v>38560</v>
      </c>
      <c r="J3283" s="136">
        <v>1236.79</v>
      </c>
      <c r="K3283" s="136">
        <v>4210.83</v>
      </c>
      <c r="L3283" s="138">
        <f t="shared" si="110"/>
        <v>4.5729230969166323E-3</v>
      </c>
      <c r="M3283" s="138">
        <f t="shared" si="111"/>
        <v>2.380481952376078E-3</v>
      </c>
    </row>
    <row r="3284" spans="9:13" x14ac:dyDescent="0.25">
      <c r="I3284" s="135">
        <v>38561</v>
      </c>
      <c r="J3284" s="136">
        <v>1243.72</v>
      </c>
      <c r="K3284" s="136">
        <v>4210.83</v>
      </c>
      <c r="L3284" s="138">
        <f t="shared" si="110"/>
        <v>5.6032147737288176E-3</v>
      </c>
      <c r="M3284" s="138">
        <f t="shared" si="111"/>
        <v>0</v>
      </c>
    </row>
    <row r="3285" spans="9:13" x14ac:dyDescent="0.25">
      <c r="I3285" s="135">
        <v>38562</v>
      </c>
      <c r="J3285" s="136">
        <v>1234.18</v>
      </c>
      <c r="K3285" s="136">
        <v>4210.83</v>
      </c>
      <c r="L3285" s="138">
        <f t="shared" si="110"/>
        <v>-7.6705367767664449E-3</v>
      </c>
      <c r="M3285" s="138">
        <f t="shared" si="111"/>
        <v>0</v>
      </c>
    </row>
    <row r="3286" spans="9:13" x14ac:dyDescent="0.25">
      <c r="I3286" s="135">
        <v>38565</v>
      </c>
      <c r="J3286" s="136">
        <v>1235.3499999999999</v>
      </c>
      <c r="K3286" s="136">
        <v>4307.72</v>
      </c>
      <c r="L3286" s="138">
        <f t="shared" si="110"/>
        <v>9.4799786092777819E-4</v>
      </c>
      <c r="M3286" s="138">
        <f t="shared" si="111"/>
        <v>2.3009715424275101E-2</v>
      </c>
    </row>
    <row r="3287" spans="9:13" x14ac:dyDescent="0.25">
      <c r="I3287" s="135">
        <v>38566</v>
      </c>
      <c r="J3287" s="136">
        <v>1244.1199999999999</v>
      </c>
      <c r="K3287" s="136">
        <v>4369.57</v>
      </c>
      <c r="L3287" s="138">
        <f t="shared" si="110"/>
        <v>7.0992026551179683E-3</v>
      </c>
      <c r="M3287" s="138">
        <f t="shared" si="111"/>
        <v>1.4357943413220787E-2</v>
      </c>
    </row>
    <row r="3288" spans="9:13" x14ac:dyDescent="0.25">
      <c r="I3288" s="135">
        <v>38567</v>
      </c>
      <c r="J3288" s="136">
        <v>1245.04</v>
      </c>
      <c r="K3288" s="136">
        <v>4450.68</v>
      </c>
      <c r="L3288" s="138">
        <f t="shared" si="110"/>
        <v>7.3947850689649939E-4</v>
      </c>
      <c r="M3288" s="138">
        <f t="shared" si="111"/>
        <v>1.856246724506086E-2</v>
      </c>
    </row>
    <row r="3289" spans="9:13" x14ac:dyDescent="0.25">
      <c r="I3289" s="135">
        <v>38568</v>
      </c>
      <c r="J3289" s="136">
        <v>1235.8599999999999</v>
      </c>
      <c r="K3289" s="136">
        <v>4432.32</v>
      </c>
      <c r="L3289" s="138">
        <f t="shared" si="110"/>
        <v>-7.3732570841097992E-3</v>
      </c>
      <c r="M3289" s="138">
        <f t="shared" si="111"/>
        <v>-4.1252123271052019E-3</v>
      </c>
    </row>
    <row r="3290" spans="9:13" x14ac:dyDescent="0.25">
      <c r="I3290" s="135">
        <v>38569</v>
      </c>
      <c r="J3290" s="136">
        <v>1226.42</v>
      </c>
      <c r="K3290" s="136">
        <v>4413.93</v>
      </c>
      <c r="L3290" s="138">
        <f t="shared" si="110"/>
        <v>-7.6384056446521676E-3</v>
      </c>
      <c r="M3290" s="138">
        <f t="shared" si="111"/>
        <v>-4.1490686593024465E-3</v>
      </c>
    </row>
    <row r="3291" spans="9:13" x14ac:dyDescent="0.25">
      <c r="I3291" s="135">
        <v>38572</v>
      </c>
      <c r="J3291" s="136">
        <v>1223.1300000000001</v>
      </c>
      <c r="K3291" s="136">
        <v>4411.1499999999996</v>
      </c>
      <c r="L3291" s="138">
        <f t="shared" si="110"/>
        <v>-2.6826046541967379E-3</v>
      </c>
      <c r="M3291" s="138">
        <f t="shared" si="111"/>
        <v>-6.2982421560846106E-4</v>
      </c>
    </row>
    <row r="3292" spans="9:13" x14ac:dyDescent="0.25">
      <c r="I3292" s="135">
        <v>38573</v>
      </c>
      <c r="J3292" s="136">
        <v>1231.3800000000001</v>
      </c>
      <c r="K3292" s="136">
        <v>4437.1400000000003</v>
      </c>
      <c r="L3292" s="138">
        <f t="shared" si="110"/>
        <v>6.7449903117411877E-3</v>
      </c>
      <c r="M3292" s="138">
        <f t="shared" si="111"/>
        <v>5.8918876030061764E-3</v>
      </c>
    </row>
    <row r="3293" spans="9:13" x14ac:dyDescent="0.25">
      <c r="I3293" s="135">
        <v>38574</v>
      </c>
      <c r="J3293" s="136">
        <v>1229.1300000000001</v>
      </c>
      <c r="K3293" s="136">
        <v>4477.21</v>
      </c>
      <c r="L3293" s="138">
        <f t="shared" si="110"/>
        <v>-1.8272182429469373E-3</v>
      </c>
      <c r="M3293" s="138">
        <f t="shared" si="111"/>
        <v>9.0305917775863973E-3</v>
      </c>
    </row>
    <row r="3294" spans="9:13" x14ac:dyDescent="0.25">
      <c r="I3294" s="135">
        <v>38575</v>
      </c>
      <c r="J3294" s="136">
        <v>1237.81</v>
      </c>
      <c r="K3294" s="136">
        <v>4532.2</v>
      </c>
      <c r="L3294" s="138">
        <f t="shared" si="110"/>
        <v>7.0619055754882198E-3</v>
      </c>
      <c r="M3294" s="138">
        <f t="shared" si="111"/>
        <v>1.2282202532380607E-2</v>
      </c>
    </row>
    <row r="3295" spans="9:13" x14ac:dyDescent="0.25">
      <c r="I3295" s="135">
        <v>38576</v>
      </c>
      <c r="J3295" s="136">
        <v>1230.3900000000001</v>
      </c>
      <c r="K3295" s="136">
        <v>4491.07</v>
      </c>
      <c r="L3295" s="138">
        <f t="shared" si="110"/>
        <v>-5.9944579539669626E-3</v>
      </c>
      <c r="M3295" s="138">
        <f t="shared" si="111"/>
        <v>-9.0750628833679257E-3</v>
      </c>
    </row>
    <row r="3296" spans="9:13" x14ac:dyDescent="0.25">
      <c r="I3296" s="135">
        <v>38579</v>
      </c>
      <c r="J3296" s="136">
        <v>1233.8699999999999</v>
      </c>
      <c r="K3296" s="136">
        <v>4518.79</v>
      </c>
      <c r="L3296" s="138">
        <f t="shared" si="110"/>
        <v>2.8283714919657916E-3</v>
      </c>
      <c r="M3296" s="138">
        <f t="shared" si="111"/>
        <v>6.1722484842142867E-3</v>
      </c>
    </row>
    <row r="3297" spans="9:13" x14ac:dyDescent="0.25">
      <c r="I3297" s="135">
        <v>38580</v>
      </c>
      <c r="J3297" s="136">
        <v>1219.3399999999999</v>
      </c>
      <c r="K3297" s="136">
        <v>4549.8100000000004</v>
      </c>
      <c r="L3297" s="138">
        <f t="shared" si="110"/>
        <v>-1.1775956948462944E-2</v>
      </c>
      <c r="M3297" s="138">
        <f t="shared" si="111"/>
        <v>6.8646695243639198E-3</v>
      </c>
    </row>
    <row r="3298" spans="9:13" x14ac:dyDescent="0.25">
      <c r="I3298" s="135">
        <v>38581</v>
      </c>
      <c r="J3298" s="136">
        <v>1220.24</v>
      </c>
      <c r="K3298" s="136">
        <v>4553.46</v>
      </c>
      <c r="L3298" s="138">
        <f t="shared" si="110"/>
        <v>7.3810422031598329E-4</v>
      </c>
      <c r="M3298" s="138">
        <f t="shared" si="111"/>
        <v>8.0223130196637566E-4</v>
      </c>
    </row>
    <row r="3299" spans="9:13" x14ac:dyDescent="0.25">
      <c r="I3299" s="135">
        <v>38582</v>
      </c>
      <c r="J3299" s="136">
        <v>1219.02</v>
      </c>
      <c r="K3299" s="136">
        <v>4550.0200000000004</v>
      </c>
      <c r="L3299" s="138">
        <f t="shared" si="110"/>
        <v>-9.9980331738020985E-4</v>
      </c>
      <c r="M3299" s="138">
        <f t="shared" si="111"/>
        <v>-7.5546946717432455E-4</v>
      </c>
    </row>
    <row r="3300" spans="9:13" x14ac:dyDescent="0.25">
      <c r="I3300" s="135">
        <v>38583</v>
      </c>
      <c r="J3300" s="136">
        <v>1219.71</v>
      </c>
      <c r="K3300" s="136">
        <v>4555.3900000000003</v>
      </c>
      <c r="L3300" s="138">
        <f t="shared" si="110"/>
        <v>5.6602844908209432E-4</v>
      </c>
      <c r="M3300" s="138">
        <f t="shared" si="111"/>
        <v>1.1802145924633058E-3</v>
      </c>
    </row>
    <row r="3301" spans="9:13" x14ac:dyDescent="0.25">
      <c r="I3301" s="135">
        <v>38586</v>
      </c>
      <c r="J3301" s="136">
        <v>1221.73</v>
      </c>
      <c r="K3301" s="136">
        <v>4607.79</v>
      </c>
      <c r="L3301" s="138">
        <f t="shared" si="110"/>
        <v>1.6561313754908805E-3</v>
      </c>
      <c r="M3301" s="138">
        <f t="shared" si="111"/>
        <v>1.1502857055048993E-2</v>
      </c>
    </row>
    <row r="3302" spans="9:13" x14ac:dyDescent="0.25">
      <c r="I3302" s="135">
        <v>38587</v>
      </c>
      <c r="J3302" s="136">
        <v>1217.57</v>
      </c>
      <c r="K3302" s="136">
        <v>4587.03</v>
      </c>
      <c r="L3302" s="138">
        <f t="shared" si="110"/>
        <v>-3.4050076530821719E-3</v>
      </c>
      <c r="M3302" s="138">
        <f t="shared" si="111"/>
        <v>-4.5054136581745736E-3</v>
      </c>
    </row>
    <row r="3303" spans="9:13" x14ac:dyDescent="0.25">
      <c r="I3303" s="135">
        <v>38588</v>
      </c>
      <c r="J3303" s="136">
        <v>1209.5899999999999</v>
      </c>
      <c r="K3303" s="136">
        <v>4559.5200000000004</v>
      </c>
      <c r="L3303" s="138">
        <f t="shared" si="110"/>
        <v>-6.5540379608564755E-3</v>
      </c>
      <c r="M3303" s="138">
        <f t="shared" si="111"/>
        <v>-5.9973446870849566E-3</v>
      </c>
    </row>
    <row r="3304" spans="9:13" x14ac:dyDescent="0.25">
      <c r="I3304" s="135">
        <v>38589</v>
      </c>
      <c r="J3304" s="136">
        <v>1212.3900000000001</v>
      </c>
      <c r="K3304" s="136">
        <v>4568.8599999999997</v>
      </c>
      <c r="L3304" s="138">
        <f t="shared" si="110"/>
        <v>2.3148339520004152E-3</v>
      </c>
      <c r="M3304" s="138">
        <f t="shared" si="111"/>
        <v>2.048461241534029E-3</v>
      </c>
    </row>
    <row r="3305" spans="9:13" x14ac:dyDescent="0.25">
      <c r="I3305" s="135">
        <v>38590</v>
      </c>
      <c r="J3305" s="136">
        <v>1205.0999999999999</v>
      </c>
      <c r="K3305" s="136">
        <v>4588.2700000000004</v>
      </c>
      <c r="L3305" s="138">
        <f t="shared" si="110"/>
        <v>-6.0129166357361825E-3</v>
      </c>
      <c r="M3305" s="138">
        <f t="shared" si="111"/>
        <v>4.2483245273439692E-3</v>
      </c>
    </row>
    <row r="3306" spans="9:13" x14ac:dyDescent="0.25">
      <c r="I3306" s="135">
        <v>38593</v>
      </c>
      <c r="J3306" s="136">
        <v>1212.28</v>
      </c>
      <c r="K3306" s="136">
        <v>4589.1000000000004</v>
      </c>
      <c r="L3306" s="138">
        <f t="shared" si="110"/>
        <v>5.958011783254555E-3</v>
      </c>
      <c r="M3306" s="138">
        <f t="shared" si="111"/>
        <v>1.808960675810114E-4</v>
      </c>
    </row>
    <row r="3307" spans="9:13" x14ac:dyDescent="0.25">
      <c r="I3307" s="135">
        <v>38594</v>
      </c>
      <c r="J3307" s="136">
        <v>1208.4100000000001</v>
      </c>
      <c r="K3307" s="136">
        <v>4589.1000000000004</v>
      </c>
      <c r="L3307" s="138">
        <f t="shared" si="110"/>
        <v>-3.1923318045335163E-3</v>
      </c>
      <c r="M3307" s="138">
        <f t="shared" si="111"/>
        <v>0</v>
      </c>
    </row>
    <row r="3308" spans="9:13" x14ac:dyDescent="0.25">
      <c r="I3308" s="135">
        <v>38595</v>
      </c>
      <c r="J3308" s="136">
        <v>1220.33</v>
      </c>
      <c r="K3308" s="136">
        <v>4611.76</v>
      </c>
      <c r="L3308" s="138">
        <f t="shared" si="110"/>
        <v>9.8642017196149019E-3</v>
      </c>
      <c r="M3308" s="138">
        <f t="shared" si="111"/>
        <v>4.937787365714378E-3</v>
      </c>
    </row>
    <row r="3309" spans="9:13" x14ac:dyDescent="0.25">
      <c r="I3309" s="135">
        <v>38596</v>
      </c>
      <c r="J3309" s="136">
        <v>1221.5899999999999</v>
      </c>
      <c r="K3309" s="136">
        <v>4663.1499999999996</v>
      </c>
      <c r="L3309" s="138">
        <f t="shared" si="110"/>
        <v>1.0325076004031623E-3</v>
      </c>
      <c r="M3309" s="138">
        <f t="shared" si="111"/>
        <v>1.1143251166582697E-2</v>
      </c>
    </row>
    <row r="3310" spans="9:13" x14ac:dyDescent="0.25">
      <c r="I3310" s="135">
        <v>38597</v>
      </c>
      <c r="J3310" s="136">
        <v>1218.02</v>
      </c>
      <c r="K3310" s="136">
        <v>4664.41</v>
      </c>
      <c r="L3310" s="138">
        <f t="shared" si="110"/>
        <v>-2.9224207794758769E-3</v>
      </c>
      <c r="M3310" s="138">
        <f t="shared" si="111"/>
        <v>2.7020361772626196E-4</v>
      </c>
    </row>
    <row r="3311" spans="9:13" x14ac:dyDescent="0.25">
      <c r="I3311" s="135">
        <v>38600</v>
      </c>
      <c r="J3311" s="136">
        <v>1218.02</v>
      </c>
      <c r="K3311" s="136">
        <v>4692.4399999999996</v>
      </c>
      <c r="L3311" s="138">
        <f t="shared" si="110"/>
        <v>0</v>
      </c>
      <c r="M3311" s="138">
        <f t="shared" si="111"/>
        <v>6.0093345139041691E-3</v>
      </c>
    </row>
    <row r="3312" spans="9:13" x14ac:dyDescent="0.25">
      <c r="I3312" s="135">
        <v>38601</v>
      </c>
      <c r="J3312" s="136">
        <v>1233.3900000000001</v>
      </c>
      <c r="K3312" s="136">
        <v>4725.33</v>
      </c>
      <c r="L3312" s="138">
        <f t="shared" si="110"/>
        <v>1.2618840413129603E-2</v>
      </c>
      <c r="M3312" s="138">
        <f t="shared" si="111"/>
        <v>7.0091466273410697E-3</v>
      </c>
    </row>
    <row r="3313" spans="9:13" x14ac:dyDescent="0.25">
      <c r="I3313" s="135">
        <v>38602</v>
      </c>
      <c r="J3313" s="136">
        <v>1236.3599999999999</v>
      </c>
      <c r="K3313" s="136">
        <v>4741.22</v>
      </c>
      <c r="L3313" s="138">
        <f t="shared" si="110"/>
        <v>2.4079974703863334E-3</v>
      </c>
      <c r="M3313" s="138">
        <f t="shared" si="111"/>
        <v>3.3627281057619948E-3</v>
      </c>
    </row>
    <row r="3314" spans="9:13" x14ac:dyDescent="0.25">
      <c r="I3314" s="135">
        <v>38603</v>
      </c>
      <c r="J3314" s="136">
        <v>1231.67</v>
      </c>
      <c r="K3314" s="136">
        <v>4782.18</v>
      </c>
      <c r="L3314" s="138">
        <f t="shared" si="110"/>
        <v>-3.7933935099807724E-3</v>
      </c>
      <c r="M3314" s="138">
        <f t="shared" si="111"/>
        <v>8.6391266382914167E-3</v>
      </c>
    </row>
    <row r="3315" spans="9:13" x14ac:dyDescent="0.25">
      <c r="I3315" s="135">
        <v>38604</v>
      </c>
      <c r="J3315" s="136">
        <v>1241.48</v>
      </c>
      <c r="K3315" s="136">
        <v>4824.57</v>
      </c>
      <c r="L3315" s="138">
        <f t="shared" si="110"/>
        <v>7.964795765099373E-3</v>
      </c>
      <c r="M3315" s="138">
        <f t="shared" si="111"/>
        <v>8.8641581872701183E-3</v>
      </c>
    </row>
    <row r="3316" spans="9:13" x14ac:dyDescent="0.25">
      <c r="I3316" s="135">
        <v>38607</v>
      </c>
      <c r="J3316" s="136">
        <v>1240.56</v>
      </c>
      <c r="K3316" s="136">
        <v>4885.1099999999997</v>
      </c>
      <c r="L3316" s="138">
        <f t="shared" si="110"/>
        <v>-7.4105100364087444E-4</v>
      </c>
      <c r="M3316" s="138">
        <f t="shared" si="111"/>
        <v>1.2548268550357849E-2</v>
      </c>
    </row>
    <row r="3317" spans="9:13" x14ac:dyDescent="0.25">
      <c r="I3317" s="135">
        <v>38608</v>
      </c>
      <c r="J3317" s="136">
        <v>1231.2</v>
      </c>
      <c r="K3317" s="136">
        <v>4854.04</v>
      </c>
      <c r="L3317" s="138">
        <f t="shared" si="110"/>
        <v>-7.5449796865930709E-3</v>
      </c>
      <c r="M3317" s="138">
        <f t="shared" si="111"/>
        <v>-6.3601433744582435E-3</v>
      </c>
    </row>
    <row r="3318" spans="9:13" x14ac:dyDescent="0.25">
      <c r="I3318" s="135">
        <v>38609</v>
      </c>
      <c r="J3318" s="136">
        <v>1227.1600000000001</v>
      </c>
      <c r="K3318" s="136">
        <v>4858.34</v>
      </c>
      <c r="L3318" s="138">
        <f t="shared" si="110"/>
        <v>-3.2813515269655325E-3</v>
      </c>
      <c r="M3318" s="138">
        <f t="shared" si="111"/>
        <v>8.8586002587539084E-4</v>
      </c>
    </row>
    <row r="3319" spans="9:13" x14ac:dyDescent="0.25">
      <c r="I3319" s="135">
        <v>38610</v>
      </c>
      <c r="J3319" s="136">
        <v>1227.73</v>
      </c>
      <c r="K3319" s="136">
        <v>4886.63</v>
      </c>
      <c r="L3319" s="138">
        <f t="shared" si="110"/>
        <v>4.6448710844546455E-4</v>
      </c>
      <c r="M3319" s="138">
        <f t="shared" si="111"/>
        <v>5.8229765722448328E-3</v>
      </c>
    </row>
    <row r="3320" spans="9:13" x14ac:dyDescent="0.25">
      <c r="I3320" s="135">
        <v>38611</v>
      </c>
      <c r="J3320" s="136">
        <v>1237.9100000000001</v>
      </c>
      <c r="K3320" s="136">
        <v>4892.0600000000004</v>
      </c>
      <c r="L3320" s="138">
        <f t="shared" si="110"/>
        <v>8.2917253793587057E-3</v>
      </c>
      <c r="M3320" s="138">
        <f t="shared" si="111"/>
        <v>1.1111952408920443E-3</v>
      </c>
    </row>
    <row r="3321" spans="9:13" x14ac:dyDescent="0.25">
      <c r="I3321" s="135">
        <v>38614</v>
      </c>
      <c r="J3321" s="136">
        <v>1231.02</v>
      </c>
      <c r="K3321" s="136">
        <v>4892.8500000000004</v>
      </c>
      <c r="L3321" s="138">
        <f t="shared" si="110"/>
        <v>-5.5658327342053135E-3</v>
      </c>
      <c r="M3321" s="138">
        <f t="shared" si="111"/>
        <v>1.6148616329316557E-4</v>
      </c>
    </row>
    <row r="3322" spans="9:13" x14ac:dyDescent="0.25">
      <c r="I3322" s="135">
        <v>38615</v>
      </c>
      <c r="J3322" s="136">
        <v>1221.3399999999999</v>
      </c>
      <c r="K3322" s="136">
        <v>4915.3</v>
      </c>
      <c r="L3322" s="138">
        <f t="shared" si="110"/>
        <v>-7.8633978326916407E-3</v>
      </c>
      <c r="M3322" s="138">
        <f t="shared" si="111"/>
        <v>4.5883278661720296E-3</v>
      </c>
    </row>
    <row r="3323" spans="9:13" x14ac:dyDescent="0.25">
      <c r="I3323" s="135">
        <v>38616</v>
      </c>
      <c r="J3323" s="136">
        <v>1210.2</v>
      </c>
      <c r="K3323" s="136">
        <v>4947.9799999999996</v>
      </c>
      <c r="L3323" s="138">
        <f t="shared" si="110"/>
        <v>-9.1211292514777817E-3</v>
      </c>
      <c r="M3323" s="138">
        <f t="shared" si="111"/>
        <v>6.6486277541552658E-3</v>
      </c>
    </row>
    <row r="3324" spans="9:13" x14ac:dyDescent="0.25">
      <c r="I3324" s="135">
        <v>38617</v>
      </c>
      <c r="J3324" s="136">
        <v>1214.6199999999999</v>
      </c>
      <c r="K3324" s="136">
        <v>4943.7299999999996</v>
      </c>
      <c r="L3324" s="138">
        <f t="shared" si="110"/>
        <v>3.6522888778712983E-3</v>
      </c>
      <c r="M3324" s="138">
        <f t="shared" si="111"/>
        <v>-8.5893637403546507E-4</v>
      </c>
    </row>
    <row r="3325" spans="9:13" x14ac:dyDescent="0.25">
      <c r="I3325" s="135">
        <v>38618</v>
      </c>
      <c r="J3325" s="136">
        <v>1215.29</v>
      </c>
      <c r="K3325" s="136">
        <v>4981.76</v>
      </c>
      <c r="L3325" s="138">
        <f t="shared" si="110"/>
        <v>5.5161285010955918E-4</v>
      </c>
      <c r="M3325" s="138">
        <f t="shared" si="111"/>
        <v>7.6925722076247403E-3</v>
      </c>
    </row>
    <row r="3326" spans="9:13" x14ac:dyDescent="0.25">
      <c r="I3326" s="135">
        <v>38621</v>
      </c>
      <c r="J3326" s="136">
        <v>1215.6300000000001</v>
      </c>
      <c r="K3326" s="136">
        <v>5001.99</v>
      </c>
      <c r="L3326" s="138">
        <f t="shared" si="110"/>
        <v>2.7976861489862134E-4</v>
      </c>
      <c r="M3326" s="138">
        <f t="shared" si="111"/>
        <v>4.0608138489207756E-3</v>
      </c>
    </row>
    <row r="3327" spans="9:13" x14ac:dyDescent="0.25">
      <c r="I3327" s="135">
        <v>38622</v>
      </c>
      <c r="J3327" s="136">
        <v>1215.6600000000001</v>
      </c>
      <c r="K3327" s="136">
        <v>5010.0200000000004</v>
      </c>
      <c r="L3327" s="138">
        <f t="shared" si="110"/>
        <v>2.4678561733399728E-5</v>
      </c>
      <c r="M3327" s="138">
        <f t="shared" si="111"/>
        <v>1.6053610662957454E-3</v>
      </c>
    </row>
    <row r="3328" spans="9:13" x14ac:dyDescent="0.25">
      <c r="I3328" s="135">
        <v>38623</v>
      </c>
      <c r="J3328" s="136">
        <v>1216.8900000000001</v>
      </c>
      <c r="K3328" s="136">
        <v>5031.37</v>
      </c>
      <c r="L3328" s="138">
        <f t="shared" si="110"/>
        <v>1.0117960613987612E-3</v>
      </c>
      <c r="M3328" s="138">
        <f t="shared" si="111"/>
        <v>4.2614600340915706E-3</v>
      </c>
    </row>
    <row r="3329" spans="9:13" x14ac:dyDescent="0.25">
      <c r="I3329" s="135">
        <v>38624</v>
      </c>
      <c r="J3329" s="136">
        <v>1227.68</v>
      </c>
      <c r="K3329" s="136">
        <v>5036.28</v>
      </c>
      <c r="L3329" s="138">
        <f t="shared" si="110"/>
        <v>8.8668655342717603E-3</v>
      </c>
      <c r="M3329" s="138">
        <f t="shared" si="111"/>
        <v>9.7587734553409005E-4</v>
      </c>
    </row>
    <row r="3330" spans="9:13" x14ac:dyDescent="0.25">
      <c r="I3330" s="135">
        <v>38625</v>
      </c>
      <c r="J3330" s="136">
        <v>1228.81</v>
      </c>
      <c r="K3330" s="136">
        <v>5070.83</v>
      </c>
      <c r="L3330" s="138">
        <f t="shared" si="110"/>
        <v>9.204352925842905E-4</v>
      </c>
      <c r="M3330" s="138">
        <f t="shared" si="111"/>
        <v>6.8602222275171718E-3</v>
      </c>
    </row>
    <row r="3331" spans="9:13" x14ac:dyDescent="0.25">
      <c r="I3331" s="135">
        <v>38628</v>
      </c>
      <c r="J3331" s="136">
        <v>1226.7</v>
      </c>
      <c r="K3331" s="136">
        <v>5102.16</v>
      </c>
      <c r="L3331" s="138">
        <f t="shared" si="110"/>
        <v>-1.717108421969141E-3</v>
      </c>
      <c r="M3331" s="138">
        <f t="shared" si="111"/>
        <v>6.1784757130489342E-3</v>
      </c>
    </row>
    <row r="3332" spans="9:13" x14ac:dyDescent="0.25">
      <c r="I3332" s="135">
        <v>38629</v>
      </c>
      <c r="J3332" s="136">
        <v>1214.47</v>
      </c>
      <c r="K3332" s="136">
        <v>5124.88</v>
      </c>
      <c r="L3332" s="138">
        <f t="shared" si="110"/>
        <v>-9.969837776147402E-3</v>
      </c>
      <c r="M3332" s="138">
        <f t="shared" si="111"/>
        <v>4.4530159775468146E-3</v>
      </c>
    </row>
    <row r="3333" spans="9:13" x14ac:dyDescent="0.25">
      <c r="I3333" s="135">
        <v>38630</v>
      </c>
      <c r="J3333" s="136">
        <v>1196.3900000000001</v>
      </c>
      <c r="K3333" s="136">
        <v>5101.12</v>
      </c>
      <c r="L3333" s="138">
        <f t="shared" si="110"/>
        <v>-1.4887152420397315E-2</v>
      </c>
      <c r="M3333" s="138">
        <f t="shared" si="111"/>
        <v>-4.6362061160456864E-3</v>
      </c>
    </row>
    <row r="3334" spans="9:13" x14ac:dyDescent="0.25">
      <c r="I3334" s="135">
        <v>38631</v>
      </c>
      <c r="J3334" s="136">
        <v>1191.49</v>
      </c>
      <c r="K3334" s="136">
        <v>4997.51</v>
      </c>
      <c r="L3334" s="138">
        <f t="shared" si="110"/>
        <v>-4.0956544270681723E-3</v>
      </c>
      <c r="M3334" s="138">
        <f t="shared" si="111"/>
        <v>-2.0311225770026909E-2</v>
      </c>
    </row>
    <row r="3335" spans="9:13" x14ac:dyDescent="0.25">
      <c r="I3335" s="135">
        <v>38632</v>
      </c>
      <c r="J3335" s="136">
        <v>1195.9000000000001</v>
      </c>
      <c r="K3335" s="136">
        <v>5052.91</v>
      </c>
      <c r="L3335" s="138">
        <f t="shared" ref="L3335:L3398" si="112">(J3335-J3334)/J3334</f>
        <v>3.701248017188631E-3</v>
      </c>
      <c r="M3335" s="138">
        <f t="shared" ref="M3335:M3398" si="113">(K3335-K3334)/K3334</f>
        <v>1.1085520589253375E-2</v>
      </c>
    </row>
    <row r="3336" spans="9:13" x14ac:dyDescent="0.25">
      <c r="I3336" s="135">
        <v>38635</v>
      </c>
      <c r="J3336" s="136">
        <v>1187.33</v>
      </c>
      <c r="K3336" s="136">
        <v>5042.3500000000004</v>
      </c>
      <c r="L3336" s="138">
        <f t="shared" si="112"/>
        <v>-7.1661510159713717E-3</v>
      </c>
      <c r="M3336" s="138">
        <f t="shared" si="113"/>
        <v>-2.089884838637437E-3</v>
      </c>
    </row>
    <row r="3337" spans="9:13" x14ac:dyDescent="0.25">
      <c r="I3337" s="135">
        <v>38636</v>
      </c>
      <c r="J3337" s="136">
        <v>1184.8699999999999</v>
      </c>
      <c r="K3337" s="136">
        <v>5078.3999999999996</v>
      </c>
      <c r="L3337" s="138">
        <f t="shared" si="112"/>
        <v>-2.0718755527107348E-3</v>
      </c>
      <c r="M3337" s="138">
        <f t="shared" si="113"/>
        <v>7.1494442075618059E-3</v>
      </c>
    </row>
    <row r="3338" spans="9:13" x14ac:dyDescent="0.25">
      <c r="I3338" s="135">
        <v>38637</v>
      </c>
      <c r="J3338" s="136">
        <v>1177.68</v>
      </c>
      <c r="K3338" s="136">
        <v>5056.8900000000003</v>
      </c>
      <c r="L3338" s="138">
        <f t="shared" si="112"/>
        <v>-6.0681762556228343E-3</v>
      </c>
      <c r="M3338" s="138">
        <f t="shared" si="113"/>
        <v>-4.2355860113420189E-3</v>
      </c>
    </row>
    <row r="3339" spans="9:13" x14ac:dyDescent="0.25">
      <c r="I3339" s="135">
        <v>38638</v>
      </c>
      <c r="J3339" s="136">
        <v>1176.8399999999999</v>
      </c>
      <c r="K3339" s="136">
        <v>4990.9799999999996</v>
      </c>
      <c r="L3339" s="138">
        <f t="shared" si="112"/>
        <v>-7.1326676176902508E-4</v>
      </c>
      <c r="M3339" s="138">
        <f t="shared" si="113"/>
        <v>-1.3033702532584407E-2</v>
      </c>
    </row>
    <row r="3340" spans="9:13" x14ac:dyDescent="0.25">
      <c r="I3340" s="135">
        <v>38639</v>
      </c>
      <c r="J3340" s="136">
        <v>1186.57</v>
      </c>
      <c r="K3340" s="136">
        <v>4967.78</v>
      </c>
      <c r="L3340" s="138">
        <f t="shared" si="112"/>
        <v>8.2679038781822665E-3</v>
      </c>
      <c r="M3340" s="138">
        <f t="shared" si="113"/>
        <v>-4.6483856877807201E-3</v>
      </c>
    </row>
    <row r="3341" spans="9:13" x14ac:dyDescent="0.25">
      <c r="I3341" s="135">
        <v>38642</v>
      </c>
      <c r="J3341" s="136">
        <v>1190.0999999999999</v>
      </c>
      <c r="K3341" s="136">
        <v>5004.41</v>
      </c>
      <c r="L3341" s="138">
        <f t="shared" si="112"/>
        <v>2.974961443488351E-3</v>
      </c>
      <c r="M3341" s="138">
        <f t="shared" si="113"/>
        <v>7.3735149302102971E-3</v>
      </c>
    </row>
    <row r="3342" spans="9:13" x14ac:dyDescent="0.25">
      <c r="I3342" s="135">
        <v>38643</v>
      </c>
      <c r="J3342" s="136">
        <v>1178.1400000000001</v>
      </c>
      <c r="K3342" s="136">
        <v>4985.53</v>
      </c>
      <c r="L3342" s="138">
        <f t="shared" si="112"/>
        <v>-1.0049575665910268E-2</v>
      </c>
      <c r="M3342" s="138">
        <f t="shared" si="113"/>
        <v>-3.7726725028525061E-3</v>
      </c>
    </row>
    <row r="3343" spans="9:13" x14ac:dyDescent="0.25">
      <c r="I3343" s="135">
        <v>38644</v>
      </c>
      <c r="J3343" s="136">
        <v>1195.76</v>
      </c>
      <c r="K3343" s="136">
        <v>4954.3599999999997</v>
      </c>
      <c r="L3343" s="138">
        <f t="shared" si="112"/>
        <v>1.495577775137071E-2</v>
      </c>
      <c r="M3343" s="138">
        <f t="shared" si="113"/>
        <v>-6.2520935587590636E-3</v>
      </c>
    </row>
    <row r="3344" spans="9:13" x14ac:dyDescent="0.25">
      <c r="I3344" s="135">
        <v>38645</v>
      </c>
      <c r="J3344" s="136">
        <v>1177.8</v>
      </c>
      <c r="K3344" s="136">
        <v>4937.75</v>
      </c>
      <c r="L3344" s="138">
        <f t="shared" si="112"/>
        <v>-1.5019736401953599E-2</v>
      </c>
      <c r="M3344" s="138">
        <f t="shared" si="113"/>
        <v>-3.3526025561323104E-3</v>
      </c>
    </row>
    <row r="3345" spans="9:13" x14ac:dyDescent="0.25">
      <c r="I3345" s="135">
        <v>38646</v>
      </c>
      <c r="J3345" s="136">
        <v>1179.5899999999999</v>
      </c>
      <c r="K3345" s="136">
        <v>4934.29</v>
      </c>
      <c r="L3345" s="138">
        <f t="shared" si="112"/>
        <v>1.5197826456104294E-3</v>
      </c>
      <c r="M3345" s="138">
        <f t="shared" si="113"/>
        <v>-7.0072401397398333E-4</v>
      </c>
    </row>
    <row r="3346" spans="9:13" x14ac:dyDescent="0.25">
      <c r="I3346" s="135">
        <v>38649</v>
      </c>
      <c r="J3346" s="136">
        <v>1199.3800000000001</v>
      </c>
      <c r="K3346" s="136">
        <v>4987.59</v>
      </c>
      <c r="L3346" s="138">
        <f t="shared" si="112"/>
        <v>1.677701574275824E-2</v>
      </c>
      <c r="M3346" s="138">
        <f t="shared" si="113"/>
        <v>1.0801959349774777E-2</v>
      </c>
    </row>
    <row r="3347" spans="9:13" x14ac:dyDescent="0.25">
      <c r="I3347" s="135">
        <v>38650</v>
      </c>
      <c r="J3347" s="136">
        <v>1196.54</v>
      </c>
      <c r="K3347" s="136">
        <v>5010.55</v>
      </c>
      <c r="L3347" s="138">
        <f t="shared" si="112"/>
        <v>-2.3678900765396666E-3</v>
      </c>
      <c r="M3347" s="138">
        <f t="shared" si="113"/>
        <v>4.6034257025938455E-3</v>
      </c>
    </row>
    <row r="3348" spans="9:13" x14ac:dyDescent="0.25">
      <c r="I3348" s="135">
        <v>38651</v>
      </c>
      <c r="J3348" s="136">
        <v>1191.3800000000001</v>
      </c>
      <c r="K3348" s="136">
        <v>5001.9399999999996</v>
      </c>
      <c r="L3348" s="138">
        <f t="shared" si="112"/>
        <v>-4.3124341852339701E-3</v>
      </c>
      <c r="M3348" s="138">
        <f t="shared" si="113"/>
        <v>-1.7183742303740271E-3</v>
      </c>
    </row>
    <row r="3349" spans="9:13" x14ac:dyDescent="0.25">
      <c r="I3349" s="135">
        <v>38652</v>
      </c>
      <c r="J3349" s="136">
        <v>1178.9000000000001</v>
      </c>
      <c r="K3349" s="136">
        <v>4828.1499999999996</v>
      </c>
      <c r="L3349" s="138">
        <f t="shared" si="112"/>
        <v>-1.0475247192331597E-2</v>
      </c>
      <c r="M3349" s="138">
        <f t="shared" si="113"/>
        <v>-3.4744519126578881E-2</v>
      </c>
    </row>
    <row r="3350" spans="9:13" x14ac:dyDescent="0.25">
      <c r="I3350" s="135">
        <v>38653</v>
      </c>
      <c r="J3350" s="136">
        <v>1198.4100000000001</v>
      </c>
      <c r="K3350" s="136">
        <v>4787.16</v>
      </c>
      <c r="L3350" s="138">
        <f t="shared" si="112"/>
        <v>1.6549325642548129E-2</v>
      </c>
      <c r="M3350" s="138">
        <f t="shared" si="113"/>
        <v>-8.4897942276026608E-3</v>
      </c>
    </row>
    <row r="3351" spans="9:13" x14ac:dyDescent="0.25">
      <c r="I3351" s="135">
        <v>38656</v>
      </c>
      <c r="J3351" s="136">
        <v>1207.01</v>
      </c>
      <c r="K3351" s="136">
        <v>4764.3500000000004</v>
      </c>
      <c r="L3351" s="138">
        <f t="shared" si="112"/>
        <v>7.1761750986723315E-3</v>
      </c>
      <c r="M3351" s="138">
        <f t="shared" si="113"/>
        <v>-4.7648292515812072E-3</v>
      </c>
    </row>
    <row r="3352" spans="9:13" x14ac:dyDescent="0.25">
      <c r="I3352" s="135">
        <v>38657</v>
      </c>
      <c r="J3352" s="136">
        <v>1202.76</v>
      </c>
      <c r="K3352" s="136">
        <v>4764.3500000000004</v>
      </c>
      <c r="L3352" s="138">
        <f t="shared" si="112"/>
        <v>-3.5210975882552756E-3</v>
      </c>
      <c r="M3352" s="138">
        <f t="shared" si="113"/>
        <v>0</v>
      </c>
    </row>
    <row r="3353" spans="9:13" x14ac:dyDescent="0.25">
      <c r="I3353" s="135">
        <v>38658</v>
      </c>
      <c r="J3353" s="136">
        <v>1214.76</v>
      </c>
      <c r="K3353" s="136">
        <v>4887.12</v>
      </c>
      <c r="L3353" s="138">
        <f t="shared" si="112"/>
        <v>9.9770527786091981E-3</v>
      </c>
      <c r="M3353" s="138">
        <f t="shared" si="113"/>
        <v>2.5768467891737493E-2</v>
      </c>
    </row>
    <row r="3354" spans="9:13" x14ac:dyDescent="0.25">
      <c r="I3354" s="135">
        <v>38659</v>
      </c>
      <c r="J3354" s="136">
        <v>1219.94</v>
      </c>
      <c r="K3354" s="136">
        <v>4981.5200000000004</v>
      </c>
      <c r="L3354" s="138">
        <f t="shared" si="112"/>
        <v>4.2642168000263953E-3</v>
      </c>
      <c r="M3354" s="138">
        <f t="shared" si="113"/>
        <v>1.9316079817970615E-2</v>
      </c>
    </row>
    <row r="3355" spans="9:13" x14ac:dyDescent="0.25">
      <c r="I3355" s="135">
        <v>38660</v>
      </c>
      <c r="J3355" s="136">
        <v>1220.1400000000001</v>
      </c>
      <c r="K3355" s="136">
        <v>5031.04</v>
      </c>
      <c r="L3355" s="138">
        <f t="shared" si="112"/>
        <v>1.6394248897490487E-4</v>
      </c>
      <c r="M3355" s="138">
        <f t="shared" si="113"/>
        <v>9.9407409786570217E-3</v>
      </c>
    </row>
    <row r="3356" spans="9:13" x14ac:dyDescent="0.25">
      <c r="I3356" s="135">
        <v>38663</v>
      </c>
      <c r="J3356" s="136">
        <v>1222.81</v>
      </c>
      <c r="K3356" s="136">
        <v>5025.3900000000003</v>
      </c>
      <c r="L3356" s="138">
        <f t="shared" si="112"/>
        <v>2.188273476814009E-3</v>
      </c>
      <c r="M3356" s="138">
        <f t="shared" si="113"/>
        <v>-1.1230282406817747E-3</v>
      </c>
    </row>
    <row r="3357" spans="9:13" x14ac:dyDescent="0.25">
      <c r="I3357" s="135">
        <v>38664</v>
      </c>
      <c r="J3357" s="136">
        <v>1218.5899999999999</v>
      </c>
      <c r="K3357" s="136">
        <v>4976.5200000000004</v>
      </c>
      <c r="L3357" s="138">
        <f t="shared" si="112"/>
        <v>-3.451067622934084E-3</v>
      </c>
      <c r="M3357" s="138">
        <f t="shared" si="113"/>
        <v>-9.7246183878265946E-3</v>
      </c>
    </row>
    <row r="3358" spans="9:13" x14ac:dyDescent="0.25">
      <c r="I3358" s="135">
        <v>38665</v>
      </c>
      <c r="J3358" s="136">
        <v>1220.6500000000001</v>
      </c>
      <c r="K3358" s="136">
        <v>4979.8599999999997</v>
      </c>
      <c r="L3358" s="138">
        <f t="shared" si="112"/>
        <v>1.6904783397206386E-3</v>
      </c>
      <c r="M3358" s="138">
        <f t="shared" si="113"/>
        <v>6.7115172851696283E-4</v>
      </c>
    </row>
    <row r="3359" spans="9:13" x14ac:dyDescent="0.25">
      <c r="I3359" s="135">
        <v>38666</v>
      </c>
      <c r="J3359" s="136">
        <v>1230.96</v>
      </c>
      <c r="K3359" s="136">
        <v>5002.13</v>
      </c>
      <c r="L3359" s="138">
        <f t="shared" si="112"/>
        <v>8.4463195838282434E-3</v>
      </c>
      <c r="M3359" s="138">
        <f t="shared" si="113"/>
        <v>4.4720132694494302E-3</v>
      </c>
    </row>
    <row r="3360" spans="9:13" x14ac:dyDescent="0.25">
      <c r="I3360" s="135">
        <v>38667</v>
      </c>
      <c r="J3360" s="136">
        <v>1234.72</v>
      </c>
      <c r="K3360" s="136">
        <v>5050.6099999999997</v>
      </c>
      <c r="L3360" s="138">
        <f t="shared" si="112"/>
        <v>3.0545265483849929E-3</v>
      </c>
      <c r="M3360" s="138">
        <f t="shared" si="113"/>
        <v>9.6918712628419421E-3</v>
      </c>
    </row>
    <row r="3361" spans="9:13" x14ac:dyDescent="0.25">
      <c r="I3361" s="135">
        <v>38670</v>
      </c>
      <c r="J3361" s="136">
        <v>1233.76</v>
      </c>
      <c r="K3361" s="136">
        <v>5046.54</v>
      </c>
      <c r="L3361" s="138">
        <f t="shared" si="112"/>
        <v>-7.7750421148117495E-4</v>
      </c>
      <c r="M3361" s="138">
        <f t="shared" si="113"/>
        <v>-8.0584325457711231E-4</v>
      </c>
    </row>
    <row r="3362" spans="9:13" x14ac:dyDescent="0.25">
      <c r="I3362" s="135">
        <v>38671</v>
      </c>
      <c r="J3362" s="136">
        <v>1229.01</v>
      </c>
      <c r="K3362" s="136">
        <v>5038.0200000000004</v>
      </c>
      <c r="L3362" s="138">
        <f t="shared" si="112"/>
        <v>-3.8500194527298663E-3</v>
      </c>
      <c r="M3362" s="138">
        <f t="shared" si="113"/>
        <v>-1.6882854391324605E-3</v>
      </c>
    </row>
    <row r="3363" spans="9:13" x14ac:dyDescent="0.25">
      <c r="I3363" s="135">
        <v>38672</v>
      </c>
      <c r="J3363" s="136">
        <v>1231.21</v>
      </c>
      <c r="K3363" s="136">
        <v>5039.1099999999997</v>
      </c>
      <c r="L3363" s="138">
        <f t="shared" si="112"/>
        <v>1.7900586651044706E-3</v>
      </c>
      <c r="M3363" s="138">
        <f t="shared" si="113"/>
        <v>2.1635483781311626E-4</v>
      </c>
    </row>
    <row r="3364" spans="9:13" x14ac:dyDescent="0.25">
      <c r="I3364" s="135">
        <v>38673</v>
      </c>
      <c r="J3364" s="136">
        <v>1242.8</v>
      </c>
      <c r="K3364" s="136">
        <v>5063.53</v>
      </c>
      <c r="L3364" s="138">
        <f t="shared" si="112"/>
        <v>9.4135037889555139E-3</v>
      </c>
      <c r="M3364" s="138">
        <f t="shared" si="113"/>
        <v>4.8460938538750047E-3</v>
      </c>
    </row>
    <row r="3365" spans="9:13" x14ac:dyDescent="0.25">
      <c r="I3365" s="135">
        <v>38674</v>
      </c>
      <c r="J3365" s="136">
        <v>1248.27</v>
      </c>
      <c r="K3365" s="136">
        <v>5058.59</v>
      </c>
      <c r="L3365" s="138">
        <f t="shared" si="112"/>
        <v>4.4013517862890473E-3</v>
      </c>
      <c r="M3365" s="138">
        <f t="shared" si="113"/>
        <v>-9.7560397588235877E-4</v>
      </c>
    </row>
    <row r="3366" spans="9:13" x14ac:dyDescent="0.25">
      <c r="I3366" s="135">
        <v>38677</v>
      </c>
      <c r="J3366" s="136">
        <v>1254.8499999999999</v>
      </c>
      <c r="K3366" s="136">
        <v>5048.07</v>
      </c>
      <c r="L3366" s="138">
        <f t="shared" si="112"/>
        <v>5.2712954729344829E-3</v>
      </c>
      <c r="M3366" s="138">
        <f t="shared" si="113"/>
        <v>-2.0796308852863024E-3</v>
      </c>
    </row>
    <row r="3367" spans="9:13" x14ac:dyDescent="0.25">
      <c r="I3367" s="135">
        <v>38678</v>
      </c>
      <c r="J3367" s="136">
        <v>1261.23</v>
      </c>
      <c r="K3367" s="136">
        <v>5005.33</v>
      </c>
      <c r="L3367" s="138">
        <f t="shared" si="112"/>
        <v>5.0842730206798496E-3</v>
      </c>
      <c r="M3367" s="138">
        <f t="shared" si="113"/>
        <v>-8.4666020875304396E-3</v>
      </c>
    </row>
    <row r="3368" spans="9:13" x14ac:dyDescent="0.25">
      <c r="I3368" s="135">
        <v>38679</v>
      </c>
      <c r="J3368" s="136">
        <v>1265.6099999999999</v>
      </c>
      <c r="K3368" s="136">
        <v>4970.83</v>
      </c>
      <c r="L3368" s="138">
        <f t="shared" si="112"/>
        <v>3.4728003615517246E-3</v>
      </c>
      <c r="M3368" s="138">
        <f t="shared" si="113"/>
        <v>-6.8926524325069478E-3</v>
      </c>
    </row>
    <row r="3369" spans="9:13" x14ac:dyDescent="0.25">
      <c r="I3369" s="135">
        <v>38680</v>
      </c>
      <c r="J3369" s="136">
        <v>1265.6099999999999</v>
      </c>
      <c r="K3369" s="136">
        <v>4969.7299999999996</v>
      </c>
      <c r="L3369" s="138">
        <f t="shared" si="112"/>
        <v>0</v>
      </c>
      <c r="M3369" s="138">
        <f t="shared" si="113"/>
        <v>-2.2129101176269635E-4</v>
      </c>
    </row>
    <row r="3370" spans="9:13" x14ac:dyDescent="0.25">
      <c r="I3370" s="135">
        <v>38681</v>
      </c>
      <c r="J3370" s="136">
        <v>1268.25</v>
      </c>
      <c r="K3370" s="136">
        <v>5044.0200000000004</v>
      </c>
      <c r="L3370" s="138">
        <f t="shared" si="112"/>
        <v>2.0859506483040589E-3</v>
      </c>
      <c r="M3370" s="138">
        <f t="shared" si="113"/>
        <v>1.494849820815233E-2</v>
      </c>
    </row>
    <row r="3371" spans="9:13" x14ac:dyDescent="0.25">
      <c r="I3371" s="135">
        <v>38684</v>
      </c>
      <c r="J3371" s="136">
        <v>1257.46</v>
      </c>
      <c r="K3371" s="136">
        <v>5025.76</v>
      </c>
      <c r="L3371" s="138">
        <f t="shared" si="112"/>
        <v>-8.5077863197318849E-3</v>
      </c>
      <c r="M3371" s="138">
        <f t="shared" si="113"/>
        <v>-3.6201283896574988E-3</v>
      </c>
    </row>
    <row r="3372" spans="9:13" x14ac:dyDescent="0.25">
      <c r="I3372" s="135">
        <v>38685</v>
      </c>
      <c r="J3372" s="136">
        <v>1257.48</v>
      </c>
      <c r="K3372" s="136">
        <v>5049.7299999999996</v>
      </c>
      <c r="L3372" s="138">
        <f t="shared" si="112"/>
        <v>1.5905078491547891E-5</v>
      </c>
      <c r="M3372" s="138">
        <f t="shared" si="113"/>
        <v>4.7694279074208369E-3</v>
      </c>
    </row>
    <row r="3373" spans="9:13" x14ac:dyDescent="0.25">
      <c r="I3373" s="135">
        <v>38686</v>
      </c>
      <c r="J3373" s="136">
        <v>1249.48</v>
      </c>
      <c r="K3373" s="136">
        <v>5034.3</v>
      </c>
      <c r="L3373" s="138">
        <f t="shared" si="112"/>
        <v>-6.3619302096256007E-3</v>
      </c>
      <c r="M3373" s="138">
        <f t="shared" si="113"/>
        <v>-3.0556089137437807E-3</v>
      </c>
    </row>
    <row r="3374" spans="9:13" x14ac:dyDescent="0.25">
      <c r="I3374" s="135">
        <v>38687</v>
      </c>
      <c r="J3374" s="136">
        <v>1264.67</v>
      </c>
      <c r="K3374" s="136">
        <v>5092.18</v>
      </c>
      <c r="L3374" s="138">
        <f t="shared" si="112"/>
        <v>1.2157057335851758E-2</v>
      </c>
      <c r="M3374" s="138">
        <f t="shared" si="113"/>
        <v>1.1497129690324397E-2</v>
      </c>
    </row>
    <row r="3375" spans="9:13" x14ac:dyDescent="0.25">
      <c r="I3375" s="135">
        <v>38688</v>
      </c>
      <c r="J3375" s="136">
        <v>1265.08</v>
      </c>
      <c r="K3375" s="136">
        <v>5093.6499999999996</v>
      </c>
      <c r="L3375" s="138">
        <f t="shared" si="112"/>
        <v>3.2419524460915058E-4</v>
      </c>
      <c r="M3375" s="138">
        <f t="shared" si="113"/>
        <v>2.8867793361572942E-4</v>
      </c>
    </row>
    <row r="3376" spans="9:13" x14ac:dyDescent="0.25">
      <c r="I3376" s="135">
        <v>38691</v>
      </c>
      <c r="J3376" s="136">
        <v>1262.0899999999999</v>
      </c>
      <c r="K3376" s="136">
        <v>5144.6899999999996</v>
      </c>
      <c r="L3376" s="138">
        <f t="shared" si="112"/>
        <v>-2.3634868941094706E-3</v>
      </c>
      <c r="M3376" s="138">
        <f t="shared" si="113"/>
        <v>1.0020319417313708E-2</v>
      </c>
    </row>
    <row r="3377" spans="9:13" x14ac:dyDescent="0.25">
      <c r="I3377" s="135">
        <v>38692</v>
      </c>
      <c r="J3377" s="136">
        <v>1263.7</v>
      </c>
      <c r="K3377" s="136">
        <v>5175.99</v>
      </c>
      <c r="L3377" s="138">
        <f t="shared" si="112"/>
        <v>1.2756617990794059E-3</v>
      </c>
      <c r="M3377" s="138">
        <f t="shared" si="113"/>
        <v>6.0839428614746826E-3</v>
      </c>
    </row>
    <row r="3378" spans="9:13" x14ac:dyDescent="0.25">
      <c r="I3378" s="135">
        <v>38693</v>
      </c>
      <c r="J3378" s="136">
        <v>1257.3699999999999</v>
      </c>
      <c r="K3378" s="136">
        <v>5210.6899999999996</v>
      </c>
      <c r="L3378" s="138">
        <f t="shared" si="112"/>
        <v>-5.0091002611380503E-3</v>
      </c>
      <c r="M3378" s="138">
        <f t="shared" si="113"/>
        <v>6.7040314992880242E-3</v>
      </c>
    </row>
    <row r="3379" spans="9:13" x14ac:dyDescent="0.25">
      <c r="I3379" s="135">
        <v>38694</v>
      </c>
      <c r="J3379" s="136">
        <v>1255.8399999999999</v>
      </c>
      <c r="K3379" s="136">
        <v>5210.6899999999996</v>
      </c>
      <c r="L3379" s="138">
        <f t="shared" si="112"/>
        <v>-1.2168255962842862E-3</v>
      </c>
      <c r="M3379" s="138">
        <f t="shared" si="113"/>
        <v>0</v>
      </c>
    </row>
    <row r="3380" spans="9:13" x14ac:dyDescent="0.25">
      <c r="I3380" s="135">
        <v>38695</v>
      </c>
      <c r="J3380" s="136">
        <v>1259.3699999999999</v>
      </c>
      <c r="K3380" s="136">
        <v>5235.6499999999996</v>
      </c>
      <c r="L3380" s="138">
        <f t="shared" si="112"/>
        <v>2.8108676264492075E-3</v>
      </c>
      <c r="M3380" s="138">
        <f t="shared" si="113"/>
        <v>4.7901525517733811E-3</v>
      </c>
    </row>
    <row r="3381" spans="9:13" x14ac:dyDescent="0.25">
      <c r="I3381" s="135">
        <v>38698</v>
      </c>
      <c r="J3381" s="136">
        <v>1260.43</v>
      </c>
      <c r="K3381" s="136">
        <v>5199.82</v>
      </c>
      <c r="L3381" s="138">
        <f t="shared" si="112"/>
        <v>8.4169068661328508E-4</v>
      </c>
      <c r="M3381" s="138">
        <f t="shared" si="113"/>
        <v>-6.8434673822734384E-3</v>
      </c>
    </row>
    <row r="3382" spans="9:13" x14ac:dyDescent="0.25">
      <c r="I3382" s="135">
        <v>38699</v>
      </c>
      <c r="J3382" s="136">
        <v>1267.43</v>
      </c>
      <c r="K3382" s="136">
        <v>5166.05</v>
      </c>
      <c r="L3382" s="138">
        <f t="shared" si="112"/>
        <v>5.553660258800568E-3</v>
      </c>
      <c r="M3382" s="138">
        <f t="shared" si="113"/>
        <v>-6.4944555773083544E-3</v>
      </c>
    </row>
    <row r="3383" spans="9:13" x14ac:dyDescent="0.25">
      <c r="I3383" s="135">
        <v>38700</v>
      </c>
      <c r="J3383" s="136">
        <v>1272.74</v>
      </c>
      <c r="K3383" s="136">
        <v>5161.01</v>
      </c>
      <c r="L3383" s="138">
        <f t="shared" si="112"/>
        <v>4.189580489652245E-3</v>
      </c>
      <c r="M3383" s="138">
        <f t="shared" si="113"/>
        <v>-9.7560031358580801E-4</v>
      </c>
    </row>
    <row r="3384" spans="9:13" x14ac:dyDescent="0.25">
      <c r="I3384" s="135">
        <v>38701</v>
      </c>
      <c r="J3384" s="136">
        <v>1270.94</v>
      </c>
      <c r="K3384" s="136">
        <v>4992.21</v>
      </c>
      <c r="L3384" s="138">
        <f t="shared" si="112"/>
        <v>-1.4142715715699629E-3</v>
      </c>
      <c r="M3384" s="138">
        <f t="shared" si="113"/>
        <v>-3.2706776386792542E-2</v>
      </c>
    </row>
    <row r="3385" spans="9:13" x14ac:dyDescent="0.25">
      <c r="I3385" s="135">
        <v>38702</v>
      </c>
      <c r="J3385" s="136">
        <v>1267.32</v>
      </c>
      <c r="K3385" s="136">
        <v>4759.1899999999996</v>
      </c>
      <c r="L3385" s="138">
        <f t="shared" si="112"/>
        <v>-2.8482855209530883E-3</v>
      </c>
      <c r="M3385" s="138">
        <f t="shared" si="113"/>
        <v>-4.6676722333395516E-2</v>
      </c>
    </row>
    <row r="3386" spans="9:13" x14ac:dyDescent="0.25">
      <c r="I3386" s="135">
        <v>38705</v>
      </c>
      <c r="J3386" s="136">
        <v>1259.92</v>
      </c>
      <c r="K3386" s="136">
        <v>4442.6099999999997</v>
      </c>
      <c r="L3386" s="138">
        <f t="shared" si="112"/>
        <v>-5.8390935201842187E-3</v>
      </c>
      <c r="M3386" s="138">
        <f t="shared" si="113"/>
        <v>-6.6519722894021874E-2</v>
      </c>
    </row>
    <row r="3387" spans="9:13" x14ac:dyDescent="0.25">
      <c r="I3387" s="135">
        <v>38706</v>
      </c>
      <c r="J3387" s="136">
        <v>1259.6199999999999</v>
      </c>
      <c r="K3387" s="136">
        <v>4581.4399999999996</v>
      </c>
      <c r="L3387" s="138">
        <f t="shared" si="112"/>
        <v>-2.3811035621323725E-4</v>
      </c>
      <c r="M3387" s="138">
        <f t="shared" si="113"/>
        <v>3.1249648292332646E-2</v>
      </c>
    </row>
    <row r="3388" spans="9:13" x14ac:dyDescent="0.25">
      <c r="I3388" s="135">
        <v>38707</v>
      </c>
      <c r="J3388" s="136">
        <v>1262.79</v>
      </c>
      <c r="K3388" s="136">
        <v>4716.01</v>
      </c>
      <c r="L3388" s="138">
        <f t="shared" si="112"/>
        <v>2.5166320001270806E-3</v>
      </c>
      <c r="M3388" s="138">
        <f t="shared" si="113"/>
        <v>2.9372860934553466E-2</v>
      </c>
    </row>
    <row r="3389" spans="9:13" x14ac:dyDescent="0.25">
      <c r="I3389" s="135">
        <v>38708</v>
      </c>
      <c r="J3389" s="136">
        <v>1268.1199999999999</v>
      </c>
      <c r="K3389" s="136">
        <v>4776.68</v>
      </c>
      <c r="L3389" s="138">
        <f t="shared" si="112"/>
        <v>4.2208126450161369E-3</v>
      </c>
      <c r="M3389" s="138">
        <f t="shared" si="113"/>
        <v>1.2864688582085294E-2</v>
      </c>
    </row>
    <row r="3390" spans="9:13" x14ac:dyDescent="0.25">
      <c r="I3390" s="135">
        <v>38709</v>
      </c>
      <c r="J3390" s="136">
        <v>1268.6600000000001</v>
      </c>
      <c r="K3390" s="136">
        <v>4852.42</v>
      </c>
      <c r="L3390" s="138">
        <f t="shared" si="112"/>
        <v>4.2582720878165395E-4</v>
      </c>
      <c r="M3390" s="138">
        <f t="shared" si="113"/>
        <v>1.5856201378363168E-2</v>
      </c>
    </row>
    <row r="3391" spans="9:13" x14ac:dyDescent="0.25">
      <c r="I3391" s="135">
        <v>38712</v>
      </c>
      <c r="J3391" s="136">
        <v>1268.6600000000001</v>
      </c>
      <c r="K3391" s="136">
        <v>4867.74</v>
      </c>
      <c r="L3391" s="138">
        <f t="shared" si="112"/>
        <v>0</v>
      </c>
      <c r="M3391" s="138">
        <f t="shared" si="113"/>
        <v>3.157187547656573E-3</v>
      </c>
    </row>
    <row r="3392" spans="9:13" x14ac:dyDescent="0.25">
      <c r="I3392" s="135">
        <v>38713</v>
      </c>
      <c r="J3392" s="136">
        <v>1256.54</v>
      </c>
      <c r="K3392" s="136">
        <v>4760.16</v>
      </c>
      <c r="L3392" s="138">
        <f t="shared" si="112"/>
        <v>-9.5533870382924647E-3</v>
      </c>
      <c r="M3392" s="138">
        <f t="shared" si="113"/>
        <v>-2.2100605208988142E-2</v>
      </c>
    </row>
    <row r="3393" spans="9:13" x14ac:dyDescent="0.25">
      <c r="I3393" s="135">
        <v>38714</v>
      </c>
      <c r="J3393" s="136">
        <v>1258.17</v>
      </c>
      <c r="K3393" s="136">
        <v>4822.9399999999996</v>
      </c>
      <c r="L3393" s="138">
        <f t="shared" si="112"/>
        <v>1.2972129816799379E-3</v>
      </c>
      <c r="M3393" s="138">
        <f t="shared" si="113"/>
        <v>1.3188632314880119E-2</v>
      </c>
    </row>
    <row r="3394" spans="9:13" x14ac:dyDescent="0.25">
      <c r="I3394" s="135">
        <v>38715</v>
      </c>
      <c r="J3394" s="136">
        <v>1254.42</v>
      </c>
      <c r="K3394" s="136">
        <v>4823.74</v>
      </c>
      <c r="L3394" s="138">
        <f t="shared" si="112"/>
        <v>-2.9805193256873075E-3</v>
      </c>
      <c r="M3394" s="138">
        <f t="shared" si="113"/>
        <v>1.6587392752142509E-4</v>
      </c>
    </row>
    <row r="3395" spans="9:13" x14ac:dyDescent="0.25">
      <c r="I3395" s="135">
        <v>38716</v>
      </c>
      <c r="J3395" s="136">
        <v>1248.29</v>
      </c>
      <c r="K3395" s="136">
        <v>4802.25</v>
      </c>
      <c r="L3395" s="138">
        <f t="shared" si="112"/>
        <v>-4.8867205561136688E-3</v>
      </c>
      <c r="M3395" s="138">
        <f t="shared" si="113"/>
        <v>-4.4550494015016939E-3</v>
      </c>
    </row>
    <row r="3396" spans="9:13" x14ac:dyDescent="0.25">
      <c r="I3396" s="135">
        <v>38719</v>
      </c>
      <c r="J3396" s="136">
        <v>1248.29</v>
      </c>
      <c r="K3396" s="136">
        <v>4807.74</v>
      </c>
      <c r="L3396" s="138">
        <f t="shared" si="112"/>
        <v>0</v>
      </c>
      <c r="M3396" s="138">
        <f t="shared" si="113"/>
        <v>1.1432141183819629E-3</v>
      </c>
    </row>
    <row r="3397" spans="9:13" x14ac:dyDescent="0.25">
      <c r="I3397" s="135">
        <v>38720</v>
      </c>
      <c r="J3397" s="136">
        <v>1268.8</v>
      </c>
      <c r="K3397" s="136">
        <v>4889.63</v>
      </c>
      <c r="L3397" s="138">
        <f t="shared" si="112"/>
        <v>1.643047689238878E-2</v>
      </c>
      <c r="M3397" s="138">
        <f t="shared" si="113"/>
        <v>1.7032951033125819E-2</v>
      </c>
    </row>
    <row r="3398" spans="9:13" x14ac:dyDescent="0.25">
      <c r="I3398" s="135">
        <v>38721</v>
      </c>
      <c r="J3398" s="136">
        <v>1273.46</v>
      </c>
      <c r="K3398" s="136">
        <v>4911.53</v>
      </c>
      <c r="L3398" s="138">
        <f t="shared" si="112"/>
        <v>3.6727616645650077E-3</v>
      </c>
      <c r="M3398" s="138">
        <f t="shared" si="113"/>
        <v>4.4788664991010849E-3</v>
      </c>
    </row>
    <row r="3399" spans="9:13" x14ac:dyDescent="0.25">
      <c r="I3399" s="135">
        <v>38722</v>
      </c>
      <c r="J3399" s="136">
        <v>1273.48</v>
      </c>
      <c r="K3399" s="136">
        <v>4820.78</v>
      </c>
      <c r="L3399" s="138">
        <f t="shared" ref="L3399:L3462" si="114">(J3399-J3398)/J3398</f>
        <v>1.5705243980950961E-5</v>
      </c>
      <c r="M3399" s="138">
        <f t="shared" ref="M3399:M3462" si="115">(K3399-K3398)/K3398</f>
        <v>-1.8476930813819726E-2</v>
      </c>
    </row>
    <row r="3400" spans="9:13" x14ac:dyDescent="0.25">
      <c r="I3400" s="135">
        <v>38723</v>
      </c>
      <c r="J3400" s="136">
        <v>1285.45</v>
      </c>
      <c r="K3400" s="136">
        <v>4781.7700000000004</v>
      </c>
      <c r="L3400" s="138">
        <f t="shared" si="114"/>
        <v>9.3994409020950673E-3</v>
      </c>
      <c r="M3400" s="138">
        <f t="shared" si="115"/>
        <v>-8.0920514937415332E-3</v>
      </c>
    </row>
    <row r="3401" spans="9:13" x14ac:dyDescent="0.25">
      <c r="I3401" s="135">
        <v>38726</v>
      </c>
      <c r="J3401" s="136">
        <v>1290.1500000000001</v>
      </c>
      <c r="K3401" s="136">
        <v>4761.74</v>
      </c>
      <c r="L3401" s="138">
        <f t="shared" si="114"/>
        <v>3.6563071297989382E-3</v>
      </c>
      <c r="M3401" s="138">
        <f t="shared" si="115"/>
        <v>-4.1888254767587429E-3</v>
      </c>
    </row>
    <row r="3402" spans="9:13" x14ac:dyDescent="0.25">
      <c r="I3402" s="135">
        <v>38727</v>
      </c>
      <c r="J3402" s="136">
        <v>1289.69</v>
      </c>
      <c r="K3402" s="136">
        <v>4651.8</v>
      </c>
      <c r="L3402" s="138">
        <f t="shared" si="114"/>
        <v>-3.5654768825333207E-4</v>
      </c>
      <c r="M3402" s="138">
        <f t="shared" si="115"/>
        <v>-2.3088198851680185E-2</v>
      </c>
    </row>
    <row r="3403" spans="9:13" x14ac:dyDescent="0.25">
      <c r="I3403" s="135">
        <v>38728</v>
      </c>
      <c r="J3403" s="136">
        <v>1294.18</v>
      </c>
      <c r="K3403" s="136">
        <v>4676.84</v>
      </c>
      <c r="L3403" s="138">
        <f t="shared" si="114"/>
        <v>3.4814567841884555E-3</v>
      </c>
      <c r="M3403" s="138">
        <f t="shared" si="115"/>
        <v>5.382862547830939E-3</v>
      </c>
    </row>
    <row r="3404" spans="9:13" x14ac:dyDescent="0.25">
      <c r="I3404" s="135">
        <v>38729</v>
      </c>
      <c r="J3404" s="136">
        <v>1286.06</v>
      </c>
      <c r="K3404" s="136">
        <v>4653</v>
      </c>
      <c r="L3404" s="138">
        <f t="shared" si="114"/>
        <v>-6.2742431501028586E-3</v>
      </c>
      <c r="M3404" s="138">
        <f t="shared" si="115"/>
        <v>-5.0974589680211737E-3</v>
      </c>
    </row>
    <row r="3405" spans="9:13" x14ac:dyDescent="0.25">
      <c r="I3405" s="135">
        <v>38730</v>
      </c>
      <c r="J3405" s="136">
        <v>1287.6099999999999</v>
      </c>
      <c r="K3405" s="136">
        <v>4602.95</v>
      </c>
      <c r="L3405" s="138">
        <f t="shared" si="114"/>
        <v>1.2052314822014172E-3</v>
      </c>
      <c r="M3405" s="138">
        <f t="shared" si="115"/>
        <v>-1.0756501182033137E-2</v>
      </c>
    </row>
    <row r="3406" spans="9:13" x14ac:dyDescent="0.25">
      <c r="I3406" s="135">
        <v>38733</v>
      </c>
      <c r="J3406" s="136">
        <v>1287.6099999999999</v>
      </c>
      <c r="K3406" s="136">
        <v>4740.42</v>
      </c>
      <c r="L3406" s="138">
        <f t="shared" si="114"/>
        <v>0</v>
      </c>
      <c r="M3406" s="138">
        <f t="shared" si="115"/>
        <v>2.9865629650550247E-2</v>
      </c>
    </row>
    <row r="3407" spans="9:13" x14ac:dyDescent="0.25">
      <c r="I3407" s="135">
        <v>38734</v>
      </c>
      <c r="J3407" s="136">
        <v>1282.93</v>
      </c>
      <c r="K3407" s="136">
        <v>4853.38</v>
      </c>
      <c r="L3407" s="138">
        <f t="shared" si="114"/>
        <v>-3.6346409238821047E-3</v>
      </c>
      <c r="M3407" s="138">
        <f t="shared" si="115"/>
        <v>2.3829112188371502E-2</v>
      </c>
    </row>
    <row r="3408" spans="9:13" x14ac:dyDescent="0.25">
      <c r="I3408" s="135">
        <v>38735</v>
      </c>
      <c r="J3408" s="136">
        <v>1277.93</v>
      </c>
      <c r="K3408" s="136">
        <v>4904.42</v>
      </c>
      <c r="L3408" s="138">
        <f t="shared" si="114"/>
        <v>-3.8973287708604521E-3</v>
      </c>
      <c r="M3408" s="138">
        <f t="shared" si="115"/>
        <v>1.0516382397421996E-2</v>
      </c>
    </row>
    <row r="3409" spans="9:13" x14ac:dyDescent="0.25">
      <c r="I3409" s="135">
        <v>38736</v>
      </c>
      <c r="J3409" s="136">
        <v>1285.04</v>
      </c>
      <c r="K3409" s="136">
        <v>4998.83</v>
      </c>
      <c r="L3409" s="138">
        <f t="shared" si="114"/>
        <v>5.5636850218712293E-3</v>
      </c>
      <c r="M3409" s="138">
        <f t="shared" si="115"/>
        <v>1.9249982668694741E-2</v>
      </c>
    </row>
    <row r="3410" spans="9:13" x14ac:dyDescent="0.25">
      <c r="I3410" s="135">
        <v>38737</v>
      </c>
      <c r="J3410" s="136">
        <v>1261.49</v>
      </c>
      <c r="K3410" s="136">
        <v>4951.74</v>
      </c>
      <c r="L3410" s="138">
        <f t="shared" si="114"/>
        <v>-1.8326277781236348E-2</v>
      </c>
      <c r="M3410" s="138">
        <f t="shared" si="115"/>
        <v>-9.4202043278127368E-3</v>
      </c>
    </row>
    <row r="3411" spans="9:13" x14ac:dyDescent="0.25">
      <c r="I3411" s="135">
        <v>38740</v>
      </c>
      <c r="J3411" s="136">
        <v>1263.82</v>
      </c>
      <c r="K3411" s="136">
        <v>5009.3599999999997</v>
      </c>
      <c r="L3411" s="138">
        <f t="shared" si="114"/>
        <v>1.8470221721931424E-3</v>
      </c>
      <c r="M3411" s="138">
        <f t="shared" si="115"/>
        <v>1.1636313699830744E-2</v>
      </c>
    </row>
    <row r="3412" spans="9:13" x14ac:dyDescent="0.25">
      <c r="I3412" s="135">
        <v>38741</v>
      </c>
      <c r="J3412" s="136">
        <v>1266.8599999999999</v>
      </c>
      <c r="K3412" s="136">
        <v>5119.63</v>
      </c>
      <c r="L3412" s="138">
        <f t="shared" si="114"/>
        <v>2.4054058331091166E-3</v>
      </c>
      <c r="M3412" s="138">
        <f t="shared" si="115"/>
        <v>2.2012792053276355E-2</v>
      </c>
    </row>
    <row r="3413" spans="9:13" x14ac:dyDescent="0.25">
      <c r="I3413" s="135">
        <v>38742</v>
      </c>
      <c r="J3413" s="136">
        <v>1264.68</v>
      </c>
      <c r="K3413" s="136">
        <v>5201</v>
      </c>
      <c r="L3413" s="138">
        <f t="shared" si="114"/>
        <v>-1.7207899846864187E-3</v>
      </c>
      <c r="M3413" s="138">
        <f t="shared" si="115"/>
        <v>1.5893726695093178E-2</v>
      </c>
    </row>
    <row r="3414" spans="9:13" x14ac:dyDescent="0.25">
      <c r="I3414" s="135">
        <v>38743</v>
      </c>
      <c r="J3414" s="136">
        <v>1273.83</v>
      </c>
      <c r="K3414" s="136">
        <v>5422.96</v>
      </c>
      <c r="L3414" s="138">
        <f t="shared" si="114"/>
        <v>7.2350317866969214E-3</v>
      </c>
      <c r="M3414" s="138">
        <f t="shared" si="115"/>
        <v>4.2676408383003274E-2</v>
      </c>
    </row>
    <row r="3415" spans="9:13" x14ac:dyDescent="0.25">
      <c r="I3415" s="135">
        <v>38744</v>
      </c>
      <c r="J3415" s="136">
        <v>1283.72</v>
      </c>
      <c r="K3415" s="136">
        <v>5459.96</v>
      </c>
      <c r="L3415" s="138">
        <f t="shared" si="114"/>
        <v>7.7639873452502303E-3</v>
      </c>
      <c r="M3415" s="138">
        <f t="shared" si="115"/>
        <v>6.8228421378730437E-3</v>
      </c>
    </row>
    <row r="3416" spans="9:13" x14ac:dyDescent="0.25">
      <c r="I3416" s="135">
        <v>38747</v>
      </c>
      <c r="J3416" s="136">
        <v>1285.2</v>
      </c>
      <c r="K3416" s="136">
        <v>5680.42</v>
      </c>
      <c r="L3416" s="138">
        <f t="shared" si="114"/>
        <v>1.1528993861589895E-3</v>
      </c>
      <c r="M3416" s="138">
        <f t="shared" si="115"/>
        <v>4.0377585183774246E-2</v>
      </c>
    </row>
    <row r="3417" spans="9:13" x14ac:dyDescent="0.25">
      <c r="I3417" s="135">
        <v>38748</v>
      </c>
      <c r="J3417" s="136">
        <v>1280.08</v>
      </c>
      <c r="K3417" s="136">
        <v>5633.51</v>
      </c>
      <c r="L3417" s="138">
        <f t="shared" si="114"/>
        <v>-3.9838157485217228E-3</v>
      </c>
      <c r="M3417" s="138">
        <f t="shared" si="115"/>
        <v>-8.258192175930627E-3</v>
      </c>
    </row>
    <row r="3418" spans="9:13" x14ac:dyDescent="0.25">
      <c r="I3418" s="135">
        <v>38749</v>
      </c>
      <c r="J3418" s="136">
        <v>1282.46</v>
      </c>
      <c r="K3418" s="136">
        <v>5915.82</v>
      </c>
      <c r="L3418" s="138">
        <f t="shared" si="114"/>
        <v>1.8592587963253151E-3</v>
      </c>
      <c r="M3418" s="138">
        <f t="shared" si="115"/>
        <v>5.011262960392357E-2</v>
      </c>
    </row>
    <row r="3419" spans="9:13" x14ac:dyDescent="0.25">
      <c r="I3419" s="135">
        <v>38750</v>
      </c>
      <c r="J3419" s="136">
        <v>1270.8399999999999</v>
      </c>
      <c r="K3419" s="136">
        <v>6130.44</v>
      </c>
      <c r="L3419" s="138">
        <f t="shared" si="114"/>
        <v>-9.0607114451913655E-3</v>
      </c>
      <c r="M3419" s="138">
        <f t="shared" si="115"/>
        <v>3.6278994289887102E-2</v>
      </c>
    </row>
    <row r="3420" spans="9:13" x14ac:dyDescent="0.25">
      <c r="I3420" s="135">
        <v>38751</v>
      </c>
      <c r="J3420" s="136">
        <v>1264.03</v>
      </c>
      <c r="K3420" s="136">
        <v>6314.38</v>
      </c>
      <c r="L3420" s="138">
        <f t="shared" si="114"/>
        <v>-5.3586604135846729E-3</v>
      </c>
      <c r="M3420" s="138">
        <f t="shared" si="115"/>
        <v>3.0004371627485225E-2</v>
      </c>
    </row>
    <row r="3421" spans="9:13" x14ac:dyDescent="0.25">
      <c r="I3421" s="135">
        <v>38754</v>
      </c>
      <c r="J3421" s="136">
        <v>1265.02</v>
      </c>
      <c r="K3421" s="136">
        <v>6483.58</v>
      </c>
      <c r="L3421" s="138">
        <f t="shared" si="114"/>
        <v>7.8320925927391689E-4</v>
      </c>
      <c r="M3421" s="138">
        <f t="shared" si="115"/>
        <v>2.6795979969529836E-2</v>
      </c>
    </row>
    <row r="3422" spans="9:13" x14ac:dyDescent="0.25">
      <c r="I3422" s="135">
        <v>38755</v>
      </c>
      <c r="J3422" s="136">
        <v>1254.78</v>
      </c>
      <c r="K3422" s="136">
        <v>6289.8</v>
      </c>
      <c r="L3422" s="138">
        <f t="shared" si="114"/>
        <v>-8.0947336800999258E-3</v>
      </c>
      <c r="M3422" s="138">
        <f t="shared" si="115"/>
        <v>-2.9887808895702642E-2</v>
      </c>
    </row>
    <row r="3423" spans="9:13" x14ac:dyDescent="0.25">
      <c r="I3423" s="135">
        <v>38756</v>
      </c>
      <c r="J3423" s="136">
        <v>1265.6500000000001</v>
      </c>
      <c r="K3423" s="136">
        <v>6114.81</v>
      </c>
      <c r="L3423" s="138">
        <f t="shared" si="114"/>
        <v>8.6628731729865936E-3</v>
      </c>
      <c r="M3423" s="138">
        <f t="shared" si="115"/>
        <v>-2.7821234379471489E-2</v>
      </c>
    </row>
    <row r="3424" spans="9:13" x14ac:dyDescent="0.25">
      <c r="I3424" s="135">
        <v>38757</v>
      </c>
      <c r="J3424" s="136">
        <v>1263.78</v>
      </c>
      <c r="K3424" s="136">
        <v>5889.66</v>
      </c>
      <c r="L3424" s="138">
        <f t="shared" si="114"/>
        <v>-1.4775016789792741E-3</v>
      </c>
      <c r="M3424" s="138">
        <f t="shared" si="115"/>
        <v>-3.6820440864066183E-2</v>
      </c>
    </row>
    <row r="3425" spans="9:13" x14ac:dyDescent="0.25">
      <c r="I3425" s="135">
        <v>38758</v>
      </c>
      <c r="J3425" s="136">
        <v>1266.99</v>
      </c>
      <c r="K3425" s="136">
        <v>5837.01</v>
      </c>
      <c r="L3425" s="138">
        <f t="shared" si="114"/>
        <v>2.5399990504676737E-3</v>
      </c>
      <c r="M3425" s="138">
        <f t="shared" si="115"/>
        <v>-8.9393954829310417E-3</v>
      </c>
    </row>
    <row r="3426" spans="9:13" x14ac:dyDescent="0.25">
      <c r="I3426" s="135">
        <v>38761</v>
      </c>
      <c r="J3426" s="136">
        <v>1262.8599999999999</v>
      </c>
      <c r="K3426" s="136">
        <v>5976.93</v>
      </c>
      <c r="L3426" s="138">
        <f t="shared" si="114"/>
        <v>-3.2596942359451211E-3</v>
      </c>
      <c r="M3426" s="138">
        <f t="shared" si="115"/>
        <v>2.3971177023852978E-2</v>
      </c>
    </row>
    <row r="3427" spans="9:13" x14ac:dyDescent="0.25">
      <c r="I3427" s="135">
        <v>38762</v>
      </c>
      <c r="J3427" s="136">
        <v>1275.53</v>
      </c>
      <c r="K3427" s="136">
        <v>6043.49</v>
      </c>
      <c r="L3427" s="138">
        <f t="shared" si="114"/>
        <v>1.0032782731260848E-2</v>
      </c>
      <c r="M3427" s="138">
        <f t="shared" si="115"/>
        <v>1.1136151837147078E-2</v>
      </c>
    </row>
    <row r="3428" spans="9:13" x14ac:dyDescent="0.25">
      <c r="I3428" s="135">
        <v>38763</v>
      </c>
      <c r="J3428" s="136">
        <v>1280</v>
      </c>
      <c r="K3428" s="136">
        <v>5899.68</v>
      </c>
      <c r="L3428" s="138">
        <f t="shared" si="114"/>
        <v>3.504425611314534E-3</v>
      </c>
      <c r="M3428" s="138">
        <f t="shared" si="115"/>
        <v>-2.3795853058414838E-2</v>
      </c>
    </row>
    <row r="3429" spans="9:13" x14ac:dyDescent="0.25">
      <c r="I3429" s="135">
        <v>38764</v>
      </c>
      <c r="J3429" s="136">
        <v>1289.3800000000001</v>
      </c>
      <c r="K3429" s="136">
        <v>6002.7</v>
      </c>
      <c r="L3429" s="138">
        <f t="shared" si="114"/>
        <v>7.3281250000000854E-3</v>
      </c>
      <c r="M3429" s="138">
        <f t="shared" si="115"/>
        <v>1.7461964038727445E-2</v>
      </c>
    </row>
    <row r="3430" spans="9:13" x14ac:dyDescent="0.25">
      <c r="I3430" s="135">
        <v>38765</v>
      </c>
      <c r="J3430" s="136">
        <v>1287.24</v>
      </c>
      <c r="K3430" s="136">
        <v>6030.35</v>
      </c>
      <c r="L3430" s="138">
        <f t="shared" si="114"/>
        <v>-1.6597124199228309E-3</v>
      </c>
      <c r="M3430" s="138">
        <f t="shared" si="115"/>
        <v>4.6062605161011792E-3</v>
      </c>
    </row>
    <row r="3431" spans="9:13" x14ac:dyDescent="0.25">
      <c r="I3431" s="135">
        <v>38768</v>
      </c>
      <c r="J3431" s="136">
        <v>1287.24</v>
      </c>
      <c r="K3431" s="136">
        <v>6062.6</v>
      </c>
      <c r="L3431" s="138">
        <f t="shared" si="114"/>
        <v>0</v>
      </c>
      <c r="M3431" s="138">
        <f t="shared" si="115"/>
        <v>5.3479482948750896E-3</v>
      </c>
    </row>
    <row r="3432" spans="9:13" x14ac:dyDescent="0.25">
      <c r="I3432" s="135">
        <v>38769</v>
      </c>
      <c r="J3432" s="136">
        <v>1283.03</v>
      </c>
      <c r="K3432" s="136">
        <v>6076.3</v>
      </c>
      <c r="L3432" s="138">
        <f t="shared" si="114"/>
        <v>-3.2705633759050655E-3</v>
      </c>
      <c r="M3432" s="138">
        <f t="shared" si="115"/>
        <v>2.2597565400982777E-3</v>
      </c>
    </row>
    <row r="3433" spans="9:13" x14ac:dyDescent="0.25">
      <c r="I3433" s="135">
        <v>38770</v>
      </c>
      <c r="J3433" s="136">
        <v>1292.67</v>
      </c>
      <c r="K3433" s="136">
        <v>6075.93</v>
      </c>
      <c r="L3433" s="138">
        <f t="shared" si="114"/>
        <v>7.513464221413451E-3</v>
      </c>
      <c r="M3433" s="138">
        <f t="shared" si="115"/>
        <v>-6.0892319339053511E-5</v>
      </c>
    </row>
    <row r="3434" spans="9:13" x14ac:dyDescent="0.25">
      <c r="I3434" s="135">
        <v>38771</v>
      </c>
      <c r="J3434" s="136">
        <v>1287.79</v>
      </c>
      <c r="K3434" s="136">
        <v>6064.58</v>
      </c>
      <c r="L3434" s="138">
        <f t="shared" si="114"/>
        <v>-3.7751320909436351E-3</v>
      </c>
      <c r="M3434" s="138">
        <f t="shared" si="115"/>
        <v>-1.8680267876687788E-3</v>
      </c>
    </row>
    <row r="3435" spans="9:13" x14ac:dyDescent="0.25">
      <c r="I3435" s="135">
        <v>38772</v>
      </c>
      <c r="J3435" s="136">
        <v>1289.43</v>
      </c>
      <c r="K3435" s="136">
        <v>6094.41</v>
      </c>
      <c r="L3435" s="138">
        <f t="shared" si="114"/>
        <v>1.2734995612639483E-3</v>
      </c>
      <c r="M3435" s="138">
        <f t="shared" si="115"/>
        <v>4.9187247921537725E-3</v>
      </c>
    </row>
    <row r="3436" spans="9:13" x14ac:dyDescent="0.25">
      <c r="I3436" s="135">
        <v>38775</v>
      </c>
      <c r="J3436" s="136">
        <v>1294.1199999999999</v>
      </c>
      <c r="K3436" s="136">
        <v>6105.53</v>
      </c>
      <c r="L3436" s="138">
        <f t="shared" si="114"/>
        <v>3.6372660788098828E-3</v>
      </c>
      <c r="M3436" s="138">
        <f t="shared" si="115"/>
        <v>1.824622892125717E-3</v>
      </c>
    </row>
    <row r="3437" spans="9:13" x14ac:dyDescent="0.25">
      <c r="I3437" s="135">
        <v>38776</v>
      </c>
      <c r="J3437" s="136">
        <v>1280.6600000000001</v>
      </c>
      <c r="K3437" s="136">
        <v>6080.68</v>
      </c>
      <c r="L3437" s="138">
        <f t="shared" si="114"/>
        <v>-1.0400890180199525E-2</v>
      </c>
      <c r="M3437" s="138">
        <f t="shared" si="115"/>
        <v>-4.0700807300921389E-3</v>
      </c>
    </row>
    <row r="3438" spans="9:13" x14ac:dyDescent="0.25">
      <c r="I3438" s="135">
        <v>38777</v>
      </c>
      <c r="J3438" s="136">
        <v>1291.24</v>
      </c>
      <c r="K3438" s="136">
        <v>6173.28</v>
      </c>
      <c r="L3438" s="138">
        <f t="shared" si="114"/>
        <v>8.2613652335513932E-3</v>
      </c>
      <c r="M3438" s="138">
        <f t="shared" si="115"/>
        <v>1.522855996368818E-2</v>
      </c>
    </row>
    <row r="3439" spans="9:13" x14ac:dyDescent="0.25">
      <c r="I3439" s="135">
        <v>38778</v>
      </c>
      <c r="J3439" s="136">
        <v>1289.1400000000001</v>
      </c>
      <c r="K3439" s="136">
        <v>6199.54</v>
      </c>
      <c r="L3439" s="138">
        <f t="shared" si="114"/>
        <v>-1.6263436696508078E-3</v>
      </c>
      <c r="M3439" s="138">
        <f t="shared" si="115"/>
        <v>4.2538164476583302E-3</v>
      </c>
    </row>
    <row r="3440" spans="9:13" x14ac:dyDescent="0.25">
      <c r="I3440" s="135">
        <v>38779</v>
      </c>
      <c r="J3440" s="136">
        <v>1287.23</v>
      </c>
      <c r="K3440" s="136">
        <v>6113.94</v>
      </c>
      <c r="L3440" s="138">
        <f t="shared" si="114"/>
        <v>-1.4816078936345793E-3</v>
      </c>
      <c r="M3440" s="138">
        <f t="shared" si="115"/>
        <v>-1.3807476038544854E-2</v>
      </c>
    </row>
    <row r="3441" spans="9:13" x14ac:dyDescent="0.25">
      <c r="I3441" s="135">
        <v>38782</v>
      </c>
      <c r="J3441" s="136">
        <v>1278.26</v>
      </c>
      <c r="K3441" s="136">
        <v>5966.82</v>
      </c>
      <c r="L3441" s="138">
        <f t="shared" si="114"/>
        <v>-6.9684516364597058E-3</v>
      </c>
      <c r="M3441" s="138">
        <f t="shared" si="115"/>
        <v>-2.406304281690692E-2</v>
      </c>
    </row>
    <row r="3442" spans="9:13" x14ac:dyDescent="0.25">
      <c r="I3442" s="135">
        <v>38783</v>
      </c>
      <c r="J3442" s="136">
        <v>1275.8800000000001</v>
      </c>
      <c r="K3442" s="136">
        <v>5833.82</v>
      </c>
      <c r="L3442" s="138">
        <f t="shared" si="114"/>
        <v>-1.86190602850741E-3</v>
      </c>
      <c r="M3442" s="138">
        <f t="shared" si="115"/>
        <v>-2.2289929979453043E-2</v>
      </c>
    </row>
    <row r="3443" spans="9:13" x14ac:dyDescent="0.25">
      <c r="I3443" s="135">
        <v>38784</v>
      </c>
      <c r="J3443" s="136">
        <v>1278.47</v>
      </c>
      <c r="K3443" s="136">
        <v>5734.91</v>
      </c>
      <c r="L3443" s="138">
        <f t="shared" si="114"/>
        <v>2.0299714706711585E-3</v>
      </c>
      <c r="M3443" s="138">
        <f t="shared" si="115"/>
        <v>-1.6954585503152285E-2</v>
      </c>
    </row>
    <row r="3444" spans="9:13" x14ac:dyDescent="0.25">
      <c r="I3444" s="135">
        <v>38785</v>
      </c>
      <c r="J3444" s="136">
        <v>1272.23</v>
      </c>
      <c r="K3444" s="136">
        <v>5938.5</v>
      </c>
      <c r="L3444" s="138">
        <f t="shared" si="114"/>
        <v>-4.8808341220365039E-3</v>
      </c>
      <c r="M3444" s="138">
        <f t="shared" si="115"/>
        <v>3.5500121187603671E-2</v>
      </c>
    </row>
    <row r="3445" spans="9:13" x14ac:dyDescent="0.25">
      <c r="I3445" s="135">
        <v>38786</v>
      </c>
      <c r="J3445" s="136">
        <v>1281.58</v>
      </c>
      <c r="K3445" s="136">
        <v>5945.85</v>
      </c>
      <c r="L3445" s="138">
        <f t="shared" si="114"/>
        <v>7.3493000479472334E-3</v>
      </c>
      <c r="M3445" s="138">
        <f t="shared" si="115"/>
        <v>1.2376862844153177E-3</v>
      </c>
    </row>
    <row r="3446" spans="9:13" x14ac:dyDescent="0.25">
      <c r="I3446" s="135">
        <v>38789</v>
      </c>
      <c r="J3446" s="136">
        <v>1284.1300000000001</v>
      </c>
      <c r="K3446" s="136">
        <v>5718.06</v>
      </c>
      <c r="L3446" s="138">
        <f t="shared" si="114"/>
        <v>1.9897314252720721E-3</v>
      </c>
      <c r="M3446" s="138">
        <f t="shared" si="115"/>
        <v>-3.8310754559903119E-2</v>
      </c>
    </row>
    <row r="3447" spans="9:13" x14ac:dyDescent="0.25">
      <c r="I3447" s="135">
        <v>38790</v>
      </c>
      <c r="J3447" s="136">
        <v>1297.48</v>
      </c>
      <c r="K3447" s="136">
        <v>5734.13</v>
      </c>
      <c r="L3447" s="138">
        <f t="shared" si="114"/>
        <v>1.0396143692616719E-2</v>
      </c>
      <c r="M3447" s="138">
        <f t="shared" si="115"/>
        <v>2.8103937349380223E-3</v>
      </c>
    </row>
    <row r="3448" spans="9:13" x14ac:dyDescent="0.25">
      <c r="I3448" s="135">
        <v>38791</v>
      </c>
      <c r="J3448" s="136">
        <v>1303.02</v>
      </c>
      <c r="K3448" s="136">
        <v>5761.73</v>
      </c>
      <c r="L3448" s="138">
        <f t="shared" si="114"/>
        <v>4.2698153343403858E-3</v>
      </c>
      <c r="M3448" s="138">
        <f t="shared" si="115"/>
        <v>4.8132846656771741E-3</v>
      </c>
    </row>
    <row r="3449" spans="9:13" x14ac:dyDescent="0.25">
      <c r="I3449" s="135">
        <v>38792</v>
      </c>
      <c r="J3449" s="136">
        <v>1305.33</v>
      </c>
      <c r="K3449" s="136">
        <v>5967.41</v>
      </c>
      <c r="L3449" s="138">
        <f t="shared" si="114"/>
        <v>1.7728047152000318E-3</v>
      </c>
      <c r="M3449" s="138">
        <f t="shared" si="115"/>
        <v>3.5697611654832886E-2</v>
      </c>
    </row>
    <row r="3450" spans="9:13" x14ac:dyDescent="0.25">
      <c r="I3450" s="135">
        <v>38793</v>
      </c>
      <c r="J3450" s="136">
        <v>1307.25</v>
      </c>
      <c r="K3450" s="136">
        <v>5966.83</v>
      </c>
      <c r="L3450" s="138">
        <f t="shared" si="114"/>
        <v>1.4708924180092948E-3</v>
      </c>
      <c r="M3450" s="138">
        <f t="shared" si="115"/>
        <v>-9.7194595310181011E-5</v>
      </c>
    </row>
    <row r="3451" spans="9:13" x14ac:dyDescent="0.25">
      <c r="I3451" s="135">
        <v>38796</v>
      </c>
      <c r="J3451" s="136">
        <v>1305.08</v>
      </c>
      <c r="K3451" s="136">
        <v>5723.26</v>
      </c>
      <c r="L3451" s="138">
        <f t="shared" si="114"/>
        <v>-1.6599732262383422E-3</v>
      </c>
      <c r="M3451" s="138">
        <f t="shared" si="115"/>
        <v>-4.0820670272154511E-2</v>
      </c>
    </row>
    <row r="3452" spans="9:13" x14ac:dyDescent="0.25">
      <c r="I3452" s="135">
        <v>38797</v>
      </c>
      <c r="J3452" s="136">
        <v>1297.23</v>
      </c>
      <c r="K3452" s="136">
        <v>5812.19</v>
      </c>
      <c r="L3452" s="138">
        <f t="shared" si="114"/>
        <v>-6.0149569375056774E-3</v>
      </c>
      <c r="M3452" s="138">
        <f t="shared" si="115"/>
        <v>1.5538347025995564E-2</v>
      </c>
    </row>
    <row r="3453" spans="9:13" x14ac:dyDescent="0.25">
      <c r="I3453" s="135">
        <v>38798</v>
      </c>
      <c r="J3453" s="136">
        <v>1305.04</v>
      </c>
      <c r="K3453" s="136">
        <v>5868.97</v>
      </c>
      <c r="L3453" s="138">
        <f t="shared" si="114"/>
        <v>6.0205206478418979E-3</v>
      </c>
      <c r="M3453" s="138">
        <f t="shared" si="115"/>
        <v>9.7691231704401717E-3</v>
      </c>
    </row>
    <row r="3454" spans="9:13" x14ac:dyDescent="0.25">
      <c r="I3454" s="135">
        <v>38799</v>
      </c>
      <c r="J3454" s="136">
        <v>1301.67</v>
      </c>
      <c r="K3454" s="136">
        <v>5810.15</v>
      </c>
      <c r="L3454" s="138">
        <f t="shared" si="114"/>
        <v>-2.5822963280818143E-3</v>
      </c>
      <c r="M3454" s="138">
        <f t="shared" si="115"/>
        <v>-1.0022201510657001E-2</v>
      </c>
    </row>
    <row r="3455" spans="9:13" x14ac:dyDescent="0.25">
      <c r="I3455" s="135">
        <v>38800</v>
      </c>
      <c r="J3455" s="136">
        <v>1302.95</v>
      </c>
      <c r="K3455" s="136">
        <v>5817.96</v>
      </c>
      <c r="L3455" s="138">
        <f t="shared" si="114"/>
        <v>9.8335215530816005E-4</v>
      </c>
      <c r="M3455" s="138">
        <f t="shared" si="115"/>
        <v>1.3441993752313453E-3</v>
      </c>
    </row>
    <row r="3456" spans="9:13" x14ac:dyDescent="0.25">
      <c r="I3456" s="135">
        <v>38803</v>
      </c>
      <c r="J3456" s="136">
        <v>1301.6099999999999</v>
      </c>
      <c r="K3456" s="136">
        <v>5874.57</v>
      </c>
      <c r="L3456" s="138">
        <f t="shared" si="114"/>
        <v>-1.0284354733490506E-3</v>
      </c>
      <c r="M3456" s="138">
        <f t="shared" si="115"/>
        <v>9.7302147144359315E-3</v>
      </c>
    </row>
    <row r="3457" spans="9:13" x14ac:dyDescent="0.25">
      <c r="I3457" s="135">
        <v>38804</v>
      </c>
      <c r="J3457" s="136">
        <v>1293.23</v>
      </c>
      <c r="K3457" s="136">
        <v>5878.5</v>
      </c>
      <c r="L3457" s="138">
        <f t="shared" si="114"/>
        <v>-6.4381804073415866E-3</v>
      </c>
      <c r="M3457" s="138">
        <f t="shared" si="115"/>
        <v>6.689851342311507E-4</v>
      </c>
    </row>
    <row r="3458" spans="9:13" x14ac:dyDescent="0.25">
      <c r="I3458" s="135">
        <v>38805</v>
      </c>
      <c r="J3458" s="136">
        <v>1302.8900000000001</v>
      </c>
      <c r="K3458" s="136">
        <v>5943.76</v>
      </c>
      <c r="L3458" s="138">
        <f t="shared" si="114"/>
        <v>7.4696689683970228E-3</v>
      </c>
      <c r="M3458" s="138">
        <f t="shared" si="115"/>
        <v>1.1101471463808832E-2</v>
      </c>
    </row>
    <row r="3459" spans="9:13" x14ac:dyDescent="0.25">
      <c r="I3459" s="135">
        <v>38806</v>
      </c>
      <c r="J3459" s="136">
        <v>1300.25</v>
      </c>
      <c r="K3459" s="136">
        <v>5947.36</v>
      </c>
      <c r="L3459" s="138">
        <f t="shared" si="114"/>
        <v>-2.0262646885002571E-3</v>
      </c>
      <c r="M3459" s="138">
        <f t="shared" si="115"/>
        <v>6.0567721442310156E-4</v>
      </c>
    </row>
    <row r="3460" spans="9:13" x14ac:dyDescent="0.25">
      <c r="I3460" s="135">
        <v>38807</v>
      </c>
      <c r="J3460" s="136">
        <v>1294.83</v>
      </c>
      <c r="K3460" s="136">
        <v>5920.5</v>
      </c>
      <c r="L3460" s="138">
        <f t="shared" si="114"/>
        <v>-4.1684291482407786E-3</v>
      </c>
      <c r="M3460" s="138">
        <f t="shared" si="115"/>
        <v>-4.5162895805869619E-3</v>
      </c>
    </row>
    <row r="3461" spans="9:13" x14ac:dyDescent="0.25">
      <c r="I3461" s="135">
        <v>38810</v>
      </c>
      <c r="J3461" s="136">
        <v>1297.81</v>
      </c>
      <c r="K3461" s="136">
        <v>5933.53</v>
      </c>
      <c r="L3461" s="138">
        <f t="shared" si="114"/>
        <v>2.301460423376056E-3</v>
      </c>
      <c r="M3461" s="138">
        <f t="shared" si="115"/>
        <v>2.2008276328012405E-3</v>
      </c>
    </row>
    <row r="3462" spans="9:13" x14ac:dyDescent="0.25">
      <c r="I3462" s="135">
        <v>38811</v>
      </c>
      <c r="J3462" s="136">
        <v>1305.93</v>
      </c>
      <c r="K3462" s="136">
        <v>5975.24</v>
      </c>
      <c r="L3462" s="138">
        <f t="shared" si="114"/>
        <v>6.2566939690710645E-3</v>
      </c>
      <c r="M3462" s="138">
        <f t="shared" si="115"/>
        <v>7.029542279216594E-3</v>
      </c>
    </row>
    <row r="3463" spans="9:13" x14ac:dyDescent="0.25">
      <c r="I3463" s="135">
        <v>38812</v>
      </c>
      <c r="J3463" s="136">
        <v>1311.56</v>
      </c>
      <c r="K3463" s="136">
        <v>6081.27</v>
      </c>
      <c r="L3463" s="138">
        <f t="shared" ref="L3463:L3526" si="116">(J3463-J3462)/J3462</f>
        <v>4.3111039642246378E-3</v>
      </c>
      <c r="M3463" s="138">
        <f t="shared" ref="M3463:M3526" si="117">(K3463-K3462)/K3462</f>
        <v>1.7744893928946896E-2</v>
      </c>
    </row>
    <row r="3464" spans="9:13" x14ac:dyDescent="0.25">
      <c r="I3464" s="135">
        <v>38813</v>
      </c>
      <c r="J3464" s="136">
        <v>1309.04</v>
      </c>
      <c r="K3464" s="136">
        <v>6067.81</v>
      </c>
      <c r="L3464" s="138">
        <f t="shared" si="116"/>
        <v>-1.921376071243391E-3</v>
      </c>
      <c r="M3464" s="138">
        <f t="shared" si="117"/>
        <v>-2.2133534607080489E-3</v>
      </c>
    </row>
    <row r="3465" spans="9:13" x14ac:dyDescent="0.25">
      <c r="I3465" s="135">
        <v>38814</v>
      </c>
      <c r="J3465" s="136">
        <v>1295.5</v>
      </c>
      <c r="K3465" s="136">
        <v>6192.89</v>
      </c>
      <c r="L3465" s="138">
        <f t="shared" si="116"/>
        <v>-1.0343457801136683E-2</v>
      </c>
      <c r="M3465" s="138">
        <f t="shared" si="117"/>
        <v>2.0613697528432815E-2</v>
      </c>
    </row>
    <row r="3466" spans="9:13" x14ac:dyDescent="0.25">
      <c r="I3466" s="135">
        <v>38817</v>
      </c>
      <c r="J3466" s="136">
        <v>1296.5999999999999</v>
      </c>
      <c r="K3466" s="136">
        <v>6333.83</v>
      </c>
      <c r="L3466" s="138">
        <f t="shared" si="116"/>
        <v>8.4909301428013045E-4</v>
      </c>
      <c r="M3466" s="138">
        <f t="shared" si="117"/>
        <v>2.2758356760736845E-2</v>
      </c>
    </row>
    <row r="3467" spans="9:13" x14ac:dyDescent="0.25">
      <c r="I3467" s="135">
        <v>38818</v>
      </c>
      <c r="J3467" s="136">
        <v>1286.57</v>
      </c>
      <c r="K3467" s="136">
        <v>6218.35</v>
      </c>
      <c r="L3467" s="138">
        <f t="shared" si="116"/>
        <v>-7.7356162270553553E-3</v>
      </c>
      <c r="M3467" s="138">
        <f t="shared" si="117"/>
        <v>-1.8232254417942944E-2</v>
      </c>
    </row>
    <row r="3468" spans="9:13" x14ac:dyDescent="0.25">
      <c r="I3468" s="135">
        <v>38819</v>
      </c>
      <c r="J3468" s="136">
        <v>1288.1199999999999</v>
      </c>
      <c r="K3468" s="136">
        <v>6470.08</v>
      </c>
      <c r="L3468" s="138">
        <f t="shared" si="116"/>
        <v>1.2047537250207564E-3</v>
      </c>
      <c r="M3468" s="138">
        <f t="shared" si="117"/>
        <v>4.0481799834361135E-2</v>
      </c>
    </row>
    <row r="3469" spans="9:13" x14ac:dyDescent="0.25">
      <c r="I3469" s="135">
        <v>38820</v>
      </c>
      <c r="J3469" s="136">
        <v>1289.1199999999999</v>
      </c>
      <c r="K3469" s="136">
        <v>6470.08</v>
      </c>
      <c r="L3469" s="138">
        <f t="shared" si="116"/>
        <v>7.7632518709437018E-4</v>
      </c>
      <c r="M3469" s="138">
        <f t="shared" si="117"/>
        <v>0</v>
      </c>
    </row>
    <row r="3470" spans="9:13" x14ac:dyDescent="0.25">
      <c r="I3470" s="135">
        <v>38821</v>
      </c>
      <c r="J3470" s="136">
        <v>1289.1199999999999</v>
      </c>
      <c r="K3470" s="136">
        <v>6470.08</v>
      </c>
      <c r="L3470" s="138">
        <f t="shared" si="116"/>
        <v>0</v>
      </c>
      <c r="M3470" s="138">
        <f t="shared" si="117"/>
        <v>0</v>
      </c>
    </row>
    <row r="3471" spans="9:13" x14ac:dyDescent="0.25">
      <c r="I3471" s="135">
        <v>38824</v>
      </c>
      <c r="J3471" s="136">
        <v>1285.33</v>
      </c>
      <c r="K3471" s="136">
        <v>6635.01</v>
      </c>
      <c r="L3471" s="138">
        <f t="shared" si="116"/>
        <v>-2.9399900707459074E-3</v>
      </c>
      <c r="M3471" s="138">
        <f t="shared" si="117"/>
        <v>2.549118403481878E-2</v>
      </c>
    </row>
    <row r="3472" spans="9:13" x14ac:dyDescent="0.25">
      <c r="I3472" s="135">
        <v>38825</v>
      </c>
      <c r="J3472" s="136">
        <v>1307.6500000000001</v>
      </c>
      <c r="K3472" s="136">
        <v>6813.09</v>
      </c>
      <c r="L3472" s="138">
        <f t="shared" si="116"/>
        <v>1.736519026242301E-2</v>
      </c>
      <c r="M3472" s="138">
        <f t="shared" si="117"/>
        <v>2.6839447114623778E-2</v>
      </c>
    </row>
    <row r="3473" spans="9:13" x14ac:dyDescent="0.25">
      <c r="I3473" s="135">
        <v>38826</v>
      </c>
      <c r="J3473" s="136">
        <v>1309.93</v>
      </c>
      <c r="K3473" s="136">
        <v>6804.18</v>
      </c>
      <c r="L3473" s="138">
        <f t="shared" si="116"/>
        <v>1.7435858218942167E-3</v>
      </c>
      <c r="M3473" s="138">
        <f t="shared" si="117"/>
        <v>-1.3077766476004065E-3</v>
      </c>
    </row>
    <row r="3474" spans="9:13" x14ac:dyDescent="0.25">
      <c r="I3474" s="135">
        <v>38827</v>
      </c>
      <c r="J3474" s="136">
        <v>1311.46</v>
      </c>
      <c r="K3474" s="136">
        <v>6783.25</v>
      </c>
      <c r="L3474" s="138">
        <f t="shared" si="116"/>
        <v>1.168001343583224E-3</v>
      </c>
      <c r="M3474" s="138">
        <f t="shared" si="117"/>
        <v>-3.0760503102505062E-3</v>
      </c>
    </row>
    <row r="3475" spans="9:13" x14ac:dyDescent="0.25">
      <c r="I3475" s="135">
        <v>38828</v>
      </c>
      <c r="J3475" s="136">
        <v>1311.28</v>
      </c>
      <c r="K3475" s="136">
        <v>6991.78</v>
      </c>
      <c r="L3475" s="138">
        <f t="shared" si="116"/>
        <v>-1.3725161270649783E-4</v>
      </c>
      <c r="M3475" s="138">
        <f t="shared" si="117"/>
        <v>3.0741901006154829E-2</v>
      </c>
    </row>
    <row r="3476" spans="9:13" x14ac:dyDescent="0.25">
      <c r="I3476" s="135">
        <v>38831</v>
      </c>
      <c r="J3476" s="136">
        <v>1308.1099999999999</v>
      </c>
      <c r="K3476" s="136">
        <v>7016.15</v>
      </c>
      <c r="L3476" s="138">
        <f t="shared" si="116"/>
        <v>-2.4174852052956447E-3</v>
      </c>
      <c r="M3476" s="138">
        <f t="shared" si="117"/>
        <v>3.4855215696145891E-3</v>
      </c>
    </row>
    <row r="3477" spans="9:13" x14ac:dyDescent="0.25">
      <c r="I3477" s="135">
        <v>38832</v>
      </c>
      <c r="J3477" s="136">
        <v>1301.74</v>
      </c>
      <c r="K3477" s="136">
        <v>7063.08</v>
      </c>
      <c r="L3477" s="138">
        <f t="shared" si="116"/>
        <v>-4.8696210563330998E-3</v>
      </c>
      <c r="M3477" s="138">
        <f t="shared" si="117"/>
        <v>6.6888535735410868E-3</v>
      </c>
    </row>
    <row r="3478" spans="9:13" x14ac:dyDescent="0.25">
      <c r="I3478" s="135">
        <v>38833</v>
      </c>
      <c r="J3478" s="136">
        <v>1305.4100000000001</v>
      </c>
      <c r="K3478" s="136">
        <v>7089.02</v>
      </c>
      <c r="L3478" s="138">
        <f t="shared" si="116"/>
        <v>2.8193033939189643E-3</v>
      </c>
      <c r="M3478" s="138">
        <f t="shared" si="117"/>
        <v>3.6726187442306345E-3</v>
      </c>
    </row>
    <row r="3479" spans="9:13" x14ac:dyDescent="0.25">
      <c r="I3479" s="135">
        <v>38834</v>
      </c>
      <c r="J3479" s="136">
        <v>1309.72</v>
      </c>
      <c r="K3479" s="136">
        <v>6963.92</v>
      </c>
      <c r="L3479" s="138">
        <f t="shared" si="116"/>
        <v>3.3016446940041405E-3</v>
      </c>
      <c r="M3479" s="138">
        <f t="shared" si="117"/>
        <v>-1.7647009036510033E-2</v>
      </c>
    </row>
    <row r="3480" spans="9:13" x14ac:dyDescent="0.25">
      <c r="I3480" s="135">
        <v>38835</v>
      </c>
      <c r="J3480" s="136">
        <v>1310.6099999999999</v>
      </c>
      <c r="K3480" s="136">
        <v>7142.92</v>
      </c>
      <c r="L3480" s="138">
        <f t="shared" si="116"/>
        <v>6.7953455700445339E-4</v>
      </c>
      <c r="M3480" s="138">
        <f t="shared" si="117"/>
        <v>2.570391388758056E-2</v>
      </c>
    </row>
    <row r="3481" spans="9:13" x14ac:dyDescent="0.25">
      <c r="I3481" s="135">
        <v>38838</v>
      </c>
      <c r="J3481" s="136">
        <v>1305.19</v>
      </c>
      <c r="K3481" s="136">
        <v>7142.92</v>
      </c>
      <c r="L3481" s="138">
        <f t="shared" si="116"/>
        <v>-4.1354788991384518E-3</v>
      </c>
      <c r="M3481" s="138">
        <f t="shared" si="117"/>
        <v>0</v>
      </c>
    </row>
    <row r="3482" spans="9:13" x14ac:dyDescent="0.25">
      <c r="I3482" s="135">
        <v>38839</v>
      </c>
      <c r="J3482" s="136">
        <v>1313.21</v>
      </c>
      <c r="K3482" s="136">
        <v>7184.55</v>
      </c>
      <c r="L3482" s="138">
        <f t="shared" si="116"/>
        <v>6.1446992391912146E-3</v>
      </c>
      <c r="M3482" s="138">
        <f t="shared" si="117"/>
        <v>5.8281487122913474E-3</v>
      </c>
    </row>
    <row r="3483" spans="9:13" x14ac:dyDescent="0.25">
      <c r="I3483" s="135">
        <v>38840</v>
      </c>
      <c r="J3483" s="136">
        <v>1307.8499999999999</v>
      </c>
      <c r="K3483" s="136">
        <v>7006.15</v>
      </c>
      <c r="L3483" s="138">
        <f t="shared" si="116"/>
        <v>-4.0816015717212994E-3</v>
      </c>
      <c r="M3483" s="138">
        <f t="shared" si="117"/>
        <v>-2.4831061096380502E-2</v>
      </c>
    </row>
    <row r="3484" spans="9:13" x14ac:dyDescent="0.25">
      <c r="I3484" s="135">
        <v>38841</v>
      </c>
      <c r="J3484" s="136">
        <v>1312.25</v>
      </c>
      <c r="K3484" s="136">
        <v>7053.87</v>
      </c>
      <c r="L3484" s="138">
        <f t="shared" si="116"/>
        <v>3.3643001873304213E-3</v>
      </c>
      <c r="M3484" s="138">
        <f t="shared" si="117"/>
        <v>6.8111587676541688E-3</v>
      </c>
    </row>
    <row r="3485" spans="9:13" x14ac:dyDescent="0.25">
      <c r="I3485" s="135">
        <v>38842</v>
      </c>
      <c r="J3485" s="136">
        <v>1325.76</v>
      </c>
      <c r="K3485" s="136">
        <v>7121.28</v>
      </c>
      <c r="L3485" s="138">
        <f t="shared" si="116"/>
        <v>1.0295294341779379E-2</v>
      </c>
      <c r="M3485" s="138">
        <f t="shared" si="117"/>
        <v>9.5564562431686238E-3</v>
      </c>
    </row>
    <row r="3486" spans="9:13" x14ac:dyDescent="0.25">
      <c r="I3486" s="135">
        <v>38845</v>
      </c>
      <c r="J3486" s="136">
        <v>1324.66</v>
      </c>
      <c r="K3486" s="136">
        <v>7284.64</v>
      </c>
      <c r="L3486" s="138">
        <f t="shared" si="116"/>
        <v>-8.2971276852515468E-4</v>
      </c>
      <c r="M3486" s="138">
        <f t="shared" si="117"/>
        <v>2.2939696234384913E-2</v>
      </c>
    </row>
    <row r="3487" spans="9:13" x14ac:dyDescent="0.25">
      <c r="I3487" s="135">
        <v>38846</v>
      </c>
      <c r="J3487" s="136">
        <v>1325.14</v>
      </c>
      <c r="K3487" s="136">
        <v>7477.62</v>
      </c>
      <c r="L3487" s="138">
        <f t="shared" si="116"/>
        <v>3.6235713315116192E-4</v>
      </c>
      <c r="M3487" s="138">
        <f t="shared" si="117"/>
        <v>2.649135715697681E-2</v>
      </c>
    </row>
    <row r="3488" spans="9:13" x14ac:dyDescent="0.25">
      <c r="I3488" s="135">
        <v>38847</v>
      </c>
      <c r="J3488" s="136">
        <v>1322.85</v>
      </c>
      <c r="K3488" s="136">
        <v>7612.8</v>
      </c>
      <c r="L3488" s="138">
        <f t="shared" si="116"/>
        <v>-1.728119293055972E-3</v>
      </c>
      <c r="M3488" s="138">
        <f t="shared" si="117"/>
        <v>1.8077944586646591E-2</v>
      </c>
    </row>
    <row r="3489" spans="9:13" x14ac:dyDescent="0.25">
      <c r="I3489" s="135">
        <v>38848</v>
      </c>
      <c r="J3489" s="136">
        <v>1305.92</v>
      </c>
      <c r="K3489" s="136">
        <v>7763.85</v>
      </c>
      <c r="L3489" s="138">
        <f t="shared" si="116"/>
        <v>-1.2798125259855492E-2</v>
      </c>
      <c r="M3489" s="138">
        <f t="shared" si="117"/>
        <v>1.984158259773016E-2</v>
      </c>
    </row>
    <row r="3490" spans="9:13" x14ac:dyDescent="0.25">
      <c r="I3490" s="135">
        <v>38849</v>
      </c>
      <c r="J3490" s="136">
        <v>1291.24</v>
      </c>
      <c r="K3490" s="136">
        <v>7689.84</v>
      </c>
      <c r="L3490" s="138">
        <f t="shared" si="116"/>
        <v>-1.1241117373192893E-2</v>
      </c>
      <c r="M3490" s="138">
        <f t="shared" si="117"/>
        <v>-9.532641666183686E-3</v>
      </c>
    </row>
    <row r="3491" spans="9:13" x14ac:dyDescent="0.25">
      <c r="I3491" s="135">
        <v>38852</v>
      </c>
      <c r="J3491" s="136">
        <v>1294.5</v>
      </c>
      <c r="K3491" s="136">
        <v>7581.13</v>
      </c>
      <c r="L3491" s="138">
        <f t="shared" si="116"/>
        <v>2.5247049347913563E-3</v>
      </c>
      <c r="M3491" s="138">
        <f t="shared" si="117"/>
        <v>-1.4136835096699026E-2</v>
      </c>
    </row>
    <row r="3492" spans="9:13" x14ac:dyDescent="0.25">
      <c r="I3492" s="135">
        <v>38853</v>
      </c>
      <c r="J3492" s="136">
        <v>1292.08</v>
      </c>
      <c r="K3492" s="136">
        <v>7523.43</v>
      </c>
      <c r="L3492" s="138">
        <f t="shared" si="116"/>
        <v>-1.8694476631904771E-3</v>
      </c>
      <c r="M3492" s="138">
        <f t="shared" si="117"/>
        <v>-7.6110025814093438E-3</v>
      </c>
    </row>
    <row r="3493" spans="9:13" x14ac:dyDescent="0.25">
      <c r="I3493" s="135">
        <v>38854</v>
      </c>
      <c r="J3493" s="136">
        <v>1270.32</v>
      </c>
      <c r="K3493" s="136">
        <v>7335.43</v>
      </c>
      <c r="L3493" s="138">
        <f t="shared" si="116"/>
        <v>-1.6841062472911887E-2</v>
      </c>
      <c r="M3493" s="138">
        <f t="shared" si="117"/>
        <v>-2.4988602273165298E-2</v>
      </c>
    </row>
    <row r="3494" spans="9:13" x14ac:dyDescent="0.25">
      <c r="I3494" s="135">
        <v>38855</v>
      </c>
      <c r="J3494" s="136">
        <v>1261.81</v>
      </c>
      <c r="K3494" s="136">
        <v>7204.06</v>
      </c>
      <c r="L3494" s="138">
        <f t="shared" si="116"/>
        <v>-6.6990994395112972E-3</v>
      </c>
      <c r="M3494" s="138">
        <f t="shared" si="117"/>
        <v>-1.7908970571595653E-2</v>
      </c>
    </row>
    <row r="3495" spans="9:13" x14ac:dyDescent="0.25">
      <c r="I3495" s="135">
        <v>38856</v>
      </c>
      <c r="J3495" s="136">
        <v>1267.03</v>
      </c>
      <c r="K3495" s="136">
        <v>7142.34</v>
      </c>
      <c r="L3495" s="138">
        <f t="shared" si="116"/>
        <v>4.136914432442307E-3</v>
      </c>
      <c r="M3495" s="138">
        <f t="shared" si="117"/>
        <v>-8.567391165537246E-3</v>
      </c>
    </row>
    <row r="3496" spans="9:13" x14ac:dyDescent="0.25">
      <c r="I3496" s="135">
        <v>38859</v>
      </c>
      <c r="J3496" s="136">
        <v>1262.07</v>
      </c>
      <c r="K3496" s="136">
        <v>7175.1</v>
      </c>
      <c r="L3496" s="138">
        <f t="shared" si="116"/>
        <v>-3.9146665824803173E-3</v>
      </c>
      <c r="M3496" s="138">
        <f t="shared" si="117"/>
        <v>4.5867320794025796E-3</v>
      </c>
    </row>
    <row r="3497" spans="9:13" x14ac:dyDescent="0.25">
      <c r="I3497" s="135">
        <v>38860</v>
      </c>
      <c r="J3497" s="136">
        <v>1256.58</v>
      </c>
      <c r="K3497" s="136">
        <v>7441.47</v>
      </c>
      <c r="L3497" s="138">
        <f t="shared" si="116"/>
        <v>-4.3499964344291594E-3</v>
      </c>
      <c r="M3497" s="138">
        <f t="shared" si="117"/>
        <v>3.7124221265208833E-2</v>
      </c>
    </row>
    <row r="3498" spans="9:13" x14ac:dyDescent="0.25">
      <c r="I3498" s="135">
        <v>38861</v>
      </c>
      <c r="J3498" s="136">
        <v>1258.57</v>
      </c>
      <c r="K3498" s="136">
        <v>7333.28</v>
      </c>
      <c r="L3498" s="138">
        <f t="shared" si="116"/>
        <v>1.5836635948367865E-3</v>
      </c>
      <c r="M3498" s="138">
        <f t="shared" si="117"/>
        <v>-1.4538794082352076E-2</v>
      </c>
    </row>
    <row r="3499" spans="9:13" x14ac:dyDescent="0.25">
      <c r="I3499" s="135">
        <v>38862</v>
      </c>
      <c r="J3499" s="136">
        <v>1272.8800000000001</v>
      </c>
      <c r="K3499" s="136">
        <v>7423.56</v>
      </c>
      <c r="L3499" s="138">
        <f t="shared" si="116"/>
        <v>1.1370046958055709E-2</v>
      </c>
      <c r="M3499" s="138">
        <f t="shared" si="117"/>
        <v>1.2310998625444639E-2</v>
      </c>
    </row>
    <row r="3500" spans="9:13" x14ac:dyDescent="0.25">
      <c r="I3500" s="135">
        <v>38863</v>
      </c>
      <c r="J3500" s="136">
        <v>1280.1600000000001</v>
      </c>
      <c r="K3500" s="136">
        <v>7503.05</v>
      </c>
      <c r="L3500" s="138">
        <f t="shared" si="116"/>
        <v>5.7193136823580947E-3</v>
      </c>
      <c r="M3500" s="138">
        <f t="shared" si="117"/>
        <v>1.0707800570076861E-2</v>
      </c>
    </row>
    <row r="3501" spans="9:13" x14ac:dyDescent="0.25">
      <c r="I3501" s="135">
        <v>38866</v>
      </c>
      <c r="J3501" s="136">
        <v>1280.1600000000001</v>
      </c>
      <c r="K3501" s="136">
        <v>7452.74</v>
      </c>
      <c r="L3501" s="138">
        <f t="shared" si="116"/>
        <v>0</v>
      </c>
      <c r="M3501" s="138">
        <f t="shared" si="117"/>
        <v>-6.7052731889032328E-3</v>
      </c>
    </row>
    <row r="3502" spans="9:13" x14ac:dyDescent="0.25">
      <c r="I3502" s="135">
        <v>38867</v>
      </c>
      <c r="J3502" s="136">
        <v>1259.8399999999999</v>
      </c>
      <c r="K3502" s="136">
        <v>7306.89</v>
      </c>
      <c r="L3502" s="138">
        <f t="shared" si="116"/>
        <v>-1.5873015873016001E-2</v>
      </c>
      <c r="M3502" s="138">
        <f t="shared" si="117"/>
        <v>-1.9569983657017346E-2</v>
      </c>
    </row>
    <row r="3503" spans="9:13" x14ac:dyDescent="0.25">
      <c r="I3503" s="135">
        <v>38868</v>
      </c>
      <c r="J3503" s="136">
        <v>1270.0899999999999</v>
      </c>
      <c r="K3503" s="136">
        <v>7211.67</v>
      </c>
      <c r="L3503" s="138">
        <f t="shared" si="116"/>
        <v>8.1359537719075444E-3</v>
      </c>
      <c r="M3503" s="138">
        <f t="shared" si="117"/>
        <v>-1.3031535988635419E-2</v>
      </c>
    </row>
    <row r="3504" spans="9:13" x14ac:dyDescent="0.25">
      <c r="I3504" s="135">
        <v>38869</v>
      </c>
      <c r="J3504" s="136">
        <v>1285.71</v>
      </c>
      <c r="K3504" s="136">
        <v>7396.98</v>
      </c>
      <c r="L3504" s="138">
        <f t="shared" si="116"/>
        <v>1.2298341062444488E-2</v>
      </c>
      <c r="M3504" s="138">
        <f t="shared" si="117"/>
        <v>2.5695851307672078E-2</v>
      </c>
    </row>
    <row r="3505" spans="9:13" x14ac:dyDescent="0.25">
      <c r="I3505" s="135">
        <v>38870</v>
      </c>
      <c r="J3505" s="136">
        <v>1288.22</v>
      </c>
      <c r="K3505" s="136">
        <v>7700.66</v>
      </c>
      <c r="L3505" s="138">
        <f t="shared" si="116"/>
        <v>1.9522287296513138E-3</v>
      </c>
      <c r="M3505" s="138">
        <f t="shared" si="117"/>
        <v>4.105459254993258E-2</v>
      </c>
    </row>
    <row r="3506" spans="9:13" x14ac:dyDescent="0.25">
      <c r="I3506" s="135">
        <v>38873</v>
      </c>
      <c r="J3506" s="136">
        <v>1265.29</v>
      </c>
      <c r="K3506" s="136">
        <v>7750.74</v>
      </c>
      <c r="L3506" s="138">
        <f t="shared" si="116"/>
        <v>-1.7799754700284161E-2</v>
      </c>
      <c r="M3506" s="138">
        <f t="shared" si="117"/>
        <v>6.5033386748668204E-3</v>
      </c>
    </row>
    <row r="3507" spans="9:13" x14ac:dyDescent="0.25">
      <c r="I3507" s="135">
        <v>38874</v>
      </c>
      <c r="J3507" s="136">
        <v>1263.8499999999999</v>
      </c>
      <c r="K3507" s="136">
        <v>7595.07</v>
      </c>
      <c r="L3507" s="138">
        <f t="shared" si="116"/>
        <v>-1.1380790174584914E-3</v>
      </c>
      <c r="M3507" s="138">
        <f t="shared" si="117"/>
        <v>-2.008453386386333E-2</v>
      </c>
    </row>
    <row r="3508" spans="9:13" x14ac:dyDescent="0.25">
      <c r="I3508" s="135">
        <v>38875</v>
      </c>
      <c r="J3508" s="136">
        <v>1256.1500000000001</v>
      </c>
      <c r="K3508" s="136">
        <v>7758.61</v>
      </c>
      <c r="L3508" s="138">
        <f t="shared" si="116"/>
        <v>-6.0924951536968936E-3</v>
      </c>
      <c r="M3508" s="138">
        <f t="shared" si="117"/>
        <v>2.1532388773243691E-2</v>
      </c>
    </row>
    <row r="3509" spans="9:13" x14ac:dyDescent="0.25">
      <c r="I3509" s="135">
        <v>38876</v>
      </c>
      <c r="J3509" s="136">
        <v>1257.93</v>
      </c>
      <c r="K3509" s="136">
        <v>7655.94</v>
      </c>
      <c r="L3509" s="138">
        <f t="shared" si="116"/>
        <v>1.4170282211519107E-3</v>
      </c>
      <c r="M3509" s="138">
        <f t="shared" si="117"/>
        <v>-1.3233040454411303E-2</v>
      </c>
    </row>
    <row r="3510" spans="9:13" x14ac:dyDescent="0.25">
      <c r="I3510" s="135">
        <v>38877</v>
      </c>
      <c r="J3510" s="136">
        <v>1252.3</v>
      </c>
      <c r="K3510" s="136">
        <v>7800.73</v>
      </c>
      <c r="L3510" s="138">
        <f t="shared" si="116"/>
        <v>-4.4756067507731824E-3</v>
      </c>
      <c r="M3510" s="138">
        <f t="shared" si="117"/>
        <v>1.8912112686358562E-2</v>
      </c>
    </row>
    <row r="3511" spans="9:13" x14ac:dyDescent="0.25">
      <c r="I3511" s="135">
        <v>38880</v>
      </c>
      <c r="J3511" s="136">
        <v>1236.4000000000001</v>
      </c>
      <c r="K3511" s="136">
        <v>7768.51</v>
      </c>
      <c r="L3511" s="138">
        <f t="shared" si="116"/>
        <v>-1.2696638185738133E-2</v>
      </c>
      <c r="M3511" s="138">
        <f t="shared" si="117"/>
        <v>-4.1303826693141988E-3</v>
      </c>
    </row>
    <row r="3512" spans="9:13" x14ac:dyDescent="0.25">
      <c r="I3512" s="135">
        <v>38881</v>
      </c>
      <c r="J3512" s="136">
        <v>1223.69</v>
      </c>
      <c r="K3512" s="136">
        <v>7666.54</v>
      </c>
      <c r="L3512" s="138">
        <f t="shared" si="116"/>
        <v>-1.0279844710449721E-2</v>
      </c>
      <c r="M3512" s="138">
        <f t="shared" si="117"/>
        <v>-1.3126069220481181E-2</v>
      </c>
    </row>
    <row r="3513" spans="9:13" x14ac:dyDescent="0.25">
      <c r="I3513" s="135">
        <v>38882</v>
      </c>
      <c r="J3513" s="136">
        <v>1230.04</v>
      </c>
      <c r="K3513" s="136">
        <v>7677.78</v>
      </c>
      <c r="L3513" s="138">
        <f t="shared" si="116"/>
        <v>5.1892227606664338E-3</v>
      </c>
      <c r="M3513" s="138">
        <f t="shared" si="117"/>
        <v>1.4661111792281501E-3</v>
      </c>
    </row>
    <row r="3514" spans="9:13" x14ac:dyDescent="0.25">
      <c r="I3514" s="135">
        <v>38883</v>
      </c>
      <c r="J3514" s="136">
        <v>1256.1600000000001</v>
      </c>
      <c r="K3514" s="136">
        <v>7860.99</v>
      </c>
      <c r="L3514" s="138">
        <f t="shared" si="116"/>
        <v>2.1235081785958277E-2</v>
      </c>
      <c r="M3514" s="138">
        <f t="shared" si="117"/>
        <v>2.3862366465306383E-2</v>
      </c>
    </row>
    <row r="3515" spans="9:13" x14ac:dyDescent="0.25">
      <c r="I3515" s="135">
        <v>38884</v>
      </c>
      <c r="J3515" s="136">
        <v>1251.54</v>
      </c>
      <c r="K3515" s="136">
        <v>7892.96</v>
      </c>
      <c r="L3515" s="138">
        <f t="shared" si="116"/>
        <v>-3.6778754298816378E-3</v>
      </c>
      <c r="M3515" s="138">
        <f t="shared" si="117"/>
        <v>4.066917780076079E-3</v>
      </c>
    </row>
    <row r="3516" spans="9:13" x14ac:dyDescent="0.25">
      <c r="I3516" s="135">
        <v>38887</v>
      </c>
      <c r="J3516" s="136">
        <v>1240.1400000000001</v>
      </c>
      <c r="K3516" s="136">
        <v>7849.42</v>
      </c>
      <c r="L3516" s="138">
        <f t="shared" si="116"/>
        <v>-9.1087779855217287E-3</v>
      </c>
      <c r="M3516" s="138">
        <f t="shared" si="117"/>
        <v>-5.5163082037663893E-3</v>
      </c>
    </row>
    <row r="3517" spans="9:13" x14ac:dyDescent="0.25">
      <c r="I3517" s="135">
        <v>38888</v>
      </c>
      <c r="J3517" s="136">
        <v>1240.1199999999999</v>
      </c>
      <c r="K3517" s="136">
        <v>7788.69</v>
      </c>
      <c r="L3517" s="138">
        <f t="shared" si="116"/>
        <v>-1.6127211444037917E-5</v>
      </c>
      <c r="M3517" s="138">
        <f t="shared" si="117"/>
        <v>-7.7368773743793137E-3</v>
      </c>
    </row>
    <row r="3518" spans="9:13" x14ac:dyDescent="0.25">
      <c r="I3518" s="135">
        <v>38889</v>
      </c>
      <c r="J3518" s="136">
        <v>1252.2</v>
      </c>
      <c r="K3518" s="136">
        <v>7812.04</v>
      </c>
      <c r="L3518" s="138">
        <f t="shared" si="116"/>
        <v>9.7409928071478212E-3</v>
      </c>
      <c r="M3518" s="138">
        <f t="shared" si="117"/>
        <v>2.9979367518800162E-3</v>
      </c>
    </row>
    <row r="3519" spans="9:13" x14ac:dyDescent="0.25">
      <c r="I3519" s="135">
        <v>38890</v>
      </c>
      <c r="J3519" s="136">
        <v>1245.5999999999999</v>
      </c>
      <c r="K3519" s="136">
        <v>7851.42</v>
      </c>
      <c r="L3519" s="138">
        <f t="shared" si="116"/>
        <v>-5.2707235265933051E-3</v>
      </c>
      <c r="M3519" s="138">
        <f t="shared" si="117"/>
        <v>5.0409368103594083E-3</v>
      </c>
    </row>
    <row r="3520" spans="9:13" x14ac:dyDescent="0.25">
      <c r="I3520" s="135">
        <v>38891</v>
      </c>
      <c r="J3520" s="136">
        <v>1244.5</v>
      </c>
      <c r="K3520" s="136">
        <v>7874.28</v>
      </c>
      <c r="L3520" s="138">
        <f t="shared" si="116"/>
        <v>-8.8310854206800665E-4</v>
      </c>
      <c r="M3520" s="138">
        <f t="shared" si="117"/>
        <v>2.9115752309772846E-3</v>
      </c>
    </row>
    <row r="3521" spans="9:13" x14ac:dyDescent="0.25">
      <c r="I3521" s="135">
        <v>38894</v>
      </c>
      <c r="J3521" s="136">
        <v>1250.56</v>
      </c>
      <c r="K3521" s="136">
        <v>7934.44</v>
      </c>
      <c r="L3521" s="138">
        <f t="shared" si="116"/>
        <v>4.8694254720770954E-3</v>
      </c>
      <c r="M3521" s="138">
        <f t="shared" si="117"/>
        <v>7.6400635994655838E-3</v>
      </c>
    </row>
    <row r="3522" spans="9:13" x14ac:dyDescent="0.25">
      <c r="I3522" s="135">
        <v>38895</v>
      </c>
      <c r="J3522" s="136">
        <v>1239.2</v>
      </c>
      <c r="K3522" s="136">
        <v>7871.94</v>
      </c>
      <c r="L3522" s="138">
        <f t="shared" si="116"/>
        <v>-9.083930399181088E-3</v>
      </c>
      <c r="M3522" s="138">
        <f t="shared" si="117"/>
        <v>-7.8770524447850133E-3</v>
      </c>
    </row>
    <row r="3523" spans="9:13" x14ac:dyDescent="0.25">
      <c r="I3523" s="135">
        <v>38896</v>
      </c>
      <c r="J3523" s="136">
        <v>1246</v>
      </c>
      <c r="K3523" s="136">
        <v>7930.69</v>
      </c>
      <c r="L3523" s="138">
        <f t="shared" si="116"/>
        <v>5.4874112330535463E-3</v>
      </c>
      <c r="M3523" s="138">
        <f t="shared" si="117"/>
        <v>7.4632174533850616E-3</v>
      </c>
    </row>
    <row r="3524" spans="9:13" x14ac:dyDescent="0.25">
      <c r="I3524" s="135">
        <v>38897</v>
      </c>
      <c r="J3524" s="136">
        <v>1272.8699999999999</v>
      </c>
      <c r="K3524" s="136">
        <v>7930.69</v>
      </c>
      <c r="L3524" s="138">
        <f t="shared" si="116"/>
        <v>2.1565008025682095E-2</v>
      </c>
      <c r="M3524" s="138">
        <f t="shared" si="117"/>
        <v>0</v>
      </c>
    </row>
    <row r="3525" spans="9:13" x14ac:dyDescent="0.25">
      <c r="I3525" s="135">
        <v>38898</v>
      </c>
      <c r="J3525" s="136">
        <v>1270.2</v>
      </c>
      <c r="K3525" s="136">
        <v>8155.8</v>
      </c>
      <c r="L3525" s="138">
        <f t="shared" si="116"/>
        <v>-2.0976219095428798E-3</v>
      </c>
      <c r="M3525" s="138">
        <f t="shared" si="117"/>
        <v>2.8384667664478197E-2</v>
      </c>
    </row>
    <row r="3526" spans="9:13" x14ac:dyDescent="0.25">
      <c r="I3526" s="135">
        <v>38901</v>
      </c>
      <c r="J3526" s="136">
        <v>1280.19</v>
      </c>
      <c r="K3526" s="136">
        <v>8288.4500000000007</v>
      </c>
      <c r="L3526" s="138">
        <f t="shared" si="116"/>
        <v>7.8649031648559357E-3</v>
      </c>
      <c r="M3526" s="138">
        <f t="shared" si="117"/>
        <v>1.6264498884229695E-2</v>
      </c>
    </row>
    <row r="3527" spans="9:13" x14ac:dyDescent="0.25">
      <c r="I3527" s="135">
        <v>38902</v>
      </c>
      <c r="J3527" s="136">
        <v>1280.19</v>
      </c>
      <c r="K3527" s="136">
        <v>8392.17</v>
      </c>
      <c r="L3527" s="138">
        <f t="shared" ref="L3527:L3590" si="118">(J3527-J3526)/J3526</f>
        <v>0</v>
      </c>
      <c r="M3527" s="138">
        <f t="shared" ref="M3527:M3590" si="119">(K3527-K3526)/K3526</f>
        <v>1.2513799323154429E-2</v>
      </c>
    </row>
    <row r="3528" spans="9:13" x14ac:dyDescent="0.25">
      <c r="I3528" s="135">
        <v>38903</v>
      </c>
      <c r="J3528" s="136">
        <v>1270.9100000000001</v>
      </c>
      <c r="K3528" s="136">
        <v>8457.14</v>
      </c>
      <c r="L3528" s="138">
        <f t="shared" si="118"/>
        <v>-7.2489239878455328E-3</v>
      </c>
      <c r="M3528" s="138">
        <f t="shared" si="119"/>
        <v>7.7417402173692081E-3</v>
      </c>
    </row>
    <row r="3529" spans="9:13" x14ac:dyDescent="0.25">
      <c r="I3529" s="135">
        <v>38904</v>
      </c>
      <c r="J3529" s="136">
        <v>1274.08</v>
      </c>
      <c r="K3529" s="136">
        <v>8527.51</v>
      </c>
      <c r="L3529" s="138">
        <f t="shared" si="118"/>
        <v>2.4942757551674353E-3</v>
      </c>
      <c r="M3529" s="138">
        <f t="shared" si="119"/>
        <v>8.3207798381013925E-3</v>
      </c>
    </row>
    <row r="3530" spans="9:13" x14ac:dyDescent="0.25">
      <c r="I3530" s="135">
        <v>38905</v>
      </c>
      <c r="J3530" s="136">
        <v>1265.48</v>
      </c>
      <c r="K3530" s="136">
        <v>8534.61</v>
      </c>
      <c r="L3530" s="138">
        <f t="shared" si="118"/>
        <v>-6.7499686047971163E-3</v>
      </c>
      <c r="M3530" s="138">
        <f t="shared" si="119"/>
        <v>8.3259943406696255E-4</v>
      </c>
    </row>
    <row r="3531" spans="9:13" x14ac:dyDescent="0.25">
      <c r="I3531" s="135">
        <v>38908</v>
      </c>
      <c r="J3531" s="136">
        <v>1267.3399999999999</v>
      </c>
      <c r="K3531" s="136">
        <v>8559.34</v>
      </c>
      <c r="L3531" s="138">
        <f t="shared" si="118"/>
        <v>1.46979802130409E-3</v>
      </c>
      <c r="M3531" s="138">
        <f t="shared" si="119"/>
        <v>2.8976133648754379E-3</v>
      </c>
    </row>
    <row r="3532" spans="9:13" x14ac:dyDescent="0.25">
      <c r="I3532" s="135">
        <v>38909</v>
      </c>
      <c r="J3532" s="136">
        <v>1272.52</v>
      </c>
      <c r="K3532" s="136">
        <v>8724.14</v>
      </c>
      <c r="L3532" s="138">
        <f t="shared" si="118"/>
        <v>4.0873009610681143E-3</v>
      </c>
      <c r="M3532" s="138">
        <f t="shared" si="119"/>
        <v>1.9253820972177677E-2</v>
      </c>
    </row>
    <row r="3533" spans="9:13" x14ac:dyDescent="0.25">
      <c r="I3533" s="135">
        <v>38910</v>
      </c>
      <c r="J3533" s="136">
        <v>1258.5999999999999</v>
      </c>
      <c r="K3533" s="136">
        <v>8806.32</v>
      </c>
      <c r="L3533" s="138">
        <f t="shared" si="118"/>
        <v>-1.0938924339106712E-2</v>
      </c>
      <c r="M3533" s="138">
        <f t="shared" si="119"/>
        <v>9.4198396632791653E-3</v>
      </c>
    </row>
    <row r="3534" spans="9:13" x14ac:dyDescent="0.25">
      <c r="I3534" s="135">
        <v>38911</v>
      </c>
      <c r="J3534" s="136">
        <v>1242.29</v>
      </c>
      <c r="K3534" s="136">
        <v>8754.8700000000008</v>
      </c>
      <c r="L3534" s="138">
        <f t="shared" si="118"/>
        <v>-1.2958843159065586E-2</v>
      </c>
      <c r="M3534" s="138">
        <f t="shared" si="119"/>
        <v>-5.842395007221962E-3</v>
      </c>
    </row>
    <row r="3535" spans="9:13" x14ac:dyDescent="0.25">
      <c r="I3535" s="135">
        <v>38912</v>
      </c>
      <c r="J3535" s="136">
        <v>1236.2</v>
      </c>
      <c r="K3535" s="136">
        <v>8856.76</v>
      </c>
      <c r="L3535" s="138">
        <f t="shared" si="118"/>
        <v>-4.9022369978023797E-3</v>
      </c>
      <c r="M3535" s="138">
        <f t="shared" si="119"/>
        <v>1.1638093997969062E-2</v>
      </c>
    </row>
    <row r="3536" spans="9:13" x14ac:dyDescent="0.25">
      <c r="I3536" s="135">
        <v>38915</v>
      </c>
      <c r="J3536" s="136">
        <v>1234.49</v>
      </c>
      <c r="K3536" s="136">
        <v>8684.2199999999993</v>
      </c>
      <c r="L3536" s="138">
        <f t="shared" si="118"/>
        <v>-1.3832713153211749E-3</v>
      </c>
      <c r="M3536" s="138">
        <f t="shared" si="119"/>
        <v>-1.9481164669698722E-2</v>
      </c>
    </row>
    <row r="3537" spans="9:13" x14ac:dyDescent="0.25">
      <c r="I3537" s="135">
        <v>38916</v>
      </c>
      <c r="J3537" s="136">
        <v>1236.8599999999999</v>
      </c>
      <c r="K3537" s="136">
        <v>8494.7800000000007</v>
      </c>
      <c r="L3537" s="138">
        <f t="shared" si="118"/>
        <v>1.9198211407138906E-3</v>
      </c>
      <c r="M3537" s="138">
        <f t="shared" si="119"/>
        <v>-2.1814279232907356E-2</v>
      </c>
    </row>
    <row r="3538" spans="9:13" x14ac:dyDescent="0.25">
      <c r="I3538" s="135">
        <v>38917</v>
      </c>
      <c r="J3538" s="136">
        <v>1259.81</v>
      </c>
      <c r="K3538" s="136">
        <v>8614.77</v>
      </c>
      <c r="L3538" s="138">
        <f t="shared" si="118"/>
        <v>1.8555050692883629E-2</v>
      </c>
      <c r="M3538" s="138">
        <f t="shared" si="119"/>
        <v>1.4125145089101751E-2</v>
      </c>
    </row>
    <row r="3539" spans="9:13" x14ac:dyDescent="0.25">
      <c r="I3539" s="135">
        <v>38918</v>
      </c>
      <c r="J3539" s="136">
        <v>1249.1300000000001</v>
      </c>
      <c r="K3539" s="136">
        <v>8565.5400000000009</v>
      </c>
      <c r="L3539" s="138">
        <f t="shared" si="118"/>
        <v>-8.4774688246639068E-3</v>
      </c>
      <c r="M3539" s="138">
        <f t="shared" si="119"/>
        <v>-5.7146041043463214E-3</v>
      </c>
    </row>
    <row r="3540" spans="9:13" x14ac:dyDescent="0.25">
      <c r="I3540" s="135">
        <v>38919</v>
      </c>
      <c r="J3540" s="136">
        <v>1240.29</v>
      </c>
      <c r="K3540" s="136">
        <v>8503.6</v>
      </c>
      <c r="L3540" s="138">
        <f t="shared" si="118"/>
        <v>-7.0769255401760787E-3</v>
      </c>
      <c r="M3540" s="138">
        <f t="shared" si="119"/>
        <v>-7.2313012372834055E-3</v>
      </c>
    </row>
    <row r="3541" spans="9:13" x14ac:dyDescent="0.25">
      <c r="I3541" s="135">
        <v>38922</v>
      </c>
      <c r="J3541" s="136">
        <v>1260.9100000000001</v>
      </c>
      <c r="K3541" s="136">
        <v>8509.43</v>
      </c>
      <c r="L3541" s="138">
        <f t="shared" si="118"/>
        <v>1.662514411952053E-2</v>
      </c>
      <c r="M3541" s="138">
        <f t="shared" si="119"/>
        <v>6.8559198457123188E-4</v>
      </c>
    </row>
    <row r="3542" spans="9:13" x14ac:dyDescent="0.25">
      <c r="I3542" s="135">
        <v>38923</v>
      </c>
      <c r="J3542" s="136">
        <v>1268.8800000000001</v>
      </c>
      <c r="K3542" s="136">
        <v>8685.56</v>
      </c>
      <c r="L3542" s="138">
        <f t="shared" si="118"/>
        <v>6.3208317802222417E-3</v>
      </c>
      <c r="M3542" s="138">
        <f t="shared" si="119"/>
        <v>2.0698213628879865E-2</v>
      </c>
    </row>
    <row r="3543" spans="9:13" x14ac:dyDescent="0.25">
      <c r="I3543" s="135">
        <v>38924</v>
      </c>
      <c r="J3543" s="136">
        <v>1268.4000000000001</v>
      </c>
      <c r="K3543" s="136">
        <v>8807.4699999999993</v>
      </c>
      <c r="L3543" s="138">
        <f t="shared" si="118"/>
        <v>-3.7828636277663618E-4</v>
      </c>
      <c r="M3543" s="138">
        <f t="shared" si="119"/>
        <v>1.4035940112094081E-2</v>
      </c>
    </row>
    <row r="3544" spans="9:13" x14ac:dyDescent="0.25">
      <c r="I3544" s="135">
        <v>38925</v>
      </c>
      <c r="J3544" s="136">
        <v>1263.2</v>
      </c>
      <c r="K3544" s="136">
        <v>8826.83</v>
      </c>
      <c r="L3544" s="138">
        <f t="shared" si="118"/>
        <v>-4.0996531062756584E-3</v>
      </c>
      <c r="M3544" s="138">
        <f t="shared" si="119"/>
        <v>2.198134083908385E-3</v>
      </c>
    </row>
    <row r="3545" spans="9:13" x14ac:dyDescent="0.25">
      <c r="I3545" s="135">
        <v>38926</v>
      </c>
      <c r="J3545" s="136">
        <v>1278.55</v>
      </c>
      <c r="K3545" s="136">
        <v>8826.83</v>
      </c>
      <c r="L3545" s="138">
        <f t="shared" si="118"/>
        <v>1.2151678277390681E-2</v>
      </c>
      <c r="M3545" s="138">
        <f t="shared" si="119"/>
        <v>0</v>
      </c>
    </row>
    <row r="3546" spans="9:13" x14ac:dyDescent="0.25">
      <c r="I3546" s="135">
        <v>38929</v>
      </c>
      <c r="J3546" s="136">
        <v>1276.6600000000001</v>
      </c>
      <c r="K3546" s="136">
        <v>8973.69</v>
      </c>
      <c r="L3546" s="138">
        <f t="shared" si="118"/>
        <v>-1.478237065425578E-3</v>
      </c>
      <c r="M3546" s="138">
        <f t="shared" si="119"/>
        <v>1.6637909645931846E-2</v>
      </c>
    </row>
    <row r="3547" spans="9:13" x14ac:dyDescent="0.25">
      <c r="I3547" s="135">
        <v>38930</v>
      </c>
      <c r="J3547" s="136">
        <v>1270.92</v>
      </c>
      <c r="K3547" s="136">
        <v>8908.9699999999993</v>
      </c>
      <c r="L3547" s="138">
        <f t="shared" si="118"/>
        <v>-4.4961070292795328E-3</v>
      </c>
      <c r="M3547" s="138">
        <f t="shared" si="119"/>
        <v>-7.2121947604609875E-3</v>
      </c>
    </row>
    <row r="3548" spans="9:13" x14ac:dyDescent="0.25">
      <c r="I3548" s="135">
        <v>38931</v>
      </c>
      <c r="J3548" s="136">
        <v>1278.55</v>
      </c>
      <c r="K3548" s="136">
        <v>8938.2800000000007</v>
      </c>
      <c r="L3548" s="138">
        <f t="shared" si="118"/>
        <v>6.003525005507728E-3</v>
      </c>
      <c r="M3548" s="138">
        <f t="shared" si="119"/>
        <v>3.2899426084049346E-3</v>
      </c>
    </row>
    <row r="3549" spans="9:13" x14ac:dyDescent="0.25">
      <c r="I3549" s="135">
        <v>38932</v>
      </c>
      <c r="J3549" s="136">
        <v>1280.27</v>
      </c>
      <c r="K3549" s="136">
        <v>8932.5499999999993</v>
      </c>
      <c r="L3549" s="138">
        <f t="shared" si="118"/>
        <v>1.3452739431387333E-3</v>
      </c>
      <c r="M3549" s="138">
        <f t="shared" si="119"/>
        <v>-6.4106293380844883E-4</v>
      </c>
    </row>
    <row r="3550" spans="9:13" x14ac:dyDescent="0.25">
      <c r="I3550" s="135">
        <v>38933</v>
      </c>
      <c r="J3550" s="136">
        <v>1279.3599999999999</v>
      </c>
      <c r="K3550" s="136">
        <v>9064.81</v>
      </c>
      <c r="L3550" s="138">
        <f t="shared" si="118"/>
        <v>-7.107875682473868E-4</v>
      </c>
      <c r="M3550" s="138">
        <f t="shared" si="119"/>
        <v>1.4806522213701601E-2</v>
      </c>
    </row>
    <row r="3551" spans="9:13" x14ac:dyDescent="0.25">
      <c r="I3551" s="135">
        <v>38936</v>
      </c>
      <c r="J3551" s="136">
        <v>1275.77</v>
      </c>
      <c r="K3551" s="136">
        <v>9333.94</v>
      </c>
      <c r="L3551" s="138">
        <f t="shared" si="118"/>
        <v>-2.8060905452725726E-3</v>
      </c>
      <c r="M3551" s="138">
        <f t="shared" si="119"/>
        <v>2.9689535688006811E-2</v>
      </c>
    </row>
    <row r="3552" spans="9:13" x14ac:dyDescent="0.25">
      <c r="I3552" s="135">
        <v>38937</v>
      </c>
      <c r="J3552" s="136">
        <v>1271.48</v>
      </c>
      <c r="K3552" s="136">
        <v>9309.41</v>
      </c>
      <c r="L3552" s="138">
        <f t="shared" si="118"/>
        <v>-3.3626750903375715E-3</v>
      </c>
      <c r="M3552" s="138">
        <f t="shared" si="119"/>
        <v>-2.6280434628892678E-3</v>
      </c>
    </row>
    <row r="3553" spans="9:13" x14ac:dyDescent="0.25">
      <c r="I3553" s="135">
        <v>38938</v>
      </c>
      <c r="J3553" s="136">
        <v>1265.95</v>
      </c>
      <c r="K3553" s="136">
        <v>9382.2999999999993</v>
      </c>
      <c r="L3553" s="138">
        <f t="shared" si="118"/>
        <v>-4.3492622770314694E-3</v>
      </c>
      <c r="M3553" s="138">
        <f t="shared" si="119"/>
        <v>7.8297120870172675E-3</v>
      </c>
    </row>
    <row r="3554" spans="9:13" x14ac:dyDescent="0.25">
      <c r="I3554" s="135">
        <v>38939</v>
      </c>
      <c r="J3554" s="136">
        <v>1271.81</v>
      </c>
      <c r="K3554" s="136">
        <v>9389.33</v>
      </c>
      <c r="L3554" s="138">
        <f t="shared" si="118"/>
        <v>4.6289347920533191E-3</v>
      </c>
      <c r="M3554" s="138">
        <f t="shared" si="119"/>
        <v>7.4928322479569562E-4</v>
      </c>
    </row>
    <row r="3555" spans="9:13" x14ac:dyDescent="0.25">
      <c r="I3555" s="135">
        <v>38940</v>
      </c>
      <c r="J3555" s="136">
        <v>1266.74</v>
      </c>
      <c r="K3555" s="136">
        <v>9667.33</v>
      </c>
      <c r="L3555" s="138">
        <f t="shared" si="118"/>
        <v>-3.9864445160833276E-3</v>
      </c>
      <c r="M3555" s="138">
        <f t="shared" si="119"/>
        <v>2.960807640161758E-2</v>
      </c>
    </row>
    <row r="3556" spans="9:13" x14ac:dyDescent="0.25">
      <c r="I3556" s="135">
        <v>38943</v>
      </c>
      <c r="J3556" s="136">
        <v>1268.21</v>
      </c>
      <c r="K3556" s="136">
        <v>9659.36</v>
      </c>
      <c r="L3556" s="138">
        <f t="shared" si="118"/>
        <v>1.1604591313134718E-3</v>
      </c>
      <c r="M3556" s="138">
        <f t="shared" si="119"/>
        <v>-8.2442618592717379E-4</v>
      </c>
    </row>
    <row r="3557" spans="9:13" x14ac:dyDescent="0.25">
      <c r="I3557" s="135">
        <v>38944</v>
      </c>
      <c r="J3557" s="136">
        <v>1285.58</v>
      </c>
      <c r="K3557" s="136">
        <v>9671.8799999999992</v>
      </c>
      <c r="L3557" s="138">
        <f t="shared" si="118"/>
        <v>1.3696469827552132E-2</v>
      </c>
      <c r="M3557" s="138">
        <f t="shared" si="119"/>
        <v>1.2961521260206285E-3</v>
      </c>
    </row>
    <row r="3558" spans="9:13" x14ac:dyDescent="0.25">
      <c r="I3558" s="135">
        <v>38945</v>
      </c>
      <c r="J3558" s="136">
        <v>1295.43</v>
      </c>
      <c r="K3558" s="136">
        <v>9553.2999999999993</v>
      </c>
      <c r="L3558" s="138">
        <f t="shared" si="118"/>
        <v>7.6619113551860928E-3</v>
      </c>
      <c r="M3558" s="138">
        <f t="shared" si="119"/>
        <v>-1.2260284453487837E-2</v>
      </c>
    </row>
    <row r="3559" spans="9:13" x14ac:dyDescent="0.25">
      <c r="I3559" s="135">
        <v>38946</v>
      </c>
      <c r="J3559" s="136">
        <v>1297.48</v>
      </c>
      <c r="K3559" s="136">
        <v>9576.19</v>
      </c>
      <c r="L3559" s="138">
        <f t="shared" si="118"/>
        <v>1.5824861242984603E-3</v>
      </c>
      <c r="M3559" s="138">
        <f t="shared" si="119"/>
        <v>2.3960306909655551E-3</v>
      </c>
    </row>
    <row r="3560" spans="9:13" x14ac:dyDescent="0.25">
      <c r="I3560" s="135">
        <v>38947</v>
      </c>
      <c r="J3560" s="136">
        <v>1302.3</v>
      </c>
      <c r="K3560" s="136">
        <v>9805.1200000000008</v>
      </c>
      <c r="L3560" s="138">
        <f t="shared" si="118"/>
        <v>3.7148934858340292E-3</v>
      </c>
      <c r="M3560" s="138">
        <f t="shared" si="119"/>
        <v>2.3906167275294276E-2</v>
      </c>
    </row>
    <row r="3561" spans="9:13" x14ac:dyDescent="0.25">
      <c r="I3561" s="135">
        <v>38950</v>
      </c>
      <c r="J3561" s="136">
        <v>1297.52</v>
      </c>
      <c r="K3561" s="136">
        <v>9925.11</v>
      </c>
      <c r="L3561" s="138">
        <f t="shared" si="118"/>
        <v>-3.6704292405743476E-3</v>
      </c>
      <c r="M3561" s="138">
        <f t="shared" si="119"/>
        <v>1.2237484089944822E-2</v>
      </c>
    </row>
    <row r="3562" spans="9:13" x14ac:dyDescent="0.25">
      <c r="I3562" s="135">
        <v>38951</v>
      </c>
      <c r="J3562" s="136">
        <v>1298.82</v>
      </c>
      <c r="K3562" s="136">
        <v>9835.25</v>
      </c>
      <c r="L3562" s="138">
        <f t="shared" si="118"/>
        <v>1.0019113385535132E-3</v>
      </c>
      <c r="M3562" s="138">
        <f t="shared" si="119"/>
        <v>-9.0538039376894131E-3</v>
      </c>
    </row>
    <row r="3563" spans="9:13" x14ac:dyDescent="0.25">
      <c r="I3563" s="135">
        <v>38952</v>
      </c>
      <c r="J3563" s="136">
        <v>1292.99</v>
      </c>
      <c r="K3563" s="136">
        <v>9872.4500000000007</v>
      </c>
      <c r="L3563" s="138">
        <f t="shared" si="118"/>
        <v>-4.4886897337582787E-3</v>
      </c>
      <c r="M3563" s="138">
        <f t="shared" si="119"/>
        <v>3.7823136168374702E-3</v>
      </c>
    </row>
    <row r="3564" spans="9:13" x14ac:dyDescent="0.25">
      <c r="I3564" s="135">
        <v>38953</v>
      </c>
      <c r="J3564" s="136">
        <v>1296.06</v>
      </c>
      <c r="K3564" s="136">
        <v>9855.2900000000009</v>
      </c>
      <c r="L3564" s="138">
        <f t="shared" si="118"/>
        <v>2.3743416422400301E-3</v>
      </c>
      <c r="M3564" s="138">
        <f t="shared" si="119"/>
        <v>-1.7381703629797925E-3</v>
      </c>
    </row>
    <row r="3565" spans="9:13" x14ac:dyDescent="0.25">
      <c r="I3565" s="135">
        <v>38954</v>
      </c>
      <c r="J3565" s="136">
        <v>1295.0899999999999</v>
      </c>
      <c r="K3565" s="136">
        <v>9906.65</v>
      </c>
      <c r="L3565" s="138">
        <f t="shared" si="118"/>
        <v>-7.4842214095028573E-4</v>
      </c>
      <c r="M3565" s="138">
        <f t="shared" si="119"/>
        <v>5.2114143774560423E-3</v>
      </c>
    </row>
    <row r="3566" spans="9:13" x14ac:dyDescent="0.25">
      <c r="I3566" s="135">
        <v>38957</v>
      </c>
      <c r="J3566" s="136">
        <v>1301.78</v>
      </c>
      <c r="K3566" s="136">
        <v>9912.8700000000008</v>
      </c>
      <c r="L3566" s="138">
        <f t="shared" si="118"/>
        <v>5.1656641623362507E-3</v>
      </c>
      <c r="M3566" s="138">
        <f t="shared" si="119"/>
        <v>6.2786108321189957E-4</v>
      </c>
    </row>
    <row r="3567" spans="9:13" x14ac:dyDescent="0.25">
      <c r="I3567" s="135">
        <v>38958</v>
      </c>
      <c r="J3567" s="136">
        <v>1304.28</v>
      </c>
      <c r="K3567" s="136">
        <v>9849.7800000000007</v>
      </c>
      <c r="L3567" s="138">
        <f t="shared" si="118"/>
        <v>1.9204473874233742E-3</v>
      </c>
      <c r="M3567" s="138">
        <f t="shared" si="119"/>
        <v>-6.3644534831991282E-3</v>
      </c>
    </row>
    <row r="3568" spans="9:13" x14ac:dyDescent="0.25">
      <c r="I3568" s="135">
        <v>38959</v>
      </c>
      <c r="J3568" s="136">
        <v>1304.27</v>
      </c>
      <c r="K3568" s="136">
        <v>9849.7800000000007</v>
      </c>
      <c r="L3568" s="138">
        <f t="shared" si="118"/>
        <v>-7.6670653540581058E-6</v>
      </c>
      <c r="M3568" s="138">
        <f t="shared" si="119"/>
        <v>0</v>
      </c>
    </row>
    <row r="3569" spans="9:13" x14ac:dyDescent="0.25">
      <c r="I3569" s="135">
        <v>38960</v>
      </c>
      <c r="J3569" s="136">
        <v>1303.82</v>
      </c>
      <c r="K3569" s="136">
        <v>10011.950000000001</v>
      </c>
      <c r="L3569" s="138">
        <f t="shared" si="118"/>
        <v>-3.4502058622834649E-4</v>
      </c>
      <c r="M3569" s="138">
        <f t="shared" si="119"/>
        <v>1.6464327122027098E-2</v>
      </c>
    </row>
    <row r="3570" spans="9:13" x14ac:dyDescent="0.25">
      <c r="I3570" s="135">
        <v>38961</v>
      </c>
      <c r="J3570" s="136">
        <v>1311.01</v>
      </c>
      <c r="K3570" s="136">
        <v>10193.75</v>
      </c>
      <c r="L3570" s="138">
        <f t="shared" si="118"/>
        <v>5.5145648939271177E-3</v>
      </c>
      <c r="M3570" s="138">
        <f t="shared" si="119"/>
        <v>1.8158300830507471E-2</v>
      </c>
    </row>
    <row r="3571" spans="9:13" x14ac:dyDescent="0.25">
      <c r="I3571" s="135">
        <v>38964</v>
      </c>
      <c r="J3571" s="136">
        <v>1311.01</v>
      </c>
      <c r="K3571" s="136">
        <v>10270.27</v>
      </c>
      <c r="L3571" s="138">
        <f t="shared" si="118"/>
        <v>0</v>
      </c>
      <c r="M3571" s="138">
        <f t="shared" si="119"/>
        <v>7.5065603923973453E-3</v>
      </c>
    </row>
    <row r="3572" spans="9:13" x14ac:dyDescent="0.25">
      <c r="I3572" s="135">
        <v>38965</v>
      </c>
      <c r="J3572" s="136">
        <v>1313.25</v>
      </c>
      <c r="K3572" s="136">
        <v>10386.74</v>
      </c>
      <c r="L3572" s="138">
        <f t="shared" si="118"/>
        <v>1.7086063416755089E-3</v>
      </c>
      <c r="M3572" s="138">
        <f t="shared" si="119"/>
        <v>1.1340500298434154E-2</v>
      </c>
    </row>
    <row r="3573" spans="9:13" x14ac:dyDescent="0.25">
      <c r="I3573" s="135">
        <v>38966</v>
      </c>
      <c r="J3573" s="136">
        <v>1300.26</v>
      </c>
      <c r="K3573" s="136">
        <v>10408.86</v>
      </c>
      <c r="L3573" s="138">
        <f t="shared" si="118"/>
        <v>-9.8914905768132562E-3</v>
      </c>
      <c r="M3573" s="138">
        <f t="shared" si="119"/>
        <v>2.1296383658395996E-3</v>
      </c>
    </row>
    <row r="3574" spans="9:13" x14ac:dyDescent="0.25">
      <c r="I3574" s="135">
        <v>38967</v>
      </c>
      <c r="J3574" s="136">
        <v>1294.02</v>
      </c>
      <c r="K3574" s="136">
        <v>10409.950000000001</v>
      </c>
      <c r="L3574" s="138">
        <f t="shared" si="118"/>
        <v>-4.7990401919616151E-3</v>
      </c>
      <c r="M3574" s="138">
        <f t="shared" si="119"/>
        <v>1.0471848021782842E-4</v>
      </c>
    </row>
    <row r="3575" spans="9:13" x14ac:dyDescent="0.25">
      <c r="I3575" s="135">
        <v>38968</v>
      </c>
      <c r="J3575" s="136">
        <v>1298.92</v>
      </c>
      <c r="K3575" s="136">
        <v>10458.23</v>
      </c>
      <c r="L3575" s="138">
        <f t="shared" si="118"/>
        <v>3.7866493562696796E-3</v>
      </c>
      <c r="M3575" s="138">
        <f t="shared" si="119"/>
        <v>4.6378704988975774E-3</v>
      </c>
    </row>
    <row r="3576" spans="9:13" x14ac:dyDescent="0.25">
      <c r="I3576" s="135">
        <v>38971</v>
      </c>
      <c r="J3576" s="136">
        <v>1299.54</v>
      </c>
      <c r="K3576" s="136">
        <v>10305.31</v>
      </c>
      <c r="L3576" s="138">
        <f t="shared" si="118"/>
        <v>4.7731961937601302E-4</v>
      </c>
      <c r="M3576" s="138">
        <f t="shared" si="119"/>
        <v>-1.4621977141447461E-2</v>
      </c>
    </row>
    <row r="3577" spans="9:13" x14ac:dyDescent="0.25">
      <c r="I3577" s="135">
        <v>38972</v>
      </c>
      <c r="J3577" s="136">
        <v>1313.11</v>
      </c>
      <c r="K3577" s="136">
        <v>10245.4</v>
      </c>
      <c r="L3577" s="138">
        <f t="shared" si="118"/>
        <v>1.044215645536108E-2</v>
      </c>
      <c r="M3577" s="138">
        <f t="shared" si="119"/>
        <v>-5.8135077935549595E-3</v>
      </c>
    </row>
    <row r="3578" spans="9:13" x14ac:dyDescent="0.25">
      <c r="I3578" s="135">
        <v>38973</v>
      </c>
      <c r="J3578" s="136">
        <v>1318.07</v>
      </c>
      <c r="K3578" s="136">
        <v>10299.44</v>
      </c>
      <c r="L3578" s="138">
        <f t="shared" si="118"/>
        <v>3.7772920775868257E-3</v>
      </c>
      <c r="M3578" s="138">
        <f t="shared" si="119"/>
        <v>5.2745622425674817E-3</v>
      </c>
    </row>
    <row r="3579" spans="9:13" x14ac:dyDescent="0.25">
      <c r="I3579" s="135">
        <v>38974</v>
      </c>
      <c r="J3579" s="136">
        <v>1316.28</v>
      </c>
      <c r="K3579" s="136">
        <v>10185.69</v>
      </c>
      <c r="L3579" s="138">
        <f t="shared" si="118"/>
        <v>-1.3580462342667413E-3</v>
      </c>
      <c r="M3579" s="138">
        <f t="shared" si="119"/>
        <v>-1.1044289786629176E-2</v>
      </c>
    </row>
    <row r="3580" spans="9:13" x14ac:dyDescent="0.25">
      <c r="I3580" s="135">
        <v>38975</v>
      </c>
      <c r="J3580" s="136">
        <v>1319.87</v>
      </c>
      <c r="K3580" s="136">
        <v>10118.280000000001</v>
      </c>
      <c r="L3580" s="138">
        <f t="shared" si="118"/>
        <v>2.7273832315312229E-3</v>
      </c>
      <c r="M3580" s="138">
        <f t="shared" si="119"/>
        <v>-6.6181083461208665E-3</v>
      </c>
    </row>
    <row r="3581" spans="9:13" x14ac:dyDescent="0.25">
      <c r="I3581" s="135">
        <v>38978</v>
      </c>
      <c r="J3581" s="136">
        <v>1321.18</v>
      </c>
      <c r="K3581" s="136">
        <v>10230.540000000001</v>
      </c>
      <c r="L3581" s="138">
        <f t="shared" si="118"/>
        <v>9.9252199080225546E-4</v>
      </c>
      <c r="M3581" s="138">
        <f t="shared" si="119"/>
        <v>1.109477104804376E-2</v>
      </c>
    </row>
    <row r="3582" spans="9:13" x14ac:dyDescent="0.25">
      <c r="I3582" s="135">
        <v>38979</v>
      </c>
      <c r="J3582" s="136">
        <v>1318.31</v>
      </c>
      <c r="K3582" s="136">
        <v>10181.01</v>
      </c>
      <c r="L3582" s="138">
        <f t="shared" si="118"/>
        <v>-2.1723005192328965E-3</v>
      </c>
      <c r="M3582" s="138">
        <f t="shared" si="119"/>
        <v>-4.8413866716713536E-3</v>
      </c>
    </row>
    <row r="3583" spans="9:13" x14ac:dyDescent="0.25">
      <c r="I3583" s="135">
        <v>38980</v>
      </c>
      <c r="J3583" s="136">
        <v>1325.18</v>
      </c>
      <c r="K3583" s="136">
        <v>10091.86</v>
      </c>
      <c r="L3583" s="138">
        <f t="shared" si="118"/>
        <v>5.2112173919640434E-3</v>
      </c>
      <c r="M3583" s="138">
        <f t="shared" si="119"/>
        <v>-8.7564986185063795E-3</v>
      </c>
    </row>
    <row r="3584" spans="9:13" x14ac:dyDescent="0.25">
      <c r="I3584" s="135">
        <v>38981</v>
      </c>
      <c r="J3584" s="136">
        <v>1318.03</v>
      </c>
      <c r="K3584" s="136">
        <v>10139.459999999999</v>
      </c>
      <c r="L3584" s="138">
        <f t="shared" si="118"/>
        <v>-5.3954934424003459E-3</v>
      </c>
      <c r="M3584" s="138">
        <f t="shared" si="119"/>
        <v>4.71667264508213E-3</v>
      </c>
    </row>
    <row r="3585" spans="9:13" x14ac:dyDescent="0.25">
      <c r="I3585" s="135">
        <v>38982</v>
      </c>
      <c r="J3585" s="136">
        <v>1314.78</v>
      </c>
      <c r="K3585" s="136">
        <v>10166.83</v>
      </c>
      <c r="L3585" s="138">
        <f t="shared" si="118"/>
        <v>-2.4658012336593251E-3</v>
      </c>
      <c r="M3585" s="138">
        <f t="shared" si="119"/>
        <v>2.6993547979873487E-3</v>
      </c>
    </row>
    <row r="3586" spans="9:13" x14ac:dyDescent="0.25">
      <c r="I3586" s="135">
        <v>38985</v>
      </c>
      <c r="J3586" s="136">
        <v>1326.37</v>
      </c>
      <c r="K3586" s="136">
        <v>10137.48</v>
      </c>
      <c r="L3586" s="138">
        <f t="shared" si="118"/>
        <v>8.8151629930482041E-3</v>
      </c>
      <c r="M3586" s="138">
        <f t="shared" si="119"/>
        <v>-2.8868388671788908E-3</v>
      </c>
    </row>
    <row r="3587" spans="9:13" x14ac:dyDescent="0.25">
      <c r="I3587" s="135">
        <v>38986</v>
      </c>
      <c r="J3587" s="136">
        <v>1336.34</v>
      </c>
      <c r="K3587" s="136">
        <v>10253.59</v>
      </c>
      <c r="L3587" s="138">
        <f t="shared" si="118"/>
        <v>7.5167562595656028E-3</v>
      </c>
      <c r="M3587" s="138">
        <f t="shared" si="119"/>
        <v>1.1453536776398137E-2</v>
      </c>
    </row>
    <row r="3588" spans="9:13" x14ac:dyDescent="0.25">
      <c r="I3588" s="135">
        <v>38987</v>
      </c>
      <c r="J3588" s="136">
        <v>1336.59</v>
      </c>
      <c r="K3588" s="136">
        <v>10343.77</v>
      </c>
      <c r="L3588" s="138">
        <f t="shared" si="118"/>
        <v>1.8707813879701276E-4</v>
      </c>
      <c r="M3588" s="138">
        <f t="shared" si="119"/>
        <v>8.7949683964348383E-3</v>
      </c>
    </row>
    <row r="3589" spans="9:13" x14ac:dyDescent="0.25">
      <c r="I3589" s="135">
        <v>38988</v>
      </c>
      <c r="J3589" s="136">
        <v>1339.15</v>
      </c>
      <c r="K3589" s="136">
        <v>10346.61</v>
      </c>
      <c r="L3589" s="138">
        <f t="shared" si="118"/>
        <v>1.9153218264390524E-3</v>
      </c>
      <c r="M3589" s="138">
        <f t="shared" si="119"/>
        <v>2.745614026607461E-4</v>
      </c>
    </row>
    <row r="3590" spans="9:13" x14ac:dyDescent="0.25">
      <c r="I3590" s="135">
        <v>38989</v>
      </c>
      <c r="J3590" s="136">
        <v>1335.85</v>
      </c>
      <c r="K3590" s="136">
        <v>10390.34</v>
      </c>
      <c r="L3590" s="138">
        <f t="shared" si="118"/>
        <v>-2.4642497106374802E-3</v>
      </c>
      <c r="M3590" s="138">
        <f t="shared" si="119"/>
        <v>4.2265051065034399E-3</v>
      </c>
    </row>
    <row r="3591" spans="9:13" x14ac:dyDescent="0.25">
      <c r="I3591" s="135">
        <v>38992</v>
      </c>
      <c r="J3591" s="136">
        <v>1331.32</v>
      </c>
      <c r="K3591" s="136">
        <v>10331.02</v>
      </c>
      <c r="L3591" s="138">
        <f t="shared" ref="L3591:L3654" si="120">(J3591-J3590)/J3590</f>
        <v>-3.3910993000710954E-3</v>
      </c>
      <c r="M3591" s="138">
        <f t="shared" ref="M3591:M3654" si="121">(K3591-K3590)/K3590</f>
        <v>-5.7091490750061794E-3</v>
      </c>
    </row>
    <row r="3592" spans="9:13" x14ac:dyDescent="0.25">
      <c r="I3592" s="135">
        <v>38993</v>
      </c>
      <c r="J3592" s="136">
        <v>1334.11</v>
      </c>
      <c r="K3592" s="136">
        <v>10169.81</v>
      </c>
      <c r="L3592" s="138">
        <f t="shared" si="120"/>
        <v>2.0956644533244926E-3</v>
      </c>
      <c r="M3592" s="138">
        <f t="shared" si="121"/>
        <v>-1.5604461127749335E-2</v>
      </c>
    </row>
    <row r="3593" spans="9:13" x14ac:dyDescent="0.25">
      <c r="I3593" s="135">
        <v>38994</v>
      </c>
      <c r="J3593" s="136">
        <v>1350.22</v>
      </c>
      <c r="K3593" s="136">
        <v>9919.8700000000008</v>
      </c>
      <c r="L3593" s="138">
        <f t="shared" si="120"/>
        <v>1.2075466041031196E-2</v>
      </c>
      <c r="M3593" s="138">
        <f t="shared" si="121"/>
        <v>-2.4576663674149145E-2</v>
      </c>
    </row>
    <row r="3594" spans="9:13" x14ac:dyDescent="0.25">
      <c r="I3594" s="135">
        <v>38995</v>
      </c>
      <c r="J3594" s="136">
        <v>1353.22</v>
      </c>
      <c r="K3594" s="136">
        <v>10082.02</v>
      </c>
      <c r="L3594" s="138">
        <f t="shared" si="120"/>
        <v>2.221860141310305E-3</v>
      </c>
      <c r="M3594" s="138">
        <f t="shared" si="121"/>
        <v>1.6345980340468132E-2</v>
      </c>
    </row>
    <row r="3595" spans="9:13" x14ac:dyDescent="0.25">
      <c r="I3595" s="135">
        <v>38996</v>
      </c>
      <c r="J3595" s="136">
        <v>1349.58</v>
      </c>
      <c r="K3595" s="136">
        <v>10143.52</v>
      </c>
      <c r="L3595" s="138">
        <f t="shared" si="120"/>
        <v>-2.6898804333368559E-3</v>
      </c>
      <c r="M3595" s="138">
        <f t="shared" si="121"/>
        <v>6.0999680619558379E-3</v>
      </c>
    </row>
    <row r="3596" spans="9:13" x14ac:dyDescent="0.25">
      <c r="I3596" s="135">
        <v>38999</v>
      </c>
      <c r="J3596" s="136">
        <v>1350.66</v>
      </c>
      <c r="K3596" s="136">
        <v>10117.030000000001</v>
      </c>
      <c r="L3596" s="138">
        <f t="shared" si="120"/>
        <v>8.0024896634519976E-4</v>
      </c>
      <c r="M3596" s="138">
        <f t="shared" si="121"/>
        <v>-2.6115194725302242E-3</v>
      </c>
    </row>
    <row r="3597" spans="9:13" x14ac:dyDescent="0.25">
      <c r="I3597" s="135">
        <v>39000</v>
      </c>
      <c r="J3597" s="136">
        <v>1353.42</v>
      </c>
      <c r="K3597" s="136">
        <v>10110.66</v>
      </c>
      <c r="L3597" s="138">
        <f t="shared" si="120"/>
        <v>2.0434454266802828E-3</v>
      </c>
      <c r="M3597" s="138">
        <f t="shared" si="121"/>
        <v>-6.2963142345142796E-4</v>
      </c>
    </row>
    <row r="3598" spans="9:13" x14ac:dyDescent="0.25">
      <c r="I3598" s="135">
        <v>39001</v>
      </c>
      <c r="J3598" s="136">
        <v>1349.95</v>
      </c>
      <c r="K3598" s="136">
        <v>10254.39</v>
      </c>
      <c r="L3598" s="138">
        <f t="shared" si="120"/>
        <v>-2.5638752198135295E-3</v>
      </c>
      <c r="M3598" s="138">
        <f t="shared" si="121"/>
        <v>1.4215689183495396E-2</v>
      </c>
    </row>
    <row r="3599" spans="9:13" x14ac:dyDescent="0.25">
      <c r="I3599" s="135">
        <v>39002</v>
      </c>
      <c r="J3599" s="136">
        <v>1362.83</v>
      </c>
      <c r="K3599" s="136">
        <v>10371.74</v>
      </c>
      <c r="L3599" s="138">
        <f t="shared" si="120"/>
        <v>9.5410941145967487E-3</v>
      </c>
      <c r="M3599" s="138">
        <f t="shared" si="121"/>
        <v>1.1443879158097203E-2</v>
      </c>
    </row>
    <row r="3600" spans="9:13" x14ac:dyDescent="0.25">
      <c r="I3600" s="135">
        <v>39003</v>
      </c>
      <c r="J3600" s="136">
        <v>1365.62</v>
      </c>
      <c r="K3600" s="136">
        <v>10483.41</v>
      </c>
      <c r="L3600" s="138">
        <f t="shared" si="120"/>
        <v>2.0472105838585616E-3</v>
      </c>
      <c r="M3600" s="138">
        <f t="shared" si="121"/>
        <v>1.076675659050459E-2</v>
      </c>
    </row>
    <row r="3601" spans="9:13" x14ac:dyDescent="0.25">
      <c r="I3601" s="135">
        <v>39006</v>
      </c>
      <c r="J3601" s="136">
        <v>1369.05</v>
      </c>
      <c r="K3601" s="136">
        <v>10684.17</v>
      </c>
      <c r="L3601" s="138">
        <f t="shared" si="120"/>
        <v>2.5116796766304419E-3</v>
      </c>
      <c r="M3601" s="138">
        <f t="shared" si="121"/>
        <v>1.9150257406702609E-2</v>
      </c>
    </row>
    <row r="3602" spans="9:13" x14ac:dyDescent="0.25">
      <c r="I3602" s="135">
        <v>39007</v>
      </c>
      <c r="J3602" s="136">
        <v>1364.05</v>
      </c>
      <c r="K3602" s="136">
        <v>10707.01</v>
      </c>
      <c r="L3602" s="138">
        <f t="shared" si="120"/>
        <v>-3.6521675614477195E-3</v>
      </c>
      <c r="M3602" s="138">
        <f t="shared" si="121"/>
        <v>2.1377420988247233E-3</v>
      </c>
    </row>
    <row r="3603" spans="9:13" x14ac:dyDescent="0.25">
      <c r="I3603" s="135">
        <v>39008</v>
      </c>
      <c r="J3603" s="136">
        <v>1365.96</v>
      </c>
      <c r="K3603" s="136">
        <v>10806.15</v>
      </c>
      <c r="L3603" s="138">
        <f t="shared" si="120"/>
        <v>1.4002419266156533E-3</v>
      </c>
      <c r="M3603" s="138">
        <f t="shared" si="121"/>
        <v>9.2593543855847161E-3</v>
      </c>
    </row>
    <row r="3604" spans="9:13" x14ac:dyDescent="0.25">
      <c r="I3604" s="135">
        <v>39009</v>
      </c>
      <c r="J3604" s="136">
        <v>1366.96</v>
      </c>
      <c r="K3604" s="136">
        <v>10834.57</v>
      </c>
      <c r="L3604" s="138">
        <f t="shared" si="120"/>
        <v>7.3208585902954698E-4</v>
      </c>
      <c r="M3604" s="138">
        <f t="shared" si="121"/>
        <v>2.629983851788109E-3</v>
      </c>
    </row>
    <row r="3605" spans="9:13" x14ac:dyDescent="0.25">
      <c r="I3605" s="135">
        <v>39010</v>
      </c>
      <c r="J3605" s="136">
        <v>1368.6</v>
      </c>
      <c r="K3605" s="136">
        <v>10719.34</v>
      </c>
      <c r="L3605" s="138">
        <f t="shared" si="120"/>
        <v>1.1997424942938144E-3</v>
      </c>
      <c r="M3605" s="138">
        <f t="shared" si="121"/>
        <v>-1.0635401312650117E-2</v>
      </c>
    </row>
    <row r="3606" spans="9:13" x14ac:dyDescent="0.25">
      <c r="I3606" s="135">
        <v>39013</v>
      </c>
      <c r="J3606" s="136">
        <v>1377.02</v>
      </c>
      <c r="K3606" s="136">
        <v>10642.65</v>
      </c>
      <c r="L3606" s="138">
        <f t="shared" si="120"/>
        <v>6.1522723951483805E-3</v>
      </c>
      <c r="M3606" s="138">
        <f t="shared" si="121"/>
        <v>-7.1543583840050331E-3</v>
      </c>
    </row>
    <row r="3607" spans="9:13" x14ac:dyDescent="0.25">
      <c r="I3607" s="135">
        <v>39014</v>
      </c>
      <c r="J3607" s="136">
        <v>1377.38</v>
      </c>
      <c r="K3607" s="136">
        <v>10638.87</v>
      </c>
      <c r="L3607" s="138">
        <f t="shared" si="120"/>
        <v>2.6143411134197568E-4</v>
      </c>
      <c r="M3607" s="138">
        <f t="shared" si="121"/>
        <v>-3.5517469803092612E-4</v>
      </c>
    </row>
    <row r="3608" spans="9:13" x14ac:dyDescent="0.25">
      <c r="I3608" s="135">
        <v>39015</v>
      </c>
      <c r="J3608" s="136">
        <v>1382.22</v>
      </c>
      <c r="K3608" s="136">
        <v>10731.14</v>
      </c>
      <c r="L3608" s="138">
        <f t="shared" si="120"/>
        <v>3.5139177278600804E-3</v>
      </c>
      <c r="M3608" s="138">
        <f t="shared" si="121"/>
        <v>8.6729135707080372E-3</v>
      </c>
    </row>
    <row r="3609" spans="9:13" x14ac:dyDescent="0.25">
      <c r="I3609" s="135">
        <v>39016</v>
      </c>
      <c r="J3609" s="136">
        <v>1389.08</v>
      </c>
      <c r="K3609" s="136">
        <v>10674.82</v>
      </c>
      <c r="L3609" s="138">
        <f t="shared" si="120"/>
        <v>4.9630304871872057E-3</v>
      </c>
      <c r="M3609" s="138">
        <f t="shared" si="121"/>
        <v>-5.2482774430302574E-3</v>
      </c>
    </row>
    <row r="3610" spans="9:13" x14ac:dyDescent="0.25">
      <c r="I3610" s="135">
        <v>39017</v>
      </c>
      <c r="J3610" s="136">
        <v>1377.34</v>
      </c>
      <c r="K3610" s="136">
        <v>10757.6</v>
      </c>
      <c r="L3610" s="138">
        <f t="shared" si="120"/>
        <v>-8.4516370547412754E-3</v>
      </c>
      <c r="M3610" s="138">
        <f t="shared" si="121"/>
        <v>7.7546975030961321E-3</v>
      </c>
    </row>
    <row r="3611" spans="9:13" x14ac:dyDescent="0.25">
      <c r="I3611" s="135">
        <v>39020</v>
      </c>
      <c r="J3611" s="136">
        <v>1377.93</v>
      </c>
      <c r="K3611" s="136">
        <v>10716.15</v>
      </c>
      <c r="L3611" s="138">
        <f t="shared" si="120"/>
        <v>4.2836191499567687E-4</v>
      </c>
      <c r="M3611" s="138">
        <f t="shared" si="121"/>
        <v>-3.8530899085298513E-3</v>
      </c>
    </row>
    <row r="3612" spans="9:13" x14ac:dyDescent="0.25">
      <c r="I3612" s="135">
        <v>39021</v>
      </c>
      <c r="J3612" s="136">
        <v>1377.94</v>
      </c>
      <c r="K3612" s="136">
        <v>10694.54</v>
      </c>
      <c r="L3612" s="138">
        <f t="shared" si="120"/>
        <v>7.2572627056460808E-6</v>
      </c>
      <c r="M3612" s="138">
        <f t="shared" si="121"/>
        <v>-2.0165824479872682E-3</v>
      </c>
    </row>
    <row r="3613" spans="9:13" x14ac:dyDescent="0.25">
      <c r="I3613" s="135">
        <v>39022</v>
      </c>
      <c r="J3613" s="136">
        <v>1367.81</v>
      </c>
      <c r="K3613" s="136">
        <v>10694.54</v>
      </c>
      <c r="L3613" s="138">
        <f t="shared" si="120"/>
        <v>-7.3515537686692518E-3</v>
      </c>
      <c r="M3613" s="138">
        <f t="shared" si="121"/>
        <v>0</v>
      </c>
    </row>
    <row r="3614" spans="9:13" x14ac:dyDescent="0.25">
      <c r="I3614" s="135">
        <v>39023</v>
      </c>
      <c r="J3614" s="136">
        <v>1367.34</v>
      </c>
      <c r="K3614" s="136">
        <v>10825.64</v>
      </c>
      <c r="L3614" s="138">
        <f t="shared" si="120"/>
        <v>-3.4361497576419775E-4</v>
      </c>
      <c r="M3614" s="138">
        <f t="shared" si="121"/>
        <v>1.2258591767387708E-2</v>
      </c>
    </row>
    <row r="3615" spans="9:13" x14ac:dyDescent="0.25">
      <c r="I3615" s="135">
        <v>39024</v>
      </c>
      <c r="J3615" s="136">
        <v>1364.3</v>
      </c>
      <c r="K3615" s="136">
        <v>10879.64</v>
      </c>
      <c r="L3615" s="138">
        <f t="shared" si="120"/>
        <v>-2.2232948644813752E-3</v>
      </c>
      <c r="M3615" s="138">
        <f t="shared" si="121"/>
        <v>4.9881577440225242E-3</v>
      </c>
    </row>
    <row r="3616" spans="9:13" x14ac:dyDescent="0.25">
      <c r="I3616" s="135">
        <v>39027</v>
      </c>
      <c r="J3616" s="136">
        <v>1379.78</v>
      </c>
      <c r="K3616" s="136">
        <v>11041.35</v>
      </c>
      <c r="L3616" s="138">
        <f t="shared" si="120"/>
        <v>1.1346478047350303E-2</v>
      </c>
      <c r="M3616" s="138">
        <f t="shared" si="121"/>
        <v>1.4863543279005643E-2</v>
      </c>
    </row>
    <row r="3617" spans="9:13" x14ac:dyDescent="0.25">
      <c r="I3617" s="135">
        <v>39028</v>
      </c>
      <c r="J3617" s="136">
        <v>1382.84</v>
      </c>
      <c r="K3617" s="136">
        <v>11180.31</v>
      </c>
      <c r="L3617" s="138">
        <f t="shared" si="120"/>
        <v>2.2177448578758539E-3</v>
      </c>
      <c r="M3617" s="138">
        <f t="shared" si="121"/>
        <v>1.258541754405024E-2</v>
      </c>
    </row>
    <row r="3618" spans="9:13" x14ac:dyDescent="0.25">
      <c r="I3618" s="135">
        <v>39029</v>
      </c>
      <c r="J3618" s="136">
        <v>1385.72</v>
      </c>
      <c r="K3618" s="136">
        <v>11125.35</v>
      </c>
      <c r="L3618" s="138">
        <f t="shared" si="120"/>
        <v>2.082670446327926E-3</v>
      </c>
      <c r="M3618" s="138">
        <f t="shared" si="121"/>
        <v>-4.915784982706126E-3</v>
      </c>
    </row>
    <row r="3619" spans="9:13" x14ac:dyDescent="0.25">
      <c r="I3619" s="135">
        <v>39030</v>
      </c>
      <c r="J3619" s="136">
        <v>1378.33</v>
      </c>
      <c r="K3619" s="136">
        <v>11302.03</v>
      </c>
      <c r="L3619" s="138">
        <f t="shared" si="120"/>
        <v>-5.3329676991023438E-3</v>
      </c>
      <c r="M3619" s="138">
        <f t="shared" si="121"/>
        <v>1.5880848692400713E-2</v>
      </c>
    </row>
    <row r="3620" spans="9:13" x14ac:dyDescent="0.25">
      <c r="I3620" s="135">
        <v>39031</v>
      </c>
      <c r="J3620" s="136">
        <v>1380.9</v>
      </c>
      <c r="K3620" s="136">
        <v>11162.99</v>
      </c>
      <c r="L3620" s="138">
        <f t="shared" si="120"/>
        <v>1.8645752468568224E-3</v>
      </c>
      <c r="M3620" s="138">
        <f t="shared" si="121"/>
        <v>-1.2302214734875139E-2</v>
      </c>
    </row>
    <row r="3621" spans="9:13" x14ac:dyDescent="0.25">
      <c r="I3621" s="135">
        <v>39034</v>
      </c>
      <c r="J3621" s="136">
        <v>1384.42</v>
      </c>
      <c r="K3621" s="136">
        <v>11135.32</v>
      </c>
      <c r="L3621" s="138">
        <f t="shared" si="120"/>
        <v>2.5490622058077931E-3</v>
      </c>
      <c r="M3621" s="138">
        <f t="shared" si="121"/>
        <v>-2.4787265777359E-3</v>
      </c>
    </row>
    <row r="3622" spans="9:13" x14ac:dyDescent="0.25">
      <c r="I3622" s="135">
        <v>39035</v>
      </c>
      <c r="J3622" s="136">
        <v>1393.22</v>
      </c>
      <c r="K3622" s="136">
        <v>11193.68</v>
      </c>
      <c r="L3622" s="138">
        <f t="shared" si="120"/>
        <v>6.3564525216335752E-3</v>
      </c>
      <c r="M3622" s="138">
        <f t="shared" si="121"/>
        <v>5.2409809507046575E-3</v>
      </c>
    </row>
    <row r="3623" spans="9:13" x14ac:dyDescent="0.25">
      <c r="I3623" s="135">
        <v>39036</v>
      </c>
      <c r="J3623" s="136">
        <v>1396.57</v>
      </c>
      <c r="K3623" s="136">
        <v>11184.41</v>
      </c>
      <c r="L3623" s="138">
        <f t="shared" si="120"/>
        <v>2.4045018015818815E-3</v>
      </c>
      <c r="M3623" s="138">
        <f t="shared" si="121"/>
        <v>-8.2814588231934776E-4</v>
      </c>
    </row>
    <row r="3624" spans="9:13" x14ac:dyDescent="0.25">
      <c r="I3624" s="135">
        <v>39037</v>
      </c>
      <c r="J3624" s="136">
        <v>1399.76</v>
      </c>
      <c r="K3624" s="136">
        <v>11098.92</v>
      </c>
      <c r="L3624" s="138">
        <f t="shared" si="120"/>
        <v>2.2841676392877227E-3</v>
      </c>
      <c r="M3624" s="138">
        <f t="shared" si="121"/>
        <v>-7.643675437506295E-3</v>
      </c>
    </row>
    <row r="3625" spans="9:13" x14ac:dyDescent="0.25">
      <c r="I3625" s="135">
        <v>39038</v>
      </c>
      <c r="J3625" s="136">
        <v>1401.2</v>
      </c>
      <c r="K3625" s="136">
        <v>11002.26</v>
      </c>
      <c r="L3625" s="138">
        <f t="shared" si="120"/>
        <v>1.0287477853346677E-3</v>
      </c>
      <c r="M3625" s="138">
        <f t="shared" si="121"/>
        <v>-8.7089554659372133E-3</v>
      </c>
    </row>
    <row r="3626" spans="9:13" x14ac:dyDescent="0.25">
      <c r="I3626" s="135">
        <v>39041</v>
      </c>
      <c r="J3626" s="136">
        <v>1400.5</v>
      </c>
      <c r="K3626" s="136">
        <v>11071.87</v>
      </c>
      <c r="L3626" s="138">
        <f t="shared" si="120"/>
        <v>-4.9957179560380059E-4</v>
      </c>
      <c r="M3626" s="138">
        <f t="shared" si="121"/>
        <v>6.3268819315304842E-3</v>
      </c>
    </row>
    <row r="3627" spans="9:13" x14ac:dyDescent="0.25">
      <c r="I3627" s="135">
        <v>39042</v>
      </c>
      <c r="J3627" s="136">
        <v>1402.81</v>
      </c>
      <c r="K3627" s="136">
        <v>11164.64</v>
      </c>
      <c r="L3627" s="138">
        <f t="shared" si="120"/>
        <v>1.6494109246697219E-3</v>
      </c>
      <c r="M3627" s="138">
        <f t="shared" si="121"/>
        <v>8.3788917319295303E-3</v>
      </c>
    </row>
    <row r="3628" spans="9:13" x14ac:dyDescent="0.25">
      <c r="I3628" s="135">
        <v>39043</v>
      </c>
      <c r="J3628" s="136">
        <v>1406.09</v>
      </c>
      <c r="K3628" s="136">
        <v>11150.2</v>
      </c>
      <c r="L3628" s="138">
        <f t="shared" si="120"/>
        <v>2.3381641134579685E-3</v>
      </c>
      <c r="M3628" s="138">
        <f t="shared" si="121"/>
        <v>-1.293369065191416E-3</v>
      </c>
    </row>
    <row r="3629" spans="9:13" x14ac:dyDescent="0.25">
      <c r="I3629" s="135">
        <v>39044</v>
      </c>
      <c r="J3629" s="136">
        <v>1406.09</v>
      </c>
      <c r="K3629" s="136">
        <v>11270.33</v>
      </c>
      <c r="L3629" s="138">
        <f t="shared" si="120"/>
        <v>0</v>
      </c>
      <c r="M3629" s="138">
        <f t="shared" si="121"/>
        <v>1.0773797779411957E-2</v>
      </c>
    </row>
    <row r="3630" spans="9:13" x14ac:dyDescent="0.25">
      <c r="I3630" s="135">
        <v>39045</v>
      </c>
      <c r="J3630" s="136">
        <v>1400.95</v>
      </c>
      <c r="K3630" s="136">
        <v>11408.83</v>
      </c>
      <c r="L3630" s="138">
        <f t="shared" si="120"/>
        <v>-3.6555270288529704E-3</v>
      </c>
      <c r="M3630" s="138">
        <f t="shared" si="121"/>
        <v>1.2288903696697434E-2</v>
      </c>
    </row>
    <row r="3631" spans="9:13" x14ac:dyDescent="0.25">
      <c r="I3631" s="135">
        <v>39048</v>
      </c>
      <c r="J3631" s="136">
        <v>1381.9</v>
      </c>
      <c r="K3631" s="136">
        <v>11417.67</v>
      </c>
      <c r="L3631" s="138">
        <f t="shared" si="120"/>
        <v>-1.359791570006064E-2</v>
      </c>
      <c r="M3631" s="138">
        <f t="shared" si="121"/>
        <v>7.7483843654433846E-4</v>
      </c>
    </row>
    <row r="3632" spans="9:13" x14ac:dyDescent="0.25">
      <c r="I3632" s="135">
        <v>39049</v>
      </c>
      <c r="J3632" s="136">
        <v>1386.72</v>
      </c>
      <c r="K3632" s="136">
        <v>11320.47</v>
      </c>
      <c r="L3632" s="138">
        <f t="shared" si="120"/>
        <v>3.4879513713003372E-3</v>
      </c>
      <c r="M3632" s="138">
        <f t="shared" si="121"/>
        <v>-8.5131204527719509E-3</v>
      </c>
    </row>
    <row r="3633" spans="9:13" x14ac:dyDescent="0.25">
      <c r="I3633" s="135">
        <v>39050</v>
      </c>
      <c r="J3633" s="136">
        <v>1399.48</v>
      </c>
      <c r="K3633" s="136">
        <v>11395.82</v>
      </c>
      <c r="L3633" s="138">
        <f t="shared" si="120"/>
        <v>9.2015691704165157E-3</v>
      </c>
      <c r="M3633" s="138">
        <f t="shared" si="121"/>
        <v>6.6560840671809887E-3</v>
      </c>
    </row>
    <row r="3634" spans="9:13" x14ac:dyDescent="0.25">
      <c r="I3634" s="135">
        <v>39051</v>
      </c>
      <c r="J3634" s="136">
        <v>1400.63</v>
      </c>
      <c r="K3634" s="136">
        <v>11482.41</v>
      </c>
      <c r="L3634" s="138">
        <f t="shared" si="120"/>
        <v>8.217337868351752E-4</v>
      </c>
      <c r="M3634" s="138">
        <f t="shared" si="121"/>
        <v>7.5984001151299463E-3</v>
      </c>
    </row>
    <row r="3635" spans="9:13" x14ac:dyDescent="0.25">
      <c r="I3635" s="135">
        <v>39052</v>
      </c>
      <c r="J3635" s="136">
        <v>1396.71</v>
      </c>
      <c r="K3635" s="136">
        <v>11535.41</v>
      </c>
      <c r="L3635" s="138">
        <f t="shared" si="120"/>
        <v>-2.7987405667450165E-3</v>
      </c>
      <c r="M3635" s="138">
        <f t="shared" si="121"/>
        <v>4.6157557516235707E-3</v>
      </c>
    </row>
    <row r="3636" spans="9:13" x14ac:dyDescent="0.25">
      <c r="I3636" s="135">
        <v>39055</v>
      </c>
      <c r="J3636" s="136">
        <v>1409.12</v>
      </c>
      <c r="K3636" s="136">
        <v>11649.51</v>
      </c>
      <c r="L3636" s="138">
        <f t="shared" si="120"/>
        <v>8.8851658540426096E-3</v>
      </c>
      <c r="M3636" s="138">
        <f t="shared" si="121"/>
        <v>9.891282581200006E-3</v>
      </c>
    </row>
    <row r="3637" spans="9:13" x14ac:dyDescent="0.25">
      <c r="I3637" s="135">
        <v>39056</v>
      </c>
      <c r="J3637" s="136">
        <v>1414.76</v>
      </c>
      <c r="K3637" s="136">
        <v>11713.62</v>
      </c>
      <c r="L3637" s="138">
        <f t="shared" si="120"/>
        <v>4.0024980129443203E-3</v>
      </c>
      <c r="M3637" s="138">
        <f t="shared" si="121"/>
        <v>5.5032357584139232E-3</v>
      </c>
    </row>
    <row r="3638" spans="9:13" x14ac:dyDescent="0.25">
      <c r="I3638" s="135">
        <v>39057</v>
      </c>
      <c r="J3638" s="136">
        <v>1412.9</v>
      </c>
      <c r="K3638" s="136">
        <v>11848.98</v>
      </c>
      <c r="L3638" s="138">
        <f t="shared" si="120"/>
        <v>-1.3147106222962904E-3</v>
      </c>
      <c r="M3638" s="138">
        <f t="shared" si="121"/>
        <v>1.1555778657665073E-2</v>
      </c>
    </row>
    <row r="3639" spans="9:13" x14ac:dyDescent="0.25">
      <c r="I3639" s="135">
        <v>39058</v>
      </c>
      <c r="J3639" s="136">
        <v>1407.29</v>
      </c>
      <c r="K3639" s="136">
        <v>11957.39</v>
      </c>
      <c r="L3639" s="138">
        <f t="shared" si="120"/>
        <v>-3.970557010404223E-3</v>
      </c>
      <c r="M3639" s="138">
        <f t="shared" si="121"/>
        <v>9.149310742359246E-3</v>
      </c>
    </row>
    <row r="3640" spans="9:13" x14ac:dyDescent="0.25">
      <c r="I3640" s="135">
        <v>39059</v>
      </c>
      <c r="J3640" s="136">
        <v>1409.84</v>
      </c>
      <c r="K3640" s="136">
        <v>11957.39</v>
      </c>
      <c r="L3640" s="138">
        <f t="shared" si="120"/>
        <v>1.8119932636485405E-3</v>
      </c>
      <c r="M3640" s="138">
        <f t="shared" si="121"/>
        <v>0</v>
      </c>
    </row>
    <row r="3641" spans="9:13" x14ac:dyDescent="0.25">
      <c r="I3641" s="135">
        <v>39062</v>
      </c>
      <c r="J3641" s="136">
        <v>1413.04</v>
      </c>
      <c r="K3641" s="136">
        <v>12280.47</v>
      </c>
      <c r="L3641" s="138">
        <f t="shared" si="120"/>
        <v>2.2697611076434531E-3</v>
      </c>
      <c r="M3641" s="138">
        <f t="shared" si="121"/>
        <v>2.7019274273064602E-2</v>
      </c>
    </row>
    <row r="3642" spans="9:13" x14ac:dyDescent="0.25">
      <c r="I3642" s="135">
        <v>39063</v>
      </c>
      <c r="J3642" s="136">
        <v>1411.56</v>
      </c>
      <c r="K3642" s="136">
        <v>12324.97</v>
      </c>
      <c r="L3642" s="138">
        <f t="shared" si="120"/>
        <v>-1.0473871935684895E-3</v>
      </c>
      <c r="M3642" s="138">
        <f t="shared" si="121"/>
        <v>3.6236398118313063E-3</v>
      </c>
    </row>
    <row r="3643" spans="9:13" x14ac:dyDescent="0.25">
      <c r="I3643" s="135">
        <v>39064</v>
      </c>
      <c r="J3643" s="136">
        <v>1413.21</v>
      </c>
      <c r="K3643" s="136">
        <v>12360.35</v>
      </c>
      <c r="L3643" s="138">
        <f t="shared" si="120"/>
        <v>1.1689194933265968E-3</v>
      </c>
      <c r="M3643" s="138">
        <f t="shared" si="121"/>
        <v>2.8705952225442349E-3</v>
      </c>
    </row>
    <row r="3644" spans="9:13" x14ac:dyDescent="0.25">
      <c r="I3644" s="135">
        <v>39065</v>
      </c>
      <c r="J3644" s="136">
        <v>1425.49</v>
      </c>
      <c r="K3644" s="136">
        <v>12534.3</v>
      </c>
      <c r="L3644" s="138">
        <f t="shared" si="120"/>
        <v>8.6894375216705032E-3</v>
      </c>
      <c r="M3644" s="138">
        <f t="shared" si="121"/>
        <v>1.4073226081785621E-2</v>
      </c>
    </row>
    <row r="3645" spans="9:13" x14ac:dyDescent="0.25">
      <c r="I3645" s="135">
        <v>39066</v>
      </c>
      <c r="J3645" s="136">
        <v>1427.09</v>
      </c>
      <c r="K3645" s="136">
        <v>12864.06</v>
      </c>
      <c r="L3645" s="138">
        <f t="shared" si="120"/>
        <v>1.122421062231169E-3</v>
      </c>
      <c r="M3645" s="138">
        <f t="shared" si="121"/>
        <v>2.6308609176419924E-2</v>
      </c>
    </row>
    <row r="3646" spans="9:13" x14ac:dyDescent="0.25">
      <c r="I3646" s="135">
        <v>39069</v>
      </c>
      <c r="J3646" s="136">
        <v>1422.48</v>
      </c>
      <c r="K3646" s="136">
        <v>13143.57</v>
      </c>
      <c r="L3646" s="138">
        <f t="shared" si="120"/>
        <v>-3.2303498728180426E-3</v>
      </c>
      <c r="M3646" s="138">
        <f t="shared" si="121"/>
        <v>2.1727977015032596E-2</v>
      </c>
    </row>
    <row r="3647" spans="9:13" x14ac:dyDescent="0.25">
      <c r="I3647" s="135">
        <v>39070</v>
      </c>
      <c r="J3647" s="136">
        <v>1425.55</v>
      </c>
      <c r="K3647" s="136">
        <v>12846.41</v>
      </c>
      <c r="L3647" s="138">
        <f t="shared" si="120"/>
        <v>2.1582025757830945E-3</v>
      </c>
      <c r="M3647" s="138">
        <f t="shared" si="121"/>
        <v>-2.2608773719773233E-2</v>
      </c>
    </row>
    <row r="3648" spans="9:13" x14ac:dyDescent="0.25">
      <c r="I3648" s="135">
        <v>39071</v>
      </c>
      <c r="J3648" s="136">
        <v>1423.53</v>
      </c>
      <c r="K3648" s="136">
        <v>12644.94</v>
      </c>
      <c r="L3648" s="138">
        <f t="shared" si="120"/>
        <v>-1.4169969485461624E-3</v>
      </c>
      <c r="M3648" s="138">
        <f t="shared" si="121"/>
        <v>-1.568298069266039E-2</v>
      </c>
    </row>
    <row r="3649" spans="9:13" x14ac:dyDescent="0.25">
      <c r="I3649" s="135">
        <v>39072</v>
      </c>
      <c r="J3649" s="136">
        <v>1418.3</v>
      </c>
      <c r="K3649" s="136">
        <v>12513.43</v>
      </c>
      <c r="L3649" s="138">
        <f t="shared" si="120"/>
        <v>-3.6739654239812424E-3</v>
      </c>
      <c r="M3649" s="138">
        <f t="shared" si="121"/>
        <v>-1.040020751383559E-2</v>
      </c>
    </row>
    <row r="3650" spans="9:13" x14ac:dyDescent="0.25">
      <c r="I3650" s="135">
        <v>39073</v>
      </c>
      <c r="J3650" s="136">
        <v>1410.76</v>
      </c>
      <c r="K3650" s="136">
        <v>12633.77</v>
      </c>
      <c r="L3650" s="138">
        <f t="shared" si="120"/>
        <v>-5.3162236480293057E-3</v>
      </c>
      <c r="M3650" s="138">
        <f t="shared" si="121"/>
        <v>9.6168676374103774E-3</v>
      </c>
    </row>
    <row r="3651" spans="9:13" x14ac:dyDescent="0.25">
      <c r="I3651" s="135">
        <v>39076</v>
      </c>
      <c r="J3651" s="136">
        <v>1410.76</v>
      </c>
      <c r="K3651" s="136">
        <v>12633.77</v>
      </c>
      <c r="L3651" s="138">
        <f t="shared" si="120"/>
        <v>0</v>
      </c>
      <c r="M3651" s="138">
        <f t="shared" si="121"/>
        <v>0</v>
      </c>
    </row>
    <row r="3652" spans="9:13" x14ac:dyDescent="0.25">
      <c r="I3652" s="135">
        <v>39077</v>
      </c>
      <c r="J3652" s="136">
        <v>1416.9</v>
      </c>
      <c r="K3652" s="136">
        <v>12768.69</v>
      </c>
      <c r="L3652" s="138">
        <f t="shared" si="120"/>
        <v>4.3522640278999261E-3</v>
      </c>
      <c r="M3652" s="138">
        <f t="shared" si="121"/>
        <v>1.0679314250615617E-2</v>
      </c>
    </row>
    <row r="3653" spans="9:13" x14ac:dyDescent="0.25">
      <c r="I3653" s="135">
        <v>39078</v>
      </c>
      <c r="J3653" s="136">
        <v>1426.84</v>
      </c>
      <c r="K3653" s="136">
        <v>12918.45</v>
      </c>
      <c r="L3653" s="138">
        <f t="shared" si="120"/>
        <v>7.0153151245675961E-3</v>
      </c>
      <c r="M3653" s="138">
        <f t="shared" si="121"/>
        <v>1.1728689474018103E-2</v>
      </c>
    </row>
    <row r="3654" spans="9:13" x14ac:dyDescent="0.25">
      <c r="I3654" s="135">
        <v>39079</v>
      </c>
      <c r="J3654" s="136">
        <v>1424.73</v>
      </c>
      <c r="K3654" s="136">
        <v>12890.12</v>
      </c>
      <c r="L3654" s="138">
        <f t="shared" si="120"/>
        <v>-1.4787922962630007E-3</v>
      </c>
      <c r="M3654" s="138">
        <f t="shared" si="121"/>
        <v>-2.1929875488158352E-3</v>
      </c>
    </row>
    <row r="3655" spans="9:13" x14ac:dyDescent="0.25">
      <c r="I3655" s="135">
        <v>39080</v>
      </c>
      <c r="J3655" s="136">
        <v>1418.3</v>
      </c>
      <c r="K3655" s="136">
        <v>12884.2</v>
      </c>
      <c r="L3655" s="138">
        <f t="shared" ref="L3655:L3718" si="122">(J3655-J3654)/J3654</f>
        <v>-4.5131358222260101E-3</v>
      </c>
      <c r="M3655" s="138">
        <f t="shared" ref="M3655:M3718" si="123">(K3655-K3654)/K3654</f>
        <v>-4.5926647696065457E-4</v>
      </c>
    </row>
    <row r="3656" spans="9:13" x14ac:dyDescent="0.25">
      <c r="I3656" s="135">
        <v>39083</v>
      </c>
      <c r="J3656" s="136">
        <v>1418.3</v>
      </c>
      <c r="K3656" s="136">
        <v>12884.2</v>
      </c>
      <c r="L3656" s="138">
        <f t="shared" si="122"/>
        <v>0</v>
      </c>
      <c r="M3656" s="138">
        <f t="shared" si="123"/>
        <v>0</v>
      </c>
    </row>
    <row r="3657" spans="9:13" x14ac:dyDescent="0.25">
      <c r="I3657" s="135">
        <v>39084</v>
      </c>
      <c r="J3657" s="136">
        <v>1418.3</v>
      </c>
      <c r="K3657" s="136">
        <v>12952.67</v>
      </c>
      <c r="L3657" s="138">
        <f t="shared" si="122"/>
        <v>0</v>
      </c>
      <c r="M3657" s="138">
        <f t="shared" si="123"/>
        <v>5.314260877664065E-3</v>
      </c>
    </row>
    <row r="3658" spans="9:13" x14ac:dyDescent="0.25">
      <c r="I3658" s="135">
        <v>39085</v>
      </c>
      <c r="J3658" s="136">
        <v>1416.6</v>
      </c>
      <c r="K3658" s="136">
        <v>12862.02</v>
      </c>
      <c r="L3658" s="138">
        <f t="shared" si="122"/>
        <v>-1.1986180638793242E-3</v>
      </c>
      <c r="M3658" s="138">
        <f t="shared" si="123"/>
        <v>-6.9985570542598274E-3</v>
      </c>
    </row>
    <row r="3659" spans="9:13" x14ac:dyDescent="0.25">
      <c r="I3659" s="135">
        <v>39086</v>
      </c>
      <c r="J3659" s="136">
        <v>1418.34</v>
      </c>
      <c r="K3659" s="136">
        <v>12819</v>
      </c>
      <c r="L3659" s="138">
        <f t="shared" si="122"/>
        <v>1.2282930961457074E-3</v>
      </c>
      <c r="M3659" s="138">
        <f t="shared" si="123"/>
        <v>-3.3447312319527132E-3</v>
      </c>
    </row>
    <row r="3660" spans="9:13" x14ac:dyDescent="0.25">
      <c r="I3660" s="135">
        <v>39087</v>
      </c>
      <c r="J3660" s="136">
        <v>1409.71</v>
      </c>
      <c r="K3660" s="136">
        <v>12644.29</v>
      </c>
      <c r="L3660" s="138">
        <f t="shared" si="122"/>
        <v>-6.0845777458154475E-3</v>
      </c>
      <c r="M3660" s="138">
        <f t="shared" si="123"/>
        <v>-1.3628988220609964E-2</v>
      </c>
    </row>
    <row r="3661" spans="9:13" x14ac:dyDescent="0.25">
      <c r="I3661" s="135">
        <v>39090</v>
      </c>
      <c r="J3661" s="136">
        <v>1412.84</v>
      </c>
      <c r="K3661" s="136">
        <v>12438.51</v>
      </c>
      <c r="L3661" s="138">
        <f t="shared" si="122"/>
        <v>2.2203148165224631E-3</v>
      </c>
      <c r="M3661" s="138">
        <f t="shared" si="123"/>
        <v>-1.6274539732954611E-2</v>
      </c>
    </row>
    <row r="3662" spans="9:13" x14ac:dyDescent="0.25">
      <c r="I3662" s="135">
        <v>39091</v>
      </c>
      <c r="J3662" s="136">
        <v>1412.11</v>
      </c>
      <c r="K3662" s="136">
        <v>12360.23</v>
      </c>
      <c r="L3662" s="138">
        <f t="shared" si="122"/>
        <v>-5.1668978794486157E-4</v>
      </c>
      <c r="M3662" s="138">
        <f t="shared" si="123"/>
        <v>-6.2933582880908287E-3</v>
      </c>
    </row>
    <row r="3663" spans="9:13" x14ac:dyDescent="0.25">
      <c r="I3663" s="135">
        <v>39092</v>
      </c>
      <c r="J3663" s="136">
        <v>1414.85</v>
      </c>
      <c r="K3663" s="136">
        <v>12720.62</v>
      </c>
      <c r="L3663" s="138">
        <f t="shared" si="122"/>
        <v>1.9403587539214434E-3</v>
      </c>
      <c r="M3663" s="138">
        <f t="shared" si="123"/>
        <v>2.915722442058127E-2</v>
      </c>
    </row>
    <row r="3664" spans="9:13" x14ac:dyDescent="0.25">
      <c r="I3664" s="135">
        <v>39093</v>
      </c>
      <c r="J3664" s="136">
        <v>1423.82</v>
      </c>
      <c r="K3664" s="136">
        <v>13057.77</v>
      </c>
      <c r="L3664" s="138">
        <f t="shared" si="122"/>
        <v>6.3398946884828979E-3</v>
      </c>
      <c r="M3664" s="138">
        <f t="shared" si="123"/>
        <v>2.6504211272720953E-2</v>
      </c>
    </row>
    <row r="3665" spans="9:13" x14ac:dyDescent="0.25">
      <c r="I3665" s="135">
        <v>39094</v>
      </c>
      <c r="J3665" s="136">
        <v>1430.73</v>
      </c>
      <c r="K3665" s="136">
        <v>13025.52</v>
      </c>
      <c r="L3665" s="138">
        <f t="shared" si="122"/>
        <v>4.8531415487913371E-3</v>
      </c>
      <c r="M3665" s="138">
        <f t="shared" si="123"/>
        <v>-2.4697938468819713E-3</v>
      </c>
    </row>
    <row r="3666" spans="9:13" x14ac:dyDescent="0.25">
      <c r="I3666" s="135">
        <v>39097</v>
      </c>
      <c r="J3666" s="136">
        <v>1430.73</v>
      </c>
      <c r="K3666" s="136">
        <v>13130.38</v>
      </c>
      <c r="L3666" s="138">
        <f t="shared" si="122"/>
        <v>0</v>
      </c>
      <c r="M3666" s="138">
        <f t="shared" si="123"/>
        <v>8.0503503890822607E-3</v>
      </c>
    </row>
    <row r="3667" spans="9:13" x14ac:dyDescent="0.25">
      <c r="I3667" s="135">
        <v>39098</v>
      </c>
      <c r="J3667" s="136">
        <v>1431.9</v>
      </c>
      <c r="K3667" s="136">
        <v>13208.85</v>
      </c>
      <c r="L3667" s="138">
        <f t="shared" si="122"/>
        <v>8.1776435805502976E-4</v>
      </c>
      <c r="M3667" s="138">
        <f t="shared" si="123"/>
        <v>5.9762169868656633E-3</v>
      </c>
    </row>
    <row r="3668" spans="9:13" x14ac:dyDescent="0.25">
      <c r="I3668" s="135">
        <v>39099</v>
      </c>
      <c r="J3668" s="136">
        <v>1430.62</v>
      </c>
      <c r="K3668" s="136">
        <v>13135.67</v>
      </c>
      <c r="L3668" s="138">
        <f t="shared" si="122"/>
        <v>-8.939171729870801E-4</v>
      </c>
      <c r="M3668" s="138">
        <f t="shared" si="123"/>
        <v>-5.5402249249556388E-3</v>
      </c>
    </row>
    <row r="3669" spans="9:13" x14ac:dyDescent="0.25">
      <c r="I3669" s="135">
        <v>39100</v>
      </c>
      <c r="J3669" s="136">
        <v>1426.37</v>
      </c>
      <c r="K3669" s="136">
        <v>13091.16</v>
      </c>
      <c r="L3669" s="138">
        <f t="shared" si="122"/>
        <v>-2.970739958898939E-3</v>
      </c>
      <c r="M3669" s="138">
        <f t="shared" si="123"/>
        <v>-3.3884834195743513E-3</v>
      </c>
    </row>
    <row r="3670" spans="9:13" x14ac:dyDescent="0.25">
      <c r="I3670" s="135">
        <v>39101</v>
      </c>
      <c r="J3670" s="136">
        <v>1430.5</v>
      </c>
      <c r="K3670" s="136">
        <v>13276.66</v>
      </c>
      <c r="L3670" s="138">
        <f t="shared" si="122"/>
        <v>2.8954619067984529E-3</v>
      </c>
      <c r="M3670" s="138">
        <f t="shared" si="123"/>
        <v>1.4169867299765644E-2</v>
      </c>
    </row>
    <row r="3671" spans="9:13" x14ac:dyDescent="0.25">
      <c r="I3671" s="135">
        <v>39104</v>
      </c>
      <c r="J3671" s="136">
        <v>1422.95</v>
      </c>
      <c r="K3671" s="136">
        <v>13427.22</v>
      </c>
      <c r="L3671" s="138">
        <f t="shared" si="122"/>
        <v>-5.2778748689269166E-3</v>
      </c>
      <c r="M3671" s="138">
        <f t="shared" si="123"/>
        <v>1.1340201526588727E-2</v>
      </c>
    </row>
    <row r="3672" spans="9:13" x14ac:dyDescent="0.25">
      <c r="I3672" s="135">
        <v>39105</v>
      </c>
      <c r="J3672" s="136">
        <v>1427.99</v>
      </c>
      <c r="K3672" s="136">
        <v>13579.41</v>
      </c>
      <c r="L3672" s="138">
        <f t="shared" si="122"/>
        <v>3.5419375241575344E-3</v>
      </c>
      <c r="M3672" s="138">
        <f t="shared" si="123"/>
        <v>1.1334438550943569E-2</v>
      </c>
    </row>
    <row r="3673" spans="9:13" x14ac:dyDescent="0.25">
      <c r="I3673" s="135">
        <v>39106</v>
      </c>
      <c r="J3673" s="136">
        <v>1440.13</v>
      </c>
      <c r="K3673" s="136">
        <v>13629.15</v>
      </c>
      <c r="L3673" s="138">
        <f t="shared" si="122"/>
        <v>8.5014600942584333E-3</v>
      </c>
      <c r="M3673" s="138">
        <f t="shared" si="123"/>
        <v>3.6628984617151838E-3</v>
      </c>
    </row>
    <row r="3674" spans="9:13" x14ac:dyDescent="0.25">
      <c r="I3674" s="135">
        <v>39107</v>
      </c>
      <c r="J3674" s="136">
        <v>1423.9</v>
      </c>
      <c r="K3674" s="136">
        <v>13737.81</v>
      </c>
      <c r="L3674" s="138">
        <f t="shared" si="122"/>
        <v>-1.1269815919396178E-2</v>
      </c>
      <c r="M3674" s="138">
        <f t="shared" si="123"/>
        <v>7.9726175146652475E-3</v>
      </c>
    </row>
    <row r="3675" spans="9:13" x14ac:dyDescent="0.25">
      <c r="I3675" s="135">
        <v>39108</v>
      </c>
      <c r="J3675" s="136">
        <v>1422.18</v>
      </c>
      <c r="K3675" s="136">
        <v>13707.73</v>
      </c>
      <c r="L3675" s="138">
        <f t="shared" si="122"/>
        <v>-1.2079499964885365E-3</v>
      </c>
      <c r="M3675" s="138">
        <f t="shared" si="123"/>
        <v>-2.1895775236373139E-3</v>
      </c>
    </row>
    <row r="3676" spans="9:13" x14ac:dyDescent="0.25">
      <c r="I3676" s="135">
        <v>39111</v>
      </c>
      <c r="J3676" s="136">
        <v>1420.62</v>
      </c>
      <c r="K3676" s="136">
        <v>13639.9</v>
      </c>
      <c r="L3676" s="138">
        <f t="shared" si="122"/>
        <v>-1.0969075644434408E-3</v>
      </c>
      <c r="M3676" s="138">
        <f t="shared" si="123"/>
        <v>-4.9483028918719529E-3</v>
      </c>
    </row>
    <row r="3677" spans="9:13" x14ac:dyDescent="0.25">
      <c r="I3677" s="135">
        <v>39112</v>
      </c>
      <c r="J3677" s="136">
        <v>1428.82</v>
      </c>
      <c r="K3677" s="136">
        <v>13563.22</v>
      </c>
      <c r="L3677" s="138">
        <f t="shared" si="122"/>
        <v>5.7721276625698967E-3</v>
      </c>
      <c r="M3677" s="138">
        <f t="shared" si="123"/>
        <v>-5.6217420948834152E-3</v>
      </c>
    </row>
    <row r="3678" spans="9:13" x14ac:dyDescent="0.25">
      <c r="I3678" s="135">
        <v>39113</v>
      </c>
      <c r="J3678" s="136">
        <v>1438.24</v>
      </c>
      <c r="K3678" s="136">
        <v>13633.78</v>
      </c>
      <c r="L3678" s="138">
        <f t="shared" si="122"/>
        <v>6.5928528436052635E-3</v>
      </c>
      <c r="M3678" s="138">
        <f t="shared" si="123"/>
        <v>5.2023044675232957E-3</v>
      </c>
    </row>
    <row r="3679" spans="9:13" x14ac:dyDescent="0.25">
      <c r="I3679" s="135">
        <v>39114</v>
      </c>
      <c r="J3679" s="136">
        <v>1445.94</v>
      </c>
      <c r="K3679" s="136">
        <v>13674.3</v>
      </c>
      <c r="L3679" s="138">
        <f t="shared" si="122"/>
        <v>5.3537657136500487E-3</v>
      </c>
      <c r="M3679" s="138">
        <f t="shared" si="123"/>
        <v>2.9720297672397983E-3</v>
      </c>
    </row>
    <row r="3680" spans="9:13" x14ac:dyDescent="0.25">
      <c r="I3680" s="135">
        <v>39115</v>
      </c>
      <c r="J3680" s="136">
        <v>1448.39</v>
      </c>
      <c r="K3680" s="136">
        <v>13563.93</v>
      </c>
      <c r="L3680" s="138">
        <f t="shared" si="122"/>
        <v>1.6943994909885925E-3</v>
      </c>
      <c r="M3680" s="138">
        <f t="shared" si="123"/>
        <v>-8.0713455167722645E-3</v>
      </c>
    </row>
    <row r="3681" spans="9:13" x14ac:dyDescent="0.25">
      <c r="I3681" s="135">
        <v>39118</v>
      </c>
      <c r="J3681" s="136">
        <v>1446.99</v>
      </c>
      <c r="K3681" s="136">
        <v>13623.17</v>
      </c>
      <c r="L3681" s="138">
        <f t="shared" si="122"/>
        <v>-9.6659049013048343E-4</v>
      </c>
      <c r="M3681" s="138">
        <f t="shared" si="123"/>
        <v>4.367465771350912E-3</v>
      </c>
    </row>
    <row r="3682" spans="9:13" x14ac:dyDescent="0.25">
      <c r="I3682" s="135">
        <v>39119</v>
      </c>
      <c r="J3682" s="136">
        <v>1448</v>
      </c>
      <c r="K3682" s="136">
        <v>13733.89</v>
      </c>
      <c r="L3682" s="138">
        <f t="shared" si="122"/>
        <v>6.9800067726797765E-4</v>
      </c>
      <c r="M3682" s="138">
        <f t="shared" si="123"/>
        <v>8.1273301294778923E-3</v>
      </c>
    </row>
    <row r="3683" spans="9:13" x14ac:dyDescent="0.25">
      <c r="I3683" s="135">
        <v>39120</v>
      </c>
      <c r="J3683" s="136">
        <v>1450.02</v>
      </c>
      <c r="K3683" s="136">
        <v>13860.28</v>
      </c>
      <c r="L3683" s="138">
        <f t="shared" si="122"/>
        <v>1.3950276243093797E-3</v>
      </c>
      <c r="M3683" s="138">
        <f t="shared" si="123"/>
        <v>9.2027823144062784E-3</v>
      </c>
    </row>
    <row r="3684" spans="9:13" x14ac:dyDescent="0.25">
      <c r="I3684" s="135">
        <v>39121</v>
      </c>
      <c r="J3684" s="136">
        <v>1448.31</v>
      </c>
      <c r="K3684" s="136">
        <v>13965.82</v>
      </c>
      <c r="L3684" s="138">
        <f t="shared" si="122"/>
        <v>-1.1792940787023879E-3</v>
      </c>
      <c r="M3684" s="138">
        <f t="shared" si="123"/>
        <v>7.6145647851269278E-3</v>
      </c>
    </row>
    <row r="3685" spans="9:13" x14ac:dyDescent="0.25">
      <c r="I3685" s="135">
        <v>39122</v>
      </c>
      <c r="J3685" s="136">
        <v>1438.06</v>
      </c>
      <c r="K3685" s="136">
        <v>14200.53</v>
      </c>
      <c r="L3685" s="138">
        <f t="shared" si="122"/>
        <v>-7.0772141323335478E-3</v>
      </c>
      <c r="M3685" s="138">
        <f t="shared" si="123"/>
        <v>1.6806030723580924E-2</v>
      </c>
    </row>
    <row r="3686" spans="9:13" x14ac:dyDescent="0.25">
      <c r="I3686" s="135">
        <v>39125</v>
      </c>
      <c r="J3686" s="136">
        <v>1433.37</v>
      </c>
      <c r="K3686" s="136">
        <v>14218.4</v>
      </c>
      <c r="L3686" s="138">
        <f t="shared" si="122"/>
        <v>-3.2613381917305641E-3</v>
      </c>
      <c r="M3686" s="138">
        <f t="shared" si="123"/>
        <v>1.2584037356351474E-3</v>
      </c>
    </row>
    <row r="3687" spans="9:13" x14ac:dyDescent="0.25">
      <c r="I3687" s="135">
        <v>39126</v>
      </c>
      <c r="J3687" s="136">
        <v>1444.26</v>
      </c>
      <c r="K3687" s="136">
        <v>14437.18</v>
      </c>
      <c r="L3687" s="138">
        <f t="shared" si="122"/>
        <v>7.597480064463538E-3</v>
      </c>
      <c r="M3687" s="138">
        <f t="shared" si="123"/>
        <v>1.538710403420924E-2</v>
      </c>
    </row>
    <row r="3688" spans="9:13" x14ac:dyDescent="0.25">
      <c r="I3688" s="135">
        <v>39127</v>
      </c>
      <c r="J3688" s="136">
        <v>1455.3</v>
      </c>
      <c r="K3688" s="136">
        <v>14549.69</v>
      </c>
      <c r="L3688" s="138">
        <f t="shared" si="122"/>
        <v>7.6440530098458477E-3</v>
      </c>
      <c r="M3688" s="138">
        <f t="shared" si="123"/>
        <v>7.7930731624874256E-3</v>
      </c>
    </row>
    <row r="3689" spans="9:13" x14ac:dyDescent="0.25">
      <c r="I3689" s="135">
        <v>39128</v>
      </c>
      <c r="J3689" s="136">
        <v>1456.81</v>
      </c>
      <c r="K3689" s="136">
        <v>14586.89</v>
      </c>
      <c r="L3689" s="138">
        <f t="shared" si="122"/>
        <v>1.03758675187246E-3</v>
      </c>
      <c r="M3689" s="138">
        <f t="shared" si="123"/>
        <v>2.5567555047563838E-3</v>
      </c>
    </row>
    <row r="3690" spans="9:13" x14ac:dyDescent="0.25">
      <c r="I3690" s="135">
        <v>39129</v>
      </c>
      <c r="J3690" s="136">
        <v>1455.54</v>
      </c>
      <c r="K3690" s="136">
        <v>14560.41</v>
      </c>
      <c r="L3690" s="138">
        <f t="shared" si="122"/>
        <v>-8.7176776655842683E-4</v>
      </c>
      <c r="M3690" s="138">
        <f t="shared" si="123"/>
        <v>-1.8153286958357514E-3</v>
      </c>
    </row>
    <row r="3691" spans="9:13" x14ac:dyDescent="0.25">
      <c r="I3691" s="135">
        <v>39132</v>
      </c>
      <c r="J3691" s="136">
        <v>1455.54</v>
      </c>
      <c r="K3691" s="136">
        <v>14645.3</v>
      </c>
      <c r="L3691" s="138">
        <f t="shared" si="122"/>
        <v>0</v>
      </c>
      <c r="M3691" s="138">
        <f t="shared" si="123"/>
        <v>5.8301929684671941E-3</v>
      </c>
    </row>
    <row r="3692" spans="9:13" x14ac:dyDescent="0.25">
      <c r="I3692" s="135">
        <v>39133</v>
      </c>
      <c r="J3692" s="136">
        <v>1459.68</v>
      </c>
      <c r="K3692" s="136">
        <v>14694.83</v>
      </c>
      <c r="L3692" s="138">
        <f t="shared" si="122"/>
        <v>2.844305206315251E-3</v>
      </c>
      <c r="M3692" s="138">
        <f t="shared" si="123"/>
        <v>3.38197237338946E-3</v>
      </c>
    </row>
    <row r="3693" spans="9:13" x14ac:dyDescent="0.25">
      <c r="I3693" s="135">
        <v>39134</v>
      </c>
      <c r="J3693" s="136">
        <v>1457.63</v>
      </c>
      <c r="K3693" s="136">
        <v>14935.52</v>
      </c>
      <c r="L3693" s="138">
        <f t="shared" si="122"/>
        <v>-1.4044174065548302E-3</v>
      </c>
      <c r="M3693" s="138">
        <f t="shared" si="123"/>
        <v>1.6379229974079354E-2</v>
      </c>
    </row>
    <row r="3694" spans="9:13" x14ac:dyDescent="0.25">
      <c r="I3694" s="135">
        <v>39135</v>
      </c>
      <c r="J3694" s="136">
        <v>1456.38</v>
      </c>
      <c r="K3694" s="136">
        <v>15261.73</v>
      </c>
      <c r="L3694" s="138">
        <f t="shared" si="122"/>
        <v>-8.5755644436516802E-4</v>
      </c>
      <c r="M3694" s="138">
        <f t="shared" si="123"/>
        <v>2.1841221463999857E-2</v>
      </c>
    </row>
    <row r="3695" spans="9:13" x14ac:dyDescent="0.25">
      <c r="I3695" s="135">
        <v>39136</v>
      </c>
      <c r="J3695" s="136">
        <v>1451.19</v>
      </c>
      <c r="K3695" s="136">
        <v>15513.22</v>
      </c>
      <c r="L3695" s="138">
        <f t="shared" si="122"/>
        <v>-3.5636303711943686E-3</v>
      </c>
      <c r="M3695" s="138">
        <f t="shared" si="123"/>
        <v>1.6478472624007881E-2</v>
      </c>
    </row>
    <row r="3696" spans="9:13" x14ac:dyDescent="0.25">
      <c r="I3696" s="135">
        <v>39139</v>
      </c>
      <c r="J3696" s="136">
        <v>1449.37</v>
      </c>
      <c r="K3696" s="136">
        <v>15605.9</v>
      </c>
      <c r="L3696" s="138">
        <f t="shared" si="122"/>
        <v>-1.2541431514826891E-3</v>
      </c>
      <c r="M3696" s="138">
        <f t="shared" si="123"/>
        <v>5.974259373618133E-3</v>
      </c>
    </row>
    <row r="3697" spans="9:13" x14ac:dyDescent="0.25">
      <c r="I3697" s="135">
        <v>39140</v>
      </c>
      <c r="J3697" s="136">
        <v>1399.04</v>
      </c>
      <c r="K3697" s="136">
        <v>15280.51</v>
      </c>
      <c r="L3697" s="138">
        <f t="shared" si="122"/>
        <v>-3.4725432429262321E-2</v>
      </c>
      <c r="M3697" s="138">
        <f t="shared" si="123"/>
        <v>-2.085044758713047E-2</v>
      </c>
    </row>
    <row r="3698" spans="9:13" x14ac:dyDescent="0.25">
      <c r="I3698" s="135">
        <v>39141</v>
      </c>
      <c r="J3698" s="136">
        <v>1406.82</v>
      </c>
      <c r="K3698" s="136">
        <v>15150.74</v>
      </c>
      <c r="L3698" s="138">
        <f t="shared" si="122"/>
        <v>5.5609560841719842E-3</v>
      </c>
      <c r="M3698" s="138">
        <f t="shared" si="123"/>
        <v>-8.4925175926720015E-3</v>
      </c>
    </row>
    <row r="3699" spans="9:13" x14ac:dyDescent="0.25">
      <c r="I3699" s="135">
        <v>39142</v>
      </c>
      <c r="J3699" s="136">
        <v>1403.17</v>
      </c>
      <c r="K3699" s="136">
        <v>15266.96</v>
      </c>
      <c r="L3699" s="138">
        <f t="shared" si="122"/>
        <v>-2.5945039166345826E-3</v>
      </c>
      <c r="M3699" s="138">
        <f t="shared" si="123"/>
        <v>7.6709124438805861E-3</v>
      </c>
    </row>
    <row r="3700" spans="9:13" x14ac:dyDescent="0.25">
      <c r="I3700" s="135">
        <v>39143</v>
      </c>
      <c r="J3700" s="136">
        <v>1387.17</v>
      </c>
      <c r="K3700" s="136">
        <v>15238.18</v>
      </c>
      <c r="L3700" s="138">
        <f t="shared" si="122"/>
        <v>-1.1402752339345909E-2</v>
      </c>
      <c r="M3700" s="138">
        <f t="shared" si="123"/>
        <v>-1.8851166178465678E-3</v>
      </c>
    </row>
    <row r="3701" spans="9:13" x14ac:dyDescent="0.25">
      <c r="I3701" s="135">
        <v>39146</v>
      </c>
      <c r="J3701" s="136">
        <v>1374.12</v>
      </c>
      <c r="K3701" s="136">
        <v>15020.61</v>
      </c>
      <c r="L3701" s="138">
        <f t="shared" si="122"/>
        <v>-9.407642898851749E-3</v>
      </c>
      <c r="M3701" s="138">
        <f t="shared" si="123"/>
        <v>-1.4277951828892932E-2</v>
      </c>
    </row>
    <row r="3702" spans="9:13" x14ac:dyDescent="0.25">
      <c r="I3702" s="135">
        <v>39147</v>
      </c>
      <c r="J3702" s="136">
        <v>1395.41</v>
      </c>
      <c r="K3702" s="136">
        <v>15260.07</v>
      </c>
      <c r="L3702" s="138">
        <f t="shared" si="122"/>
        <v>1.5493552237068227E-2</v>
      </c>
      <c r="M3702" s="138">
        <f t="shared" si="123"/>
        <v>1.5942095560699539E-2</v>
      </c>
    </row>
    <row r="3703" spans="9:13" x14ac:dyDescent="0.25">
      <c r="I3703" s="135">
        <v>39148</v>
      </c>
      <c r="J3703" s="136">
        <v>1391.97</v>
      </c>
      <c r="K3703" s="136">
        <v>15529.88</v>
      </c>
      <c r="L3703" s="138">
        <f t="shared" si="122"/>
        <v>-2.4652252742921824E-3</v>
      </c>
      <c r="M3703" s="138">
        <f t="shared" si="123"/>
        <v>1.7680783902039733E-2</v>
      </c>
    </row>
    <row r="3704" spans="9:13" x14ac:dyDescent="0.25">
      <c r="I3704" s="135">
        <v>39149</v>
      </c>
      <c r="J3704" s="136">
        <v>1401.89</v>
      </c>
      <c r="K3704" s="136">
        <v>15760.21</v>
      </c>
      <c r="L3704" s="138">
        <f t="shared" si="122"/>
        <v>7.1265903719189873E-3</v>
      </c>
      <c r="M3704" s="138">
        <f t="shared" si="123"/>
        <v>1.483140887115676E-2</v>
      </c>
    </row>
    <row r="3705" spans="9:13" x14ac:dyDescent="0.25">
      <c r="I3705" s="135">
        <v>39150</v>
      </c>
      <c r="J3705" s="136">
        <v>1402.85</v>
      </c>
      <c r="K3705" s="136">
        <v>15685.08</v>
      </c>
      <c r="L3705" s="138">
        <f t="shared" si="122"/>
        <v>6.847898194578811E-4</v>
      </c>
      <c r="M3705" s="138">
        <f t="shared" si="123"/>
        <v>-4.767068459113121E-3</v>
      </c>
    </row>
    <row r="3706" spans="9:13" x14ac:dyDescent="0.25">
      <c r="I3706" s="135">
        <v>39153</v>
      </c>
      <c r="J3706" s="136">
        <v>1406.6</v>
      </c>
      <c r="K3706" s="136">
        <v>15868.66</v>
      </c>
      <c r="L3706" s="138">
        <f t="shared" si="122"/>
        <v>2.6731297002530563E-3</v>
      </c>
      <c r="M3706" s="138">
        <f t="shared" si="123"/>
        <v>1.1704116268453838E-2</v>
      </c>
    </row>
    <row r="3707" spans="9:13" x14ac:dyDescent="0.25">
      <c r="I3707" s="135">
        <v>39154</v>
      </c>
      <c r="J3707" s="136">
        <v>1377.95</v>
      </c>
      <c r="K3707" s="136">
        <v>15837.03</v>
      </c>
      <c r="L3707" s="138">
        <f t="shared" si="122"/>
        <v>-2.0368263898762878E-2</v>
      </c>
      <c r="M3707" s="138">
        <f t="shared" si="123"/>
        <v>-1.9932369840931245E-3</v>
      </c>
    </row>
    <row r="3708" spans="9:13" x14ac:dyDescent="0.25">
      <c r="I3708" s="135">
        <v>39155</v>
      </c>
      <c r="J3708" s="136">
        <v>1387.17</v>
      </c>
      <c r="K3708" s="136">
        <v>15706.2</v>
      </c>
      <c r="L3708" s="138">
        <f t="shared" si="122"/>
        <v>6.6910990964839266E-3</v>
      </c>
      <c r="M3708" s="138">
        <f t="shared" si="123"/>
        <v>-8.26101863796431E-3</v>
      </c>
    </row>
    <row r="3709" spans="9:13" x14ac:dyDescent="0.25">
      <c r="I3709" s="135">
        <v>39156</v>
      </c>
      <c r="J3709" s="136">
        <v>1392.28</v>
      </c>
      <c r="K3709" s="136">
        <v>15920.27</v>
      </c>
      <c r="L3709" s="138">
        <f t="shared" si="122"/>
        <v>3.6837590201632821E-3</v>
      </c>
      <c r="M3709" s="138">
        <f t="shared" si="123"/>
        <v>1.3629649437801613E-2</v>
      </c>
    </row>
    <row r="3710" spans="9:13" x14ac:dyDescent="0.25">
      <c r="I3710" s="135">
        <v>39157</v>
      </c>
      <c r="J3710" s="136">
        <v>1386.95</v>
      </c>
      <c r="K3710" s="136">
        <v>15911.79</v>
      </c>
      <c r="L3710" s="138">
        <f t="shared" si="122"/>
        <v>-3.8282529376274365E-3</v>
      </c>
      <c r="M3710" s="138">
        <f t="shared" si="123"/>
        <v>-5.3265428287331584E-4</v>
      </c>
    </row>
    <row r="3711" spans="9:13" x14ac:dyDescent="0.25">
      <c r="I3711" s="135">
        <v>39160</v>
      </c>
      <c r="J3711" s="136">
        <v>1402.06</v>
      </c>
      <c r="K3711" s="136">
        <v>16141.99</v>
      </c>
      <c r="L3711" s="138">
        <f t="shared" si="122"/>
        <v>1.0894408594397708E-2</v>
      </c>
      <c r="M3711" s="138">
        <f t="shared" si="123"/>
        <v>1.4467259811749582E-2</v>
      </c>
    </row>
    <row r="3712" spans="9:13" x14ac:dyDescent="0.25">
      <c r="I3712" s="135">
        <v>39161</v>
      </c>
      <c r="J3712" s="136">
        <v>1410.94</v>
      </c>
      <c r="K3712" s="136">
        <v>16204.45</v>
      </c>
      <c r="L3712" s="138">
        <f t="shared" si="122"/>
        <v>6.3335377943883357E-3</v>
      </c>
      <c r="M3712" s="138">
        <f t="shared" si="123"/>
        <v>3.8694113922757324E-3</v>
      </c>
    </row>
    <row r="3713" spans="9:13" x14ac:dyDescent="0.25">
      <c r="I3713" s="135">
        <v>39162</v>
      </c>
      <c r="J3713" s="136">
        <v>1435.04</v>
      </c>
      <c r="K3713" s="136">
        <v>16183.17</v>
      </c>
      <c r="L3713" s="138">
        <f t="shared" si="122"/>
        <v>1.7080811373977565E-2</v>
      </c>
      <c r="M3713" s="138">
        <f t="shared" si="123"/>
        <v>-1.3132195168611494E-3</v>
      </c>
    </row>
    <row r="3714" spans="9:13" x14ac:dyDescent="0.25">
      <c r="I3714" s="135">
        <v>39163</v>
      </c>
      <c r="J3714" s="136">
        <v>1434.54</v>
      </c>
      <c r="K3714" s="136">
        <v>16265.79</v>
      </c>
      <c r="L3714" s="138">
        <f t="shared" si="122"/>
        <v>-3.4842234362805221E-4</v>
      </c>
      <c r="M3714" s="138">
        <f t="shared" si="123"/>
        <v>5.1053038434373983E-3</v>
      </c>
    </row>
    <row r="3715" spans="9:13" x14ac:dyDescent="0.25">
      <c r="I3715" s="135">
        <v>39164</v>
      </c>
      <c r="J3715" s="136">
        <v>1436.11</v>
      </c>
      <c r="K3715" s="136">
        <v>16338.86</v>
      </c>
      <c r="L3715" s="138">
        <f t="shared" si="122"/>
        <v>1.094427481980242E-3</v>
      </c>
      <c r="M3715" s="138">
        <f t="shared" si="123"/>
        <v>4.4922502995550602E-3</v>
      </c>
    </row>
    <row r="3716" spans="9:13" x14ac:dyDescent="0.25">
      <c r="I3716" s="135">
        <v>39167</v>
      </c>
      <c r="J3716" s="136">
        <v>1437.5</v>
      </c>
      <c r="K3716" s="136">
        <v>16470.48</v>
      </c>
      <c r="L3716" s="138">
        <f t="shared" si="122"/>
        <v>9.6789243163831475E-4</v>
      </c>
      <c r="M3716" s="138">
        <f t="shared" si="123"/>
        <v>8.0556415808691051E-3</v>
      </c>
    </row>
    <row r="3717" spans="9:13" x14ac:dyDescent="0.25">
      <c r="I3717" s="135">
        <v>39168</v>
      </c>
      <c r="J3717" s="136">
        <v>1428.61</v>
      </c>
      <c r="K3717" s="136">
        <v>16572.57</v>
      </c>
      <c r="L3717" s="138">
        <f t="shared" si="122"/>
        <v>-6.1843478260870258E-3</v>
      </c>
      <c r="M3717" s="138">
        <f t="shared" si="123"/>
        <v>6.198362160665636E-3</v>
      </c>
    </row>
    <row r="3718" spans="9:13" x14ac:dyDescent="0.25">
      <c r="I3718" s="135">
        <v>39169</v>
      </c>
      <c r="J3718" s="136">
        <v>1417.23</v>
      </c>
      <c r="K3718" s="136">
        <v>16762.79</v>
      </c>
      <c r="L3718" s="138">
        <f t="shared" si="122"/>
        <v>-7.9657849238069754E-3</v>
      </c>
      <c r="M3718" s="138">
        <f t="shared" si="123"/>
        <v>1.1478002506551559E-2</v>
      </c>
    </row>
    <row r="3719" spans="9:13" x14ac:dyDescent="0.25">
      <c r="I3719" s="135">
        <v>39170</v>
      </c>
      <c r="J3719" s="136">
        <v>1422.53</v>
      </c>
      <c r="K3719" s="136">
        <v>17019.05</v>
      </c>
      <c r="L3719" s="138">
        <f t="shared" ref="L3719:L3782" si="124">(J3719-J3718)/J3718</f>
        <v>3.739689394099726E-3</v>
      </c>
      <c r="M3719" s="138">
        <f t="shared" ref="M3719:M3782" si="125">(K3719-K3718)/K3718</f>
        <v>1.5287431268899651E-2</v>
      </c>
    </row>
    <row r="3720" spans="9:13" x14ac:dyDescent="0.25">
      <c r="I3720" s="135">
        <v>39171</v>
      </c>
      <c r="J3720" s="136">
        <v>1420.86</v>
      </c>
      <c r="K3720" s="136">
        <v>17157.05</v>
      </c>
      <c r="L3720" s="138">
        <f t="shared" si="124"/>
        <v>-1.1739646967024054E-3</v>
      </c>
      <c r="M3720" s="138">
        <f t="shared" si="125"/>
        <v>8.1085607010967127E-3</v>
      </c>
    </row>
    <row r="3721" spans="9:13" x14ac:dyDescent="0.25">
      <c r="I3721" s="135">
        <v>39174</v>
      </c>
      <c r="J3721" s="136">
        <v>1424.55</v>
      </c>
      <c r="K3721" s="136">
        <v>17520.63</v>
      </c>
      <c r="L3721" s="138">
        <f t="shared" si="124"/>
        <v>2.597018706980318E-3</v>
      </c>
      <c r="M3721" s="138">
        <f t="shared" si="125"/>
        <v>2.1191288712220445E-2</v>
      </c>
    </row>
    <row r="3722" spans="9:13" x14ac:dyDescent="0.25">
      <c r="I3722" s="135">
        <v>39175</v>
      </c>
      <c r="J3722" s="136">
        <v>1437.77</v>
      </c>
      <c r="K3722" s="136">
        <v>17911.830000000002</v>
      </c>
      <c r="L3722" s="138">
        <f t="shared" si="124"/>
        <v>9.2801235477870392E-3</v>
      </c>
      <c r="M3722" s="138">
        <f t="shared" si="125"/>
        <v>2.2327964234162855E-2</v>
      </c>
    </row>
    <row r="3723" spans="9:13" x14ac:dyDescent="0.25">
      <c r="I3723" s="135">
        <v>39176</v>
      </c>
      <c r="J3723" s="136">
        <v>1439.37</v>
      </c>
      <c r="K3723" s="136">
        <v>18141.310000000001</v>
      </c>
      <c r="L3723" s="138">
        <f t="shared" si="124"/>
        <v>1.1128344589189571E-3</v>
      </c>
      <c r="M3723" s="138">
        <f t="shared" si="125"/>
        <v>1.2811644594661714E-2</v>
      </c>
    </row>
    <row r="3724" spans="9:13" x14ac:dyDescent="0.25">
      <c r="I3724" s="135">
        <v>39177</v>
      </c>
      <c r="J3724" s="136">
        <v>1443.76</v>
      </c>
      <c r="K3724" s="136">
        <v>18141.310000000001</v>
      </c>
      <c r="L3724" s="138">
        <f t="shared" si="124"/>
        <v>3.0499454622509156E-3</v>
      </c>
      <c r="M3724" s="138">
        <f t="shared" si="125"/>
        <v>0</v>
      </c>
    </row>
    <row r="3725" spans="9:13" x14ac:dyDescent="0.25">
      <c r="I3725" s="135">
        <v>39178</v>
      </c>
      <c r="J3725" s="136">
        <v>1443.76</v>
      </c>
      <c r="K3725" s="136">
        <v>18141.310000000001</v>
      </c>
      <c r="L3725" s="138">
        <f t="shared" si="124"/>
        <v>0</v>
      </c>
      <c r="M3725" s="138">
        <f t="shared" si="125"/>
        <v>0</v>
      </c>
    </row>
    <row r="3726" spans="9:13" x14ac:dyDescent="0.25">
      <c r="I3726" s="135">
        <v>39181</v>
      </c>
      <c r="J3726" s="136">
        <v>1444.61</v>
      </c>
      <c r="K3726" s="136">
        <v>18441.189999999999</v>
      </c>
      <c r="L3726" s="138">
        <f t="shared" si="124"/>
        <v>5.8874051088817327E-4</v>
      </c>
      <c r="M3726" s="138">
        <f t="shared" si="125"/>
        <v>1.6530228522636862E-2</v>
      </c>
    </row>
    <row r="3727" spans="9:13" x14ac:dyDescent="0.25">
      <c r="I3727" s="135">
        <v>39182</v>
      </c>
      <c r="J3727" s="136">
        <v>1448.39</v>
      </c>
      <c r="K3727" s="136">
        <v>18946.150000000001</v>
      </c>
      <c r="L3727" s="138">
        <f t="shared" si="124"/>
        <v>2.6166231716520032E-3</v>
      </c>
      <c r="M3727" s="138">
        <f t="shared" si="125"/>
        <v>2.7382180867937634E-2</v>
      </c>
    </row>
    <row r="3728" spans="9:13" x14ac:dyDescent="0.25">
      <c r="I3728" s="135">
        <v>39183</v>
      </c>
      <c r="J3728" s="136">
        <v>1438.87</v>
      </c>
      <c r="K3728" s="136">
        <v>18848.86</v>
      </c>
      <c r="L3728" s="138">
        <f t="shared" si="124"/>
        <v>-6.5728153328870045E-3</v>
      </c>
      <c r="M3728" s="138">
        <f t="shared" si="125"/>
        <v>-5.1350802141860415E-3</v>
      </c>
    </row>
    <row r="3729" spans="9:13" x14ac:dyDescent="0.25">
      <c r="I3729" s="135">
        <v>39184</v>
      </c>
      <c r="J3729" s="136">
        <v>1447.8</v>
      </c>
      <c r="K3729" s="136">
        <v>19041.61</v>
      </c>
      <c r="L3729" s="138">
        <f t="shared" si="124"/>
        <v>6.2062590783045473E-3</v>
      </c>
      <c r="M3729" s="138">
        <f t="shared" si="125"/>
        <v>1.0226082638419511E-2</v>
      </c>
    </row>
    <row r="3730" spans="9:13" x14ac:dyDescent="0.25">
      <c r="I3730" s="135">
        <v>39185</v>
      </c>
      <c r="J3730" s="136">
        <v>1452.85</v>
      </c>
      <c r="K3730" s="136">
        <v>19412.29</v>
      </c>
      <c r="L3730" s="138">
        <f t="shared" si="124"/>
        <v>3.4880508357507632E-3</v>
      </c>
      <c r="M3730" s="138">
        <f t="shared" si="125"/>
        <v>1.9466841301759689E-2</v>
      </c>
    </row>
    <row r="3731" spans="9:13" x14ac:dyDescent="0.25">
      <c r="I3731" s="135">
        <v>39188</v>
      </c>
      <c r="J3731" s="136">
        <v>1468.47</v>
      </c>
      <c r="K3731" s="136">
        <v>19924.330000000002</v>
      </c>
      <c r="L3731" s="138">
        <f t="shared" si="124"/>
        <v>1.0751281963038248E-2</v>
      </c>
      <c r="M3731" s="138">
        <f t="shared" si="125"/>
        <v>2.6377104401386998E-2</v>
      </c>
    </row>
    <row r="3732" spans="9:13" x14ac:dyDescent="0.25">
      <c r="I3732" s="135">
        <v>39189</v>
      </c>
      <c r="J3732" s="136">
        <v>1471.48</v>
      </c>
      <c r="K3732" s="136">
        <v>20467.79</v>
      </c>
      <c r="L3732" s="138">
        <f t="shared" si="124"/>
        <v>2.049752463448345E-3</v>
      </c>
      <c r="M3732" s="138">
        <f t="shared" si="125"/>
        <v>2.7276199500811272E-2</v>
      </c>
    </row>
    <row r="3733" spans="9:13" x14ac:dyDescent="0.25">
      <c r="I3733" s="135">
        <v>39190</v>
      </c>
      <c r="J3733" s="136">
        <v>1472.5</v>
      </c>
      <c r="K3733" s="136">
        <v>20661.38</v>
      </c>
      <c r="L3733" s="138">
        <f t="shared" si="124"/>
        <v>6.9317965585667608E-4</v>
      </c>
      <c r="M3733" s="138">
        <f t="shared" si="125"/>
        <v>9.4582756614172876E-3</v>
      </c>
    </row>
    <row r="3734" spans="9:13" x14ac:dyDescent="0.25">
      <c r="I3734" s="135">
        <v>39191</v>
      </c>
      <c r="J3734" s="136">
        <v>1470.73</v>
      </c>
      <c r="K3734" s="136">
        <v>20454.23</v>
      </c>
      <c r="L3734" s="138">
        <f t="shared" si="124"/>
        <v>-1.2020373514431116E-3</v>
      </c>
      <c r="M3734" s="138">
        <f t="shared" si="125"/>
        <v>-1.0025951799928245E-2</v>
      </c>
    </row>
    <row r="3735" spans="9:13" x14ac:dyDescent="0.25">
      <c r="I3735" s="135">
        <v>39192</v>
      </c>
      <c r="J3735" s="136">
        <v>1484.35</v>
      </c>
      <c r="K3735" s="136">
        <v>20656.68</v>
      </c>
      <c r="L3735" s="138">
        <f t="shared" si="124"/>
        <v>9.2607072678193084E-3</v>
      </c>
      <c r="M3735" s="138">
        <f t="shared" si="125"/>
        <v>9.8977082002109449E-3</v>
      </c>
    </row>
    <row r="3736" spans="9:13" x14ac:dyDescent="0.25">
      <c r="I3736" s="135">
        <v>39195</v>
      </c>
      <c r="J3736" s="136">
        <v>1480.93</v>
      </c>
      <c r="K3736" s="136">
        <v>20729.650000000001</v>
      </c>
      <c r="L3736" s="138">
        <f t="shared" si="124"/>
        <v>-2.304038804863978E-3</v>
      </c>
      <c r="M3736" s="138">
        <f t="shared" si="125"/>
        <v>3.5325134532752196E-3</v>
      </c>
    </row>
    <row r="3737" spans="9:13" x14ac:dyDescent="0.25">
      <c r="I3737" s="135">
        <v>39196</v>
      </c>
      <c r="J3737" s="136">
        <v>1480.41</v>
      </c>
      <c r="K3737" s="136">
        <v>20752.13</v>
      </c>
      <c r="L3737" s="138">
        <f t="shared" si="124"/>
        <v>-3.511307084061919E-4</v>
      </c>
      <c r="M3737" s="138">
        <f t="shared" si="125"/>
        <v>1.0844370261919309E-3</v>
      </c>
    </row>
    <row r="3738" spans="9:13" x14ac:dyDescent="0.25">
      <c r="I3738" s="135">
        <v>39197</v>
      </c>
      <c r="J3738" s="136">
        <v>1495.42</v>
      </c>
      <c r="K3738" s="136">
        <v>20703.38</v>
      </c>
      <c r="L3738" s="138">
        <f t="shared" si="124"/>
        <v>1.0139083091846171E-2</v>
      </c>
      <c r="M3738" s="138">
        <f t="shared" si="125"/>
        <v>-2.3491564480369004E-3</v>
      </c>
    </row>
    <row r="3739" spans="9:13" x14ac:dyDescent="0.25">
      <c r="I3739" s="135">
        <v>39198</v>
      </c>
      <c r="J3739" s="136">
        <v>1494.25</v>
      </c>
      <c r="K3739" s="136">
        <v>20692.03</v>
      </c>
      <c r="L3739" s="138">
        <f t="shared" si="124"/>
        <v>-7.8238889409000328E-4</v>
      </c>
      <c r="M3739" s="138">
        <f t="shared" si="125"/>
        <v>-5.4821966268320352E-4</v>
      </c>
    </row>
    <row r="3740" spans="9:13" x14ac:dyDescent="0.25">
      <c r="I3740" s="135">
        <v>39199</v>
      </c>
      <c r="J3740" s="136">
        <v>1494.07</v>
      </c>
      <c r="K3740" s="136">
        <v>20781.77</v>
      </c>
      <c r="L3740" s="138">
        <f t="shared" si="124"/>
        <v>-1.2046177011883129E-4</v>
      </c>
      <c r="M3740" s="138">
        <f t="shared" si="125"/>
        <v>4.3369355254173521E-3</v>
      </c>
    </row>
    <row r="3741" spans="9:13" x14ac:dyDescent="0.25">
      <c r="I3741" s="135">
        <v>39202</v>
      </c>
      <c r="J3741" s="136">
        <v>1482.37</v>
      </c>
      <c r="K3741" s="136">
        <v>20674.78</v>
      </c>
      <c r="L3741" s="138">
        <f t="shared" si="124"/>
        <v>-7.8309583888305414E-3</v>
      </c>
      <c r="M3741" s="138">
        <f t="shared" si="125"/>
        <v>-5.1482621547636028E-3</v>
      </c>
    </row>
    <row r="3742" spans="9:13" x14ac:dyDescent="0.25">
      <c r="I3742" s="135">
        <v>39203</v>
      </c>
      <c r="J3742" s="136">
        <v>1486.3</v>
      </c>
      <c r="K3742" s="136">
        <v>20674.78</v>
      </c>
      <c r="L3742" s="138">
        <f t="shared" si="124"/>
        <v>2.6511599668099491E-3</v>
      </c>
      <c r="M3742" s="138">
        <f t="shared" si="125"/>
        <v>0</v>
      </c>
    </row>
    <row r="3743" spans="9:13" x14ac:dyDescent="0.25">
      <c r="I3743" s="135">
        <v>39204</v>
      </c>
      <c r="J3743" s="136">
        <v>1495.92</v>
      </c>
      <c r="K3743" s="136">
        <v>20699.919999999998</v>
      </c>
      <c r="L3743" s="138">
        <f t="shared" si="124"/>
        <v>6.4724483617036388E-3</v>
      </c>
      <c r="M3743" s="138">
        <f t="shared" si="125"/>
        <v>1.2159742449496158E-3</v>
      </c>
    </row>
    <row r="3744" spans="9:13" x14ac:dyDescent="0.25">
      <c r="I3744" s="135">
        <v>39205</v>
      </c>
      <c r="J3744" s="136">
        <v>1502.39</v>
      </c>
      <c r="K3744" s="136">
        <v>20945.939999999999</v>
      </c>
      <c r="L3744" s="138">
        <f t="shared" si="124"/>
        <v>4.3250975988020929E-3</v>
      </c>
      <c r="M3744" s="138">
        <f t="shared" si="125"/>
        <v>1.1885070087227412E-2</v>
      </c>
    </row>
    <row r="3745" spans="9:13" x14ac:dyDescent="0.25">
      <c r="I3745" s="135">
        <v>39206</v>
      </c>
      <c r="J3745" s="136">
        <v>1505.62</v>
      </c>
      <c r="K3745" s="136">
        <v>21476.45</v>
      </c>
      <c r="L3745" s="138">
        <f t="shared" si="124"/>
        <v>2.1499078135502705E-3</v>
      </c>
      <c r="M3745" s="138">
        <f t="shared" si="125"/>
        <v>2.5327581383313525E-2</v>
      </c>
    </row>
    <row r="3746" spans="9:13" x14ac:dyDescent="0.25">
      <c r="I3746" s="135">
        <v>39209</v>
      </c>
      <c r="J3746" s="136">
        <v>1509.48</v>
      </c>
      <c r="K3746" s="136">
        <v>22166.68</v>
      </c>
      <c r="L3746" s="138">
        <f t="shared" si="124"/>
        <v>2.5637278994700705E-3</v>
      </c>
      <c r="M3746" s="138">
        <f t="shared" si="125"/>
        <v>3.2138924263553775E-2</v>
      </c>
    </row>
    <row r="3747" spans="9:13" x14ac:dyDescent="0.25">
      <c r="I3747" s="135">
        <v>39210</v>
      </c>
      <c r="J3747" s="136">
        <v>1507.72</v>
      </c>
      <c r="K3747" s="136">
        <v>22493.97</v>
      </c>
      <c r="L3747" s="138">
        <f t="shared" si="124"/>
        <v>-1.1659644380846324E-3</v>
      </c>
      <c r="M3747" s="138">
        <f t="shared" si="125"/>
        <v>1.4764953524840025E-2</v>
      </c>
    </row>
    <row r="3748" spans="9:13" x14ac:dyDescent="0.25">
      <c r="I3748" s="135">
        <v>39211</v>
      </c>
      <c r="J3748" s="136">
        <v>1512.58</v>
      </c>
      <c r="K3748" s="136">
        <v>22995.09</v>
      </c>
      <c r="L3748" s="138">
        <f t="shared" si="124"/>
        <v>3.2234101822618921E-3</v>
      </c>
      <c r="M3748" s="138">
        <f t="shared" si="125"/>
        <v>2.2277970496092907E-2</v>
      </c>
    </row>
    <row r="3749" spans="9:13" x14ac:dyDescent="0.25">
      <c r="I3749" s="135">
        <v>39212</v>
      </c>
      <c r="J3749" s="136">
        <v>1491.47</v>
      </c>
      <c r="K3749" s="136">
        <v>22969.65</v>
      </c>
      <c r="L3749" s="138">
        <f t="shared" si="124"/>
        <v>-1.3956286609633805E-2</v>
      </c>
      <c r="M3749" s="138">
        <f t="shared" si="125"/>
        <v>-1.1063231324599594E-3</v>
      </c>
    </row>
    <row r="3750" spans="9:13" x14ac:dyDescent="0.25">
      <c r="I3750" s="135">
        <v>39213</v>
      </c>
      <c r="J3750" s="136">
        <v>1505.85</v>
      </c>
      <c r="K3750" s="136">
        <v>22964.42</v>
      </c>
      <c r="L3750" s="138">
        <f t="shared" si="124"/>
        <v>9.641494632811845E-3</v>
      </c>
      <c r="M3750" s="138">
        <f t="shared" si="125"/>
        <v>-2.2769175847273254E-4</v>
      </c>
    </row>
    <row r="3751" spans="9:13" x14ac:dyDescent="0.25">
      <c r="I3751" s="135">
        <v>39216</v>
      </c>
      <c r="J3751" s="136">
        <v>1503.15</v>
      </c>
      <c r="K3751" s="136">
        <v>22303.35</v>
      </c>
      <c r="L3751" s="138">
        <f t="shared" si="124"/>
        <v>-1.793007271640481E-3</v>
      </c>
      <c r="M3751" s="138">
        <f t="shared" si="125"/>
        <v>-2.8786705695157979E-2</v>
      </c>
    </row>
    <row r="3752" spans="9:13" x14ac:dyDescent="0.25">
      <c r="I3752" s="135">
        <v>39217</v>
      </c>
      <c r="J3752" s="136">
        <v>1501.19</v>
      </c>
      <c r="K3752" s="136">
        <v>22171.89</v>
      </c>
      <c r="L3752" s="138">
        <f t="shared" si="124"/>
        <v>-1.3039284169910096E-3</v>
      </c>
      <c r="M3752" s="138">
        <f t="shared" si="125"/>
        <v>-5.8941818157361627E-3</v>
      </c>
    </row>
    <row r="3753" spans="9:13" x14ac:dyDescent="0.25">
      <c r="I3753" s="135">
        <v>39218</v>
      </c>
      <c r="J3753" s="136">
        <v>1514.14</v>
      </c>
      <c r="K3753" s="136">
        <v>21556.22</v>
      </c>
      <c r="L3753" s="138">
        <f t="shared" si="124"/>
        <v>8.62648965154314E-3</v>
      </c>
      <c r="M3753" s="138">
        <f t="shared" si="125"/>
        <v>-2.7768043229512606E-2</v>
      </c>
    </row>
    <row r="3754" spans="9:13" x14ac:dyDescent="0.25">
      <c r="I3754" s="135">
        <v>39219</v>
      </c>
      <c r="J3754" s="136">
        <v>1512.75</v>
      </c>
      <c r="K3754" s="136">
        <v>21473.47</v>
      </c>
      <c r="L3754" s="138">
        <f t="shared" si="124"/>
        <v>-9.1801286538899967E-4</v>
      </c>
      <c r="M3754" s="138">
        <f t="shared" si="125"/>
        <v>-3.8387991957773669E-3</v>
      </c>
    </row>
    <row r="3755" spans="9:13" x14ac:dyDescent="0.25">
      <c r="I3755" s="135">
        <v>39220</v>
      </c>
      <c r="J3755" s="136">
        <v>1522.75</v>
      </c>
      <c r="K3755" s="136">
        <v>21971.16</v>
      </c>
      <c r="L3755" s="138">
        <f t="shared" si="124"/>
        <v>6.6104776070071061E-3</v>
      </c>
      <c r="M3755" s="138">
        <f t="shared" si="125"/>
        <v>2.3176971397729323E-2</v>
      </c>
    </row>
    <row r="3756" spans="9:13" x14ac:dyDescent="0.25">
      <c r="I3756" s="135">
        <v>39223</v>
      </c>
      <c r="J3756" s="136">
        <v>1525.1</v>
      </c>
      <c r="K3756" s="136">
        <v>22076.12</v>
      </c>
      <c r="L3756" s="138">
        <f t="shared" si="124"/>
        <v>1.5432605483499649E-3</v>
      </c>
      <c r="M3756" s="138">
        <f t="shared" si="125"/>
        <v>4.7771715284945868E-3</v>
      </c>
    </row>
    <row r="3757" spans="9:13" x14ac:dyDescent="0.25">
      <c r="I3757" s="135">
        <v>39224</v>
      </c>
      <c r="J3757" s="136">
        <v>1524.12</v>
      </c>
      <c r="K3757" s="136">
        <v>21559.5</v>
      </c>
      <c r="L3757" s="138">
        <f t="shared" si="124"/>
        <v>-6.4258081437284001E-4</v>
      </c>
      <c r="M3757" s="138">
        <f t="shared" si="125"/>
        <v>-2.340175719284E-2</v>
      </c>
    </row>
    <row r="3758" spans="9:13" x14ac:dyDescent="0.25">
      <c r="I3758" s="135">
        <v>39225</v>
      </c>
      <c r="J3758" s="136">
        <v>1522.28</v>
      </c>
      <c r="K3758" s="136">
        <v>21757.18</v>
      </c>
      <c r="L3758" s="138">
        <f t="shared" si="124"/>
        <v>-1.2072540219929652E-3</v>
      </c>
      <c r="M3758" s="138">
        <f t="shared" si="125"/>
        <v>9.1690438089937279E-3</v>
      </c>
    </row>
    <row r="3759" spans="9:13" x14ac:dyDescent="0.25">
      <c r="I3759" s="135">
        <v>39226</v>
      </c>
      <c r="J3759" s="136">
        <v>1507.51</v>
      </c>
      <c r="K3759" s="136">
        <v>21328.240000000002</v>
      </c>
      <c r="L3759" s="138">
        <f t="shared" si="124"/>
        <v>-9.7025514360038773E-3</v>
      </c>
      <c r="M3759" s="138">
        <f t="shared" si="125"/>
        <v>-1.9714871136792482E-2</v>
      </c>
    </row>
    <row r="3760" spans="9:13" x14ac:dyDescent="0.25">
      <c r="I3760" s="135">
        <v>39227</v>
      </c>
      <c r="J3760" s="136">
        <v>1515.73</v>
      </c>
      <c r="K3760" s="136">
        <v>21248.31</v>
      </c>
      <c r="L3760" s="138">
        <f t="shared" si="124"/>
        <v>5.4527001479260685E-3</v>
      </c>
      <c r="M3760" s="138">
        <f t="shared" si="125"/>
        <v>-3.7476134927214005E-3</v>
      </c>
    </row>
    <row r="3761" spans="9:13" x14ac:dyDescent="0.25">
      <c r="I3761" s="135">
        <v>39230</v>
      </c>
      <c r="J3761" s="136">
        <v>1515.73</v>
      </c>
      <c r="K3761" s="136">
        <v>20741.580000000002</v>
      </c>
      <c r="L3761" s="138">
        <f t="shared" si="124"/>
        <v>0</v>
      </c>
      <c r="M3761" s="138">
        <f t="shared" si="125"/>
        <v>-2.3848014265605101E-2</v>
      </c>
    </row>
    <row r="3762" spans="9:13" x14ac:dyDescent="0.25">
      <c r="I3762" s="135">
        <v>39231</v>
      </c>
      <c r="J3762" s="136">
        <v>1518.11</v>
      </c>
      <c r="K3762" s="136">
        <v>20066.77</v>
      </c>
      <c r="L3762" s="138">
        <f t="shared" si="124"/>
        <v>1.5702004974499956E-3</v>
      </c>
      <c r="M3762" s="138">
        <f t="shared" si="125"/>
        <v>-3.2534165671082013E-2</v>
      </c>
    </row>
    <row r="3763" spans="9:13" x14ac:dyDescent="0.25">
      <c r="I3763" s="135">
        <v>39232</v>
      </c>
      <c r="J3763" s="136">
        <v>1530.23</v>
      </c>
      <c r="K3763" s="136">
        <v>18543.82</v>
      </c>
      <c r="L3763" s="138">
        <f t="shared" si="124"/>
        <v>7.9836112007694564E-3</v>
      </c>
      <c r="M3763" s="138">
        <f t="shared" si="125"/>
        <v>-7.5894127455489888E-2</v>
      </c>
    </row>
    <row r="3764" spans="9:13" x14ac:dyDescent="0.25">
      <c r="I3764" s="135">
        <v>39233</v>
      </c>
      <c r="J3764" s="136">
        <v>1530.62</v>
      </c>
      <c r="K3764" s="136">
        <v>20129.5</v>
      </c>
      <c r="L3764" s="138">
        <f t="shared" si="124"/>
        <v>2.5486364794826441E-4</v>
      </c>
      <c r="M3764" s="138">
        <f t="shared" si="125"/>
        <v>8.5509889548108231E-2</v>
      </c>
    </row>
    <row r="3765" spans="9:13" x14ac:dyDescent="0.25">
      <c r="I3765" s="135">
        <v>39234</v>
      </c>
      <c r="J3765" s="136">
        <v>1536.34</v>
      </c>
      <c r="K3765" s="136">
        <v>20732.66</v>
      </c>
      <c r="L3765" s="138">
        <f t="shared" si="124"/>
        <v>3.7370477322915077E-3</v>
      </c>
      <c r="M3765" s="138">
        <f t="shared" si="125"/>
        <v>2.9963983208723507E-2</v>
      </c>
    </row>
    <row r="3766" spans="9:13" x14ac:dyDescent="0.25">
      <c r="I3766" s="135">
        <v>39237</v>
      </c>
      <c r="J3766" s="136">
        <v>1539.18</v>
      </c>
      <c r="K3766" s="136">
        <v>20913.05</v>
      </c>
      <c r="L3766" s="138">
        <f t="shared" si="124"/>
        <v>1.8485491492769477E-3</v>
      </c>
      <c r="M3766" s="138">
        <f t="shared" si="125"/>
        <v>8.7007648801455967E-3</v>
      </c>
    </row>
    <row r="3767" spans="9:13" x14ac:dyDescent="0.25">
      <c r="I3767" s="135">
        <v>39238</v>
      </c>
      <c r="J3767" s="136">
        <v>1530.95</v>
      </c>
      <c r="K3767" s="136">
        <v>21340.54</v>
      </c>
      <c r="L3767" s="138">
        <f t="shared" si="124"/>
        <v>-5.3470029496225377E-3</v>
      </c>
      <c r="M3767" s="138">
        <f t="shared" si="125"/>
        <v>2.044130339668301E-2</v>
      </c>
    </row>
    <row r="3768" spans="9:13" x14ac:dyDescent="0.25">
      <c r="I3768" s="135">
        <v>39239</v>
      </c>
      <c r="J3768" s="136">
        <v>1517.38</v>
      </c>
      <c r="K3768" s="136">
        <v>21058.97</v>
      </c>
      <c r="L3768" s="138">
        <f t="shared" si="124"/>
        <v>-8.8637773931218751E-3</v>
      </c>
      <c r="M3768" s="138">
        <f t="shared" si="125"/>
        <v>-1.3194136605727864E-2</v>
      </c>
    </row>
    <row r="3769" spans="9:13" x14ac:dyDescent="0.25">
      <c r="I3769" s="135">
        <v>39240</v>
      </c>
      <c r="J3769" s="136">
        <v>1490.72</v>
      </c>
      <c r="K3769" s="136">
        <v>20880.330000000002</v>
      </c>
      <c r="L3769" s="138">
        <f t="shared" si="124"/>
        <v>-1.7569758399346293E-2</v>
      </c>
      <c r="M3769" s="138">
        <f t="shared" si="125"/>
        <v>-8.4828460271323524E-3</v>
      </c>
    </row>
    <row r="3770" spans="9:13" x14ac:dyDescent="0.25">
      <c r="I3770" s="135">
        <v>39241</v>
      </c>
      <c r="J3770" s="136">
        <v>1507.67</v>
      </c>
      <c r="K3770" s="136">
        <v>20789.75</v>
      </c>
      <c r="L3770" s="138">
        <f t="shared" si="124"/>
        <v>1.1370344531501587E-2</v>
      </c>
      <c r="M3770" s="138">
        <f t="shared" si="125"/>
        <v>-4.3380540441650944E-3</v>
      </c>
    </row>
    <row r="3771" spans="9:13" x14ac:dyDescent="0.25">
      <c r="I3771" s="135">
        <v>39244</v>
      </c>
      <c r="J3771" s="136">
        <v>1509.12</v>
      </c>
      <c r="K3771" s="136">
        <v>21061.54</v>
      </c>
      <c r="L3771" s="138">
        <f t="shared" si="124"/>
        <v>9.6174892383599729E-4</v>
      </c>
      <c r="M3771" s="138">
        <f t="shared" si="125"/>
        <v>1.3073269279332405E-2</v>
      </c>
    </row>
    <row r="3772" spans="9:13" x14ac:dyDescent="0.25">
      <c r="I3772" s="135">
        <v>39245</v>
      </c>
      <c r="J3772" s="136">
        <v>1493</v>
      </c>
      <c r="K3772" s="136">
        <v>21054.97</v>
      </c>
      <c r="L3772" s="138">
        <f t="shared" si="124"/>
        <v>-1.0681721798133941E-2</v>
      </c>
      <c r="M3772" s="138">
        <f t="shared" si="125"/>
        <v>-3.1194300131897804E-4</v>
      </c>
    </row>
    <row r="3773" spans="9:13" x14ac:dyDescent="0.25">
      <c r="I3773" s="135">
        <v>39246</v>
      </c>
      <c r="J3773" s="136">
        <v>1515.67</v>
      </c>
      <c r="K3773" s="136">
        <v>21493.99</v>
      </c>
      <c r="L3773" s="138">
        <f t="shared" si="124"/>
        <v>1.5184192900200986E-2</v>
      </c>
      <c r="M3773" s="138">
        <f t="shared" si="125"/>
        <v>2.0851133960295379E-2</v>
      </c>
    </row>
    <row r="3774" spans="9:13" x14ac:dyDescent="0.25">
      <c r="I3774" s="135">
        <v>39247</v>
      </c>
      <c r="J3774" s="136">
        <v>1522.97</v>
      </c>
      <c r="K3774" s="136">
        <v>21926.54</v>
      </c>
      <c r="L3774" s="138">
        <f t="shared" si="124"/>
        <v>4.8163518443988165E-3</v>
      </c>
      <c r="M3774" s="138">
        <f t="shared" si="125"/>
        <v>2.0124230075476878E-2</v>
      </c>
    </row>
    <row r="3775" spans="9:13" x14ac:dyDescent="0.25">
      <c r="I3775" s="135">
        <v>39248</v>
      </c>
      <c r="J3775" s="136">
        <v>1532.91</v>
      </c>
      <c r="K3775" s="136">
        <v>22160.68</v>
      </c>
      <c r="L3775" s="138">
        <f t="shared" si="124"/>
        <v>6.5267208152491873E-3</v>
      </c>
      <c r="M3775" s="138">
        <f t="shared" si="125"/>
        <v>1.0678383365546931E-2</v>
      </c>
    </row>
    <row r="3776" spans="9:13" x14ac:dyDescent="0.25">
      <c r="I3776" s="135">
        <v>39251</v>
      </c>
      <c r="J3776" s="136">
        <v>1531.05</v>
      </c>
      <c r="K3776" s="136">
        <v>22192.02</v>
      </c>
      <c r="L3776" s="138">
        <f t="shared" si="124"/>
        <v>-1.2133784762315644E-3</v>
      </c>
      <c r="M3776" s="138">
        <f t="shared" si="125"/>
        <v>1.4142165312616827E-3</v>
      </c>
    </row>
    <row r="3777" spans="9:13" x14ac:dyDescent="0.25">
      <c r="I3777" s="135">
        <v>39252</v>
      </c>
      <c r="J3777" s="136">
        <v>1533.7</v>
      </c>
      <c r="K3777" s="136">
        <v>22190.02</v>
      </c>
      <c r="L3777" s="138">
        <f t="shared" si="124"/>
        <v>1.7308383135757101E-3</v>
      </c>
      <c r="M3777" s="138">
        <f t="shared" si="125"/>
        <v>-9.0122485470002281E-5</v>
      </c>
    </row>
    <row r="3778" spans="9:13" x14ac:dyDescent="0.25">
      <c r="I3778" s="135">
        <v>39253</v>
      </c>
      <c r="J3778" s="136">
        <v>1512.84</v>
      </c>
      <c r="K3778" s="136">
        <v>22153.86</v>
      </c>
      <c r="L3778" s="138">
        <f t="shared" si="124"/>
        <v>-1.3601095390232854E-2</v>
      </c>
      <c r="M3778" s="138">
        <f t="shared" si="125"/>
        <v>-1.6295613974209961E-3</v>
      </c>
    </row>
    <row r="3779" spans="9:13" x14ac:dyDescent="0.25">
      <c r="I3779" s="135">
        <v>39254</v>
      </c>
      <c r="J3779" s="136">
        <v>1522.19</v>
      </c>
      <c r="K3779" s="136">
        <v>22096.560000000001</v>
      </c>
      <c r="L3779" s="138">
        <f t="shared" si="124"/>
        <v>6.1804288622723733E-3</v>
      </c>
      <c r="M3779" s="138">
        <f t="shared" si="125"/>
        <v>-2.5864567167978524E-3</v>
      </c>
    </row>
    <row r="3780" spans="9:13" x14ac:dyDescent="0.25">
      <c r="I3780" s="135">
        <v>39255</v>
      </c>
      <c r="J3780" s="136">
        <v>1502.56</v>
      </c>
      <c r="K3780" s="136">
        <v>22140.53</v>
      </c>
      <c r="L3780" s="138">
        <f t="shared" si="124"/>
        <v>-1.289589341672203E-2</v>
      </c>
      <c r="M3780" s="138">
        <f t="shared" si="125"/>
        <v>1.9899025006606241E-3</v>
      </c>
    </row>
    <row r="3781" spans="9:13" x14ac:dyDescent="0.25">
      <c r="I3781" s="135">
        <v>39258</v>
      </c>
      <c r="J3781" s="136">
        <v>1497.74</v>
      </c>
      <c r="K3781" s="136">
        <v>22268.03</v>
      </c>
      <c r="L3781" s="138">
        <f t="shared" si="124"/>
        <v>-3.2078585880097542E-3</v>
      </c>
      <c r="M3781" s="138">
        <f t="shared" si="125"/>
        <v>5.7586697337416951E-3</v>
      </c>
    </row>
    <row r="3782" spans="9:13" x14ac:dyDescent="0.25">
      <c r="I3782" s="135">
        <v>39259</v>
      </c>
      <c r="J3782" s="136">
        <v>1492.89</v>
      </c>
      <c r="K3782" s="136">
        <v>22213.99</v>
      </c>
      <c r="L3782" s="138">
        <f t="shared" si="124"/>
        <v>-3.238212239774533E-3</v>
      </c>
      <c r="M3782" s="138">
        <f t="shared" si="125"/>
        <v>-2.4267975209301064E-3</v>
      </c>
    </row>
    <row r="3783" spans="9:13" x14ac:dyDescent="0.25">
      <c r="I3783" s="135">
        <v>39260</v>
      </c>
      <c r="J3783" s="136">
        <v>1506.34</v>
      </c>
      <c r="K3783" s="136">
        <v>22191.94</v>
      </c>
      <c r="L3783" s="138">
        <f t="shared" ref="L3783:L3846" si="126">(J3783-J3782)/J3782</f>
        <v>9.0093710856123475E-3</v>
      </c>
      <c r="M3783" s="138">
        <f t="shared" ref="M3783:M3846" si="127">(K3783-K3782)/K3782</f>
        <v>-9.9261771523273881E-4</v>
      </c>
    </row>
    <row r="3784" spans="9:13" x14ac:dyDescent="0.25">
      <c r="I3784" s="135">
        <v>39261</v>
      </c>
      <c r="J3784" s="136">
        <v>1505.71</v>
      </c>
      <c r="K3784" s="136">
        <v>22365.9</v>
      </c>
      <c r="L3784" s="138">
        <f t="shared" si="126"/>
        <v>-4.18232271598631E-4</v>
      </c>
      <c r="M3784" s="138">
        <f t="shared" si="127"/>
        <v>7.8388820445622499E-3</v>
      </c>
    </row>
    <row r="3785" spans="9:13" x14ac:dyDescent="0.25">
      <c r="I3785" s="135">
        <v>39262</v>
      </c>
      <c r="J3785" s="136">
        <v>1503.35</v>
      </c>
      <c r="K3785" s="136">
        <v>22365.9</v>
      </c>
      <c r="L3785" s="138">
        <f t="shared" si="126"/>
        <v>-1.567366890038671E-3</v>
      </c>
      <c r="M3785" s="138">
        <f t="shared" si="127"/>
        <v>0</v>
      </c>
    </row>
    <row r="3786" spans="9:13" x14ac:dyDescent="0.25">
      <c r="I3786" s="135">
        <v>39265</v>
      </c>
      <c r="J3786" s="136">
        <v>1519.43</v>
      </c>
      <c r="K3786" s="136">
        <v>22608.17</v>
      </c>
      <c r="L3786" s="138">
        <f t="shared" si="126"/>
        <v>1.0696112016496595E-2</v>
      </c>
      <c r="M3786" s="138">
        <f t="shared" si="127"/>
        <v>1.0832114960721312E-2</v>
      </c>
    </row>
    <row r="3787" spans="9:13" x14ac:dyDescent="0.25">
      <c r="I3787" s="135">
        <v>39266</v>
      </c>
      <c r="J3787" s="136">
        <v>1524.87</v>
      </c>
      <c r="K3787" s="136">
        <v>22591.51</v>
      </c>
      <c r="L3787" s="138">
        <f t="shared" si="126"/>
        <v>3.5802899771623748E-3</v>
      </c>
      <c r="M3787" s="138">
        <f t="shared" si="127"/>
        <v>-7.3690174835025816E-4</v>
      </c>
    </row>
    <row r="3788" spans="9:13" x14ac:dyDescent="0.25">
      <c r="I3788" s="135">
        <v>39267</v>
      </c>
      <c r="J3788" s="136">
        <v>1524.87</v>
      </c>
      <c r="K3788" s="136">
        <v>22754.15</v>
      </c>
      <c r="L3788" s="138">
        <f t="shared" si="126"/>
        <v>0</v>
      </c>
      <c r="M3788" s="138">
        <f t="shared" si="127"/>
        <v>7.1991646419386343E-3</v>
      </c>
    </row>
    <row r="3789" spans="9:13" x14ac:dyDescent="0.25">
      <c r="I3789" s="135">
        <v>39268</v>
      </c>
      <c r="J3789" s="136">
        <v>1525.4</v>
      </c>
      <c r="K3789" s="136">
        <v>22857.46</v>
      </c>
      <c r="L3789" s="138">
        <f t="shared" si="126"/>
        <v>3.4757061257694106E-4</v>
      </c>
      <c r="M3789" s="138">
        <f t="shared" si="127"/>
        <v>4.5402706758985792E-3</v>
      </c>
    </row>
    <row r="3790" spans="9:13" x14ac:dyDescent="0.25">
      <c r="I3790" s="135">
        <v>39269</v>
      </c>
      <c r="J3790" s="136">
        <v>1530.44</v>
      </c>
      <c r="K3790" s="136">
        <v>22936.07</v>
      </c>
      <c r="L3790" s="138">
        <f t="shared" si="126"/>
        <v>3.3040513963550305E-3</v>
      </c>
      <c r="M3790" s="138">
        <f t="shared" si="127"/>
        <v>3.4391397819355514E-3</v>
      </c>
    </row>
    <row r="3791" spans="9:13" x14ac:dyDescent="0.25">
      <c r="I3791" s="135">
        <v>39272</v>
      </c>
      <c r="J3791" s="136">
        <v>1531.85</v>
      </c>
      <c r="K3791" s="136">
        <v>23073.84</v>
      </c>
      <c r="L3791" s="138">
        <f t="shared" si="126"/>
        <v>9.2130367737373203E-4</v>
      </c>
      <c r="M3791" s="138">
        <f t="shared" si="127"/>
        <v>6.0066960032821859E-3</v>
      </c>
    </row>
    <row r="3792" spans="9:13" x14ac:dyDescent="0.25">
      <c r="I3792" s="135">
        <v>39273</v>
      </c>
      <c r="J3792" s="136">
        <v>1510.12</v>
      </c>
      <c r="K3792" s="136">
        <v>22845.48</v>
      </c>
      <c r="L3792" s="138">
        <f t="shared" si="126"/>
        <v>-1.4185462023044045E-2</v>
      </c>
      <c r="M3792" s="138">
        <f t="shared" si="127"/>
        <v>-9.8969222288097947E-3</v>
      </c>
    </row>
    <row r="3793" spans="9:13" x14ac:dyDescent="0.25">
      <c r="I3793" s="135">
        <v>39274</v>
      </c>
      <c r="J3793" s="136">
        <v>1518.76</v>
      </c>
      <c r="K3793" s="136">
        <v>22927.77</v>
      </c>
      <c r="L3793" s="138">
        <f t="shared" si="126"/>
        <v>5.7213996238710176E-3</v>
      </c>
      <c r="M3793" s="138">
        <f t="shared" si="127"/>
        <v>3.6020254334774701E-3</v>
      </c>
    </row>
    <row r="3794" spans="9:13" x14ac:dyDescent="0.25">
      <c r="I3794" s="135">
        <v>39275</v>
      </c>
      <c r="J3794" s="136">
        <v>1547.7</v>
      </c>
      <c r="K3794" s="136">
        <v>23211.65</v>
      </c>
      <c r="L3794" s="138">
        <f t="shared" si="126"/>
        <v>1.9055018567779015E-2</v>
      </c>
      <c r="M3794" s="138">
        <f t="shared" si="127"/>
        <v>1.2381491963675535E-2</v>
      </c>
    </row>
    <row r="3795" spans="9:13" x14ac:dyDescent="0.25">
      <c r="I3795" s="135">
        <v>39276</v>
      </c>
      <c r="J3795" s="136">
        <v>1552.5</v>
      </c>
      <c r="K3795" s="136">
        <v>23535.09</v>
      </c>
      <c r="L3795" s="138">
        <f t="shared" si="126"/>
        <v>3.1013762357045642E-3</v>
      </c>
      <c r="M3795" s="138">
        <f t="shared" si="127"/>
        <v>1.3934382088304737E-2</v>
      </c>
    </row>
    <row r="3796" spans="9:13" x14ac:dyDescent="0.25">
      <c r="I3796" s="135">
        <v>39279</v>
      </c>
      <c r="J3796" s="136">
        <v>1549.52</v>
      </c>
      <c r="K3796" s="136">
        <v>23726.57</v>
      </c>
      <c r="L3796" s="138">
        <f t="shared" si="126"/>
        <v>-1.9194847020934094E-3</v>
      </c>
      <c r="M3796" s="138">
        <f t="shared" si="127"/>
        <v>8.1359365951011679E-3</v>
      </c>
    </row>
    <row r="3797" spans="9:13" x14ac:dyDescent="0.25">
      <c r="I3797" s="135">
        <v>39280</v>
      </c>
      <c r="J3797" s="136">
        <v>1549.37</v>
      </c>
      <c r="K3797" s="136">
        <v>23695.81</v>
      </c>
      <c r="L3797" s="138">
        <f t="shared" si="126"/>
        <v>-9.6804171614494131E-5</v>
      </c>
      <c r="M3797" s="138">
        <f t="shared" si="127"/>
        <v>-1.2964368638196924E-3</v>
      </c>
    </row>
    <row r="3798" spans="9:13" x14ac:dyDescent="0.25">
      <c r="I3798" s="135">
        <v>39281</v>
      </c>
      <c r="J3798" s="136">
        <v>1546.17</v>
      </c>
      <c r="K3798" s="136">
        <v>23578.92</v>
      </c>
      <c r="L3798" s="138">
        <f t="shared" si="126"/>
        <v>-2.065355596145413E-3</v>
      </c>
      <c r="M3798" s="138">
        <f t="shared" si="127"/>
        <v>-4.9329396209710939E-3</v>
      </c>
    </row>
    <row r="3799" spans="9:13" x14ac:dyDescent="0.25">
      <c r="I3799" s="135">
        <v>39282</v>
      </c>
      <c r="J3799" s="136">
        <v>1553.08</v>
      </c>
      <c r="K3799" s="136">
        <v>23624</v>
      </c>
      <c r="L3799" s="138">
        <f t="shared" si="126"/>
        <v>4.4691075366873334E-3</v>
      </c>
      <c r="M3799" s="138">
        <f t="shared" si="127"/>
        <v>1.9118772191432749E-3</v>
      </c>
    </row>
    <row r="3800" spans="9:13" x14ac:dyDescent="0.25">
      <c r="I3800" s="135">
        <v>39283</v>
      </c>
      <c r="J3800" s="136">
        <v>1534.1</v>
      </c>
      <c r="K3800" s="136">
        <v>23633.15</v>
      </c>
      <c r="L3800" s="138">
        <f t="shared" si="126"/>
        <v>-1.2220877224611751E-2</v>
      </c>
      <c r="M3800" s="138">
        <f t="shared" si="127"/>
        <v>3.8731798171357326E-4</v>
      </c>
    </row>
    <row r="3801" spans="9:13" x14ac:dyDescent="0.25">
      <c r="I3801" s="135">
        <v>39286</v>
      </c>
      <c r="J3801" s="136">
        <v>1541.57</v>
      </c>
      <c r="K3801" s="136">
        <v>23628.240000000002</v>
      </c>
      <c r="L3801" s="138">
        <f t="shared" si="126"/>
        <v>4.8693044781957032E-3</v>
      </c>
      <c r="M3801" s="138">
        <f t="shared" si="127"/>
        <v>-2.0775901646627107E-4</v>
      </c>
    </row>
    <row r="3802" spans="9:13" x14ac:dyDescent="0.25">
      <c r="I3802" s="135">
        <v>39287</v>
      </c>
      <c r="J3802" s="136">
        <v>1511.04</v>
      </c>
      <c r="K3802" s="136">
        <v>23789.75</v>
      </c>
      <c r="L3802" s="138">
        <f t="shared" si="126"/>
        <v>-1.9804485037980744E-2</v>
      </c>
      <c r="M3802" s="138">
        <f t="shared" si="127"/>
        <v>6.8354646812457632E-3</v>
      </c>
    </row>
    <row r="3803" spans="9:13" x14ac:dyDescent="0.25">
      <c r="I3803" s="135">
        <v>39288</v>
      </c>
      <c r="J3803" s="136">
        <v>1518.09</v>
      </c>
      <c r="K3803" s="136">
        <v>23623.87</v>
      </c>
      <c r="L3803" s="138">
        <f t="shared" si="126"/>
        <v>4.6656607369758279E-3</v>
      </c>
      <c r="M3803" s="138">
        <f t="shared" si="127"/>
        <v>-6.972750869597243E-3</v>
      </c>
    </row>
    <row r="3804" spans="9:13" x14ac:dyDescent="0.25">
      <c r="I3804" s="135">
        <v>39289</v>
      </c>
      <c r="J3804" s="136">
        <v>1482.66</v>
      </c>
      <c r="K3804" s="136">
        <v>23261.16</v>
      </c>
      <c r="L3804" s="138">
        <f t="shared" si="126"/>
        <v>-2.3338537240874941E-2</v>
      </c>
      <c r="M3804" s="138">
        <f t="shared" si="127"/>
        <v>-1.5353538603116218E-2</v>
      </c>
    </row>
    <row r="3805" spans="9:13" x14ac:dyDescent="0.25">
      <c r="I3805" s="135">
        <v>39290</v>
      </c>
      <c r="J3805" s="136">
        <v>1458.95</v>
      </c>
      <c r="K3805" s="136">
        <v>23178.21</v>
      </c>
      <c r="L3805" s="138">
        <f t="shared" si="126"/>
        <v>-1.5991528738888237E-2</v>
      </c>
      <c r="M3805" s="138">
        <f t="shared" si="127"/>
        <v>-3.5660302409682375E-3</v>
      </c>
    </row>
    <row r="3806" spans="9:13" x14ac:dyDescent="0.25">
      <c r="I3806" s="135">
        <v>39293</v>
      </c>
      <c r="J3806" s="136">
        <v>1473.91</v>
      </c>
      <c r="K3806" s="136">
        <v>23145.93</v>
      </c>
      <c r="L3806" s="138">
        <f t="shared" si="126"/>
        <v>1.0253949758387906E-2</v>
      </c>
      <c r="M3806" s="138">
        <f t="shared" si="127"/>
        <v>-1.3926873559260546E-3</v>
      </c>
    </row>
    <row r="3807" spans="9:13" x14ac:dyDescent="0.25">
      <c r="I3807" s="135">
        <v>39294</v>
      </c>
      <c r="J3807" s="136">
        <v>1455.27</v>
      </c>
      <c r="K3807" s="136">
        <v>23418.17</v>
      </c>
      <c r="L3807" s="138">
        <f t="shared" si="126"/>
        <v>-1.264663378360965E-2</v>
      </c>
      <c r="M3807" s="138">
        <f t="shared" si="127"/>
        <v>1.1761895071833275E-2</v>
      </c>
    </row>
    <row r="3808" spans="9:13" x14ac:dyDescent="0.25">
      <c r="I3808" s="135">
        <v>39295</v>
      </c>
      <c r="J3808" s="136">
        <v>1465.81</v>
      </c>
      <c r="K3808" s="136">
        <v>23057.97</v>
      </c>
      <c r="L3808" s="138">
        <f t="shared" si="126"/>
        <v>7.2426422588247981E-3</v>
      </c>
      <c r="M3808" s="138">
        <f t="shared" si="127"/>
        <v>-1.5381218942385212E-2</v>
      </c>
    </row>
    <row r="3809" spans="9:13" x14ac:dyDescent="0.25">
      <c r="I3809" s="135">
        <v>39296</v>
      </c>
      <c r="J3809" s="136">
        <v>1472.2</v>
      </c>
      <c r="K3809" s="136">
        <v>23043.56</v>
      </c>
      <c r="L3809" s="138">
        <f t="shared" si="126"/>
        <v>4.359364446961134E-3</v>
      </c>
      <c r="M3809" s="138">
        <f t="shared" si="127"/>
        <v>-6.2494660197753111E-4</v>
      </c>
    </row>
    <row r="3810" spans="9:13" x14ac:dyDescent="0.25">
      <c r="I3810" s="135">
        <v>39297</v>
      </c>
      <c r="J3810" s="136">
        <v>1433.06</v>
      </c>
      <c r="K3810" s="136">
        <v>22950.22</v>
      </c>
      <c r="L3810" s="138">
        <f t="shared" si="126"/>
        <v>-2.658606167640273E-2</v>
      </c>
      <c r="M3810" s="138">
        <f t="shared" si="127"/>
        <v>-4.0505894054564543E-3</v>
      </c>
    </row>
    <row r="3811" spans="9:13" x14ac:dyDescent="0.25">
      <c r="I3811" s="135">
        <v>39300</v>
      </c>
      <c r="J3811" s="136">
        <v>1467.67</v>
      </c>
      <c r="K3811" s="136">
        <v>22561.91</v>
      </c>
      <c r="L3811" s="138">
        <f t="shared" si="126"/>
        <v>2.415111718978977E-2</v>
      </c>
      <c r="M3811" s="138">
        <f t="shared" si="127"/>
        <v>-1.691966351520819E-2</v>
      </c>
    </row>
    <row r="3812" spans="9:13" x14ac:dyDescent="0.25">
      <c r="I3812" s="135">
        <v>39301</v>
      </c>
      <c r="J3812" s="136">
        <v>1476.71</v>
      </c>
      <c r="K3812" s="136">
        <v>22785.72</v>
      </c>
      <c r="L3812" s="138">
        <f t="shared" si="126"/>
        <v>6.159422758521986E-3</v>
      </c>
      <c r="M3812" s="138">
        <f t="shared" si="127"/>
        <v>9.9198161857751103E-3</v>
      </c>
    </row>
    <row r="3813" spans="9:13" x14ac:dyDescent="0.25">
      <c r="I3813" s="135">
        <v>39302</v>
      </c>
      <c r="J3813" s="136">
        <v>1497.49</v>
      </c>
      <c r="K3813" s="136">
        <v>23055.91</v>
      </c>
      <c r="L3813" s="138">
        <f t="shared" si="126"/>
        <v>1.4071821820127155E-2</v>
      </c>
      <c r="M3813" s="138">
        <f t="shared" si="127"/>
        <v>1.1857865364798596E-2</v>
      </c>
    </row>
    <row r="3814" spans="9:13" x14ac:dyDescent="0.25">
      <c r="I3814" s="135">
        <v>39303</v>
      </c>
      <c r="J3814" s="136">
        <v>1453.09</v>
      </c>
      <c r="K3814" s="136">
        <v>22643.919999999998</v>
      </c>
      <c r="L3814" s="138">
        <f t="shared" si="126"/>
        <v>-2.9649613686902811E-2</v>
      </c>
      <c r="M3814" s="138">
        <f t="shared" si="127"/>
        <v>-1.7869171071538778E-2</v>
      </c>
    </row>
    <row r="3815" spans="9:13" x14ac:dyDescent="0.25">
      <c r="I3815" s="135">
        <v>39304</v>
      </c>
      <c r="J3815" s="136">
        <v>1453.64</v>
      </c>
      <c r="K3815" s="136">
        <v>22217.08</v>
      </c>
      <c r="L3815" s="138">
        <f t="shared" si="126"/>
        <v>3.7850374030526802E-4</v>
      </c>
      <c r="M3815" s="138">
        <f t="shared" si="127"/>
        <v>-1.8850093093421835E-2</v>
      </c>
    </row>
    <row r="3816" spans="9:13" x14ac:dyDescent="0.25">
      <c r="I3816" s="135">
        <v>39307</v>
      </c>
      <c r="J3816" s="136">
        <v>1452.92</v>
      </c>
      <c r="K3816" s="136">
        <v>22283.74</v>
      </c>
      <c r="L3816" s="138">
        <f t="shared" si="126"/>
        <v>-4.9530832943509202E-4</v>
      </c>
      <c r="M3816" s="138">
        <f t="shared" si="127"/>
        <v>3.000394291238986E-3</v>
      </c>
    </row>
    <row r="3817" spans="9:13" x14ac:dyDescent="0.25">
      <c r="I3817" s="135">
        <v>39308</v>
      </c>
      <c r="J3817" s="136">
        <v>1426.54</v>
      </c>
      <c r="K3817" s="136">
        <v>21627.25</v>
      </c>
      <c r="L3817" s="138">
        <f t="shared" si="126"/>
        <v>-1.8156539933375623E-2</v>
      </c>
      <c r="M3817" s="138">
        <f t="shared" si="127"/>
        <v>-2.9460494513039621E-2</v>
      </c>
    </row>
    <row r="3818" spans="9:13" x14ac:dyDescent="0.25">
      <c r="I3818" s="135">
        <v>39309</v>
      </c>
      <c r="J3818" s="136">
        <v>1406.7</v>
      </c>
      <c r="K3818" s="136">
        <v>20997.85</v>
      </c>
      <c r="L3818" s="138">
        <f t="shared" si="126"/>
        <v>-1.3907776858693004E-2</v>
      </c>
      <c r="M3818" s="138">
        <f t="shared" si="127"/>
        <v>-2.9102174340242124E-2</v>
      </c>
    </row>
    <row r="3819" spans="9:13" x14ac:dyDescent="0.25">
      <c r="I3819" s="135">
        <v>39310</v>
      </c>
      <c r="J3819" s="136">
        <v>1411.27</v>
      </c>
      <c r="K3819" s="136">
        <v>19550.349999999999</v>
      </c>
      <c r="L3819" s="138">
        <f t="shared" si="126"/>
        <v>3.2487381815596334E-3</v>
      </c>
      <c r="M3819" s="138">
        <f t="shared" si="127"/>
        <v>-6.8935629123934125E-2</v>
      </c>
    </row>
    <row r="3820" spans="9:13" x14ac:dyDescent="0.25">
      <c r="I3820" s="135">
        <v>39311</v>
      </c>
      <c r="J3820" s="136">
        <v>1445.94</v>
      </c>
      <c r="K3820" s="136">
        <v>20652.97</v>
      </c>
      <c r="L3820" s="138">
        <f t="shared" si="126"/>
        <v>2.4566525186534165E-2</v>
      </c>
      <c r="M3820" s="138">
        <f t="shared" si="127"/>
        <v>5.6398990299406544E-2</v>
      </c>
    </row>
    <row r="3821" spans="9:13" x14ac:dyDescent="0.25">
      <c r="I3821" s="135">
        <v>39314</v>
      </c>
      <c r="J3821" s="136">
        <v>1445.55</v>
      </c>
      <c r="K3821" s="136">
        <v>20438.689999999999</v>
      </c>
      <c r="L3821" s="138">
        <f t="shared" si="126"/>
        <v>-2.6972073530028912E-4</v>
      </c>
      <c r="M3821" s="138">
        <f t="shared" si="127"/>
        <v>-1.0375263218801096E-2</v>
      </c>
    </row>
    <row r="3822" spans="9:13" x14ac:dyDescent="0.25">
      <c r="I3822" s="135">
        <v>39315</v>
      </c>
      <c r="J3822" s="136">
        <v>1447.12</v>
      </c>
      <c r="K3822" s="136">
        <v>20545.27</v>
      </c>
      <c r="L3822" s="138">
        <f t="shared" si="126"/>
        <v>1.0860917989692065E-3</v>
      </c>
      <c r="M3822" s="138">
        <f t="shared" si="127"/>
        <v>5.2146199193784807E-3</v>
      </c>
    </row>
    <row r="3823" spans="9:13" x14ac:dyDescent="0.25">
      <c r="I3823" s="135">
        <v>39316</v>
      </c>
      <c r="J3823" s="136">
        <v>1464.07</v>
      </c>
      <c r="K3823" s="136">
        <v>21124.14</v>
      </c>
      <c r="L3823" s="138">
        <f t="shared" si="126"/>
        <v>1.171291945381174E-2</v>
      </c>
      <c r="M3823" s="138">
        <f t="shared" si="127"/>
        <v>2.8175341574970734E-2</v>
      </c>
    </row>
    <row r="3824" spans="9:13" x14ac:dyDescent="0.25">
      <c r="I3824" s="135">
        <v>39317</v>
      </c>
      <c r="J3824" s="136">
        <v>1462.5</v>
      </c>
      <c r="K3824" s="136">
        <v>20970.59</v>
      </c>
      <c r="L3824" s="138">
        <f t="shared" si="126"/>
        <v>-1.0723530978709601E-3</v>
      </c>
      <c r="M3824" s="138">
        <f t="shared" si="127"/>
        <v>-7.268934972027229E-3</v>
      </c>
    </row>
    <row r="3825" spans="9:13" x14ac:dyDescent="0.25">
      <c r="I3825" s="135">
        <v>39318</v>
      </c>
      <c r="J3825" s="136">
        <v>1479.37</v>
      </c>
      <c r="K3825" s="136">
        <v>21051.48</v>
      </c>
      <c r="L3825" s="138">
        <f t="shared" si="126"/>
        <v>1.1535042735042661E-2</v>
      </c>
      <c r="M3825" s="138">
        <f t="shared" si="127"/>
        <v>3.8573068282770975E-3</v>
      </c>
    </row>
    <row r="3826" spans="9:13" x14ac:dyDescent="0.25">
      <c r="I3826" s="135">
        <v>39321</v>
      </c>
      <c r="J3826" s="136">
        <v>1466.79</v>
      </c>
      <c r="K3826" s="136">
        <v>20944.57</v>
      </c>
      <c r="L3826" s="138">
        <f t="shared" si="126"/>
        <v>-8.5036197840972355E-3</v>
      </c>
      <c r="M3826" s="138">
        <f t="shared" si="127"/>
        <v>-5.0785027941028307E-3</v>
      </c>
    </row>
    <row r="3827" spans="9:13" x14ac:dyDescent="0.25">
      <c r="I3827" s="135">
        <v>39322</v>
      </c>
      <c r="J3827" s="136">
        <v>1432.36</v>
      </c>
      <c r="K3827" s="136">
        <v>20423.759999999998</v>
      </c>
      <c r="L3827" s="138">
        <f t="shared" si="126"/>
        <v>-2.3473026131893497E-2</v>
      </c>
      <c r="M3827" s="138">
        <f t="shared" si="127"/>
        <v>-2.4866110882200081E-2</v>
      </c>
    </row>
    <row r="3828" spans="9:13" x14ac:dyDescent="0.25">
      <c r="I3828" s="135">
        <v>39323</v>
      </c>
      <c r="J3828" s="136">
        <v>1463.76</v>
      </c>
      <c r="K3828" s="136">
        <v>20549.55</v>
      </c>
      <c r="L3828" s="138">
        <f t="shared" si="126"/>
        <v>2.1921863218743957E-2</v>
      </c>
      <c r="M3828" s="138">
        <f t="shared" si="127"/>
        <v>6.1590030435140679E-3</v>
      </c>
    </row>
    <row r="3829" spans="9:13" x14ac:dyDescent="0.25">
      <c r="I3829" s="135">
        <v>39324</v>
      </c>
      <c r="J3829" s="136">
        <v>1457.64</v>
      </c>
      <c r="K3829" s="136">
        <v>20549.55</v>
      </c>
      <c r="L3829" s="138">
        <f t="shared" si="126"/>
        <v>-4.1810132808656414E-3</v>
      </c>
      <c r="M3829" s="138">
        <f t="shared" si="127"/>
        <v>0</v>
      </c>
    </row>
    <row r="3830" spans="9:13" x14ac:dyDescent="0.25">
      <c r="I3830" s="135">
        <v>39325</v>
      </c>
      <c r="J3830" s="136">
        <v>1473.99</v>
      </c>
      <c r="K3830" s="136">
        <v>20846.259999999998</v>
      </c>
      <c r="L3830" s="138">
        <f t="shared" si="126"/>
        <v>1.1216761340248557E-2</v>
      </c>
      <c r="M3830" s="138">
        <f t="shared" si="127"/>
        <v>1.4438758999588757E-2</v>
      </c>
    </row>
    <row r="3831" spans="9:13" x14ac:dyDescent="0.25">
      <c r="I3831" s="135">
        <v>39328</v>
      </c>
      <c r="J3831" s="136">
        <v>1473.99</v>
      </c>
      <c r="K3831" s="136">
        <v>20853.82</v>
      </c>
      <c r="L3831" s="138">
        <f t="shared" si="126"/>
        <v>0</v>
      </c>
      <c r="M3831" s="138">
        <f t="shared" si="127"/>
        <v>3.6265497983817291E-4</v>
      </c>
    </row>
    <row r="3832" spans="9:13" x14ac:dyDescent="0.25">
      <c r="I3832" s="135">
        <v>39329</v>
      </c>
      <c r="J3832" s="136">
        <v>1489.42</v>
      </c>
      <c r="K3832" s="136">
        <v>20685.490000000002</v>
      </c>
      <c r="L3832" s="138">
        <f t="shared" si="126"/>
        <v>1.0468184994470834E-2</v>
      </c>
      <c r="M3832" s="138">
        <f t="shared" si="127"/>
        <v>-8.0719024140420374E-3</v>
      </c>
    </row>
    <row r="3833" spans="9:13" x14ac:dyDescent="0.25">
      <c r="I3833" s="135">
        <v>39330</v>
      </c>
      <c r="J3833" s="136">
        <v>1472.29</v>
      </c>
      <c r="K3833" s="136">
        <v>20166.28</v>
      </c>
      <c r="L3833" s="138">
        <f t="shared" si="126"/>
        <v>-1.150112124182575E-2</v>
      </c>
      <c r="M3833" s="138">
        <f t="shared" si="127"/>
        <v>-2.510020308921871E-2</v>
      </c>
    </row>
    <row r="3834" spans="9:13" x14ac:dyDescent="0.25">
      <c r="I3834" s="135">
        <v>39331</v>
      </c>
      <c r="J3834" s="136">
        <v>1478.55</v>
      </c>
      <c r="K3834" s="136">
        <v>20268.060000000001</v>
      </c>
      <c r="L3834" s="138">
        <f t="shared" si="126"/>
        <v>4.2518797247824754E-3</v>
      </c>
      <c r="M3834" s="138">
        <f t="shared" si="127"/>
        <v>5.0470389184322784E-3</v>
      </c>
    </row>
    <row r="3835" spans="9:13" x14ac:dyDescent="0.25">
      <c r="I3835" s="135">
        <v>39332</v>
      </c>
      <c r="J3835" s="136">
        <v>1453.55</v>
      </c>
      <c r="K3835" s="136">
        <v>19653.57</v>
      </c>
      <c r="L3835" s="138">
        <f t="shared" si="126"/>
        <v>-1.6908457610496769E-2</v>
      </c>
      <c r="M3835" s="138">
        <f t="shared" si="127"/>
        <v>-3.0318145890627993E-2</v>
      </c>
    </row>
    <row r="3836" spans="9:13" x14ac:dyDescent="0.25">
      <c r="I3836" s="135">
        <v>39335</v>
      </c>
      <c r="J3836" s="136">
        <v>1451.7</v>
      </c>
      <c r="K3836" s="136">
        <v>18818.48</v>
      </c>
      <c r="L3836" s="138">
        <f t="shared" si="126"/>
        <v>-1.2727460355680294E-3</v>
      </c>
      <c r="M3836" s="138">
        <f t="shared" si="127"/>
        <v>-4.2490499181573639E-2</v>
      </c>
    </row>
    <row r="3837" spans="9:13" x14ac:dyDescent="0.25">
      <c r="I3837" s="135">
        <v>39336</v>
      </c>
      <c r="J3837" s="136">
        <v>1471.49</v>
      </c>
      <c r="K3837" s="136">
        <v>19412.41</v>
      </c>
      <c r="L3837" s="138">
        <f t="shared" si="126"/>
        <v>1.3632293173520674E-2</v>
      </c>
      <c r="M3837" s="138">
        <f t="shared" si="127"/>
        <v>3.1560997487576056E-2</v>
      </c>
    </row>
    <row r="3838" spans="9:13" x14ac:dyDescent="0.25">
      <c r="I3838" s="135">
        <v>39337</v>
      </c>
      <c r="J3838" s="136">
        <v>1471.56</v>
      </c>
      <c r="K3838" s="136">
        <v>19548.810000000001</v>
      </c>
      <c r="L3838" s="138">
        <f t="shared" si="126"/>
        <v>4.7570829567266057E-5</v>
      </c>
      <c r="M3838" s="138">
        <f t="shared" si="127"/>
        <v>7.0264330909970201E-3</v>
      </c>
    </row>
    <row r="3839" spans="9:13" x14ac:dyDescent="0.25">
      <c r="I3839" s="135">
        <v>39338</v>
      </c>
      <c r="J3839" s="136">
        <v>1483.95</v>
      </c>
      <c r="K3839" s="136">
        <v>19782.2</v>
      </c>
      <c r="L3839" s="138">
        <f t="shared" si="126"/>
        <v>8.4196363043301664E-3</v>
      </c>
      <c r="M3839" s="138">
        <f t="shared" si="127"/>
        <v>1.193883412852237E-2</v>
      </c>
    </row>
    <row r="3840" spans="9:13" x14ac:dyDescent="0.25">
      <c r="I3840" s="135">
        <v>39339</v>
      </c>
      <c r="J3840" s="136">
        <v>1484.25</v>
      </c>
      <c r="K3840" s="136">
        <v>19624.61</v>
      </c>
      <c r="L3840" s="138">
        <f t="shared" si="126"/>
        <v>2.0216314565851579E-4</v>
      </c>
      <c r="M3840" s="138">
        <f t="shared" si="127"/>
        <v>-7.9662524896118806E-3</v>
      </c>
    </row>
    <row r="3841" spans="9:13" x14ac:dyDescent="0.25">
      <c r="I3841" s="135">
        <v>39342</v>
      </c>
      <c r="J3841" s="136">
        <v>1476.65</v>
      </c>
      <c r="K3841" s="136">
        <v>19516.919999999998</v>
      </c>
      <c r="L3841" s="138">
        <f t="shared" si="126"/>
        <v>-5.1204311942057669E-3</v>
      </c>
      <c r="M3841" s="138">
        <f t="shared" si="127"/>
        <v>-5.4874975859394055E-3</v>
      </c>
    </row>
    <row r="3842" spans="9:13" x14ac:dyDescent="0.25">
      <c r="I3842" s="135">
        <v>39343</v>
      </c>
      <c r="J3842" s="136">
        <v>1519.78</v>
      </c>
      <c r="K3842" s="136">
        <v>20165.86</v>
      </c>
      <c r="L3842" s="138">
        <f t="shared" si="126"/>
        <v>2.9208004605018035E-2</v>
      </c>
      <c r="M3842" s="138">
        <f t="shared" si="127"/>
        <v>3.3250123482598808E-2</v>
      </c>
    </row>
    <row r="3843" spans="9:13" x14ac:dyDescent="0.25">
      <c r="I3843" s="135">
        <v>39344</v>
      </c>
      <c r="J3843" s="136">
        <v>1529.03</v>
      </c>
      <c r="K3843" s="136">
        <v>20999.8</v>
      </c>
      <c r="L3843" s="138">
        <f t="shared" si="126"/>
        <v>6.0864072431536147E-3</v>
      </c>
      <c r="M3843" s="138">
        <f t="shared" si="127"/>
        <v>4.1354050856249061E-2</v>
      </c>
    </row>
    <row r="3844" spans="9:13" x14ac:dyDescent="0.25">
      <c r="I3844" s="135">
        <v>39345</v>
      </c>
      <c r="J3844" s="136">
        <v>1518.75</v>
      </c>
      <c r="K3844" s="136">
        <v>20762.8</v>
      </c>
      <c r="L3844" s="138">
        <f t="shared" si="126"/>
        <v>-6.7232166798558389E-3</v>
      </c>
      <c r="M3844" s="138">
        <f t="shared" si="127"/>
        <v>-1.1285821769731141E-2</v>
      </c>
    </row>
    <row r="3845" spans="9:13" x14ac:dyDescent="0.25">
      <c r="I3845" s="135">
        <v>39346</v>
      </c>
      <c r="J3845" s="136">
        <v>1525.75</v>
      </c>
      <c r="K3845" s="136">
        <v>21114.45</v>
      </c>
      <c r="L3845" s="138">
        <f t="shared" si="126"/>
        <v>4.6090534979423871E-3</v>
      </c>
      <c r="M3845" s="138">
        <f t="shared" si="127"/>
        <v>1.6936540351012459E-2</v>
      </c>
    </row>
    <row r="3846" spans="9:13" x14ac:dyDescent="0.25">
      <c r="I3846" s="135">
        <v>39349</v>
      </c>
      <c r="J3846" s="136">
        <v>1517.73</v>
      </c>
      <c r="K3846" s="136">
        <v>21352.51</v>
      </c>
      <c r="L3846" s="138">
        <f t="shared" si="126"/>
        <v>-5.2564312633131124E-3</v>
      </c>
      <c r="M3846" s="138">
        <f t="shared" si="127"/>
        <v>1.1274743126152832E-2</v>
      </c>
    </row>
    <row r="3847" spans="9:13" x14ac:dyDescent="0.25">
      <c r="I3847" s="135">
        <v>39350</v>
      </c>
      <c r="J3847" s="136">
        <v>1517.21</v>
      </c>
      <c r="K3847" s="136">
        <v>21324.54</v>
      </c>
      <c r="L3847" s="138">
        <f t="shared" ref="L3847:L3910" si="128">(J3847-J3846)/J3846</f>
        <v>-3.4261693450085443E-4</v>
      </c>
      <c r="M3847" s="138">
        <f t="shared" ref="M3847:M3910" si="129">(K3847-K3846)/K3846</f>
        <v>-1.3099162580885117E-3</v>
      </c>
    </row>
    <row r="3848" spans="9:13" x14ac:dyDescent="0.25">
      <c r="I3848" s="135">
        <v>39351</v>
      </c>
      <c r="J3848" s="136">
        <v>1525.42</v>
      </c>
      <c r="K3848" s="136">
        <v>21613.15</v>
      </c>
      <c r="L3848" s="138">
        <f t="shared" si="128"/>
        <v>5.4112482780894113E-3</v>
      </c>
      <c r="M3848" s="138">
        <f t="shared" si="129"/>
        <v>1.3534172366672415E-2</v>
      </c>
    </row>
    <row r="3849" spans="9:13" x14ac:dyDescent="0.25">
      <c r="I3849" s="135">
        <v>39352</v>
      </c>
      <c r="J3849" s="136">
        <v>1531.38</v>
      </c>
      <c r="K3849" s="136">
        <v>21941.54</v>
      </c>
      <c r="L3849" s="138">
        <f t="shared" si="128"/>
        <v>3.9071206618505301E-3</v>
      </c>
      <c r="M3849" s="138">
        <f t="shared" si="129"/>
        <v>1.5193990695479345E-2</v>
      </c>
    </row>
    <row r="3850" spans="9:13" x14ac:dyDescent="0.25">
      <c r="I3850" s="135">
        <v>39353</v>
      </c>
      <c r="J3850" s="136">
        <v>1526.75</v>
      </c>
      <c r="K3850" s="136">
        <v>21823.439999999999</v>
      </c>
      <c r="L3850" s="138">
        <f t="shared" si="128"/>
        <v>-3.023416787472808E-3</v>
      </c>
      <c r="M3850" s="138">
        <f t="shared" si="129"/>
        <v>-5.3824845475751552E-3</v>
      </c>
    </row>
    <row r="3851" spans="9:13" x14ac:dyDescent="0.25">
      <c r="I3851" s="135">
        <v>39356</v>
      </c>
      <c r="J3851" s="136">
        <v>1547.04</v>
      </c>
      <c r="K3851" s="136">
        <v>21958.31</v>
      </c>
      <c r="L3851" s="138">
        <f t="shared" si="128"/>
        <v>1.3289667594563591E-2</v>
      </c>
      <c r="M3851" s="138">
        <f t="shared" si="129"/>
        <v>6.1800522740687366E-3</v>
      </c>
    </row>
    <row r="3852" spans="9:13" x14ac:dyDescent="0.25">
      <c r="I3852" s="135">
        <v>39357</v>
      </c>
      <c r="J3852" s="136">
        <v>1546.63</v>
      </c>
      <c r="K3852" s="136">
        <v>21763.77</v>
      </c>
      <c r="L3852" s="138">
        <f t="shared" si="128"/>
        <v>-2.6502223601190307E-4</v>
      </c>
      <c r="M3852" s="138">
        <f t="shared" si="129"/>
        <v>-8.8595160556527736E-3</v>
      </c>
    </row>
    <row r="3853" spans="9:13" x14ac:dyDescent="0.25">
      <c r="I3853" s="135">
        <v>39358</v>
      </c>
      <c r="J3853" s="136">
        <v>1539.59</v>
      </c>
      <c r="K3853" s="136">
        <v>21758.240000000002</v>
      </c>
      <c r="L3853" s="138">
        <f t="shared" si="128"/>
        <v>-4.5518320477426341E-3</v>
      </c>
      <c r="M3853" s="138">
        <f t="shared" si="129"/>
        <v>-2.5409200703733017E-4</v>
      </c>
    </row>
    <row r="3854" spans="9:13" x14ac:dyDescent="0.25">
      <c r="I3854" s="135">
        <v>39359</v>
      </c>
      <c r="J3854" s="136">
        <v>1542.84</v>
      </c>
      <c r="K3854" s="136">
        <v>21738.13</v>
      </c>
      <c r="L3854" s="138">
        <f t="shared" si="128"/>
        <v>2.1109516169889389E-3</v>
      </c>
      <c r="M3854" s="138">
        <f t="shared" si="129"/>
        <v>-9.242475494341721E-4</v>
      </c>
    </row>
    <row r="3855" spans="9:13" x14ac:dyDescent="0.25">
      <c r="I3855" s="135">
        <v>39360</v>
      </c>
      <c r="J3855" s="136">
        <v>1557.59</v>
      </c>
      <c r="K3855" s="136">
        <v>21911.93</v>
      </c>
      <c r="L3855" s="138">
        <f t="shared" si="128"/>
        <v>9.5602914106453045E-3</v>
      </c>
      <c r="M3855" s="138">
        <f t="shared" si="129"/>
        <v>7.995167937628455E-3</v>
      </c>
    </row>
    <row r="3856" spans="9:13" x14ac:dyDescent="0.25">
      <c r="I3856" s="135">
        <v>39363</v>
      </c>
      <c r="J3856" s="136">
        <v>1552.58</v>
      </c>
      <c r="K3856" s="136">
        <v>21911.93</v>
      </c>
      <c r="L3856" s="138">
        <f t="shared" si="128"/>
        <v>-3.2165075533355961E-3</v>
      </c>
      <c r="M3856" s="138">
        <f t="shared" si="129"/>
        <v>0</v>
      </c>
    </row>
    <row r="3857" spans="9:13" x14ac:dyDescent="0.25">
      <c r="I3857" s="135">
        <v>39364</v>
      </c>
      <c r="J3857" s="136">
        <v>1565.15</v>
      </c>
      <c r="K3857" s="136">
        <v>22034.66</v>
      </c>
      <c r="L3857" s="138">
        <f t="shared" si="128"/>
        <v>8.0962011619370115E-3</v>
      </c>
      <c r="M3857" s="138">
        <f t="shared" si="129"/>
        <v>5.6010584188613032E-3</v>
      </c>
    </row>
    <row r="3858" spans="9:13" x14ac:dyDescent="0.25">
      <c r="I3858" s="135">
        <v>39365</v>
      </c>
      <c r="J3858" s="136">
        <v>1562.47</v>
      </c>
      <c r="K3858" s="136">
        <v>22177.13</v>
      </c>
      <c r="L3858" s="138">
        <f t="shared" si="128"/>
        <v>-1.7122959460754966E-3</v>
      </c>
      <c r="M3858" s="138">
        <f t="shared" si="129"/>
        <v>6.4657226387882169E-3</v>
      </c>
    </row>
    <row r="3859" spans="9:13" x14ac:dyDescent="0.25">
      <c r="I3859" s="135">
        <v>39366</v>
      </c>
      <c r="J3859" s="136">
        <v>1554.41</v>
      </c>
      <c r="K3859" s="136">
        <v>22402.720000000001</v>
      </c>
      <c r="L3859" s="138">
        <f t="shared" si="128"/>
        <v>-5.1584990431815941E-3</v>
      </c>
      <c r="M3859" s="138">
        <f t="shared" si="129"/>
        <v>1.0172190901167109E-2</v>
      </c>
    </row>
    <row r="3860" spans="9:13" x14ac:dyDescent="0.25">
      <c r="I3860" s="135">
        <v>39367</v>
      </c>
      <c r="J3860" s="136">
        <v>1561.8</v>
      </c>
      <c r="K3860" s="136">
        <v>22653.83</v>
      </c>
      <c r="L3860" s="138">
        <f t="shared" si="128"/>
        <v>4.7542154257884809E-3</v>
      </c>
      <c r="M3860" s="138">
        <f t="shared" si="129"/>
        <v>1.1208906775605845E-2</v>
      </c>
    </row>
    <row r="3861" spans="9:13" x14ac:dyDescent="0.25">
      <c r="I3861" s="135">
        <v>39370</v>
      </c>
      <c r="J3861" s="136">
        <v>1548.71</v>
      </c>
      <c r="K3861" s="136">
        <v>22684.39</v>
      </c>
      <c r="L3861" s="138">
        <f t="shared" si="128"/>
        <v>-8.3813548469713912E-3</v>
      </c>
      <c r="M3861" s="138">
        <f t="shared" si="129"/>
        <v>1.348999264141987E-3</v>
      </c>
    </row>
    <row r="3862" spans="9:13" x14ac:dyDescent="0.25">
      <c r="I3862" s="135">
        <v>39371</v>
      </c>
      <c r="J3862" s="136">
        <v>1538.53</v>
      </c>
      <c r="K3862" s="136">
        <v>22392.39</v>
      </c>
      <c r="L3862" s="138">
        <f t="shared" si="128"/>
        <v>-6.5732125446339622E-3</v>
      </c>
      <c r="M3862" s="138">
        <f t="shared" si="129"/>
        <v>-1.2872287947791411E-2</v>
      </c>
    </row>
    <row r="3863" spans="9:13" x14ac:dyDescent="0.25">
      <c r="I3863" s="135">
        <v>39372</v>
      </c>
      <c r="J3863" s="136">
        <v>1541.24</v>
      </c>
      <c r="K3863" s="136">
        <v>22382.74</v>
      </c>
      <c r="L3863" s="138">
        <f t="shared" si="128"/>
        <v>1.7614216167380788E-3</v>
      </c>
      <c r="M3863" s="138">
        <f t="shared" si="129"/>
        <v>-4.3094997898829996E-4</v>
      </c>
    </row>
    <row r="3864" spans="9:13" x14ac:dyDescent="0.25">
      <c r="I3864" s="135">
        <v>39373</v>
      </c>
      <c r="J3864" s="136">
        <v>1540.08</v>
      </c>
      <c r="K3864" s="136">
        <v>22180.17</v>
      </c>
      <c r="L3864" s="138">
        <f t="shared" si="128"/>
        <v>-7.5264073084015592E-4</v>
      </c>
      <c r="M3864" s="138">
        <f t="shared" si="129"/>
        <v>-9.0502771331840218E-3</v>
      </c>
    </row>
    <row r="3865" spans="9:13" x14ac:dyDescent="0.25">
      <c r="I3865" s="135">
        <v>39374</v>
      </c>
      <c r="J3865" s="136">
        <v>1500.63</v>
      </c>
      <c r="K3865" s="136">
        <v>21930.55</v>
      </c>
      <c r="L3865" s="138">
        <f t="shared" si="128"/>
        <v>-2.5615552438834229E-2</v>
      </c>
      <c r="M3865" s="138">
        <f t="shared" si="129"/>
        <v>-1.1254196879464811E-2</v>
      </c>
    </row>
    <row r="3866" spans="9:13" x14ac:dyDescent="0.25">
      <c r="I3866" s="135">
        <v>39377</v>
      </c>
      <c r="J3866" s="136">
        <v>1506.33</v>
      </c>
      <c r="K3866" s="136">
        <v>21461.7</v>
      </c>
      <c r="L3866" s="138">
        <f t="shared" si="128"/>
        <v>3.7984046700384622E-3</v>
      </c>
      <c r="M3866" s="138">
        <f t="shared" si="129"/>
        <v>-2.1378852787549724E-2</v>
      </c>
    </row>
    <row r="3867" spans="9:13" x14ac:dyDescent="0.25">
      <c r="I3867" s="135">
        <v>39378</v>
      </c>
      <c r="J3867" s="136">
        <v>1519.59</v>
      </c>
      <c r="K3867" s="136">
        <v>21613.57</v>
      </c>
      <c r="L3867" s="138">
        <f t="shared" si="128"/>
        <v>8.8028519647089225E-3</v>
      </c>
      <c r="M3867" s="138">
        <f t="shared" si="129"/>
        <v>7.0763266656415367E-3</v>
      </c>
    </row>
    <row r="3868" spans="9:13" x14ac:dyDescent="0.25">
      <c r="I3868" s="135">
        <v>39379</v>
      </c>
      <c r="J3868" s="136">
        <v>1515.88</v>
      </c>
      <c r="K3868" s="136">
        <v>21391.05</v>
      </c>
      <c r="L3868" s="138">
        <f t="shared" si="128"/>
        <v>-2.4414480221637475E-3</v>
      </c>
      <c r="M3868" s="138">
        <f t="shared" si="129"/>
        <v>-1.0295383872261752E-2</v>
      </c>
    </row>
    <row r="3869" spans="9:13" x14ac:dyDescent="0.25">
      <c r="I3869" s="135">
        <v>39380</v>
      </c>
      <c r="J3869" s="136">
        <v>1514.4</v>
      </c>
      <c r="K3869" s="136">
        <v>21453.18</v>
      </c>
      <c r="L3869" s="138">
        <f t="shared" si="128"/>
        <v>-9.7633058025702437E-4</v>
      </c>
      <c r="M3869" s="138">
        <f t="shared" si="129"/>
        <v>2.9044857545562756E-3</v>
      </c>
    </row>
    <row r="3870" spans="9:13" x14ac:dyDescent="0.25">
      <c r="I3870" s="135">
        <v>39381</v>
      </c>
      <c r="J3870" s="136">
        <v>1535.28</v>
      </c>
      <c r="K3870" s="136">
        <v>21809.99</v>
      </c>
      <c r="L3870" s="138">
        <f t="shared" si="128"/>
        <v>1.3787638668779635E-2</v>
      </c>
      <c r="M3870" s="138">
        <f t="shared" si="129"/>
        <v>1.6632033106513875E-2</v>
      </c>
    </row>
    <row r="3871" spans="9:13" x14ac:dyDescent="0.25">
      <c r="I3871" s="135">
        <v>39384</v>
      </c>
      <c r="J3871" s="136">
        <v>1540.98</v>
      </c>
      <c r="K3871" s="136">
        <v>22036.66</v>
      </c>
      <c r="L3871" s="138">
        <f t="shared" si="128"/>
        <v>3.7126778177270893E-3</v>
      </c>
      <c r="M3871" s="138">
        <f t="shared" si="129"/>
        <v>1.0392943784018161E-2</v>
      </c>
    </row>
    <row r="3872" spans="9:13" x14ac:dyDescent="0.25">
      <c r="I3872" s="135">
        <v>39385</v>
      </c>
      <c r="J3872" s="136">
        <v>1531.02</v>
      </c>
      <c r="K3872" s="136">
        <v>21772.46</v>
      </c>
      <c r="L3872" s="138">
        <f t="shared" si="128"/>
        <v>-6.4634193824709184E-3</v>
      </c>
      <c r="M3872" s="138">
        <f t="shared" si="129"/>
        <v>-1.1989112687675933E-2</v>
      </c>
    </row>
    <row r="3873" spans="9:13" x14ac:dyDescent="0.25">
      <c r="I3873" s="135">
        <v>39386</v>
      </c>
      <c r="J3873" s="136">
        <v>1549.38</v>
      </c>
      <c r="K3873" s="136">
        <v>21696.27</v>
      </c>
      <c r="L3873" s="138">
        <f t="shared" si="128"/>
        <v>1.1992005329780229E-2</v>
      </c>
      <c r="M3873" s="138">
        <f t="shared" si="129"/>
        <v>-3.4993748983807387E-3</v>
      </c>
    </row>
    <row r="3874" spans="9:13" x14ac:dyDescent="0.25">
      <c r="I3874" s="135">
        <v>39387</v>
      </c>
      <c r="J3874" s="136">
        <v>1508.44</v>
      </c>
      <c r="K3874" s="136">
        <v>21696.27</v>
      </c>
      <c r="L3874" s="138">
        <f t="shared" si="128"/>
        <v>-2.6423472614852426E-2</v>
      </c>
      <c r="M3874" s="138">
        <f t="shared" si="129"/>
        <v>0</v>
      </c>
    </row>
    <row r="3875" spans="9:13" x14ac:dyDescent="0.25">
      <c r="I3875" s="135">
        <v>39388</v>
      </c>
      <c r="J3875" s="136">
        <v>1509.65</v>
      </c>
      <c r="K3875" s="136">
        <v>21346.74</v>
      </c>
      <c r="L3875" s="138">
        <f t="shared" si="128"/>
        <v>8.0215321789400731E-4</v>
      </c>
      <c r="M3875" s="138">
        <f t="shared" si="129"/>
        <v>-1.6110142434621198E-2</v>
      </c>
    </row>
    <row r="3876" spans="9:13" x14ac:dyDescent="0.25">
      <c r="I3876" s="135">
        <v>39391</v>
      </c>
      <c r="J3876" s="136">
        <v>1502.17</v>
      </c>
      <c r="K3876" s="136">
        <v>20982.28</v>
      </c>
      <c r="L3876" s="138">
        <f t="shared" si="128"/>
        <v>-4.9547908455602413E-3</v>
      </c>
      <c r="M3876" s="138">
        <f t="shared" si="129"/>
        <v>-1.7073332977307201E-2</v>
      </c>
    </row>
    <row r="3877" spans="9:13" x14ac:dyDescent="0.25">
      <c r="I3877" s="135">
        <v>39392</v>
      </c>
      <c r="J3877" s="136">
        <v>1520.27</v>
      </c>
      <c r="K3877" s="136">
        <v>20877.43</v>
      </c>
      <c r="L3877" s="138">
        <f t="shared" si="128"/>
        <v>1.204923543939761E-2</v>
      </c>
      <c r="M3877" s="138">
        <f t="shared" si="129"/>
        <v>-4.9970737212542467E-3</v>
      </c>
    </row>
    <row r="3878" spans="9:13" x14ac:dyDescent="0.25">
      <c r="I3878" s="135">
        <v>39393</v>
      </c>
      <c r="J3878" s="136">
        <v>1475.62</v>
      </c>
      <c r="K3878" s="136">
        <v>20186.009999999998</v>
      </c>
      <c r="L3878" s="138">
        <f t="shared" si="128"/>
        <v>-2.9369782999072593E-2</v>
      </c>
      <c r="M3878" s="138">
        <f t="shared" si="129"/>
        <v>-3.3118060987391736E-2</v>
      </c>
    </row>
    <row r="3879" spans="9:13" x14ac:dyDescent="0.25">
      <c r="I3879" s="135">
        <v>39394</v>
      </c>
      <c r="J3879" s="136">
        <v>1474.77</v>
      </c>
      <c r="K3879" s="136">
        <v>19689.96</v>
      </c>
      <c r="L3879" s="138">
        <f t="shared" si="128"/>
        <v>-5.7602905897176046E-4</v>
      </c>
      <c r="M3879" s="138">
        <f t="shared" si="129"/>
        <v>-2.4573949978227462E-2</v>
      </c>
    </row>
    <row r="3880" spans="9:13" x14ac:dyDescent="0.25">
      <c r="I3880" s="135">
        <v>39395</v>
      </c>
      <c r="J3880" s="136">
        <v>1453.7</v>
      </c>
      <c r="K3880" s="136">
        <v>19797.8</v>
      </c>
      <c r="L3880" s="138">
        <f t="shared" si="128"/>
        <v>-1.4286973561979112E-2</v>
      </c>
      <c r="M3880" s="138">
        <f t="shared" si="129"/>
        <v>5.4769029495235211E-3</v>
      </c>
    </row>
    <row r="3881" spans="9:13" x14ac:dyDescent="0.25">
      <c r="I3881" s="135">
        <v>39398</v>
      </c>
      <c r="J3881" s="136">
        <v>1439.18</v>
      </c>
      <c r="K3881" s="136">
        <v>19442.169999999998</v>
      </c>
      <c r="L3881" s="138">
        <f t="shared" si="128"/>
        <v>-9.988305702689675E-3</v>
      </c>
      <c r="M3881" s="138">
        <f t="shared" si="129"/>
        <v>-1.7963107011890262E-2</v>
      </c>
    </row>
    <row r="3882" spans="9:13" x14ac:dyDescent="0.25">
      <c r="I3882" s="135">
        <v>39399</v>
      </c>
      <c r="J3882" s="136">
        <v>1481.05</v>
      </c>
      <c r="K3882" s="136">
        <v>19415.46</v>
      </c>
      <c r="L3882" s="138">
        <f t="shared" si="128"/>
        <v>2.9092955710890846E-2</v>
      </c>
      <c r="M3882" s="138">
        <f t="shared" si="129"/>
        <v>-1.3738178402924741E-3</v>
      </c>
    </row>
    <row r="3883" spans="9:13" x14ac:dyDescent="0.25">
      <c r="I3883" s="135">
        <v>39400</v>
      </c>
      <c r="J3883" s="136">
        <v>1470.58</v>
      </c>
      <c r="K3883" s="136">
        <v>19835</v>
      </c>
      <c r="L3883" s="138">
        <f t="shared" si="128"/>
        <v>-7.069308936227695E-3</v>
      </c>
      <c r="M3883" s="138">
        <f t="shared" si="129"/>
        <v>2.1608553183906067E-2</v>
      </c>
    </row>
    <row r="3884" spans="9:13" x14ac:dyDescent="0.25">
      <c r="I3884" s="135">
        <v>39401</v>
      </c>
      <c r="J3884" s="136">
        <v>1451.15</v>
      </c>
      <c r="K3884" s="136">
        <v>19438.14</v>
      </c>
      <c r="L3884" s="138">
        <f t="shared" si="128"/>
        <v>-1.3212473989854232E-2</v>
      </c>
      <c r="M3884" s="138">
        <f t="shared" si="129"/>
        <v>-2.0008066549029521E-2</v>
      </c>
    </row>
    <row r="3885" spans="9:13" x14ac:dyDescent="0.25">
      <c r="I3885" s="135">
        <v>39402</v>
      </c>
      <c r="J3885" s="136">
        <v>1458.74</v>
      </c>
      <c r="K3885" s="136">
        <v>19210.400000000001</v>
      </c>
      <c r="L3885" s="138">
        <f t="shared" si="128"/>
        <v>5.230334562243681E-3</v>
      </c>
      <c r="M3885" s="138">
        <f t="shared" si="129"/>
        <v>-1.1716141564985023E-2</v>
      </c>
    </row>
    <row r="3886" spans="9:13" x14ac:dyDescent="0.25">
      <c r="I3886" s="135">
        <v>39405</v>
      </c>
      <c r="J3886" s="136">
        <v>1433.27</v>
      </c>
      <c r="K3886" s="136">
        <v>18195.490000000002</v>
      </c>
      <c r="L3886" s="138">
        <f t="shared" si="128"/>
        <v>-1.7460273935039846E-2</v>
      </c>
      <c r="M3886" s="138">
        <f t="shared" si="129"/>
        <v>-5.2831278890600915E-2</v>
      </c>
    </row>
    <row r="3887" spans="9:13" x14ac:dyDescent="0.25">
      <c r="I3887" s="135">
        <v>39406</v>
      </c>
      <c r="J3887" s="136">
        <v>1439.7</v>
      </c>
      <c r="K3887" s="136">
        <v>17389.259999999998</v>
      </c>
      <c r="L3887" s="138">
        <f t="shared" si="128"/>
        <v>4.4862447410467417E-3</v>
      </c>
      <c r="M3887" s="138">
        <f t="shared" si="129"/>
        <v>-4.4309331598104976E-2</v>
      </c>
    </row>
    <row r="3888" spans="9:13" x14ac:dyDescent="0.25">
      <c r="I3888" s="135">
        <v>39407</v>
      </c>
      <c r="J3888" s="136">
        <v>1416.77</v>
      </c>
      <c r="K3888" s="136">
        <v>16955.48</v>
      </c>
      <c r="L3888" s="138">
        <f t="shared" si="128"/>
        <v>-1.5926929221365606E-2</v>
      </c>
      <c r="M3888" s="138">
        <f t="shared" si="129"/>
        <v>-2.4945282317936409E-2</v>
      </c>
    </row>
    <row r="3889" spans="9:13" x14ac:dyDescent="0.25">
      <c r="I3889" s="135">
        <v>39408</v>
      </c>
      <c r="J3889" s="136">
        <v>1416.77</v>
      </c>
      <c r="K3889" s="136">
        <v>17505.330000000002</v>
      </c>
      <c r="L3889" s="138">
        <f t="shared" si="128"/>
        <v>0</v>
      </c>
      <c r="M3889" s="138">
        <f t="shared" si="129"/>
        <v>3.2429043589447315E-2</v>
      </c>
    </row>
    <row r="3890" spans="9:13" x14ac:dyDescent="0.25">
      <c r="I3890" s="135">
        <v>39409</v>
      </c>
      <c r="J3890" s="136">
        <v>1440.7</v>
      </c>
      <c r="K3890" s="136">
        <v>17836.919999999998</v>
      </c>
      <c r="L3890" s="138">
        <f t="shared" si="128"/>
        <v>1.6890532690556733E-2</v>
      </c>
      <c r="M3890" s="138">
        <f t="shared" si="129"/>
        <v>1.8942230737723682E-2</v>
      </c>
    </row>
    <row r="3891" spans="9:13" x14ac:dyDescent="0.25">
      <c r="I3891" s="135">
        <v>39412</v>
      </c>
      <c r="J3891" s="136">
        <v>1407.22</v>
      </c>
      <c r="K3891" s="136">
        <v>17860.43</v>
      </c>
      <c r="L3891" s="138">
        <f t="shared" si="128"/>
        <v>-2.3238703408065536E-2</v>
      </c>
      <c r="M3891" s="138">
        <f t="shared" si="129"/>
        <v>1.3180526682858946E-3</v>
      </c>
    </row>
    <row r="3892" spans="9:13" x14ac:dyDescent="0.25">
      <c r="I3892" s="135">
        <v>39413</v>
      </c>
      <c r="J3892" s="136">
        <v>1428.23</v>
      </c>
      <c r="K3892" s="136">
        <v>17477.09</v>
      </c>
      <c r="L3892" s="138">
        <f t="shared" si="128"/>
        <v>1.4930145961541188E-2</v>
      </c>
      <c r="M3892" s="138">
        <f t="shared" si="129"/>
        <v>-2.1463089074563162E-2</v>
      </c>
    </row>
    <row r="3893" spans="9:13" x14ac:dyDescent="0.25">
      <c r="I3893" s="135">
        <v>39414</v>
      </c>
      <c r="J3893" s="136">
        <v>1469.02</v>
      </c>
      <c r="K3893" s="136">
        <v>17842.830000000002</v>
      </c>
      <c r="L3893" s="138">
        <f t="shared" si="128"/>
        <v>2.8559825798365784E-2</v>
      </c>
      <c r="M3893" s="138">
        <f t="shared" si="129"/>
        <v>2.0926824774605016E-2</v>
      </c>
    </row>
    <row r="3894" spans="9:13" x14ac:dyDescent="0.25">
      <c r="I3894" s="135">
        <v>39415</v>
      </c>
      <c r="J3894" s="136">
        <v>1469.72</v>
      </c>
      <c r="K3894" s="136">
        <v>17942.759999999998</v>
      </c>
      <c r="L3894" s="138">
        <f t="shared" si="128"/>
        <v>4.7650814828936673E-4</v>
      </c>
      <c r="M3894" s="138">
        <f t="shared" si="129"/>
        <v>5.6005689680390745E-3</v>
      </c>
    </row>
    <row r="3895" spans="9:13" x14ac:dyDescent="0.25">
      <c r="I3895" s="135">
        <v>39416</v>
      </c>
      <c r="J3895" s="136">
        <v>1481.14</v>
      </c>
      <c r="K3895" s="136">
        <v>18255.97</v>
      </c>
      <c r="L3895" s="138">
        <f t="shared" si="128"/>
        <v>7.7701875187110962E-3</v>
      </c>
      <c r="M3895" s="138">
        <f t="shared" si="129"/>
        <v>1.745606584494263E-2</v>
      </c>
    </row>
    <row r="3896" spans="9:13" x14ac:dyDescent="0.25">
      <c r="I3896" s="135">
        <v>39419</v>
      </c>
      <c r="J3896" s="136">
        <v>1472.42</v>
      </c>
      <c r="K3896" s="136">
        <v>18518.330000000002</v>
      </c>
      <c r="L3896" s="138">
        <f t="shared" si="128"/>
        <v>-5.8873570357967694E-3</v>
      </c>
      <c r="M3896" s="138">
        <f t="shared" si="129"/>
        <v>1.4371189260280366E-2</v>
      </c>
    </row>
    <row r="3897" spans="9:13" x14ac:dyDescent="0.25">
      <c r="I3897" s="135">
        <v>39420</v>
      </c>
      <c r="J3897" s="136">
        <v>1462.79</v>
      </c>
      <c r="K3897" s="136">
        <v>18511.900000000001</v>
      </c>
      <c r="L3897" s="138">
        <f t="shared" si="128"/>
        <v>-6.5402534602899366E-3</v>
      </c>
      <c r="M3897" s="138">
        <f t="shared" si="129"/>
        <v>-3.472235347355993E-4</v>
      </c>
    </row>
    <row r="3898" spans="9:13" x14ac:dyDescent="0.25">
      <c r="I3898" s="135">
        <v>39421</v>
      </c>
      <c r="J3898" s="136">
        <v>1485.01</v>
      </c>
      <c r="K3898" s="136">
        <v>18718.54</v>
      </c>
      <c r="L3898" s="138">
        <f t="shared" si="128"/>
        <v>1.5190150329165517E-2</v>
      </c>
      <c r="M3898" s="138">
        <f t="shared" si="129"/>
        <v>1.1162549495189548E-2</v>
      </c>
    </row>
    <row r="3899" spans="9:13" x14ac:dyDescent="0.25">
      <c r="I3899" s="135">
        <v>39422</v>
      </c>
      <c r="J3899" s="136">
        <v>1507.34</v>
      </c>
      <c r="K3899" s="136">
        <v>19073.689999999999</v>
      </c>
      <c r="L3899" s="138">
        <f t="shared" si="128"/>
        <v>1.5036935778210199E-2</v>
      </c>
      <c r="M3899" s="138">
        <f t="shared" si="129"/>
        <v>1.8973167779110862E-2</v>
      </c>
    </row>
    <row r="3900" spans="9:13" x14ac:dyDescent="0.25">
      <c r="I3900" s="135">
        <v>39423</v>
      </c>
      <c r="J3900" s="136">
        <v>1504.66</v>
      </c>
      <c r="K3900" s="136">
        <v>19137.599999999999</v>
      </c>
      <c r="L3900" s="138">
        <f t="shared" si="128"/>
        <v>-1.7779664840048273E-3</v>
      </c>
      <c r="M3900" s="138">
        <f t="shared" si="129"/>
        <v>3.3506888284332952E-3</v>
      </c>
    </row>
    <row r="3901" spans="9:13" x14ac:dyDescent="0.25">
      <c r="I3901" s="135">
        <v>39426</v>
      </c>
      <c r="J3901" s="136">
        <v>1515.96</v>
      </c>
      <c r="K3901" s="136">
        <v>19062.71</v>
      </c>
      <c r="L3901" s="138">
        <f t="shared" si="128"/>
        <v>7.510002259646667E-3</v>
      </c>
      <c r="M3901" s="138">
        <f t="shared" si="129"/>
        <v>-3.9132388596270912E-3</v>
      </c>
    </row>
    <row r="3902" spans="9:13" x14ac:dyDescent="0.25">
      <c r="I3902" s="135">
        <v>39427</v>
      </c>
      <c r="J3902" s="136">
        <v>1477.65</v>
      </c>
      <c r="K3902" s="136">
        <v>18915.38</v>
      </c>
      <c r="L3902" s="138">
        <f t="shared" si="128"/>
        <v>-2.5271115332858349E-2</v>
      </c>
      <c r="M3902" s="138">
        <f t="shared" si="129"/>
        <v>-7.7287017428266033E-3</v>
      </c>
    </row>
    <row r="3903" spans="9:13" x14ac:dyDescent="0.25">
      <c r="I3903" s="135">
        <v>39428</v>
      </c>
      <c r="J3903" s="136">
        <v>1486.59</v>
      </c>
      <c r="K3903" s="136">
        <v>18909.73</v>
      </c>
      <c r="L3903" s="138">
        <f t="shared" si="128"/>
        <v>6.0501471931782404E-3</v>
      </c>
      <c r="M3903" s="138">
        <f t="shared" si="129"/>
        <v>-2.9869873087410643E-4</v>
      </c>
    </row>
    <row r="3904" spans="9:13" x14ac:dyDescent="0.25">
      <c r="I3904" s="135">
        <v>39429</v>
      </c>
      <c r="J3904" s="136">
        <v>1488.41</v>
      </c>
      <c r="K3904" s="136">
        <v>18397.77</v>
      </c>
      <c r="L3904" s="138">
        <f t="shared" si="128"/>
        <v>1.2242783820691407E-3</v>
      </c>
      <c r="M3904" s="138">
        <f t="shared" si="129"/>
        <v>-2.7073892646801365E-2</v>
      </c>
    </row>
    <row r="3905" spans="9:13" x14ac:dyDescent="0.25">
      <c r="I3905" s="135">
        <v>39430</v>
      </c>
      <c r="J3905" s="136">
        <v>1467.95</v>
      </c>
      <c r="K3905" s="136">
        <v>17859.86</v>
      </c>
      <c r="L3905" s="138">
        <f t="shared" si="128"/>
        <v>-1.3746212401152931E-2</v>
      </c>
      <c r="M3905" s="138">
        <f t="shared" si="129"/>
        <v>-2.9237782622567834E-2</v>
      </c>
    </row>
    <row r="3906" spans="9:13" x14ac:dyDescent="0.25">
      <c r="I3906" s="135">
        <v>39433</v>
      </c>
      <c r="J3906" s="136">
        <v>1445.9</v>
      </c>
      <c r="K3906" s="136">
        <v>16981.53</v>
      </c>
      <c r="L3906" s="138">
        <f t="shared" si="128"/>
        <v>-1.5020947579958414E-2</v>
      </c>
      <c r="M3906" s="138">
        <f t="shared" si="129"/>
        <v>-4.9178996923828169E-2</v>
      </c>
    </row>
    <row r="3907" spans="9:13" x14ac:dyDescent="0.25">
      <c r="I3907" s="135">
        <v>39434</v>
      </c>
      <c r="J3907" s="136">
        <v>1454.98</v>
      </c>
      <c r="K3907" s="136">
        <v>16729.580000000002</v>
      </c>
      <c r="L3907" s="138">
        <f t="shared" si="128"/>
        <v>6.2798257140880605E-3</v>
      </c>
      <c r="M3907" s="138">
        <f t="shared" si="129"/>
        <v>-1.4836707882034016E-2</v>
      </c>
    </row>
    <row r="3908" spans="9:13" x14ac:dyDescent="0.25">
      <c r="I3908" s="135">
        <v>39435</v>
      </c>
      <c r="J3908" s="136">
        <v>1453</v>
      </c>
      <c r="K3908" s="136">
        <v>17040.91</v>
      </c>
      <c r="L3908" s="138">
        <f t="shared" si="128"/>
        <v>-1.3608434480199166E-3</v>
      </c>
      <c r="M3908" s="138">
        <f t="shared" si="129"/>
        <v>1.8609552660616591E-2</v>
      </c>
    </row>
    <row r="3909" spans="9:13" x14ac:dyDescent="0.25">
      <c r="I3909" s="135">
        <v>39436</v>
      </c>
      <c r="J3909" s="136">
        <v>1460.12</v>
      </c>
      <c r="K3909" s="136">
        <v>17249.7</v>
      </c>
      <c r="L3909" s="138">
        <f t="shared" si="128"/>
        <v>4.9002064693736344E-3</v>
      </c>
      <c r="M3909" s="138">
        <f t="shared" si="129"/>
        <v>1.2252279954532996E-2</v>
      </c>
    </row>
    <row r="3910" spans="9:13" x14ac:dyDescent="0.25">
      <c r="I3910" s="135">
        <v>39437</v>
      </c>
      <c r="J3910" s="136">
        <v>1484.46</v>
      </c>
      <c r="K3910" s="136">
        <v>17644.060000000001</v>
      </c>
      <c r="L3910" s="138">
        <f t="shared" si="128"/>
        <v>1.6669862751006868E-2</v>
      </c>
      <c r="M3910" s="138">
        <f t="shared" si="129"/>
        <v>2.2861846872699269E-2</v>
      </c>
    </row>
    <row r="3911" spans="9:13" x14ac:dyDescent="0.25">
      <c r="I3911" s="135">
        <v>39440</v>
      </c>
      <c r="J3911" s="136">
        <v>1496.45</v>
      </c>
      <c r="K3911" s="136">
        <v>17644.060000000001</v>
      </c>
      <c r="L3911" s="138">
        <f t="shared" ref="L3911:L3974" si="130">(J3911-J3910)/J3910</f>
        <v>8.0770111690446414E-3</v>
      </c>
      <c r="M3911" s="138">
        <f t="shared" ref="M3911:M3974" si="131">(K3911-K3910)/K3910</f>
        <v>0</v>
      </c>
    </row>
    <row r="3912" spans="9:13" x14ac:dyDescent="0.25">
      <c r="I3912" s="135">
        <v>39441</v>
      </c>
      <c r="J3912" s="136">
        <v>1496.45</v>
      </c>
      <c r="K3912" s="136">
        <v>17644.060000000001</v>
      </c>
      <c r="L3912" s="138">
        <f t="shared" si="130"/>
        <v>0</v>
      </c>
      <c r="M3912" s="138">
        <f t="shared" si="131"/>
        <v>0</v>
      </c>
    </row>
    <row r="3913" spans="9:13" x14ac:dyDescent="0.25">
      <c r="I3913" s="135">
        <v>39442</v>
      </c>
      <c r="J3913" s="136">
        <v>1497.66</v>
      </c>
      <c r="K3913" s="136">
        <v>17639.28</v>
      </c>
      <c r="L3913" s="138">
        <f t="shared" si="130"/>
        <v>8.0858030672594232E-4</v>
      </c>
      <c r="M3913" s="138">
        <f t="shared" si="131"/>
        <v>-2.7091270376560005E-4</v>
      </c>
    </row>
    <row r="3914" spans="9:13" x14ac:dyDescent="0.25">
      <c r="I3914" s="135">
        <v>39443</v>
      </c>
      <c r="J3914" s="136">
        <v>1476.37</v>
      </c>
      <c r="K3914" s="136">
        <v>17550.3</v>
      </c>
      <c r="L3914" s="138">
        <f t="shared" si="130"/>
        <v>-1.4215509528197449E-2</v>
      </c>
      <c r="M3914" s="138">
        <f t="shared" si="131"/>
        <v>-5.0444235819148836E-3</v>
      </c>
    </row>
    <row r="3915" spans="9:13" x14ac:dyDescent="0.25">
      <c r="I3915" s="135">
        <v>39444</v>
      </c>
      <c r="J3915" s="136">
        <v>1478.49</v>
      </c>
      <c r="K3915" s="136">
        <v>17524.79</v>
      </c>
      <c r="L3915" s="138">
        <f t="shared" si="130"/>
        <v>1.4359544016744573E-3</v>
      </c>
      <c r="M3915" s="138">
        <f t="shared" si="131"/>
        <v>-1.4535364067849782E-3</v>
      </c>
    </row>
    <row r="3916" spans="9:13" x14ac:dyDescent="0.25">
      <c r="I3916" s="135">
        <v>39447</v>
      </c>
      <c r="J3916" s="136">
        <v>1468.36</v>
      </c>
      <c r="K3916" s="136">
        <v>17524.79</v>
      </c>
      <c r="L3916" s="138">
        <f t="shared" si="130"/>
        <v>-6.8515850631388165E-3</v>
      </c>
      <c r="M3916" s="138">
        <f t="shared" si="131"/>
        <v>0</v>
      </c>
    </row>
    <row r="3917" spans="9:13" x14ac:dyDescent="0.25">
      <c r="I3917" s="135">
        <v>39448</v>
      </c>
      <c r="J3917" s="136">
        <v>1468.36</v>
      </c>
      <c r="K3917" s="136">
        <v>17524.79</v>
      </c>
      <c r="L3917" s="138">
        <f t="shared" si="130"/>
        <v>0</v>
      </c>
      <c r="M3917" s="138">
        <f t="shared" si="131"/>
        <v>0</v>
      </c>
    </row>
    <row r="3918" spans="9:13" x14ac:dyDescent="0.25">
      <c r="I3918" s="135">
        <v>39449</v>
      </c>
      <c r="J3918" s="136">
        <v>1447.16</v>
      </c>
      <c r="K3918" s="136">
        <v>17329.16</v>
      </c>
      <c r="L3918" s="138">
        <f t="shared" si="130"/>
        <v>-1.443787627012437E-2</v>
      </c>
      <c r="M3918" s="138">
        <f t="shared" si="131"/>
        <v>-1.1163043893821325E-2</v>
      </c>
    </row>
    <row r="3919" spans="9:13" x14ac:dyDescent="0.25">
      <c r="I3919" s="135">
        <v>39450</v>
      </c>
      <c r="J3919" s="136">
        <v>1447.16</v>
      </c>
      <c r="K3919" s="136">
        <v>17634.37</v>
      </c>
      <c r="L3919" s="138">
        <f t="shared" si="130"/>
        <v>0</v>
      </c>
      <c r="M3919" s="138">
        <f t="shared" si="131"/>
        <v>1.7612509781201116E-2</v>
      </c>
    </row>
    <row r="3920" spans="9:13" x14ac:dyDescent="0.25">
      <c r="I3920" s="135">
        <v>39451</v>
      </c>
      <c r="J3920" s="136">
        <v>1411.63</v>
      </c>
      <c r="K3920" s="136">
        <v>17583.8</v>
      </c>
      <c r="L3920" s="138">
        <f t="shared" si="130"/>
        <v>-2.4551535421100619E-2</v>
      </c>
      <c r="M3920" s="138">
        <f t="shared" si="131"/>
        <v>-2.8676953018451873E-3</v>
      </c>
    </row>
    <row r="3921" spans="9:13" x14ac:dyDescent="0.25">
      <c r="I3921" s="135">
        <v>39454</v>
      </c>
      <c r="J3921" s="136">
        <v>1416.18</v>
      </c>
      <c r="K3921" s="136">
        <v>17453.93</v>
      </c>
      <c r="L3921" s="138">
        <f t="shared" si="130"/>
        <v>3.223224215977242E-3</v>
      </c>
      <c r="M3921" s="138">
        <f t="shared" si="131"/>
        <v>-7.385775543397843E-3</v>
      </c>
    </row>
    <row r="3922" spans="9:13" x14ac:dyDescent="0.25">
      <c r="I3922" s="135">
        <v>39455</v>
      </c>
      <c r="J3922" s="136">
        <v>1390.19</v>
      </c>
      <c r="K3922" s="136">
        <v>17483.23</v>
      </c>
      <c r="L3922" s="138">
        <f t="shared" si="130"/>
        <v>-1.835218686890085E-2</v>
      </c>
      <c r="M3922" s="138">
        <f t="shared" si="131"/>
        <v>1.6787050251719396E-3</v>
      </c>
    </row>
    <row r="3923" spans="9:13" x14ac:dyDescent="0.25">
      <c r="I3923" s="135">
        <v>39456</v>
      </c>
      <c r="J3923" s="136">
        <v>1409.13</v>
      </c>
      <c r="K3923" s="136">
        <v>17122.23</v>
      </c>
      <c r="L3923" s="138">
        <f t="shared" si="130"/>
        <v>1.3624037002136437E-2</v>
      </c>
      <c r="M3923" s="138">
        <f t="shared" si="131"/>
        <v>-2.0648358455502787E-2</v>
      </c>
    </row>
    <row r="3924" spans="9:13" x14ac:dyDescent="0.25">
      <c r="I3924" s="135">
        <v>39457</v>
      </c>
      <c r="J3924" s="136">
        <v>1420.33</v>
      </c>
      <c r="K3924" s="136">
        <v>16845.55</v>
      </c>
      <c r="L3924" s="138">
        <f t="shared" si="130"/>
        <v>7.9481665992490527E-3</v>
      </c>
      <c r="M3924" s="138">
        <f t="shared" si="131"/>
        <v>-1.6159110115913658E-2</v>
      </c>
    </row>
    <row r="3925" spans="9:13" x14ac:dyDescent="0.25">
      <c r="I3925" s="135">
        <v>39458</v>
      </c>
      <c r="J3925" s="136">
        <v>1401.02</v>
      </c>
      <c r="K3925" s="136">
        <v>16486.689999999999</v>
      </c>
      <c r="L3925" s="138">
        <f t="shared" si="130"/>
        <v>-1.3595432047481886E-2</v>
      </c>
      <c r="M3925" s="138">
        <f t="shared" si="131"/>
        <v>-2.1302955379907489E-2</v>
      </c>
    </row>
    <row r="3926" spans="9:13" x14ac:dyDescent="0.25">
      <c r="I3926" s="135">
        <v>39461</v>
      </c>
      <c r="J3926" s="136">
        <v>1416.25</v>
      </c>
      <c r="K3926" s="136">
        <v>16414.25</v>
      </c>
      <c r="L3926" s="138">
        <f t="shared" si="130"/>
        <v>1.0870651382564146E-2</v>
      </c>
      <c r="M3926" s="138">
        <f t="shared" si="131"/>
        <v>-4.3938474005393866E-3</v>
      </c>
    </row>
    <row r="3927" spans="9:13" x14ac:dyDescent="0.25">
      <c r="I3927" s="135">
        <v>39462</v>
      </c>
      <c r="J3927" s="136">
        <v>1380.95</v>
      </c>
      <c r="K3927" s="136">
        <v>15691.14</v>
      </c>
      <c r="L3927" s="138">
        <f t="shared" si="130"/>
        <v>-2.4924977934686642E-2</v>
      </c>
      <c r="M3927" s="138">
        <f t="shared" si="131"/>
        <v>-4.4053794721050345E-2</v>
      </c>
    </row>
    <row r="3928" spans="9:13" x14ac:dyDescent="0.25">
      <c r="I3928" s="135">
        <v>39463</v>
      </c>
      <c r="J3928" s="136">
        <v>1373.2</v>
      </c>
      <c r="K3928" s="136">
        <v>14847.69</v>
      </c>
      <c r="L3928" s="138">
        <f t="shared" si="130"/>
        <v>-5.6120786415148989E-3</v>
      </c>
      <c r="M3928" s="138">
        <f t="shared" si="131"/>
        <v>-5.3753264581158471E-2</v>
      </c>
    </row>
    <row r="3929" spans="9:13" x14ac:dyDescent="0.25">
      <c r="I3929" s="135">
        <v>39464</v>
      </c>
      <c r="J3929" s="136">
        <v>1333.25</v>
      </c>
      <c r="K3929" s="136">
        <v>14795.86</v>
      </c>
      <c r="L3929" s="138">
        <f t="shared" si="130"/>
        <v>-2.9092630352461436E-2</v>
      </c>
      <c r="M3929" s="138">
        <f t="shared" si="131"/>
        <v>-3.4907787002557249E-3</v>
      </c>
    </row>
    <row r="3930" spans="9:13" x14ac:dyDescent="0.25">
      <c r="I3930" s="135">
        <v>39465</v>
      </c>
      <c r="J3930" s="136">
        <v>1325.19</v>
      </c>
      <c r="K3930" s="136">
        <v>14701.11</v>
      </c>
      <c r="L3930" s="138">
        <f t="shared" si="130"/>
        <v>-6.0453778361147159E-3</v>
      </c>
      <c r="M3930" s="138">
        <f t="shared" si="131"/>
        <v>-6.4038183654076203E-3</v>
      </c>
    </row>
    <row r="3931" spans="9:13" x14ac:dyDescent="0.25">
      <c r="I3931" s="135">
        <v>39468</v>
      </c>
      <c r="J3931" s="136">
        <v>1325.19</v>
      </c>
      <c r="K3931" s="136">
        <v>13472.93</v>
      </c>
      <c r="L3931" s="138">
        <f t="shared" si="130"/>
        <v>0</v>
      </c>
      <c r="M3931" s="138">
        <f t="shared" si="131"/>
        <v>-8.3543351488425038E-2</v>
      </c>
    </row>
    <row r="3932" spans="9:13" x14ac:dyDescent="0.25">
      <c r="I3932" s="135">
        <v>39469</v>
      </c>
      <c r="J3932" s="136">
        <v>1310.5</v>
      </c>
      <c r="K3932" s="136">
        <v>14115.46</v>
      </c>
      <c r="L3932" s="138">
        <f t="shared" si="130"/>
        <v>-1.1085202876568685E-2</v>
      </c>
      <c r="M3932" s="138">
        <f t="shared" si="131"/>
        <v>4.7690442984562292E-2</v>
      </c>
    </row>
    <row r="3933" spans="9:13" x14ac:dyDescent="0.25">
      <c r="I3933" s="135">
        <v>39470</v>
      </c>
      <c r="J3933" s="136">
        <v>1338.6</v>
      </c>
      <c r="K3933" s="136">
        <v>13279</v>
      </c>
      <c r="L3933" s="138">
        <f t="shared" si="130"/>
        <v>2.1442197634490585E-2</v>
      </c>
      <c r="M3933" s="138">
        <f t="shared" si="131"/>
        <v>-5.9258430118465794E-2</v>
      </c>
    </row>
    <row r="3934" spans="9:13" x14ac:dyDescent="0.25">
      <c r="I3934" s="135">
        <v>39471</v>
      </c>
      <c r="J3934" s="136">
        <v>1352.07</v>
      </c>
      <c r="K3934" s="136">
        <v>13604.22</v>
      </c>
      <c r="L3934" s="138">
        <f t="shared" si="130"/>
        <v>1.0062752129090115E-2</v>
      </c>
      <c r="M3934" s="138">
        <f t="shared" si="131"/>
        <v>2.4491302055877653E-2</v>
      </c>
    </row>
    <row r="3935" spans="9:13" x14ac:dyDescent="0.25">
      <c r="I3935" s="135">
        <v>39472</v>
      </c>
      <c r="J3935" s="136">
        <v>1330.61</v>
      </c>
      <c r="K3935" s="136">
        <v>13877.7</v>
      </c>
      <c r="L3935" s="138">
        <f t="shared" si="130"/>
        <v>-1.5871959292048515E-2</v>
      </c>
      <c r="M3935" s="138">
        <f t="shared" si="131"/>
        <v>2.0102585815283888E-2</v>
      </c>
    </row>
    <row r="3936" spans="9:13" x14ac:dyDescent="0.25">
      <c r="I3936" s="135">
        <v>39475</v>
      </c>
      <c r="J3936" s="136">
        <v>1353.97</v>
      </c>
      <c r="K3936" s="136">
        <v>13819.75</v>
      </c>
      <c r="L3936" s="138">
        <f t="shared" si="130"/>
        <v>1.7555857839637555E-2</v>
      </c>
      <c r="M3936" s="138">
        <f t="shared" si="131"/>
        <v>-4.1757639954748066E-3</v>
      </c>
    </row>
    <row r="3937" spans="9:13" x14ac:dyDescent="0.25">
      <c r="I3937" s="135">
        <v>39476</v>
      </c>
      <c r="J3937" s="136">
        <v>1362.3</v>
      </c>
      <c r="K3937" s="136">
        <v>14166.25</v>
      </c>
      <c r="L3937" s="138">
        <f t="shared" si="130"/>
        <v>6.1522781154677922E-3</v>
      </c>
      <c r="M3937" s="138">
        <f t="shared" si="131"/>
        <v>2.5072812460428012E-2</v>
      </c>
    </row>
    <row r="3938" spans="9:13" x14ac:dyDescent="0.25">
      <c r="I3938" s="135">
        <v>39477</v>
      </c>
      <c r="J3938" s="136">
        <v>1355.81</v>
      </c>
      <c r="K3938" s="136">
        <v>14544.41</v>
      </c>
      <c r="L3938" s="138">
        <f t="shared" si="130"/>
        <v>-4.7640020553475805E-3</v>
      </c>
      <c r="M3938" s="138">
        <f t="shared" si="131"/>
        <v>2.6694432189182025E-2</v>
      </c>
    </row>
    <row r="3939" spans="9:13" x14ac:dyDescent="0.25">
      <c r="I3939" s="135">
        <v>39478</v>
      </c>
      <c r="J3939" s="136">
        <v>1378.55</v>
      </c>
      <c r="K3939" s="136">
        <v>15009.98</v>
      </c>
      <c r="L3939" s="138">
        <f t="shared" si="130"/>
        <v>1.6772261600076714E-2</v>
      </c>
      <c r="M3939" s="138">
        <f t="shared" si="131"/>
        <v>3.2010236235089612E-2</v>
      </c>
    </row>
    <row r="3940" spans="9:13" x14ac:dyDescent="0.25">
      <c r="I3940" s="135">
        <v>39479</v>
      </c>
      <c r="J3940" s="136">
        <v>1395.42</v>
      </c>
      <c r="K3940" s="136">
        <v>15363.98</v>
      </c>
      <c r="L3940" s="138">
        <f t="shared" si="130"/>
        <v>1.2237495919625779E-2</v>
      </c>
      <c r="M3940" s="138">
        <f t="shared" si="131"/>
        <v>2.3584308573362522E-2</v>
      </c>
    </row>
    <row r="3941" spans="9:13" x14ac:dyDescent="0.25">
      <c r="I3941" s="135">
        <v>39482</v>
      </c>
      <c r="J3941" s="136">
        <v>1380.82</v>
      </c>
      <c r="K3941" s="136">
        <v>15953.57</v>
      </c>
      <c r="L3941" s="138">
        <f t="shared" si="130"/>
        <v>-1.0462799730547173E-2</v>
      </c>
      <c r="M3941" s="138">
        <f t="shared" si="131"/>
        <v>3.8374822148948398E-2</v>
      </c>
    </row>
    <row r="3942" spans="9:13" x14ac:dyDescent="0.25">
      <c r="I3942" s="135">
        <v>39483</v>
      </c>
      <c r="J3942" s="136">
        <v>1336.64</v>
      </c>
      <c r="K3942" s="136">
        <v>15387.95</v>
      </c>
      <c r="L3942" s="138">
        <f t="shared" si="130"/>
        <v>-3.1995480946104368E-2</v>
      </c>
      <c r="M3942" s="138">
        <f t="shared" si="131"/>
        <v>-3.5454133463544459E-2</v>
      </c>
    </row>
    <row r="3943" spans="9:13" x14ac:dyDescent="0.25">
      <c r="I3943" s="135">
        <v>39484</v>
      </c>
      <c r="J3943" s="136">
        <v>1326.45</v>
      </c>
      <c r="K3943" s="136">
        <v>15501.44</v>
      </c>
      <c r="L3943" s="138">
        <f t="shared" si="130"/>
        <v>-7.6235934881494294E-3</v>
      </c>
      <c r="M3943" s="138">
        <f t="shared" si="131"/>
        <v>7.3752514142559457E-3</v>
      </c>
    </row>
    <row r="3944" spans="9:13" x14ac:dyDescent="0.25">
      <c r="I3944" s="135">
        <v>39485</v>
      </c>
      <c r="J3944" s="136">
        <v>1336.91</v>
      </c>
      <c r="K3944" s="136">
        <v>15442.36</v>
      </c>
      <c r="L3944" s="138">
        <f t="shared" si="130"/>
        <v>7.8857099777602142E-3</v>
      </c>
      <c r="M3944" s="138">
        <f t="shared" si="131"/>
        <v>-3.811258824986577E-3</v>
      </c>
    </row>
    <row r="3945" spans="9:13" x14ac:dyDescent="0.25">
      <c r="I3945" s="135">
        <v>39486</v>
      </c>
      <c r="J3945" s="136">
        <v>1331.29</v>
      </c>
      <c r="K3945" s="136">
        <v>15841.08</v>
      </c>
      <c r="L3945" s="138">
        <f t="shared" si="130"/>
        <v>-4.2037235116800069E-3</v>
      </c>
      <c r="M3945" s="138">
        <f t="shared" si="131"/>
        <v>2.5819887633755419E-2</v>
      </c>
    </row>
    <row r="3946" spans="9:13" x14ac:dyDescent="0.25">
      <c r="I3946" s="135">
        <v>39489</v>
      </c>
      <c r="J3946" s="136">
        <v>1339.13</v>
      </c>
      <c r="K3946" s="136">
        <v>16059.26</v>
      </c>
      <c r="L3946" s="138">
        <f t="shared" si="130"/>
        <v>5.889024930706417E-3</v>
      </c>
      <c r="M3946" s="138">
        <f t="shared" si="131"/>
        <v>1.3773050827342599E-2</v>
      </c>
    </row>
    <row r="3947" spans="9:13" x14ac:dyDescent="0.25">
      <c r="I3947" s="135">
        <v>39490</v>
      </c>
      <c r="J3947" s="136">
        <v>1348.86</v>
      </c>
      <c r="K3947" s="136">
        <v>16483.16</v>
      </c>
      <c r="L3947" s="138">
        <f t="shared" si="130"/>
        <v>7.2659114499710933E-3</v>
      </c>
      <c r="M3947" s="138">
        <f t="shared" si="131"/>
        <v>2.6395985867343801E-2</v>
      </c>
    </row>
    <row r="3948" spans="9:13" x14ac:dyDescent="0.25">
      <c r="I3948" s="135">
        <v>39491</v>
      </c>
      <c r="J3948" s="136">
        <v>1367.21</v>
      </c>
      <c r="K3948" s="136">
        <v>16531.759999999998</v>
      </c>
      <c r="L3948" s="138">
        <f t="shared" si="130"/>
        <v>1.3604080482778152E-2</v>
      </c>
      <c r="M3948" s="138">
        <f t="shared" si="131"/>
        <v>2.9484637654429457E-3</v>
      </c>
    </row>
    <row r="3949" spans="9:13" x14ac:dyDescent="0.25">
      <c r="I3949" s="135">
        <v>39492</v>
      </c>
      <c r="J3949" s="136">
        <v>1348.86</v>
      </c>
      <c r="K3949" s="136">
        <v>16444.099999999999</v>
      </c>
      <c r="L3949" s="138">
        <f t="shared" si="130"/>
        <v>-1.3421493406280042E-2</v>
      </c>
      <c r="M3949" s="138">
        <f t="shared" si="131"/>
        <v>-5.3025207237462841E-3</v>
      </c>
    </row>
    <row r="3950" spans="9:13" x14ac:dyDescent="0.25">
      <c r="I3950" s="135">
        <v>39493</v>
      </c>
      <c r="J3950" s="136">
        <v>1349.99</v>
      </c>
      <c r="K3950" s="136">
        <v>16052.78</v>
      </c>
      <c r="L3950" s="138">
        <f t="shared" si="130"/>
        <v>8.3774446569703993E-4</v>
      </c>
      <c r="M3950" s="138">
        <f t="shared" si="131"/>
        <v>-2.3796984936846524E-2</v>
      </c>
    </row>
    <row r="3951" spans="9:13" x14ac:dyDescent="0.25">
      <c r="I3951" s="135">
        <v>39496</v>
      </c>
      <c r="J3951" s="136">
        <v>1349.99</v>
      </c>
      <c r="K3951" s="136">
        <v>16129.88</v>
      </c>
      <c r="L3951" s="138">
        <f t="shared" si="130"/>
        <v>0</v>
      </c>
      <c r="M3951" s="138">
        <f t="shared" si="131"/>
        <v>4.8029064124717677E-3</v>
      </c>
    </row>
    <row r="3952" spans="9:13" x14ac:dyDescent="0.25">
      <c r="I3952" s="135">
        <v>39497</v>
      </c>
      <c r="J3952" s="136">
        <v>1348.78</v>
      </c>
      <c r="K3952" s="136">
        <v>16439.8</v>
      </c>
      <c r="L3952" s="138">
        <f t="shared" si="130"/>
        <v>-8.963029355773275E-4</v>
      </c>
      <c r="M3952" s="138">
        <f t="shared" si="131"/>
        <v>1.9214030110577394E-2</v>
      </c>
    </row>
    <row r="3953" spans="9:13" x14ac:dyDescent="0.25">
      <c r="I3953" s="135">
        <v>39498</v>
      </c>
      <c r="J3953" s="136">
        <v>1360.03</v>
      </c>
      <c r="K3953" s="136">
        <v>16597.54</v>
      </c>
      <c r="L3953" s="138">
        <f t="shared" si="130"/>
        <v>8.3408710093566037E-3</v>
      </c>
      <c r="M3953" s="138">
        <f t="shared" si="131"/>
        <v>9.5950072385309806E-3</v>
      </c>
    </row>
    <row r="3954" spans="9:13" x14ac:dyDescent="0.25">
      <c r="I3954" s="135">
        <v>39499</v>
      </c>
      <c r="J3954" s="136">
        <v>1342.53</v>
      </c>
      <c r="K3954" s="136">
        <v>17009.580000000002</v>
      </c>
      <c r="L3954" s="138">
        <f t="shared" si="130"/>
        <v>-1.2867363219928972E-2</v>
      </c>
      <c r="M3954" s="138">
        <f t="shared" si="131"/>
        <v>2.4825365686722299E-2</v>
      </c>
    </row>
    <row r="3955" spans="9:13" x14ac:dyDescent="0.25">
      <c r="I3955" s="135">
        <v>39500</v>
      </c>
      <c r="J3955" s="136">
        <v>1353.11</v>
      </c>
      <c r="K3955" s="136">
        <v>16883.14</v>
      </c>
      <c r="L3955" s="138">
        <f t="shared" si="130"/>
        <v>7.8806432630927625E-3</v>
      </c>
      <c r="M3955" s="138">
        <f t="shared" si="131"/>
        <v>-7.4334580865607685E-3</v>
      </c>
    </row>
    <row r="3956" spans="9:13" x14ac:dyDescent="0.25">
      <c r="I3956" s="135">
        <v>39503</v>
      </c>
      <c r="J3956" s="136">
        <v>1371.8</v>
      </c>
      <c r="K3956" s="136">
        <v>17028.990000000002</v>
      </c>
      <c r="L3956" s="138">
        <f t="shared" si="130"/>
        <v>1.381262425080005E-2</v>
      </c>
      <c r="M3956" s="138">
        <f t="shared" si="131"/>
        <v>8.6387958638027163E-3</v>
      </c>
    </row>
    <row r="3957" spans="9:13" x14ac:dyDescent="0.25">
      <c r="I3957" s="135">
        <v>39504</v>
      </c>
      <c r="J3957" s="136">
        <v>1381.29</v>
      </c>
      <c r="K3957" s="136">
        <v>17337.169999999998</v>
      </c>
      <c r="L3957" s="138">
        <f t="shared" si="130"/>
        <v>6.917918063857712E-3</v>
      </c>
      <c r="M3957" s="138">
        <f t="shared" si="131"/>
        <v>1.809737394877774E-2</v>
      </c>
    </row>
    <row r="3958" spans="9:13" x14ac:dyDescent="0.25">
      <c r="I3958" s="135">
        <v>39505</v>
      </c>
      <c r="J3958" s="136">
        <v>1380.02</v>
      </c>
      <c r="K3958" s="136">
        <v>17778.16</v>
      </c>
      <c r="L3958" s="138">
        <f t="shared" si="130"/>
        <v>-9.1943038753627537E-4</v>
      </c>
      <c r="M3958" s="138">
        <f t="shared" si="131"/>
        <v>2.5436100586197264E-2</v>
      </c>
    </row>
    <row r="3959" spans="9:13" x14ac:dyDescent="0.25">
      <c r="I3959" s="135">
        <v>39506</v>
      </c>
      <c r="J3959" s="136">
        <v>1367.68</v>
      </c>
      <c r="K3959" s="136">
        <v>18053.07</v>
      </c>
      <c r="L3959" s="138">
        <f t="shared" si="130"/>
        <v>-8.941899392762364E-3</v>
      </c>
      <c r="M3959" s="138">
        <f t="shared" si="131"/>
        <v>1.5463355037866678E-2</v>
      </c>
    </row>
    <row r="3960" spans="9:13" x14ac:dyDescent="0.25">
      <c r="I3960" s="135">
        <v>39507</v>
      </c>
      <c r="J3960" s="136">
        <v>1330.63</v>
      </c>
      <c r="K3960" s="136">
        <v>17766.939999999999</v>
      </c>
      <c r="L3960" s="138">
        <f t="shared" si="130"/>
        <v>-2.7089670098268567E-2</v>
      </c>
      <c r="M3960" s="138">
        <f t="shared" si="131"/>
        <v>-1.5849381850289231E-2</v>
      </c>
    </row>
    <row r="3961" spans="9:13" x14ac:dyDescent="0.25">
      <c r="I3961" s="135">
        <v>39510</v>
      </c>
      <c r="J3961" s="136">
        <v>1331.34</v>
      </c>
      <c r="K3961" s="136">
        <v>17853.71</v>
      </c>
      <c r="L3961" s="138">
        <f t="shared" si="130"/>
        <v>5.3358183717472851E-4</v>
      </c>
      <c r="M3961" s="138">
        <f t="shared" si="131"/>
        <v>4.8837897803448681E-3</v>
      </c>
    </row>
    <row r="3962" spans="9:13" x14ac:dyDescent="0.25">
      <c r="I3962" s="135">
        <v>39511</v>
      </c>
      <c r="J3962" s="136">
        <v>1326.75</v>
      </c>
      <c r="K3962" s="136">
        <v>17255.580000000002</v>
      </c>
      <c r="L3962" s="138">
        <f t="shared" si="130"/>
        <v>-3.4476542430933632E-3</v>
      </c>
      <c r="M3962" s="138">
        <f t="shared" si="131"/>
        <v>-3.3501720370723923E-2</v>
      </c>
    </row>
    <row r="3963" spans="9:13" x14ac:dyDescent="0.25">
      <c r="I3963" s="135">
        <v>39512</v>
      </c>
      <c r="J3963" s="136">
        <v>1333.7</v>
      </c>
      <c r="K3963" s="136">
        <v>17544.439999999999</v>
      </c>
      <c r="L3963" s="138">
        <f t="shared" si="130"/>
        <v>5.2383644243452383E-3</v>
      </c>
      <c r="M3963" s="138">
        <f t="shared" si="131"/>
        <v>1.6740092190468063E-2</v>
      </c>
    </row>
    <row r="3964" spans="9:13" x14ac:dyDescent="0.25">
      <c r="I3964" s="135">
        <v>39513</v>
      </c>
      <c r="J3964" s="136">
        <v>1304.3399999999999</v>
      </c>
      <c r="K3964" s="136">
        <v>17513.84</v>
      </c>
      <c r="L3964" s="138">
        <f t="shared" si="130"/>
        <v>-2.2013946164804774E-2</v>
      </c>
      <c r="M3964" s="138">
        <f t="shared" si="131"/>
        <v>-1.7441423037725084E-3</v>
      </c>
    </row>
    <row r="3965" spans="9:13" x14ac:dyDescent="0.25">
      <c r="I3965" s="135">
        <v>39514</v>
      </c>
      <c r="J3965" s="136">
        <v>1293.3699999999999</v>
      </c>
      <c r="K3965" s="136">
        <v>17575.34</v>
      </c>
      <c r="L3965" s="138">
        <f t="shared" si="130"/>
        <v>-8.4103837956361286E-3</v>
      </c>
      <c r="M3965" s="138">
        <f t="shared" si="131"/>
        <v>3.5115086126172217E-3</v>
      </c>
    </row>
    <row r="3966" spans="9:13" x14ac:dyDescent="0.25">
      <c r="I3966" s="135">
        <v>39517</v>
      </c>
      <c r="J3966" s="136">
        <v>1273.3699999999999</v>
      </c>
      <c r="K3966" s="136">
        <v>17463.95</v>
      </c>
      <c r="L3966" s="138">
        <f t="shared" si="130"/>
        <v>-1.5463479128169049E-2</v>
      </c>
      <c r="M3966" s="138">
        <f t="shared" si="131"/>
        <v>-6.3378574753034317E-3</v>
      </c>
    </row>
    <row r="3967" spans="9:13" x14ac:dyDescent="0.25">
      <c r="I3967" s="135">
        <v>39518</v>
      </c>
      <c r="J3967" s="136">
        <v>1320.65</v>
      </c>
      <c r="K3967" s="136">
        <v>17776.72</v>
      </c>
      <c r="L3967" s="138">
        <f t="shared" si="130"/>
        <v>3.7129820869032729E-2</v>
      </c>
      <c r="M3967" s="138">
        <f t="shared" si="131"/>
        <v>1.790946492631967E-2</v>
      </c>
    </row>
    <row r="3968" spans="9:13" x14ac:dyDescent="0.25">
      <c r="I3968" s="135">
        <v>39519</v>
      </c>
      <c r="J3968" s="136">
        <v>1308.77</v>
      </c>
      <c r="K3968" s="136">
        <v>18064.87</v>
      </c>
      <c r="L3968" s="138">
        <f t="shared" si="130"/>
        <v>-8.9955703630788687E-3</v>
      </c>
      <c r="M3968" s="138">
        <f t="shared" si="131"/>
        <v>1.6209401959416461E-2</v>
      </c>
    </row>
    <row r="3969" spans="9:13" x14ac:dyDescent="0.25">
      <c r="I3969" s="135">
        <v>39520</v>
      </c>
      <c r="J3969" s="136">
        <v>1315.48</v>
      </c>
      <c r="K3969" s="136">
        <v>17957.689999999999</v>
      </c>
      <c r="L3969" s="138">
        <f t="shared" si="130"/>
        <v>5.1269512595796332E-3</v>
      </c>
      <c r="M3969" s="138">
        <f t="shared" si="131"/>
        <v>-5.9330623469751121E-3</v>
      </c>
    </row>
    <row r="3970" spans="9:13" x14ac:dyDescent="0.25">
      <c r="I3970" s="135">
        <v>39521</v>
      </c>
      <c r="J3970" s="136">
        <v>1288.1400000000001</v>
      </c>
      <c r="K3970" s="136">
        <v>17877.810000000001</v>
      </c>
      <c r="L3970" s="138">
        <f t="shared" si="130"/>
        <v>-2.0783288229391489E-2</v>
      </c>
      <c r="M3970" s="138">
        <f t="shared" si="131"/>
        <v>-4.4482335979737584E-3</v>
      </c>
    </row>
    <row r="3971" spans="9:13" x14ac:dyDescent="0.25">
      <c r="I3971" s="135">
        <v>39524</v>
      </c>
      <c r="J3971" s="136">
        <v>1276.5999999999999</v>
      </c>
      <c r="K3971" s="136">
        <v>17350.599999999999</v>
      </c>
      <c r="L3971" s="138">
        <f t="shared" si="130"/>
        <v>-8.9586535625011173E-3</v>
      </c>
      <c r="M3971" s="138">
        <f t="shared" si="131"/>
        <v>-2.9489629881959967E-2</v>
      </c>
    </row>
    <row r="3972" spans="9:13" x14ac:dyDescent="0.25">
      <c r="I3972" s="135">
        <v>39525</v>
      </c>
      <c r="J3972" s="136">
        <v>1330.74</v>
      </c>
      <c r="K3972" s="136">
        <v>17606.93</v>
      </c>
      <c r="L3972" s="138">
        <f t="shared" si="130"/>
        <v>4.2409525301582408E-2</v>
      </c>
      <c r="M3972" s="138">
        <f t="shared" si="131"/>
        <v>1.4773552499625475E-2</v>
      </c>
    </row>
    <row r="3973" spans="9:13" x14ac:dyDescent="0.25">
      <c r="I3973" s="135">
        <v>39526</v>
      </c>
      <c r="J3973" s="136">
        <v>1298.42</v>
      </c>
      <c r="K3973" s="136">
        <v>17277.419999999998</v>
      </c>
      <c r="L3973" s="138">
        <f t="shared" si="130"/>
        <v>-2.4287238679231056E-2</v>
      </c>
      <c r="M3973" s="138">
        <f t="shared" si="131"/>
        <v>-1.8714790142290678E-2</v>
      </c>
    </row>
    <row r="3974" spans="9:13" x14ac:dyDescent="0.25">
      <c r="I3974" s="135">
        <v>39527</v>
      </c>
      <c r="J3974" s="136">
        <v>1329.51</v>
      </c>
      <c r="K3974" s="136">
        <v>17277.419999999998</v>
      </c>
      <c r="L3974" s="138">
        <f t="shared" si="130"/>
        <v>2.3944486375748922E-2</v>
      </c>
      <c r="M3974" s="138">
        <f t="shared" si="131"/>
        <v>0</v>
      </c>
    </row>
    <row r="3975" spans="9:13" x14ac:dyDescent="0.25">
      <c r="I3975" s="135">
        <v>39528</v>
      </c>
      <c r="J3975" s="136">
        <v>1329.51</v>
      </c>
      <c r="K3975" s="136">
        <v>17277.419999999998</v>
      </c>
      <c r="L3975" s="138">
        <f t="shared" ref="L3975:L4038" si="132">(J3975-J3974)/J3974</f>
        <v>0</v>
      </c>
      <c r="M3975" s="138">
        <f t="shared" ref="M3975:M4038" si="133">(K3975-K3974)/K3974</f>
        <v>0</v>
      </c>
    </row>
    <row r="3976" spans="9:13" x14ac:dyDescent="0.25">
      <c r="I3976" s="135">
        <v>39531</v>
      </c>
      <c r="J3976" s="136">
        <v>1349.88</v>
      </c>
      <c r="K3976" s="136">
        <v>16996.810000000001</v>
      </c>
      <c r="L3976" s="138">
        <f t="shared" si="132"/>
        <v>1.5321434212604733E-2</v>
      </c>
      <c r="M3976" s="138">
        <f t="shared" si="133"/>
        <v>-1.6241429565293716E-2</v>
      </c>
    </row>
    <row r="3977" spans="9:13" x14ac:dyDescent="0.25">
      <c r="I3977" s="135">
        <v>39532</v>
      </c>
      <c r="J3977" s="136">
        <v>1352.99</v>
      </c>
      <c r="K3977" s="136">
        <v>16986.93</v>
      </c>
      <c r="L3977" s="138">
        <f t="shared" si="132"/>
        <v>2.3039084955699023E-3</v>
      </c>
      <c r="M3977" s="138">
        <f t="shared" si="133"/>
        <v>-5.8128554711154733E-4</v>
      </c>
    </row>
    <row r="3978" spans="9:13" x14ac:dyDescent="0.25">
      <c r="I3978" s="135">
        <v>39533</v>
      </c>
      <c r="J3978" s="136">
        <v>1341.13</v>
      </c>
      <c r="K3978" s="136">
        <v>16945.669999999998</v>
      </c>
      <c r="L3978" s="138">
        <f t="shared" si="132"/>
        <v>-8.765770626538185E-3</v>
      </c>
      <c r="M3978" s="138">
        <f t="shared" si="133"/>
        <v>-2.4289262391734138E-3</v>
      </c>
    </row>
    <row r="3979" spans="9:13" x14ac:dyDescent="0.25">
      <c r="I3979" s="135">
        <v>39534</v>
      </c>
      <c r="J3979" s="136">
        <v>1325.76</v>
      </c>
      <c r="K3979" s="136">
        <v>17431.849999999999</v>
      </c>
      <c r="L3979" s="138">
        <f t="shared" si="132"/>
        <v>-1.1460484815044117E-2</v>
      </c>
      <c r="M3979" s="138">
        <f t="shared" si="133"/>
        <v>2.8690515040125316E-2</v>
      </c>
    </row>
    <row r="3980" spans="9:13" x14ac:dyDescent="0.25">
      <c r="I3980" s="135">
        <v>39535</v>
      </c>
      <c r="J3980" s="136">
        <v>1315.22</v>
      </c>
      <c r="K3980" s="136">
        <v>17404.61</v>
      </c>
      <c r="L3980" s="138">
        <f t="shared" si="132"/>
        <v>-7.9501568911416569E-3</v>
      </c>
      <c r="M3980" s="138">
        <f t="shared" si="133"/>
        <v>-1.5626568608608934E-3</v>
      </c>
    </row>
    <row r="3981" spans="9:13" x14ac:dyDescent="0.25">
      <c r="I3981" s="135">
        <v>39538</v>
      </c>
      <c r="J3981" s="136">
        <v>1322.7</v>
      </c>
      <c r="K3981" s="136">
        <v>17387.47</v>
      </c>
      <c r="L3981" s="138">
        <f t="shared" si="132"/>
        <v>5.6872614467541691E-3</v>
      </c>
      <c r="M3981" s="138">
        <f t="shared" si="133"/>
        <v>-9.8479655677429249E-4</v>
      </c>
    </row>
    <row r="3982" spans="9:13" x14ac:dyDescent="0.25">
      <c r="I3982" s="135">
        <v>39539</v>
      </c>
      <c r="J3982" s="136">
        <v>1370.18</v>
      </c>
      <c r="K3982" s="136">
        <v>17394.46</v>
      </c>
      <c r="L3982" s="138">
        <f t="shared" si="132"/>
        <v>3.5896272775383695E-2</v>
      </c>
      <c r="M3982" s="138">
        <f t="shared" si="133"/>
        <v>4.0201363395582924E-4</v>
      </c>
    </row>
    <row r="3983" spans="9:13" x14ac:dyDescent="0.25">
      <c r="I3983" s="135">
        <v>39540</v>
      </c>
      <c r="J3983" s="136">
        <v>1367.53</v>
      </c>
      <c r="K3983" s="136">
        <v>17614.66</v>
      </c>
      <c r="L3983" s="138">
        <f t="shared" si="132"/>
        <v>-1.9340524602607619E-3</v>
      </c>
      <c r="M3983" s="138">
        <f t="shared" si="133"/>
        <v>1.2659202987617938E-2</v>
      </c>
    </row>
    <row r="3984" spans="9:13" x14ac:dyDescent="0.25">
      <c r="I3984" s="135">
        <v>39541</v>
      </c>
      <c r="J3984" s="136">
        <v>1369.31</v>
      </c>
      <c r="K3984" s="136">
        <v>17885.91</v>
      </c>
      <c r="L3984" s="138">
        <f t="shared" si="132"/>
        <v>1.3016167835440339E-3</v>
      </c>
      <c r="M3984" s="138">
        <f t="shared" si="133"/>
        <v>1.5399105063623141E-2</v>
      </c>
    </row>
    <row r="3985" spans="9:13" x14ac:dyDescent="0.25">
      <c r="I3985" s="135">
        <v>39542</v>
      </c>
      <c r="J3985" s="136">
        <v>1370.4</v>
      </c>
      <c r="K3985" s="136">
        <v>18094.55</v>
      </c>
      <c r="L3985" s="138">
        <f t="shared" si="132"/>
        <v>7.9602135382064363E-4</v>
      </c>
      <c r="M3985" s="138">
        <f t="shared" si="133"/>
        <v>1.1665048074154428E-2</v>
      </c>
    </row>
    <row r="3986" spans="9:13" x14ac:dyDescent="0.25">
      <c r="I3986" s="135">
        <v>39545</v>
      </c>
      <c r="J3986" s="136">
        <v>1372.54</v>
      </c>
      <c r="K3986" s="136">
        <v>18309.759999999998</v>
      </c>
      <c r="L3986" s="138">
        <f t="shared" si="132"/>
        <v>1.5615878575597436E-3</v>
      </c>
      <c r="M3986" s="138">
        <f t="shared" si="133"/>
        <v>1.1893636481703006E-2</v>
      </c>
    </row>
    <row r="3987" spans="9:13" x14ac:dyDescent="0.25">
      <c r="I3987" s="135">
        <v>39546</v>
      </c>
      <c r="J3987" s="136">
        <v>1365.54</v>
      </c>
      <c r="K3987" s="136">
        <v>18065.509999999998</v>
      </c>
      <c r="L3987" s="138">
        <f t="shared" si="132"/>
        <v>-5.1000335145059529E-3</v>
      </c>
      <c r="M3987" s="138">
        <f t="shared" si="133"/>
        <v>-1.3339879932888253E-2</v>
      </c>
    </row>
    <row r="3988" spans="9:13" x14ac:dyDescent="0.25">
      <c r="I3988" s="135">
        <v>39547</v>
      </c>
      <c r="J3988" s="136">
        <v>1354.49</v>
      </c>
      <c r="K3988" s="136">
        <v>18034.439999999999</v>
      </c>
      <c r="L3988" s="138">
        <f t="shared" si="132"/>
        <v>-8.0920368498908525E-3</v>
      </c>
      <c r="M3988" s="138">
        <f t="shared" si="133"/>
        <v>-1.7198518060104427E-3</v>
      </c>
    </row>
    <row r="3989" spans="9:13" x14ac:dyDescent="0.25">
      <c r="I3989" s="135">
        <v>39548</v>
      </c>
      <c r="J3989" s="136">
        <v>1360.55</v>
      </c>
      <c r="K3989" s="136">
        <v>17792.45</v>
      </c>
      <c r="L3989" s="138">
        <f t="shared" si="132"/>
        <v>4.4740086674688959E-3</v>
      </c>
      <c r="M3989" s="138">
        <f t="shared" si="133"/>
        <v>-1.3418215370147228E-2</v>
      </c>
    </row>
    <row r="3990" spans="9:13" x14ac:dyDescent="0.25">
      <c r="I3990" s="135">
        <v>39549</v>
      </c>
      <c r="J3990" s="136">
        <v>1332.83</v>
      </c>
      <c r="K3990" s="136">
        <v>17666.189999999999</v>
      </c>
      <c r="L3990" s="138">
        <f t="shared" si="132"/>
        <v>-2.0374113410018029E-2</v>
      </c>
      <c r="M3990" s="138">
        <f t="shared" si="133"/>
        <v>-7.0962683610184115E-3</v>
      </c>
    </row>
    <row r="3991" spans="9:13" x14ac:dyDescent="0.25">
      <c r="I3991" s="135">
        <v>39552</v>
      </c>
      <c r="J3991" s="136">
        <v>1328.32</v>
      </c>
      <c r="K3991" s="136">
        <v>17515.98</v>
      </c>
      <c r="L3991" s="138">
        <f t="shared" si="132"/>
        <v>-3.3837773759594183E-3</v>
      </c>
      <c r="M3991" s="138">
        <f t="shared" si="133"/>
        <v>-8.5026822421812032E-3</v>
      </c>
    </row>
    <row r="3992" spans="9:13" x14ac:dyDescent="0.25">
      <c r="I3992" s="135">
        <v>39553</v>
      </c>
      <c r="J3992" s="136">
        <v>1334.43</v>
      </c>
      <c r="K3992" s="136">
        <v>17582.43</v>
      </c>
      <c r="L3992" s="138">
        <f t="shared" si="132"/>
        <v>4.5997952300651408E-3</v>
      </c>
      <c r="M3992" s="138">
        <f t="shared" si="133"/>
        <v>3.7936786865479825E-3</v>
      </c>
    </row>
    <row r="3993" spans="9:13" x14ac:dyDescent="0.25">
      <c r="I3993" s="135">
        <v>39554</v>
      </c>
      <c r="J3993" s="136">
        <v>1364.71</v>
      </c>
      <c r="K3993" s="136">
        <v>17628.45</v>
      </c>
      <c r="L3993" s="138">
        <f t="shared" si="132"/>
        <v>2.2691336375830859E-2</v>
      </c>
      <c r="M3993" s="138">
        <f t="shared" si="133"/>
        <v>2.6173856514714084E-3</v>
      </c>
    </row>
    <row r="3994" spans="9:13" x14ac:dyDescent="0.25">
      <c r="I3994" s="135">
        <v>39555</v>
      </c>
      <c r="J3994" s="136">
        <v>1365.56</v>
      </c>
      <c r="K3994" s="136">
        <v>17538.77</v>
      </c>
      <c r="L3994" s="138">
        <f t="shared" si="132"/>
        <v>6.2284294831862379E-4</v>
      </c>
      <c r="M3994" s="138">
        <f t="shared" si="133"/>
        <v>-5.087231151916379E-3</v>
      </c>
    </row>
    <row r="3995" spans="9:13" x14ac:dyDescent="0.25">
      <c r="I3995" s="135">
        <v>39556</v>
      </c>
      <c r="J3995" s="136">
        <v>1390.33</v>
      </c>
      <c r="K3995" s="136">
        <v>17470.28</v>
      </c>
      <c r="L3995" s="138">
        <f t="shared" si="132"/>
        <v>1.8139078473300319E-2</v>
      </c>
      <c r="M3995" s="138">
        <f t="shared" si="133"/>
        <v>-3.9050628977973711E-3</v>
      </c>
    </row>
    <row r="3996" spans="9:13" x14ac:dyDescent="0.25">
      <c r="I3996" s="135">
        <v>39559</v>
      </c>
      <c r="J3996" s="136">
        <v>1388.17</v>
      </c>
      <c r="K3996" s="136">
        <v>17474.79</v>
      </c>
      <c r="L3996" s="138">
        <f t="shared" si="132"/>
        <v>-1.5535879970941106E-3</v>
      </c>
      <c r="M3996" s="138">
        <f t="shared" si="133"/>
        <v>2.5815270276160644E-4</v>
      </c>
    </row>
    <row r="3997" spans="9:13" x14ac:dyDescent="0.25">
      <c r="I3997" s="135">
        <v>39560</v>
      </c>
      <c r="J3997" s="136">
        <v>1375.94</v>
      </c>
      <c r="K3997" s="136">
        <v>17566.14</v>
      </c>
      <c r="L3997" s="138">
        <f t="shared" si="132"/>
        <v>-8.8101601388879004E-3</v>
      </c>
      <c r="M3997" s="138">
        <f t="shared" si="133"/>
        <v>5.2275306312693053E-3</v>
      </c>
    </row>
    <row r="3998" spans="9:13" x14ac:dyDescent="0.25">
      <c r="I3998" s="135">
        <v>39561</v>
      </c>
      <c r="J3998" s="136">
        <v>1379.93</v>
      </c>
      <c r="K3998" s="136">
        <v>17629.5</v>
      </c>
      <c r="L3998" s="138">
        <f t="shared" si="132"/>
        <v>2.8998357486518371E-3</v>
      </c>
      <c r="M3998" s="138">
        <f t="shared" si="133"/>
        <v>3.6069392592795336E-3</v>
      </c>
    </row>
    <row r="3999" spans="9:13" x14ac:dyDescent="0.25">
      <c r="I3999" s="135">
        <v>39562</v>
      </c>
      <c r="J3999" s="136">
        <v>1388.82</v>
      </c>
      <c r="K3999" s="136">
        <v>17567.63</v>
      </c>
      <c r="L3999" s="138">
        <f t="shared" si="132"/>
        <v>6.4423557716694847E-3</v>
      </c>
      <c r="M3999" s="138">
        <f t="shared" si="133"/>
        <v>-3.5094585779516709E-3</v>
      </c>
    </row>
    <row r="4000" spans="9:13" x14ac:dyDescent="0.25">
      <c r="I4000" s="135">
        <v>39563</v>
      </c>
      <c r="J4000" s="136">
        <v>1397.84</v>
      </c>
      <c r="K4000" s="136">
        <v>17420.509999999998</v>
      </c>
      <c r="L4000" s="138">
        <f t="shared" si="132"/>
        <v>6.4947221382180426E-3</v>
      </c>
      <c r="M4000" s="138">
        <f t="shared" si="133"/>
        <v>-8.3744933152623668E-3</v>
      </c>
    </row>
    <row r="4001" spans="9:13" x14ac:dyDescent="0.25">
      <c r="I4001" s="135">
        <v>39566</v>
      </c>
      <c r="J4001" s="136">
        <v>1396.37</v>
      </c>
      <c r="K4001" s="136">
        <v>17355.82</v>
      </c>
      <c r="L4001" s="138">
        <f t="shared" si="132"/>
        <v>-1.051622503290811E-3</v>
      </c>
      <c r="M4001" s="138">
        <f t="shared" si="133"/>
        <v>-3.7134389291701964E-3</v>
      </c>
    </row>
    <row r="4002" spans="9:13" x14ac:dyDescent="0.25">
      <c r="I4002" s="135">
        <v>39567</v>
      </c>
      <c r="J4002" s="136">
        <v>1390.94</v>
      </c>
      <c r="K4002" s="136">
        <v>17446.46</v>
      </c>
      <c r="L4002" s="138">
        <f t="shared" si="132"/>
        <v>-3.8886541532687159E-3</v>
      </c>
      <c r="M4002" s="138">
        <f t="shared" si="133"/>
        <v>5.2224556373596537E-3</v>
      </c>
    </row>
    <row r="4003" spans="9:13" x14ac:dyDescent="0.25">
      <c r="I4003" s="135">
        <v>39568</v>
      </c>
      <c r="J4003" s="136">
        <v>1385.59</v>
      </c>
      <c r="K4003" s="136">
        <v>17429.939999999999</v>
      </c>
      <c r="L4003" s="138">
        <f t="shared" si="132"/>
        <v>-3.8463197549859348E-3</v>
      </c>
      <c r="M4003" s="138">
        <f t="shared" si="133"/>
        <v>-9.4689696362473743E-4</v>
      </c>
    </row>
    <row r="4004" spans="9:13" x14ac:dyDescent="0.25">
      <c r="I4004" s="135">
        <v>39569</v>
      </c>
      <c r="J4004" s="136">
        <v>1409.34</v>
      </c>
      <c r="K4004" s="136">
        <v>17429.939999999999</v>
      </c>
      <c r="L4004" s="138">
        <f t="shared" si="132"/>
        <v>1.7140712620616488E-2</v>
      </c>
      <c r="M4004" s="138">
        <f t="shared" si="133"/>
        <v>0</v>
      </c>
    </row>
    <row r="4005" spans="9:13" x14ac:dyDescent="0.25">
      <c r="I4005" s="135">
        <v>39570</v>
      </c>
      <c r="J4005" s="136">
        <v>1413.9</v>
      </c>
      <c r="K4005" s="136">
        <v>17431.759999999998</v>
      </c>
      <c r="L4005" s="138">
        <f t="shared" si="132"/>
        <v>3.2355570692665881E-3</v>
      </c>
      <c r="M4005" s="138">
        <f t="shared" si="133"/>
        <v>1.0441803012515873E-4</v>
      </c>
    </row>
    <row r="4006" spans="9:13" x14ac:dyDescent="0.25">
      <c r="I4006" s="135">
        <v>39573</v>
      </c>
      <c r="J4006" s="136">
        <v>1407.49</v>
      </c>
      <c r="K4006" s="136">
        <v>17402.38</v>
      </c>
      <c r="L4006" s="138">
        <f t="shared" si="132"/>
        <v>-4.5335596576844767E-3</v>
      </c>
      <c r="M4006" s="138">
        <f t="shared" si="133"/>
        <v>-1.6854293542360257E-3</v>
      </c>
    </row>
    <row r="4007" spans="9:13" x14ac:dyDescent="0.25">
      <c r="I4007" s="135">
        <v>39574</v>
      </c>
      <c r="J4007" s="136">
        <v>1418.26</v>
      </c>
      <c r="K4007" s="136">
        <v>17418.02</v>
      </c>
      <c r="L4007" s="138">
        <f t="shared" si="132"/>
        <v>7.6519193742051322E-3</v>
      </c>
      <c r="M4007" s="138">
        <f t="shared" si="133"/>
        <v>8.9872764529905778E-4</v>
      </c>
    </row>
    <row r="4008" spans="9:13" x14ac:dyDescent="0.25">
      <c r="I4008" s="135">
        <v>39575</v>
      </c>
      <c r="J4008" s="136">
        <v>1392.57</v>
      </c>
      <c r="K4008" s="136">
        <v>17365.349999999999</v>
      </c>
      <c r="L4008" s="138">
        <f t="shared" si="132"/>
        <v>-1.8113745011492995E-2</v>
      </c>
      <c r="M4008" s="138">
        <f t="shared" si="133"/>
        <v>-3.0238798669425049E-3</v>
      </c>
    </row>
    <row r="4009" spans="9:13" x14ac:dyDescent="0.25">
      <c r="I4009" s="135">
        <v>39576</v>
      </c>
      <c r="J4009" s="136">
        <v>1397.68</v>
      </c>
      <c r="K4009" s="136">
        <v>17377.64</v>
      </c>
      <c r="L4009" s="138">
        <f t="shared" si="132"/>
        <v>3.6694744249841141E-3</v>
      </c>
      <c r="M4009" s="138">
        <f t="shared" si="133"/>
        <v>7.0773120035017283E-4</v>
      </c>
    </row>
    <row r="4010" spans="9:13" x14ac:dyDescent="0.25">
      <c r="I4010" s="135">
        <v>39577</v>
      </c>
      <c r="J4010" s="136">
        <v>1388.28</v>
      </c>
      <c r="K4010" s="136">
        <v>17329.7</v>
      </c>
      <c r="L4010" s="138">
        <f t="shared" si="132"/>
        <v>-6.7254307137542858E-3</v>
      </c>
      <c r="M4010" s="138">
        <f t="shared" si="133"/>
        <v>-2.7587175243588137E-3</v>
      </c>
    </row>
    <row r="4011" spans="9:13" x14ac:dyDescent="0.25">
      <c r="I4011" s="135">
        <v>39580</v>
      </c>
      <c r="J4011" s="136">
        <v>1403.58</v>
      </c>
      <c r="K4011" s="136">
        <v>17420.27</v>
      </c>
      <c r="L4011" s="138">
        <f t="shared" si="132"/>
        <v>1.1020831532543835E-2</v>
      </c>
      <c r="M4011" s="138">
        <f t="shared" si="133"/>
        <v>5.2262878180233761E-3</v>
      </c>
    </row>
    <row r="4012" spans="9:13" x14ac:dyDescent="0.25">
      <c r="I4012" s="135">
        <v>39581</v>
      </c>
      <c r="J4012" s="136">
        <v>1403.04</v>
      </c>
      <c r="K4012" s="136">
        <v>17525</v>
      </c>
      <c r="L4012" s="138">
        <f t="shared" si="132"/>
        <v>-3.8473047492837149E-4</v>
      </c>
      <c r="M4012" s="138">
        <f t="shared" si="133"/>
        <v>6.0119619271113223E-3</v>
      </c>
    </row>
    <row r="4013" spans="9:13" x14ac:dyDescent="0.25">
      <c r="I4013" s="135">
        <v>39582</v>
      </c>
      <c r="J4013" s="136">
        <v>1408.66</v>
      </c>
      <c r="K4013" s="136">
        <v>17724.27</v>
      </c>
      <c r="L4013" s="138">
        <f t="shared" si="132"/>
        <v>4.005587866347444E-3</v>
      </c>
      <c r="M4013" s="138">
        <f t="shared" si="133"/>
        <v>1.1370613409415146E-2</v>
      </c>
    </row>
    <row r="4014" spans="9:13" x14ac:dyDescent="0.25">
      <c r="I4014" s="135">
        <v>39583</v>
      </c>
      <c r="J4014" s="136">
        <v>1423.57</v>
      </c>
      <c r="K4014" s="136">
        <v>17724.27</v>
      </c>
      <c r="L4014" s="138">
        <f t="shared" si="132"/>
        <v>1.0584527139267001E-2</v>
      </c>
      <c r="M4014" s="138">
        <f t="shared" si="133"/>
        <v>0</v>
      </c>
    </row>
    <row r="4015" spans="9:13" x14ac:dyDescent="0.25">
      <c r="I4015" s="135">
        <v>39584</v>
      </c>
      <c r="J4015" s="136">
        <v>1425.35</v>
      </c>
      <c r="K4015" s="136">
        <v>17724.27</v>
      </c>
      <c r="L4015" s="138">
        <f t="shared" si="132"/>
        <v>1.2503775718791298E-3</v>
      </c>
      <c r="M4015" s="138">
        <f t="shared" si="133"/>
        <v>0</v>
      </c>
    </row>
    <row r="4016" spans="9:13" x14ac:dyDescent="0.25">
      <c r="I4016" s="135">
        <v>39587</v>
      </c>
      <c r="J4016" s="136">
        <v>1426.63</v>
      </c>
      <c r="K4016" s="136">
        <v>17815.34</v>
      </c>
      <c r="L4016" s="138">
        <f t="shared" si="132"/>
        <v>8.9802504647995237E-4</v>
      </c>
      <c r="M4016" s="138">
        <f t="shared" si="133"/>
        <v>5.1381523752459029E-3</v>
      </c>
    </row>
    <row r="4017" spans="9:13" x14ac:dyDescent="0.25">
      <c r="I4017" s="135">
        <v>39588</v>
      </c>
      <c r="J4017" s="136">
        <v>1413.4</v>
      </c>
      <c r="K4017" s="136">
        <v>17776.599999999999</v>
      </c>
      <c r="L4017" s="138">
        <f t="shared" si="132"/>
        <v>-9.2736028262408732E-3</v>
      </c>
      <c r="M4017" s="138">
        <f t="shared" si="133"/>
        <v>-2.1745304888933694E-3</v>
      </c>
    </row>
    <row r="4018" spans="9:13" x14ac:dyDescent="0.25">
      <c r="I4018" s="135">
        <v>39589</v>
      </c>
      <c r="J4018" s="136">
        <v>1390.71</v>
      </c>
      <c r="K4018" s="136">
        <v>17722.97</v>
      </c>
      <c r="L4018" s="138">
        <f t="shared" si="132"/>
        <v>-1.6053488043016876E-2</v>
      </c>
      <c r="M4018" s="138">
        <f t="shared" si="133"/>
        <v>-3.016887368788035E-3</v>
      </c>
    </row>
    <row r="4019" spans="9:13" x14ac:dyDescent="0.25">
      <c r="I4019" s="135">
        <v>39590</v>
      </c>
      <c r="J4019" s="136">
        <v>1394.35</v>
      </c>
      <c r="K4019" s="136">
        <v>17371.47</v>
      </c>
      <c r="L4019" s="138">
        <f t="shared" si="132"/>
        <v>2.6173681069380909E-3</v>
      </c>
      <c r="M4019" s="138">
        <f t="shared" si="133"/>
        <v>-1.9833018957883468E-2</v>
      </c>
    </row>
    <row r="4020" spans="9:13" x14ac:dyDescent="0.25">
      <c r="I4020" s="135">
        <v>39591</v>
      </c>
      <c r="J4020" s="136">
        <v>1375.93</v>
      </c>
      <c r="K4020" s="136">
        <v>17152.04</v>
      </c>
      <c r="L4020" s="138">
        <f t="shared" si="132"/>
        <v>-1.3210456485100474E-2</v>
      </c>
      <c r="M4020" s="138">
        <f t="shared" si="133"/>
        <v>-1.2631631059432522E-2</v>
      </c>
    </row>
    <row r="4021" spans="9:13" x14ac:dyDescent="0.25">
      <c r="I4021" s="135">
        <v>39594</v>
      </c>
      <c r="J4021" s="136">
        <v>1375.93</v>
      </c>
      <c r="K4021" s="136">
        <v>17246.3</v>
      </c>
      <c r="L4021" s="138">
        <f t="shared" si="132"/>
        <v>0</v>
      </c>
      <c r="M4021" s="138">
        <f t="shared" si="133"/>
        <v>5.4955562137214229E-3</v>
      </c>
    </row>
    <row r="4022" spans="9:13" x14ac:dyDescent="0.25">
      <c r="I4022" s="135">
        <v>39595</v>
      </c>
      <c r="J4022" s="136">
        <v>1385.35</v>
      </c>
      <c r="K4022" s="136">
        <v>17084.28</v>
      </c>
      <c r="L4022" s="138">
        <f t="shared" si="132"/>
        <v>6.8462785170756105E-3</v>
      </c>
      <c r="M4022" s="138">
        <f t="shared" si="133"/>
        <v>-9.3944788157460119E-3</v>
      </c>
    </row>
    <row r="4023" spans="9:13" x14ac:dyDescent="0.25">
      <c r="I4023" s="135">
        <v>39596</v>
      </c>
      <c r="J4023" s="136">
        <v>1390.84</v>
      </c>
      <c r="K4023" s="136">
        <v>17099.330000000002</v>
      </c>
      <c r="L4023" s="138">
        <f t="shared" si="132"/>
        <v>3.9628974627350559E-3</v>
      </c>
      <c r="M4023" s="138">
        <f t="shared" si="133"/>
        <v>8.8092679352029535E-4</v>
      </c>
    </row>
    <row r="4024" spans="9:13" x14ac:dyDescent="0.25">
      <c r="I4024" s="135">
        <v>39597</v>
      </c>
      <c r="J4024" s="136">
        <v>1398.26</v>
      </c>
      <c r="K4024" s="136">
        <v>16911.5</v>
      </c>
      <c r="L4024" s="138">
        <f t="shared" si="132"/>
        <v>5.3349055247189272E-3</v>
      </c>
      <c r="M4024" s="138">
        <f t="shared" si="133"/>
        <v>-1.0984640918679371E-2</v>
      </c>
    </row>
    <row r="4025" spans="9:13" x14ac:dyDescent="0.25">
      <c r="I4025" s="135">
        <v>39598</v>
      </c>
      <c r="J4025" s="136">
        <v>1400.38</v>
      </c>
      <c r="K4025" s="136">
        <v>17130.79</v>
      </c>
      <c r="L4025" s="138">
        <f t="shared" si="132"/>
        <v>1.5161700971207917E-3</v>
      </c>
      <c r="M4025" s="138">
        <f t="shared" si="133"/>
        <v>1.2966916003902722E-2</v>
      </c>
    </row>
    <row r="4026" spans="9:13" x14ac:dyDescent="0.25">
      <c r="I4026" s="135">
        <v>39601</v>
      </c>
      <c r="J4026" s="136">
        <v>1385.67</v>
      </c>
      <c r="K4026" s="136">
        <v>17259.14</v>
      </c>
      <c r="L4026" s="138">
        <f t="shared" si="132"/>
        <v>-1.0504291692254985E-2</v>
      </c>
      <c r="M4026" s="138">
        <f t="shared" si="133"/>
        <v>7.4923573285294223E-3</v>
      </c>
    </row>
    <row r="4027" spans="9:13" x14ac:dyDescent="0.25">
      <c r="I4027" s="135">
        <v>39602</v>
      </c>
      <c r="J4027" s="136">
        <v>1377.65</v>
      </c>
      <c r="K4027" s="136">
        <v>17267.97</v>
      </c>
      <c r="L4027" s="138">
        <f t="shared" si="132"/>
        <v>-5.7878138373494278E-3</v>
      </c>
      <c r="M4027" s="138">
        <f t="shared" si="133"/>
        <v>5.116129772399869E-4</v>
      </c>
    </row>
    <row r="4028" spans="9:13" x14ac:dyDescent="0.25">
      <c r="I4028" s="135">
        <v>39603</v>
      </c>
      <c r="J4028" s="136">
        <v>1377.2</v>
      </c>
      <c r="K4028" s="136">
        <v>17119.53</v>
      </c>
      <c r="L4028" s="138">
        <f t="shared" si="132"/>
        <v>-3.266431967481185E-4</v>
      </c>
      <c r="M4028" s="138">
        <f t="shared" si="133"/>
        <v>-8.5962623284614407E-3</v>
      </c>
    </row>
    <row r="4029" spans="9:13" x14ac:dyDescent="0.25">
      <c r="I4029" s="135">
        <v>39604</v>
      </c>
      <c r="J4029" s="136">
        <v>1404.05</v>
      </c>
      <c r="K4029" s="136">
        <v>16985.39</v>
      </c>
      <c r="L4029" s="138">
        <f t="shared" si="132"/>
        <v>1.9496079000871268E-2</v>
      </c>
      <c r="M4029" s="138">
        <f t="shared" si="133"/>
        <v>-7.8354954838128991E-3</v>
      </c>
    </row>
    <row r="4030" spans="9:13" x14ac:dyDescent="0.25">
      <c r="I4030" s="135">
        <v>39605</v>
      </c>
      <c r="J4030" s="136">
        <v>1360.68</v>
      </c>
      <c r="K4030" s="136">
        <v>16981</v>
      </c>
      <c r="L4030" s="138">
        <f t="shared" si="132"/>
        <v>-3.0889213347102946E-2</v>
      </c>
      <c r="M4030" s="138">
        <f t="shared" si="133"/>
        <v>-2.5845741546113562E-4</v>
      </c>
    </row>
    <row r="4031" spans="9:13" x14ac:dyDescent="0.25">
      <c r="I4031" s="135">
        <v>39608</v>
      </c>
      <c r="J4031" s="136">
        <v>1361.76</v>
      </c>
      <c r="K4031" s="136">
        <v>16900.66</v>
      </c>
      <c r="L4031" s="138">
        <f t="shared" si="132"/>
        <v>7.9372078666543726E-4</v>
      </c>
      <c r="M4031" s="138">
        <f t="shared" si="133"/>
        <v>-4.7311701313232524E-3</v>
      </c>
    </row>
    <row r="4032" spans="9:13" x14ac:dyDescent="0.25">
      <c r="I4032" s="135">
        <v>39609</v>
      </c>
      <c r="J4032" s="136">
        <v>1358.44</v>
      </c>
      <c r="K4032" s="136">
        <v>16735.71</v>
      </c>
      <c r="L4032" s="138">
        <f t="shared" si="132"/>
        <v>-2.4380213840911294E-3</v>
      </c>
      <c r="M4032" s="138">
        <f t="shared" si="133"/>
        <v>-9.7599738708429567E-3</v>
      </c>
    </row>
    <row r="4033" spans="9:13" x14ac:dyDescent="0.25">
      <c r="I4033" s="135">
        <v>39610</v>
      </c>
      <c r="J4033" s="136">
        <v>1335.49</v>
      </c>
      <c r="K4033" s="136">
        <v>16650.27</v>
      </c>
      <c r="L4033" s="138">
        <f t="shared" si="132"/>
        <v>-1.6894378846323756E-2</v>
      </c>
      <c r="M4033" s="138">
        <f t="shared" si="133"/>
        <v>-5.1052509872600979E-3</v>
      </c>
    </row>
    <row r="4034" spans="9:13" x14ac:dyDescent="0.25">
      <c r="I4034" s="135">
        <v>39611</v>
      </c>
      <c r="J4034" s="136">
        <v>1339.87</v>
      </c>
      <c r="K4034" s="136">
        <v>16423.560000000001</v>
      </c>
      <c r="L4034" s="138">
        <f t="shared" si="132"/>
        <v>3.2796950931866819E-3</v>
      </c>
      <c r="M4034" s="138">
        <f t="shared" si="133"/>
        <v>-1.3615995416290494E-2</v>
      </c>
    </row>
    <row r="4035" spans="9:13" x14ac:dyDescent="0.25">
      <c r="I4035" s="135">
        <v>39612</v>
      </c>
      <c r="J4035" s="136">
        <v>1360.03</v>
      </c>
      <c r="K4035" s="136">
        <v>16491.54</v>
      </c>
      <c r="L4035" s="138">
        <f t="shared" si="132"/>
        <v>1.504623582884913E-2</v>
      </c>
      <c r="M4035" s="138">
        <f t="shared" si="133"/>
        <v>4.1391756720223606E-3</v>
      </c>
    </row>
    <row r="4036" spans="9:13" x14ac:dyDescent="0.25">
      <c r="I4036" s="135">
        <v>39615</v>
      </c>
      <c r="J4036" s="136">
        <v>1360.14</v>
      </c>
      <c r="K4036" s="136">
        <v>16602.47</v>
      </c>
      <c r="L4036" s="138">
        <f t="shared" si="132"/>
        <v>8.088056881107574E-5</v>
      </c>
      <c r="M4036" s="138">
        <f t="shared" si="133"/>
        <v>6.7264791523411567E-3</v>
      </c>
    </row>
    <row r="4037" spans="9:13" x14ac:dyDescent="0.25">
      <c r="I4037" s="135">
        <v>39616</v>
      </c>
      <c r="J4037" s="136">
        <v>1350.93</v>
      </c>
      <c r="K4037" s="136">
        <v>16694.68</v>
      </c>
      <c r="L4037" s="138">
        <f t="shared" si="132"/>
        <v>-6.7713617715823632E-3</v>
      </c>
      <c r="M4037" s="138">
        <f t="shared" si="133"/>
        <v>5.553992869735595E-3</v>
      </c>
    </row>
    <row r="4038" spans="9:13" x14ac:dyDescent="0.25">
      <c r="I4038" s="135">
        <v>39617</v>
      </c>
      <c r="J4038" s="136">
        <v>1337.81</v>
      </c>
      <c r="K4038" s="136">
        <v>16826.12</v>
      </c>
      <c r="L4038" s="138">
        <f t="shared" si="132"/>
        <v>-9.7118281480166394E-3</v>
      </c>
      <c r="M4038" s="138">
        <f t="shared" si="133"/>
        <v>7.8731667812739561E-3</v>
      </c>
    </row>
    <row r="4039" spans="9:13" x14ac:dyDescent="0.25">
      <c r="I4039" s="135">
        <v>39618</v>
      </c>
      <c r="J4039" s="136">
        <v>1342.83</v>
      </c>
      <c r="K4039" s="136">
        <v>16728.09</v>
      </c>
      <c r="L4039" s="138">
        <f t="shared" ref="L4039:L4102" si="134">(J4039-J4038)/J4038</f>
        <v>3.7524013125929557E-3</v>
      </c>
      <c r="M4039" s="138">
        <f t="shared" ref="M4039:M4102" si="135">(K4039-K4038)/K4038</f>
        <v>-5.8260609100611932E-3</v>
      </c>
    </row>
    <row r="4040" spans="9:13" x14ac:dyDescent="0.25">
      <c r="I4040" s="135">
        <v>39619</v>
      </c>
      <c r="J4040" s="136">
        <v>1317.93</v>
      </c>
      <c r="K4040" s="136">
        <v>16802.38</v>
      </c>
      <c r="L4040" s="138">
        <f t="shared" si="134"/>
        <v>-1.8542927995352999E-2</v>
      </c>
      <c r="M4040" s="138">
        <f t="shared" si="135"/>
        <v>4.4410330169194975E-3</v>
      </c>
    </row>
    <row r="4041" spans="9:13" x14ac:dyDescent="0.25">
      <c r="I4041" s="135">
        <v>39622</v>
      </c>
      <c r="J4041" s="136">
        <v>1318</v>
      </c>
      <c r="K4041" s="136">
        <v>16722.96</v>
      </c>
      <c r="L4041" s="138">
        <f t="shared" si="134"/>
        <v>5.3113594803924591E-5</v>
      </c>
      <c r="M4041" s="138">
        <f t="shared" si="135"/>
        <v>-4.7267113349419481E-3</v>
      </c>
    </row>
    <row r="4042" spans="9:13" x14ac:dyDescent="0.25">
      <c r="I4042" s="135">
        <v>39623</v>
      </c>
      <c r="J4042" s="136">
        <v>1314.29</v>
      </c>
      <c r="K4042" s="136">
        <v>16558.18</v>
      </c>
      <c r="L4042" s="138">
        <f t="shared" si="134"/>
        <v>-2.8148710166919851E-3</v>
      </c>
      <c r="M4042" s="138">
        <f t="shared" si="135"/>
        <v>-9.8535187550528643E-3</v>
      </c>
    </row>
    <row r="4043" spans="9:13" x14ac:dyDescent="0.25">
      <c r="I4043" s="135">
        <v>39624</v>
      </c>
      <c r="J4043" s="136">
        <v>1321.97</v>
      </c>
      <c r="K4043" s="136">
        <v>16579.439999999999</v>
      </c>
      <c r="L4043" s="138">
        <f t="shared" si="134"/>
        <v>5.8434592061113334E-3</v>
      </c>
      <c r="M4043" s="138">
        <f t="shared" si="135"/>
        <v>1.2839575363958115E-3</v>
      </c>
    </row>
    <row r="4044" spans="9:13" x14ac:dyDescent="0.25">
      <c r="I4044" s="135">
        <v>39625</v>
      </c>
      <c r="J4044" s="136">
        <v>1283.1500000000001</v>
      </c>
      <c r="K4044" s="136">
        <v>16393.48</v>
      </c>
      <c r="L4044" s="138">
        <f t="shared" si="134"/>
        <v>-2.936526547501073E-2</v>
      </c>
      <c r="M4044" s="138">
        <f t="shared" si="135"/>
        <v>-1.1216301636243393E-2</v>
      </c>
    </row>
    <row r="4045" spans="9:13" x14ac:dyDescent="0.25">
      <c r="I4045" s="135">
        <v>39626</v>
      </c>
      <c r="J4045" s="136">
        <v>1278.3800000000001</v>
      </c>
      <c r="K4045" s="136">
        <v>16336.67</v>
      </c>
      <c r="L4045" s="138">
        <f t="shared" si="134"/>
        <v>-3.7174141760511099E-3</v>
      </c>
      <c r="M4045" s="138">
        <f t="shared" si="135"/>
        <v>-3.4654020988831836E-3</v>
      </c>
    </row>
    <row r="4046" spans="9:13" x14ac:dyDescent="0.25">
      <c r="I4046" s="135">
        <v>39629</v>
      </c>
      <c r="J4046" s="136">
        <v>1280</v>
      </c>
      <c r="K4046" s="136">
        <v>16293.97</v>
      </c>
      <c r="L4046" s="138">
        <f t="shared" si="134"/>
        <v>1.267228836496105E-3</v>
      </c>
      <c r="M4046" s="138">
        <f t="shared" si="135"/>
        <v>-2.6137517621400647E-3</v>
      </c>
    </row>
    <row r="4047" spans="9:13" x14ac:dyDescent="0.25">
      <c r="I4047" s="135">
        <v>39630</v>
      </c>
      <c r="J4047" s="136">
        <v>1284.9100000000001</v>
      </c>
      <c r="K4047" s="136">
        <v>16170.25</v>
      </c>
      <c r="L4047" s="138">
        <f t="shared" si="134"/>
        <v>3.8359375000000641E-3</v>
      </c>
      <c r="M4047" s="138">
        <f t="shared" si="135"/>
        <v>-7.5929929906584674E-3</v>
      </c>
    </row>
    <row r="4048" spans="9:13" x14ac:dyDescent="0.25">
      <c r="I4048" s="135">
        <v>39631</v>
      </c>
      <c r="J4048" s="136">
        <v>1261.52</v>
      </c>
      <c r="K4048" s="136">
        <v>15722.15</v>
      </c>
      <c r="L4048" s="138">
        <f t="shared" si="134"/>
        <v>-1.8203609591333322E-2</v>
      </c>
      <c r="M4048" s="138">
        <f t="shared" si="135"/>
        <v>-2.7711383559314195E-2</v>
      </c>
    </row>
    <row r="4049" spans="9:13" x14ac:dyDescent="0.25">
      <c r="I4049" s="135">
        <v>39632</v>
      </c>
      <c r="J4049" s="136">
        <v>1262.9000000000001</v>
      </c>
      <c r="K4049" s="136">
        <v>15135.61</v>
      </c>
      <c r="L4049" s="138">
        <f t="shared" si="134"/>
        <v>1.0939184475871244E-3</v>
      </c>
      <c r="M4049" s="138">
        <f t="shared" si="135"/>
        <v>-3.7306602468491844E-2</v>
      </c>
    </row>
    <row r="4050" spans="9:13" x14ac:dyDescent="0.25">
      <c r="I4050" s="135">
        <v>39633</v>
      </c>
      <c r="J4050" s="136">
        <v>1262.9000000000001</v>
      </c>
      <c r="K4050" s="136">
        <v>15040.75</v>
      </c>
      <c r="L4050" s="138">
        <f t="shared" si="134"/>
        <v>0</v>
      </c>
      <c r="M4050" s="138">
        <f t="shared" si="135"/>
        <v>-6.2673390765222263E-3</v>
      </c>
    </row>
    <row r="4051" spans="9:13" x14ac:dyDescent="0.25">
      <c r="I4051" s="135">
        <v>39636</v>
      </c>
      <c r="J4051" s="136">
        <v>1252.31</v>
      </c>
      <c r="K4051" s="136">
        <v>14955.58</v>
      </c>
      <c r="L4051" s="138">
        <f t="shared" si="134"/>
        <v>-8.3854620318316135E-3</v>
      </c>
      <c r="M4051" s="138">
        <f t="shared" si="135"/>
        <v>-5.6626165583498209E-3</v>
      </c>
    </row>
    <row r="4052" spans="9:13" x14ac:dyDescent="0.25">
      <c r="I4052" s="135">
        <v>39637</v>
      </c>
      <c r="J4052" s="136">
        <v>1273.7</v>
      </c>
      <c r="K4052" s="136">
        <v>14434.17</v>
      </c>
      <c r="L4052" s="138">
        <f t="shared" si="134"/>
        <v>1.7080435355463185E-2</v>
      </c>
      <c r="M4052" s="138">
        <f t="shared" si="135"/>
        <v>-3.4863910326446708E-2</v>
      </c>
    </row>
    <row r="4053" spans="9:13" x14ac:dyDescent="0.25">
      <c r="I4053" s="135">
        <v>39638</v>
      </c>
      <c r="J4053" s="136">
        <v>1244.69</v>
      </c>
      <c r="K4053" s="136">
        <v>14594.04</v>
      </c>
      <c r="L4053" s="138">
        <f t="shared" si="134"/>
        <v>-2.2776163931852077E-2</v>
      </c>
      <c r="M4053" s="138">
        <f t="shared" si="135"/>
        <v>1.1075801379642945E-2</v>
      </c>
    </row>
    <row r="4054" spans="9:13" x14ac:dyDescent="0.25">
      <c r="I4054" s="135">
        <v>39639</v>
      </c>
      <c r="J4054" s="136">
        <v>1253.3900000000001</v>
      </c>
      <c r="K4054" s="136">
        <v>14825.4</v>
      </c>
      <c r="L4054" s="138">
        <f t="shared" si="134"/>
        <v>6.9896922125188164E-3</v>
      </c>
      <c r="M4054" s="138">
        <f t="shared" si="135"/>
        <v>1.5853046860225047E-2</v>
      </c>
    </row>
    <row r="4055" spans="9:13" x14ac:dyDescent="0.25">
      <c r="I4055" s="135">
        <v>39640</v>
      </c>
      <c r="J4055" s="136">
        <v>1239.49</v>
      </c>
      <c r="K4055" s="136">
        <v>14712.23</v>
      </c>
      <c r="L4055" s="138">
        <f t="shared" si="134"/>
        <v>-1.1089924125770981E-2</v>
      </c>
      <c r="M4055" s="138">
        <f t="shared" si="135"/>
        <v>-7.633520849353142E-3</v>
      </c>
    </row>
    <row r="4056" spans="9:13" x14ac:dyDescent="0.25">
      <c r="I4056" s="135">
        <v>39643</v>
      </c>
      <c r="J4056" s="136">
        <v>1228.3</v>
      </c>
      <c r="K4056" s="136">
        <v>15006.05</v>
      </c>
      <c r="L4056" s="138">
        <f t="shared" si="134"/>
        <v>-9.0279066390209321E-3</v>
      </c>
      <c r="M4056" s="138">
        <f t="shared" si="135"/>
        <v>1.9971139657278314E-2</v>
      </c>
    </row>
    <row r="4057" spans="9:13" x14ac:dyDescent="0.25">
      <c r="I4057" s="135">
        <v>39644</v>
      </c>
      <c r="J4057" s="136">
        <v>1214.9100000000001</v>
      </c>
      <c r="K4057" s="136">
        <v>14610.54</v>
      </c>
      <c r="L4057" s="138">
        <f t="shared" si="134"/>
        <v>-1.0901245624033114E-2</v>
      </c>
      <c r="M4057" s="138">
        <f t="shared" si="135"/>
        <v>-2.6356702796538622E-2</v>
      </c>
    </row>
    <row r="4058" spans="9:13" x14ac:dyDescent="0.25">
      <c r="I4058" s="135">
        <v>39645</v>
      </c>
      <c r="J4058" s="136">
        <v>1245.3599999999999</v>
      </c>
      <c r="K4058" s="136">
        <v>14321.11</v>
      </c>
      <c r="L4058" s="138">
        <f t="shared" si="134"/>
        <v>2.5063584956910238E-2</v>
      </c>
      <c r="M4058" s="138">
        <f t="shared" si="135"/>
        <v>-1.9809671648002077E-2</v>
      </c>
    </row>
    <row r="4059" spans="9:13" x14ac:dyDescent="0.25">
      <c r="I4059" s="135">
        <v>39646</v>
      </c>
      <c r="J4059" s="136">
        <v>1260.32</v>
      </c>
      <c r="K4059" s="136">
        <v>14198</v>
      </c>
      <c r="L4059" s="138">
        <f t="shared" si="134"/>
        <v>1.2012590736815088E-2</v>
      </c>
      <c r="M4059" s="138">
        <f t="shared" si="135"/>
        <v>-8.5964006979906294E-3</v>
      </c>
    </row>
    <row r="4060" spans="9:13" x14ac:dyDescent="0.25">
      <c r="I4060" s="135">
        <v>39647</v>
      </c>
      <c r="J4060" s="136">
        <v>1260.68</v>
      </c>
      <c r="K4060" s="136">
        <v>13914.08</v>
      </c>
      <c r="L4060" s="138">
        <f t="shared" si="134"/>
        <v>2.856417417799665E-4</v>
      </c>
      <c r="M4060" s="138">
        <f t="shared" si="135"/>
        <v>-1.999718270178899E-2</v>
      </c>
    </row>
    <row r="4061" spans="9:13" x14ac:dyDescent="0.25">
      <c r="I4061" s="135">
        <v>39650</v>
      </c>
      <c r="J4061" s="136">
        <v>1260</v>
      </c>
      <c r="K4061" s="136">
        <v>13789.97</v>
      </c>
      <c r="L4061" s="138">
        <f t="shared" si="134"/>
        <v>-5.3939143954061589E-4</v>
      </c>
      <c r="M4061" s="138">
        <f t="shared" si="135"/>
        <v>-8.9197417292412127E-3</v>
      </c>
    </row>
    <row r="4062" spans="9:13" x14ac:dyDescent="0.25">
      <c r="I4062" s="135">
        <v>39651</v>
      </c>
      <c r="J4062" s="136">
        <v>1277</v>
      </c>
      <c r="K4062" s="136">
        <v>13556.91</v>
      </c>
      <c r="L4062" s="138">
        <f t="shared" si="134"/>
        <v>1.3492063492063493E-2</v>
      </c>
      <c r="M4062" s="138">
        <f t="shared" si="135"/>
        <v>-1.6900689414117615E-2</v>
      </c>
    </row>
    <row r="4063" spans="9:13" x14ac:dyDescent="0.25">
      <c r="I4063" s="135">
        <v>39652</v>
      </c>
      <c r="J4063" s="136">
        <v>1282.19</v>
      </c>
      <c r="K4063" s="136">
        <v>13479.92</v>
      </c>
      <c r="L4063" s="138">
        <f t="shared" si="134"/>
        <v>4.0642129992169576E-3</v>
      </c>
      <c r="M4063" s="138">
        <f t="shared" si="135"/>
        <v>-5.6790227271553608E-3</v>
      </c>
    </row>
    <row r="4064" spans="9:13" x14ac:dyDescent="0.25">
      <c r="I4064" s="135">
        <v>39653</v>
      </c>
      <c r="J4064" s="136">
        <v>1252.54</v>
      </c>
      <c r="K4064" s="136">
        <v>13274.93</v>
      </c>
      <c r="L4064" s="138">
        <f t="shared" si="134"/>
        <v>-2.3124497929324118E-2</v>
      </c>
      <c r="M4064" s="138">
        <f t="shared" si="135"/>
        <v>-1.5207063543403803E-2</v>
      </c>
    </row>
    <row r="4065" spans="9:13" x14ac:dyDescent="0.25">
      <c r="I4065" s="135">
        <v>39654</v>
      </c>
      <c r="J4065" s="136">
        <v>1257.76</v>
      </c>
      <c r="K4065" s="136">
        <v>13351.49</v>
      </c>
      <c r="L4065" s="138">
        <f t="shared" si="134"/>
        <v>4.1675315758379194E-3</v>
      </c>
      <c r="M4065" s="138">
        <f t="shared" si="135"/>
        <v>5.7672620495926898E-3</v>
      </c>
    </row>
    <row r="4066" spans="9:13" x14ac:dyDescent="0.25">
      <c r="I4066" s="135">
        <v>39657</v>
      </c>
      <c r="J4066" s="136">
        <v>1234.3699999999999</v>
      </c>
      <c r="K4066" s="136">
        <v>13351.49</v>
      </c>
      <c r="L4066" s="138">
        <f t="shared" si="134"/>
        <v>-1.8596552601450277E-2</v>
      </c>
      <c r="M4066" s="138">
        <f t="shared" si="135"/>
        <v>0</v>
      </c>
    </row>
    <row r="4067" spans="9:13" x14ac:dyDescent="0.25">
      <c r="I4067" s="135">
        <v>39658</v>
      </c>
      <c r="J4067" s="136">
        <v>1263.2</v>
      </c>
      <c r="K4067" s="136">
        <v>13351.49</v>
      </c>
      <c r="L4067" s="138">
        <f t="shared" si="134"/>
        <v>2.3356043973849137E-2</v>
      </c>
      <c r="M4067" s="138">
        <f t="shared" si="135"/>
        <v>0</v>
      </c>
    </row>
    <row r="4068" spans="9:13" x14ac:dyDescent="0.25">
      <c r="I4068" s="135">
        <v>39659</v>
      </c>
      <c r="J4068" s="136">
        <v>1284.26</v>
      </c>
      <c r="K4068" s="136">
        <v>13392.11</v>
      </c>
      <c r="L4068" s="138">
        <f t="shared" si="134"/>
        <v>1.6671944268524339E-2</v>
      </c>
      <c r="M4068" s="138">
        <f t="shared" si="135"/>
        <v>3.0423570702596339E-3</v>
      </c>
    </row>
    <row r="4069" spans="9:13" x14ac:dyDescent="0.25">
      <c r="I4069" s="135">
        <v>39660</v>
      </c>
      <c r="J4069" s="136">
        <v>1267.3800000000001</v>
      </c>
      <c r="K4069" s="136">
        <v>13765.45</v>
      </c>
      <c r="L4069" s="138">
        <f t="shared" si="134"/>
        <v>-1.3143755937271177E-2</v>
      </c>
      <c r="M4069" s="138">
        <f t="shared" si="135"/>
        <v>2.7877608532187993E-2</v>
      </c>
    </row>
    <row r="4070" spans="9:13" x14ac:dyDescent="0.25">
      <c r="I4070" s="135">
        <v>39661</v>
      </c>
      <c r="J4070" s="136">
        <v>1260.31</v>
      </c>
      <c r="K4070" s="136">
        <v>13818.87</v>
      </c>
      <c r="L4070" s="138">
        <f t="shared" si="134"/>
        <v>-5.5784374063028953E-3</v>
      </c>
      <c r="M4070" s="138">
        <f t="shared" si="135"/>
        <v>3.8807303793192429E-3</v>
      </c>
    </row>
    <row r="4071" spans="9:13" x14ac:dyDescent="0.25">
      <c r="I4071" s="135">
        <v>39664</v>
      </c>
      <c r="J4071" s="136">
        <v>1249.01</v>
      </c>
      <c r="K4071" s="136">
        <v>13482.62</v>
      </c>
      <c r="L4071" s="138">
        <f t="shared" si="134"/>
        <v>-8.9660480358006792E-3</v>
      </c>
      <c r="M4071" s="138">
        <f t="shared" si="135"/>
        <v>-2.4332669747960577E-2</v>
      </c>
    </row>
    <row r="4072" spans="9:13" x14ac:dyDescent="0.25">
      <c r="I4072" s="135">
        <v>39665</v>
      </c>
      <c r="J4072" s="136">
        <v>1284.8800000000001</v>
      </c>
      <c r="K4072" s="136">
        <v>13266.27</v>
      </c>
      <c r="L4072" s="138">
        <f t="shared" si="134"/>
        <v>2.8718745246235113E-2</v>
      </c>
      <c r="M4072" s="138">
        <f t="shared" si="135"/>
        <v>-1.6046584417568718E-2</v>
      </c>
    </row>
    <row r="4073" spans="9:13" x14ac:dyDescent="0.25">
      <c r="I4073" s="135">
        <v>39666</v>
      </c>
      <c r="J4073" s="136">
        <v>1289.19</v>
      </c>
      <c r="K4073" s="136">
        <v>13317.9</v>
      </c>
      <c r="L4073" s="138">
        <f t="shared" si="134"/>
        <v>3.3543988543676801E-3</v>
      </c>
      <c r="M4073" s="138">
        <f t="shared" si="135"/>
        <v>3.8918249063225156E-3</v>
      </c>
    </row>
    <row r="4074" spans="9:13" x14ac:dyDescent="0.25">
      <c r="I4074" s="135">
        <v>39667</v>
      </c>
      <c r="J4074" s="136">
        <v>1266.07</v>
      </c>
      <c r="K4074" s="136">
        <v>13242.19</v>
      </c>
      <c r="L4074" s="138">
        <f t="shared" si="134"/>
        <v>-1.7933741341462559E-2</v>
      </c>
      <c r="M4074" s="138">
        <f t="shared" si="135"/>
        <v>-5.6848301909459545E-3</v>
      </c>
    </row>
    <row r="4075" spans="9:13" x14ac:dyDescent="0.25">
      <c r="I4075" s="135">
        <v>39668</v>
      </c>
      <c r="J4075" s="136">
        <v>1296.32</v>
      </c>
      <c r="K4075" s="136">
        <v>12715.52</v>
      </c>
      <c r="L4075" s="138">
        <f t="shared" si="134"/>
        <v>2.3892833729572616E-2</v>
      </c>
      <c r="M4075" s="138">
        <f t="shared" si="135"/>
        <v>-3.9772122284909069E-2</v>
      </c>
    </row>
    <row r="4076" spans="9:13" x14ac:dyDescent="0.25">
      <c r="I4076" s="135">
        <v>39671</v>
      </c>
      <c r="J4076" s="136">
        <v>1305.32</v>
      </c>
      <c r="K4076" s="136">
        <v>12324.68</v>
      </c>
      <c r="L4076" s="138">
        <f t="shared" si="134"/>
        <v>6.9427301900765251E-3</v>
      </c>
      <c r="M4076" s="138">
        <f t="shared" si="135"/>
        <v>-3.0737240789208788E-2</v>
      </c>
    </row>
    <row r="4077" spans="9:13" x14ac:dyDescent="0.25">
      <c r="I4077" s="135">
        <v>39672</v>
      </c>
      <c r="J4077" s="136">
        <v>1289.5899999999999</v>
      </c>
      <c r="K4077" s="136">
        <v>11897.94</v>
      </c>
      <c r="L4077" s="138">
        <f t="shared" si="134"/>
        <v>-1.2050684889529019E-2</v>
      </c>
      <c r="M4077" s="138">
        <f t="shared" si="135"/>
        <v>-3.4624834072771039E-2</v>
      </c>
    </row>
    <row r="4078" spans="9:13" x14ac:dyDescent="0.25">
      <c r="I4078" s="135">
        <v>39673</v>
      </c>
      <c r="J4078" s="136">
        <v>1285.83</v>
      </c>
      <c r="K4078" s="136">
        <v>12096.13</v>
      </c>
      <c r="L4078" s="138">
        <f t="shared" si="134"/>
        <v>-2.9156553633325252E-3</v>
      </c>
      <c r="M4078" s="138">
        <f t="shared" si="135"/>
        <v>1.6657505416903994E-2</v>
      </c>
    </row>
    <row r="4079" spans="9:13" x14ac:dyDescent="0.25">
      <c r="I4079" s="135">
        <v>39674</v>
      </c>
      <c r="J4079" s="136">
        <v>1292.93</v>
      </c>
      <c r="K4079" s="136">
        <v>11899.64</v>
      </c>
      <c r="L4079" s="138">
        <f t="shared" si="134"/>
        <v>5.5217252669483036E-3</v>
      </c>
      <c r="M4079" s="138">
        <f t="shared" si="135"/>
        <v>-1.624403838252398E-2</v>
      </c>
    </row>
    <row r="4080" spans="9:13" x14ac:dyDescent="0.25">
      <c r="I4080" s="135">
        <v>39675</v>
      </c>
      <c r="J4080" s="136">
        <v>1298.2</v>
      </c>
      <c r="K4080" s="136">
        <v>11716.15</v>
      </c>
      <c r="L4080" s="138">
        <f t="shared" si="134"/>
        <v>4.07601339593016E-3</v>
      </c>
      <c r="M4080" s="138">
        <f t="shared" si="135"/>
        <v>-1.5419794212261867E-2</v>
      </c>
    </row>
    <row r="4081" spans="9:13" x14ac:dyDescent="0.25">
      <c r="I4081" s="135">
        <v>39678</v>
      </c>
      <c r="J4081" s="136">
        <v>1278.5999999999999</v>
      </c>
      <c r="K4081" s="136">
        <v>11829.64</v>
      </c>
      <c r="L4081" s="138">
        <f t="shared" si="134"/>
        <v>-1.5097827761516049E-2</v>
      </c>
      <c r="M4081" s="138">
        <f t="shared" si="135"/>
        <v>9.6866291401185352E-3</v>
      </c>
    </row>
    <row r="4082" spans="9:13" x14ac:dyDescent="0.25">
      <c r="I4082" s="135">
        <v>39679</v>
      </c>
      <c r="J4082" s="136">
        <v>1266.69</v>
      </c>
      <c r="K4082" s="136">
        <v>12020.91</v>
      </c>
      <c r="L4082" s="138">
        <f t="shared" si="134"/>
        <v>-9.3148756452368642E-3</v>
      </c>
      <c r="M4082" s="138">
        <f t="shared" si="135"/>
        <v>1.6168708430687701E-2</v>
      </c>
    </row>
    <row r="4083" spans="9:13" x14ac:dyDescent="0.25">
      <c r="I4083" s="135">
        <v>39680</v>
      </c>
      <c r="J4083" s="136">
        <v>1274.54</v>
      </c>
      <c r="K4083" s="136">
        <v>12278.04</v>
      </c>
      <c r="L4083" s="138">
        <f t="shared" si="134"/>
        <v>6.1972542611056442E-3</v>
      </c>
      <c r="M4083" s="138">
        <f t="shared" si="135"/>
        <v>2.1390227528531619E-2</v>
      </c>
    </row>
    <row r="4084" spans="9:13" x14ac:dyDescent="0.25">
      <c r="I4084" s="135">
        <v>39681</v>
      </c>
      <c r="J4084" s="136">
        <v>1277.72</v>
      </c>
      <c r="K4084" s="136">
        <v>12653.71</v>
      </c>
      <c r="L4084" s="138">
        <f t="shared" si="134"/>
        <v>2.4950178103473127E-3</v>
      </c>
      <c r="M4084" s="138">
        <f t="shared" si="135"/>
        <v>3.0596903088766468E-2</v>
      </c>
    </row>
    <row r="4085" spans="9:13" x14ac:dyDescent="0.25">
      <c r="I4085" s="135">
        <v>39682</v>
      </c>
      <c r="J4085" s="136">
        <v>1292.2</v>
      </c>
      <c r="K4085" s="136">
        <v>12500.39</v>
      </c>
      <c r="L4085" s="138">
        <f t="shared" si="134"/>
        <v>1.13326863475566E-2</v>
      </c>
      <c r="M4085" s="138">
        <f t="shared" si="135"/>
        <v>-1.2116604537325394E-2</v>
      </c>
    </row>
    <row r="4086" spans="9:13" x14ac:dyDescent="0.25">
      <c r="I4086" s="135">
        <v>39685</v>
      </c>
      <c r="J4086" s="136">
        <v>1266.8399999999999</v>
      </c>
      <c r="K4086" s="136">
        <v>12652.04</v>
      </c>
      <c r="L4086" s="138">
        <f t="shared" si="134"/>
        <v>-1.9625444977557752E-2</v>
      </c>
      <c r="M4086" s="138">
        <f t="shared" si="135"/>
        <v>1.2131621493409522E-2</v>
      </c>
    </row>
    <row r="4087" spans="9:13" x14ac:dyDescent="0.25">
      <c r="I4087" s="135">
        <v>39686</v>
      </c>
      <c r="J4087" s="136">
        <v>1271.51</v>
      </c>
      <c r="K4087" s="136">
        <v>12912.69</v>
      </c>
      <c r="L4087" s="138">
        <f t="shared" si="134"/>
        <v>3.6863376590572394E-3</v>
      </c>
      <c r="M4087" s="138">
        <f t="shared" si="135"/>
        <v>2.060142079854313E-2</v>
      </c>
    </row>
    <row r="4088" spans="9:13" x14ac:dyDescent="0.25">
      <c r="I4088" s="135">
        <v>39687</v>
      </c>
      <c r="J4088" s="136">
        <v>1281.6600000000001</v>
      </c>
      <c r="K4088" s="136">
        <v>13376.43</v>
      </c>
      <c r="L4088" s="138">
        <f t="shared" si="134"/>
        <v>7.9826348200172162E-3</v>
      </c>
      <c r="M4088" s="138">
        <f t="shared" si="135"/>
        <v>3.5913508339470691E-2</v>
      </c>
    </row>
    <row r="4089" spans="9:13" x14ac:dyDescent="0.25">
      <c r="I4089" s="135">
        <v>39688</v>
      </c>
      <c r="J4089" s="136">
        <v>1300.68</v>
      </c>
      <c r="K4089" s="136">
        <v>13268.28</v>
      </c>
      <c r="L4089" s="138">
        <f t="shared" si="134"/>
        <v>1.4840129207434093E-2</v>
      </c>
      <c r="M4089" s="138">
        <f t="shared" si="135"/>
        <v>-8.0851168809614841E-3</v>
      </c>
    </row>
    <row r="4090" spans="9:13" x14ac:dyDescent="0.25">
      <c r="I4090" s="135">
        <v>39689</v>
      </c>
      <c r="J4090" s="136">
        <v>1282.83</v>
      </c>
      <c r="K4090" s="136">
        <v>13287.42</v>
      </c>
      <c r="L4090" s="138">
        <f t="shared" si="134"/>
        <v>-1.3723590737152978E-2</v>
      </c>
      <c r="M4090" s="138">
        <f t="shared" si="135"/>
        <v>1.4425381436025933E-3</v>
      </c>
    </row>
    <row r="4091" spans="9:13" x14ac:dyDescent="0.25">
      <c r="I4091" s="135">
        <v>39692</v>
      </c>
      <c r="J4091" s="136">
        <v>1282.83</v>
      </c>
      <c r="K4091" s="136">
        <v>13305.13</v>
      </c>
      <c r="L4091" s="138">
        <f t="shared" si="134"/>
        <v>0</v>
      </c>
      <c r="M4091" s="138">
        <f t="shared" si="135"/>
        <v>1.3328396332771243E-3</v>
      </c>
    </row>
    <row r="4092" spans="9:13" x14ac:dyDescent="0.25">
      <c r="I4092" s="135">
        <v>39693</v>
      </c>
      <c r="J4092" s="136">
        <v>1277.58</v>
      </c>
      <c r="K4092" s="136">
        <v>13301.74</v>
      </c>
      <c r="L4092" s="138">
        <f t="shared" si="134"/>
        <v>-4.0925142068707473E-3</v>
      </c>
      <c r="M4092" s="138">
        <f t="shared" si="135"/>
        <v>-2.5478894231017795E-4</v>
      </c>
    </row>
    <row r="4093" spans="9:13" x14ac:dyDescent="0.25">
      <c r="I4093" s="135">
        <v>39694</v>
      </c>
      <c r="J4093" s="136">
        <v>1274.98</v>
      </c>
      <c r="K4093" s="136">
        <v>13234.77</v>
      </c>
      <c r="L4093" s="138">
        <f t="shared" si="134"/>
        <v>-2.0350976064120517E-3</v>
      </c>
      <c r="M4093" s="138">
        <f t="shared" si="135"/>
        <v>-5.0346796734862765E-3</v>
      </c>
    </row>
    <row r="4094" spans="9:13" x14ac:dyDescent="0.25">
      <c r="I4094" s="135">
        <v>39695</v>
      </c>
      <c r="J4094" s="136">
        <v>1236.83</v>
      </c>
      <c r="K4094" s="136">
        <v>12952.25</v>
      </c>
      <c r="L4094" s="138">
        <f t="shared" si="134"/>
        <v>-2.9922037992752899E-2</v>
      </c>
      <c r="M4094" s="138">
        <f t="shared" si="135"/>
        <v>-2.1346800888870789E-2</v>
      </c>
    </row>
    <row r="4095" spans="9:13" x14ac:dyDescent="0.25">
      <c r="I4095" s="135">
        <v>39696</v>
      </c>
      <c r="J4095" s="136">
        <v>1242.31</v>
      </c>
      <c r="K4095" s="136">
        <v>12653.84</v>
      </c>
      <c r="L4095" s="138">
        <f t="shared" si="134"/>
        <v>4.4306816619907492E-3</v>
      </c>
      <c r="M4095" s="138">
        <f t="shared" si="135"/>
        <v>-2.3039240286436707E-2</v>
      </c>
    </row>
    <row r="4096" spans="9:13" x14ac:dyDescent="0.25">
      <c r="I4096" s="135">
        <v>39699</v>
      </c>
      <c r="J4096" s="136">
        <v>1267.79</v>
      </c>
      <c r="K4096" s="136">
        <v>12477.28</v>
      </c>
      <c r="L4096" s="138">
        <f t="shared" si="134"/>
        <v>2.0510178618863263E-2</v>
      </c>
      <c r="M4096" s="138">
        <f t="shared" si="135"/>
        <v>-1.3953076694505342E-2</v>
      </c>
    </row>
    <row r="4097" spans="9:13" x14ac:dyDescent="0.25">
      <c r="I4097" s="135">
        <v>39700</v>
      </c>
      <c r="J4097" s="136">
        <v>1224.51</v>
      </c>
      <c r="K4097" s="136">
        <v>12144.39</v>
      </c>
      <c r="L4097" s="138">
        <f t="shared" si="134"/>
        <v>-3.4138145907445218E-2</v>
      </c>
      <c r="M4097" s="138">
        <f t="shared" si="135"/>
        <v>-2.6679693010015101E-2</v>
      </c>
    </row>
    <row r="4098" spans="9:13" x14ac:dyDescent="0.25">
      <c r="I4098" s="135">
        <v>39701</v>
      </c>
      <c r="J4098" s="136">
        <v>1232.04</v>
      </c>
      <c r="K4098" s="136">
        <v>12078.5</v>
      </c>
      <c r="L4098" s="138">
        <f t="shared" si="134"/>
        <v>6.1493985349241513E-3</v>
      </c>
      <c r="M4098" s="138">
        <f t="shared" si="135"/>
        <v>-5.4255503981673362E-3</v>
      </c>
    </row>
    <row r="4099" spans="9:13" x14ac:dyDescent="0.25">
      <c r="I4099" s="135">
        <v>39702</v>
      </c>
      <c r="J4099" s="136">
        <v>1249.05</v>
      </c>
      <c r="K4099" s="136">
        <v>12062.24</v>
      </c>
      <c r="L4099" s="138">
        <f t="shared" si="134"/>
        <v>1.3806369923054439E-2</v>
      </c>
      <c r="M4099" s="138">
        <f t="shared" si="135"/>
        <v>-1.3461936498737606E-3</v>
      </c>
    </row>
    <row r="4100" spans="9:13" x14ac:dyDescent="0.25">
      <c r="I4100" s="135">
        <v>39703</v>
      </c>
      <c r="J4100" s="136">
        <v>1251.7</v>
      </c>
      <c r="K4100" s="136">
        <v>12291.6</v>
      </c>
      <c r="L4100" s="138">
        <f t="shared" si="134"/>
        <v>2.1216124254434098E-3</v>
      </c>
      <c r="M4100" s="138">
        <f t="shared" si="135"/>
        <v>1.9014710368886755E-2</v>
      </c>
    </row>
    <row r="4101" spans="9:13" x14ac:dyDescent="0.25">
      <c r="I4101" s="135">
        <v>39706</v>
      </c>
      <c r="J4101" s="136">
        <v>1192.7</v>
      </c>
      <c r="K4101" s="136">
        <v>11994.39</v>
      </c>
      <c r="L4101" s="138">
        <f t="shared" si="134"/>
        <v>-4.7135895182551728E-2</v>
      </c>
      <c r="M4101" s="138">
        <f t="shared" si="135"/>
        <v>-2.4179927755540447E-2</v>
      </c>
    </row>
    <row r="4102" spans="9:13" x14ac:dyDescent="0.25">
      <c r="I4102" s="135">
        <v>39707</v>
      </c>
      <c r="J4102" s="136">
        <v>1213.5899999999999</v>
      </c>
      <c r="K4102" s="136">
        <v>11593</v>
      </c>
      <c r="L4102" s="138">
        <f t="shared" si="134"/>
        <v>1.7514882200050198E-2</v>
      </c>
      <c r="M4102" s="138">
        <f t="shared" si="135"/>
        <v>-3.3464811466026985E-2</v>
      </c>
    </row>
    <row r="4103" spans="9:13" x14ac:dyDescent="0.25">
      <c r="I4103" s="135">
        <v>39708</v>
      </c>
      <c r="J4103" s="136">
        <v>1156.3900000000001</v>
      </c>
      <c r="K4103" s="136">
        <v>11177.07</v>
      </c>
      <c r="L4103" s="138">
        <f t="shared" ref="L4103:L4166" si="136">(J4103-J4102)/J4102</f>
        <v>-4.7132886724511429E-2</v>
      </c>
      <c r="M4103" s="138">
        <f t="shared" ref="M4103:M4166" si="137">(K4103-K4102)/K4102</f>
        <v>-3.587768480979904E-2</v>
      </c>
    </row>
    <row r="4104" spans="9:13" x14ac:dyDescent="0.25">
      <c r="I4104" s="135">
        <v>39709</v>
      </c>
      <c r="J4104" s="136">
        <v>1206.51</v>
      </c>
      <c r="K4104" s="136">
        <v>10884.43</v>
      </c>
      <c r="L4104" s="138">
        <f t="shared" si="136"/>
        <v>4.3341779157550553E-2</v>
      </c>
      <c r="M4104" s="138">
        <f t="shared" si="137"/>
        <v>-2.6182174755995928E-2</v>
      </c>
    </row>
    <row r="4105" spans="9:13" x14ac:dyDescent="0.25">
      <c r="I4105" s="135">
        <v>39710</v>
      </c>
      <c r="J4105" s="136">
        <v>1255.08</v>
      </c>
      <c r="K4105" s="136">
        <v>11841.43</v>
      </c>
      <c r="L4105" s="138">
        <f t="shared" si="136"/>
        <v>4.0256607902130891E-2</v>
      </c>
      <c r="M4105" s="138">
        <f t="shared" si="137"/>
        <v>8.7923758984163616E-2</v>
      </c>
    </row>
    <row r="4106" spans="9:13" x14ac:dyDescent="0.25">
      <c r="I4106" s="135">
        <v>39713</v>
      </c>
      <c r="J4106" s="136">
        <v>1207.0899999999999</v>
      </c>
      <c r="K4106" s="136">
        <v>11844.44</v>
      </c>
      <c r="L4106" s="138">
        <f t="shared" si="136"/>
        <v>-3.8236606431462546E-2</v>
      </c>
      <c r="M4106" s="138">
        <f t="shared" si="137"/>
        <v>2.5419227238603938E-4</v>
      </c>
    </row>
    <row r="4107" spans="9:13" x14ac:dyDescent="0.25">
      <c r="I4107" s="135">
        <v>39714</v>
      </c>
      <c r="J4107" s="136">
        <v>1188.22</v>
      </c>
      <c r="K4107" s="136">
        <v>11641.46</v>
      </c>
      <c r="L4107" s="138">
        <f t="shared" si="136"/>
        <v>-1.5632637168728009E-2</v>
      </c>
      <c r="M4107" s="138">
        <f t="shared" si="137"/>
        <v>-1.7137154648088165E-2</v>
      </c>
    </row>
    <row r="4108" spans="9:13" x14ac:dyDescent="0.25">
      <c r="I4108" s="135">
        <v>39715</v>
      </c>
      <c r="J4108" s="136">
        <v>1185.8699999999999</v>
      </c>
      <c r="K4108" s="136">
        <v>11580.48</v>
      </c>
      <c r="L4108" s="138">
        <f t="shared" si="136"/>
        <v>-1.977748228442659E-3</v>
      </c>
      <c r="M4108" s="138">
        <f t="shared" si="137"/>
        <v>-5.2381745932210877E-3</v>
      </c>
    </row>
    <row r="4109" spans="9:13" x14ac:dyDescent="0.25">
      <c r="I4109" s="135">
        <v>39716</v>
      </c>
      <c r="J4109" s="136">
        <v>1209.18</v>
      </c>
      <c r="K4109" s="136">
        <v>11764.88</v>
      </c>
      <c r="L4109" s="138">
        <f t="shared" si="136"/>
        <v>1.9656454754737176E-2</v>
      </c>
      <c r="M4109" s="138">
        <f t="shared" si="137"/>
        <v>1.5923346873359279E-2</v>
      </c>
    </row>
    <row r="4110" spans="9:13" x14ac:dyDescent="0.25">
      <c r="I4110" s="135">
        <v>39717</v>
      </c>
      <c r="J4110" s="136">
        <v>1213.01</v>
      </c>
      <c r="K4110" s="136">
        <v>11691.58</v>
      </c>
      <c r="L4110" s="138">
        <f t="shared" si="136"/>
        <v>3.1674357829272128E-3</v>
      </c>
      <c r="M4110" s="138">
        <f t="shared" si="137"/>
        <v>-6.230407789964647E-3</v>
      </c>
    </row>
    <row r="4111" spans="9:13" x14ac:dyDescent="0.25">
      <c r="I4111" s="135">
        <v>39720</v>
      </c>
      <c r="J4111" s="136">
        <v>1106.3900000000001</v>
      </c>
      <c r="K4111" s="136">
        <v>11118.83</v>
      </c>
      <c r="L4111" s="138">
        <f t="shared" si="136"/>
        <v>-8.7897049488462498E-2</v>
      </c>
      <c r="M4111" s="138">
        <f t="shared" si="137"/>
        <v>-4.8988246242167438E-2</v>
      </c>
    </row>
    <row r="4112" spans="9:13" x14ac:dyDescent="0.25">
      <c r="I4112" s="135">
        <v>39721</v>
      </c>
      <c r="J4112" s="136">
        <v>1166.3599999999999</v>
      </c>
      <c r="K4112" s="136">
        <v>11248.42</v>
      </c>
      <c r="L4112" s="138">
        <f t="shared" si="136"/>
        <v>5.4203309863610293E-2</v>
      </c>
      <c r="M4112" s="138">
        <f t="shared" si="137"/>
        <v>1.1655003269228879E-2</v>
      </c>
    </row>
    <row r="4113" spans="9:13" x14ac:dyDescent="0.25">
      <c r="I4113" s="135">
        <v>39722</v>
      </c>
      <c r="J4113" s="136">
        <v>1161.06</v>
      </c>
      <c r="K4113" s="136">
        <v>11286.37</v>
      </c>
      <c r="L4113" s="138">
        <f t="shared" si="136"/>
        <v>-4.5440515792722269E-3</v>
      </c>
      <c r="M4113" s="138">
        <f t="shared" si="137"/>
        <v>3.3738071658064622E-3</v>
      </c>
    </row>
    <row r="4114" spans="9:13" x14ac:dyDescent="0.25">
      <c r="I4114" s="135">
        <v>39723</v>
      </c>
      <c r="J4114" s="136">
        <v>1114.28</v>
      </c>
      <c r="K4114" s="136">
        <v>10787.5</v>
      </c>
      <c r="L4114" s="138">
        <f t="shared" si="136"/>
        <v>-4.0290768780252506E-2</v>
      </c>
      <c r="M4114" s="138">
        <f t="shared" si="137"/>
        <v>-4.4201102746055709E-2</v>
      </c>
    </row>
    <row r="4115" spans="9:13" x14ac:dyDescent="0.25">
      <c r="I4115" s="135">
        <v>39724</v>
      </c>
      <c r="J4115" s="136">
        <v>1099.23</v>
      </c>
      <c r="K4115" s="136">
        <v>10777.9</v>
      </c>
      <c r="L4115" s="138">
        <f t="shared" si="136"/>
        <v>-1.3506479520407757E-2</v>
      </c>
      <c r="M4115" s="138">
        <f t="shared" si="137"/>
        <v>-8.8991888760142418E-4</v>
      </c>
    </row>
    <row r="4116" spans="9:13" x14ac:dyDescent="0.25">
      <c r="I4116" s="135">
        <v>39727</v>
      </c>
      <c r="J4116" s="136">
        <v>1056.8900000000001</v>
      </c>
      <c r="K4116" s="136">
        <v>9778.59</v>
      </c>
      <c r="L4116" s="138">
        <f t="shared" si="136"/>
        <v>-3.8517871601029735E-2</v>
      </c>
      <c r="M4116" s="138">
        <f t="shared" si="137"/>
        <v>-9.2718433089933994E-2</v>
      </c>
    </row>
    <row r="4117" spans="9:13" x14ac:dyDescent="0.25">
      <c r="I4117" s="135">
        <v>39728</v>
      </c>
      <c r="J4117" s="136">
        <v>996.23</v>
      </c>
      <c r="K4117" s="136">
        <v>9371.36</v>
      </c>
      <c r="L4117" s="138">
        <f t="shared" si="136"/>
        <v>-5.7394809298981046E-2</v>
      </c>
      <c r="M4117" s="138">
        <f t="shared" si="137"/>
        <v>-4.1645063347578698E-2</v>
      </c>
    </row>
    <row r="4118" spans="9:13" x14ac:dyDescent="0.25">
      <c r="I4118" s="135">
        <v>39729</v>
      </c>
      <c r="J4118" s="136">
        <v>984.94</v>
      </c>
      <c r="K4118" s="136">
        <v>9371.36</v>
      </c>
      <c r="L4118" s="138">
        <f t="shared" si="136"/>
        <v>-1.1332724370878174E-2</v>
      </c>
      <c r="M4118" s="138">
        <f t="shared" si="137"/>
        <v>0</v>
      </c>
    </row>
    <row r="4119" spans="9:13" x14ac:dyDescent="0.25">
      <c r="I4119" s="135">
        <v>39730</v>
      </c>
      <c r="J4119" s="136">
        <v>909.92</v>
      </c>
      <c r="K4119" s="136">
        <v>8549.43</v>
      </c>
      <c r="L4119" s="138">
        <f t="shared" si="136"/>
        <v>-7.6167076167076256E-2</v>
      </c>
      <c r="M4119" s="138">
        <f t="shared" si="137"/>
        <v>-8.7706586877464979E-2</v>
      </c>
    </row>
    <row r="4120" spans="9:13" x14ac:dyDescent="0.25">
      <c r="I4120" s="135">
        <v>39731</v>
      </c>
      <c r="J4120" s="136">
        <v>899.22</v>
      </c>
      <c r="K4120" s="136">
        <v>7625.18</v>
      </c>
      <c r="L4120" s="138">
        <f t="shared" si="136"/>
        <v>-1.17592755407068E-2</v>
      </c>
      <c r="M4120" s="138">
        <f t="shared" si="137"/>
        <v>-0.10810662231283255</v>
      </c>
    </row>
    <row r="4121" spans="9:13" x14ac:dyDescent="0.25">
      <c r="I4121" s="135">
        <v>39734</v>
      </c>
      <c r="J4121" s="136">
        <v>1003.35</v>
      </c>
      <c r="K4121" s="136">
        <v>8667.77</v>
      </c>
      <c r="L4121" s="138">
        <f t="shared" si="136"/>
        <v>0.11580036031227063</v>
      </c>
      <c r="M4121" s="138">
        <f t="shared" si="137"/>
        <v>0.13672988703217498</v>
      </c>
    </row>
    <row r="4122" spans="9:13" x14ac:dyDescent="0.25">
      <c r="I4122" s="135">
        <v>39735</v>
      </c>
      <c r="J4122" s="136">
        <v>998.01</v>
      </c>
      <c r="K4122" s="136">
        <v>9141.01</v>
      </c>
      <c r="L4122" s="138">
        <f t="shared" si="136"/>
        <v>-5.3221707280610275E-3</v>
      </c>
      <c r="M4122" s="138">
        <f t="shared" si="137"/>
        <v>5.459766468191931E-2</v>
      </c>
    </row>
    <row r="4123" spans="9:13" x14ac:dyDescent="0.25">
      <c r="I4123" s="135">
        <v>39736</v>
      </c>
      <c r="J4123" s="136">
        <v>907.84</v>
      </c>
      <c r="K4123" s="136">
        <v>8358.41</v>
      </c>
      <c r="L4123" s="138">
        <f t="shared" si="136"/>
        <v>-9.0349796094227469E-2</v>
      </c>
      <c r="M4123" s="138">
        <f t="shared" si="137"/>
        <v>-8.5614171738134001E-2</v>
      </c>
    </row>
    <row r="4124" spans="9:13" x14ac:dyDescent="0.25">
      <c r="I4124" s="135">
        <v>39737</v>
      </c>
      <c r="J4124" s="136">
        <v>946.43</v>
      </c>
      <c r="K4124" s="136">
        <v>7759.39</v>
      </c>
      <c r="L4124" s="138">
        <f t="shared" si="136"/>
        <v>4.2507490306661878E-2</v>
      </c>
      <c r="M4124" s="138">
        <f t="shared" si="137"/>
        <v>-7.166674044465389E-2</v>
      </c>
    </row>
    <row r="4125" spans="9:13" x14ac:dyDescent="0.25">
      <c r="I4125" s="135">
        <v>39738</v>
      </c>
      <c r="J4125" s="136">
        <v>940.55</v>
      </c>
      <c r="K4125" s="136">
        <v>7906.32</v>
      </c>
      <c r="L4125" s="138">
        <f t="shared" si="136"/>
        <v>-6.2128208108365073E-3</v>
      </c>
      <c r="M4125" s="138">
        <f t="shared" si="137"/>
        <v>1.8935766857961691E-2</v>
      </c>
    </row>
    <row r="4126" spans="9:13" x14ac:dyDescent="0.25">
      <c r="I4126" s="135">
        <v>39741</v>
      </c>
      <c r="J4126" s="136">
        <v>985.4</v>
      </c>
      <c r="K4126" s="136">
        <v>8149.27</v>
      </c>
      <c r="L4126" s="138">
        <f t="shared" si="136"/>
        <v>4.768486523842435E-2</v>
      </c>
      <c r="M4126" s="138">
        <f t="shared" si="137"/>
        <v>3.0728581691608831E-2</v>
      </c>
    </row>
    <row r="4127" spans="9:13" x14ac:dyDescent="0.25">
      <c r="I4127" s="135">
        <v>39742</v>
      </c>
      <c r="J4127" s="136">
        <v>955.05</v>
      </c>
      <c r="K4127" s="136">
        <v>7889.11</v>
      </c>
      <c r="L4127" s="138">
        <f t="shared" si="136"/>
        <v>-3.0799675258778185E-2</v>
      </c>
      <c r="M4127" s="138">
        <f t="shared" si="137"/>
        <v>-3.1924331872670894E-2</v>
      </c>
    </row>
    <row r="4128" spans="9:13" x14ac:dyDescent="0.25">
      <c r="I4128" s="135">
        <v>39743</v>
      </c>
      <c r="J4128" s="136">
        <v>896.78</v>
      </c>
      <c r="K4128" s="136">
        <v>7147.19</v>
      </c>
      <c r="L4128" s="138">
        <f t="shared" si="136"/>
        <v>-6.1012512433903966E-2</v>
      </c>
      <c r="M4128" s="138">
        <f t="shared" si="137"/>
        <v>-9.4043561314267402E-2</v>
      </c>
    </row>
    <row r="4129" spans="9:13" x14ac:dyDescent="0.25">
      <c r="I4129" s="135">
        <v>39744</v>
      </c>
      <c r="J4129" s="136">
        <v>908.11</v>
      </c>
      <c r="K4129" s="136">
        <v>6833.65</v>
      </c>
      <c r="L4129" s="138">
        <f t="shared" si="136"/>
        <v>1.263409085840456E-2</v>
      </c>
      <c r="M4129" s="138">
        <f t="shared" si="137"/>
        <v>-4.3868989071229388E-2</v>
      </c>
    </row>
    <row r="4130" spans="9:13" x14ac:dyDescent="0.25">
      <c r="I4130" s="135">
        <v>39745</v>
      </c>
      <c r="J4130" s="136">
        <v>876.77</v>
      </c>
      <c r="K4130" s="136">
        <v>6378.66</v>
      </c>
      <c r="L4130" s="138">
        <f t="shared" si="136"/>
        <v>-3.4511237625397838E-2</v>
      </c>
      <c r="M4130" s="138">
        <f t="shared" si="137"/>
        <v>-6.6580816986529859E-2</v>
      </c>
    </row>
    <row r="4131" spans="9:13" x14ac:dyDescent="0.25">
      <c r="I4131" s="135">
        <v>39748</v>
      </c>
      <c r="J4131" s="136">
        <v>848.92</v>
      </c>
      <c r="K4131" s="136">
        <v>6038.66</v>
      </c>
      <c r="L4131" s="138">
        <f t="shared" si="136"/>
        <v>-3.176431675353858E-2</v>
      </c>
      <c r="M4131" s="138">
        <f t="shared" si="137"/>
        <v>-5.3302731294660635E-2</v>
      </c>
    </row>
    <row r="4132" spans="9:13" x14ac:dyDescent="0.25">
      <c r="I4132" s="135">
        <v>39749</v>
      </c>
      <c r="J4132" s="136">
        <v>940.51</v>
      </c>
      <c r="K4132" s="136">
        <v>6054</v>
      </c>
      <c r="L4132" s="138">
        <f t="shared" si="136"/>
        <v>0.1078900249729068</v>
      </c>
      <c r="M4132" s="138">
        <f t="shared" si="137"/>
        <v>2.5402986755340001E-3</v>
      </c>
    </row>
    <row r="4133" spans="9:13" x14ac:dyDescent="0.25">
      <c r="I4133" s="135">
        <v>39750</v>
      </c>
      <c r="J4133" s="136">
        <v>930.09</v>
      </c>
      <c r="K4133" s="136">
        <v>6528.47</v>
      </c>
      <c r="L4133" s="138">
        <f t="shared" si="136"/>
        <v>-1.1079095384419048E-2</v>
      </c>
      <c r="M4133" s="138">
        <f t="shared" si="137"/>
        <v>7.8372976544433481E-2</v>
      </c>
    </row>
    <row r="4134" spans="9:13" x14ac:dyDescent="0.25">
      <c r="I4134" s="135">
        <v>39751</v>
      </c>
      <c r="J4134" s="136">
        <v>954.09</v>
      </c>
      <c r="K4134" s="136">
        <v>6800.75</v>
      </c>
      <c r="L4134" s="138">
        <f t="shared" si="136"/>
        <v>2.5803954456020385E-2</v>
      </c>
      <c r="M4134" s="138">
        <f t="shared" si="137"/>
        <v>4.1706556053715454E-2</v>
      </c>
    </row>
    <row r="4135" spans="9:13" x14ac:dyDescent="0.25">
      <c r="I4135" s="135">
        <v>39752</v>
      </c>
      <c r="J4135" s="136">
        <v>968.75</v>
      </c>
      <c r="K4135" s="136">
        <v>7055.04</v>
      </c>
      <c r="L4135" s="138">
        <f t="shared" si="136"/>
        <v>1.5365426741711964E-2</v>
      </c>
      <c r="M4135" s="138">
        <f t="shared" si="137"/>
        <v>3.7391464176745208E-2</v>
      </c>
    </row>
    <row r="4136" spans="9:13" x14ac:dyDescent="0.25">
      <c r="I4136" s="135">
        <v>39755</v>
      </c>
      <c r="J4136" s="136">
        <v>966.3</v>
      </c>
      <c r="K4136" s="136">
        <v>7797.86</v>
      </c>
      <c r="L4136" s="138">
        <f t="shared" si="136"/>
        <v>-2.5290322580645633E-3</v>
      </c>
      <c r="M4136" s="138">
        <f t="shared" si="137"/>
        <v>0.1052892683811856</v>
      </c>
    </row>
    <row r="4137" spans="9:13" x14ac:dyDescent="0.25">
      <c r="I4137" s="135">
        <v>39756</v>
      </c>
      <c r="J4137" s="136">
        <v>1005.75</v>
      </c>
      <c r="K4137" s="136">
        <v>8475.09</v>
      </c>
      <c r="L4137" s="138">
        <f t="shared" si="136"/>
        <v>4.0825830487426315E-2</v>
      </c>
      <c r="M4137" s="138">
        <f t="shared" si="137"/>
        <v>8.6848186553746862E-2</v>
      </c>
    </row>
    <row r="4138" spans="9:13" x14ac:dyDescent="0.25">
      <c r="I4138" s="135">
        <v>39757</v>
      </c>
      <c r="J4138" s="136">
        <v>952.77</v>
      </c>
      <c r="K4138" s="136">
        <v>8205.74</v>
      </c>
      <c r="L4138" s="138">
        <f t="shared" si="136"/>
        <v>-5.2677106636838202E-2</v>
      </c>
      <c r="M4138" s="138">
        <f t="shared" si="137"/>
        <v>-3.1781373413143736E-2</v>
      </c>
    </row>
    <row r="4139" spans="9:13" x14ac:dyDescent="0.25">
      <c r="I4139" s="135">
        <v>39758</v>
      </c>
      <c r="J4139" s="136">
        <v>904.88</v>
      </c>
      <c r="K4139" s="136">
        <v>7654.26</v>
      </c>
      <c r="L4139" s="138">
        <f t="shared" si="136"/>
        <v>-5.0263967169411283E-2</v>
      </c>
      <c r="M4139" s="138">
        <f t="shared" si="137"/>
        <v>-6.7206613906850524E-2</v>
      </c>
    </row>
    <row r="4140" spans="9:13" x14ac:dyDescent="0.25">
      <c r="I4140" s="135">
        <v>39759</v>
      </c>
      <c r="J4140" s="136">
        <v>930.99</v>
      </c>
      <c r="K4140" s="136">
        <v>8064.35</v>
      </c>
      <c r="L4140" s="138">
        <f t="shared" si="136"/>
        <v>2.8854654760852284E-2</v>
      </c>
      <c r="M4140" s="138">
        <f t="shared" si="137"/>
        <v>5.3576701078876354E-2</v>
      </c>
    </row>
    <row r="4141" spans="9:13" x14ac:dyDescent="0.25">
      <c r="I4141" s="135">
        <v>39762</v>
      </c>
      <c r="J4141" s="136">
        <v>919.21</v>
      </c>
      <c r="K4141" s="136">
        <v>8296.58</v>
      </c>
      <c r="L4141" s="138">
        <f t="shared" si="136"/>
        <v>-1.2653197134233421E-2</v>
      </c>
      <c r="M4141" s="138">
        <f t="shared" si="137"/>
        <v>2.8797113220532286E-2</v>
      </c>
    </row>
    <row r="4142" spans="9:13" x14ac:dyDescent="0.25">
      <c r="I4142" s="135">
        <v>39763</v>
      </c>
      <c r="J4142" s="136">
        <v>898.95</v>
      </c>
      <c r="K4142" s="136">
        <v>7988.63</v>
      </c>
      <c r="L4142" s="138">
        <f t="shared" si="136"/>
        <v>-2.2040665353945225E-2</v>
      </c>
      <c r="M4142" s="138">
        <f t="shared" si="137"/>
        <v>-3.7117703921374812E-2</v>
      </c>
    </row>
    <row r="4143" spans="9:13" x14ac:dyDescent="0.25">
      <c r="I4143" s="135">
        <v>39764</v>
      </c>
      <c r="J4143" s="136">
        <v>852.3</v>
      </c>
      <c r="K4143" s="136">
        <v>7716.32</v>
      </c>
      <c r="L4143" s="138">
        <f t="shared" si="136"/>
        <v>-5.1893876188887134E-2</v>
      </c>
      <c r="M4143" s="138">
        <f t="shared" si="137"/>
        <v>-3.4087196427923239E-2</v>
      </c>
    </row>
    <row r="4144" spans="9:13" x14ac:dyDescent="0.25">
      <c r="I4144" s="135">
        <v>39765</v>
      </c>
      <c r="J4144" s="136">
        <v>911.29</v>
      </c>
      <c r="K4144" s="136">
        <v>7743.13</v>
      </c>
      <c r="L4144" s="138">
        <f t="shared" si="136"/>
        <v>6.9212718526340505E-2</v>
      </c>
      <c r="M4144" s="138">
        <f t="shared" si="137"/>
        <v>3.4744541439443158E-3</v>
      </c>
    </row>
    <row r="4145" spans="9:13" x14ac:dyDescent="0.25">
      <c r="I4145" s="135">
        <v>39766</v>
      </c>
      <c r="J4145" s="136">
        <v>873.29</v>
      </c>
      <c r="K4145" s="136">
        <v>7582.46</v>
      </c>
      <c r="L4145" s="138">
        <f t="shared" si="136"/>
        <v>-4.1699129805001706E-2</v>
      </c>
      <c r="M4145" s="138">
        <f t="shared" si="137"/>
        <v>-2.0750006780203879E-2</v>
      </c>
    </row>
    <row r="4146" spans="9:13" x14ac:dyDescent="0.25">
      <c r="I4146" s="135">
        <v>39769</v>
      </c>
      <c r="J4146" s="136">
        <v>850.75</v>
      </c>
      <c r="K4146" s="136">
        <v>7437.65</v>
      </c>
      <c r="L4146" s="138">
        <f t="shared" si="136"/>
        <v>-2.5810440976078926E-2</v>
      </c>
      <c r="M4146" s="138">
        <f t="shared" si="137"/>
        <v>-1.90980235965637E-2</v>
      </c>
    </row>
    <row r="4147" spans="9:13" x14ac:dyDescent="0.25">
      <c r="I4147" s="135">
        <v>39770</v>
      </c>
      <c r="J4147" s="136">
        <v>859.12</v>
      </c>
      <c r="K4147" s="136">
        <v>7348.19</v>
      </c>
      <c r="L4147" s="138">
        <f t="shared" si="136"/>
        <v>9.838377901851313E-3</v>
      </c>
      <c r="M4147" s="138">
        <f t="shared" si="137"/>
        <v>-1.2027992712752017E-2</v>
      </c>
    </row>
    <row r="4148" spans="9:13" x14ac:dyDescent="0.25">
      <c r="I4148" s="135">
        <v>39771</v>
      </c>
      <c r="J4148" s="136">
        <v>806.58</v>
      </c>
      <c r="K4148" s="136">
        <v>7193.93</v>
      </c>
      <c r="L4148" s="138">
        <f t="shared" si="136"/>
        <v>-6.1155601080175023E-2</v>
      </c>
      <c r="M4148" s="138">
        <f t="shared" si="137"/>
        <v>-2.0992924788281103E-2</v>
      </c>
    </row>
    <row r="4149" spans="9:13" x14ac:dyDescent="0.25">
      <c r="I4149" s="135">
        <v>39772</v>
      </c>
      <c r="J4149" s="136">
        <v>752.44</v>
      </c>
      <c r="K4149" s="136">
        <v>7193.93</v>
      </c>
      <c r="L4149" s="138">
        <f t="shared" si="136"/>
        <v>-6.7122914032086076E-2</v>
      </c>
      <c r="M4149" s="138">
        <f t="shared" si="137"/>
        <v>0</v>
      </c>
    </row>
    <row r="4150" spans="9:13" x14ac:dyDescent="0.25">
      <c r="I4150" s="135">
        <v>39773</v>
      </c>
      <c r="J4150" s="136">
        <v>800.03</v>
      </c>
      <c r="K4150" s="136">
        <v>7193.93</v>
      </c>
      <c r="L4150" s="138">
        <f t="shared" si="136"/>
        <v>6.324756791239157E-2</v>
      </c>
      <c r="M4150" s="138">
        <f t="shared" si="137"/>
        <v>0</v>
      </c>
    </row>
    <row r="4151" spans="9:13" x14ac:dyDescent="0.25">
      <c r="I4151" s="135">
        <v>39776</v>
      </c>
      <c r="J4151" s="136">
        <v>851.81</v>
      </c>
      <c r="K4151" s="136">
        <v>7382.01</v>
      </c>
      <c r="L4151" s="138">
        <f t="shared" si="136"/>
        <v>6.4722572903516087E-2</v>
      </c>
      <c r="M4151" s="138">
        <f t="shared" si="137"/>
        <v>2.6144263288633601E-2</v>
      </c>
    </row>
    <row r="4152" spans="9:13" x14ac:dyDescent="0.25">
      <c r="I4152" s="135">
        <v>39777</v>
      </c>
      <c r="J4152" s="136">
        <v>857.39</v>
      </c>
      <c r="K4152" s="136">
        <v>7193.27</v>
      </c>
      <c r="L4152" s="138">
        <f t="shared" si="136"/>
        <v>6.5507566241298429E-3</v>
      </c>
      <c r="M4152" s="138">
        <f t="shared" si="137"/>
        <v>-2.556756222221316E-2</v>
      </c>
    </row>
    <row r="4153" spans="9:13" x14ac:dyDescent="0.25">
      <c r="I4153" s="135">
        <v>39778</v>
      </c>
      <c r="J4153" s="136">
        <v>887.68</v>
      </c>
      <c r="K4153" s="136">
        <v>7391.35</v>
      </c>
      <c r="L4153" s="138">
        <f t="shared" si="136"/>
        <v>3.5328147050933609E-2</v>
      </c>
      <c r="M4153" s="138">
        <f t="shared" si="137"/>
        <v>2.7536850417125995E-2</v>
      </c>
    </row>
    <row r="4154" spans="9:13" x14ac:dyDescent="0.25">
      <c r="I4154" s="135">
        <v>39779</v>
      </c>
      <c r="J4154" s="136">
        <v>887.68</v>
      </c>
      <c r="K4154" s="136">
        <v>7410.02</v>
      </c>
      <c r="L4154" s="138">
        <f t="shared" si="136"/>
        <v>0</v>
      </c>
      <c r="M4154" s="138">
        <f t="shared" si="137"/>
        <v>2.5259255751655749E-3</v>
      </c>
    </row>
    <row r="4155" spans="9:13" x14ac:dyDescent="0.25">
      <c r="I4155" s="135">
        <v>39780</v>
      </c>
      <c r="J4155" s="136">
        <v>896.24</v>
      </c>
      <c r="K4155" s="136">
        <v>7405.5</v>
      </c>
      <c r="L4155" s="138">
        <f t="shared" si="136"/>
        <v>9.6431146359048977E-3</v>
      </c>
      <c r="M4155" s="138">
        <f t="shared" si="137"/>
        <v>-6.0998485834052219E-4</v>
      </c>
    </row>
    <row r="4156" spans="9:13" x14ac:dyDescent="0.25">
      <c r="I4156" s="135">
        <v>39783</v>
      </c>
      <c r="J4156" s="136">
        <v>816.21</v>
      </c>
      <c r="K4156" s="136">
        <v>7135.23</v>
      </c>
      <c r="L4156" s="138">
        <f t="shared" si="136"/>
        <v>-8.9295278050522148E-2</v>
      </c>
      <c r="M4156" s="138">
        <f t="shared" si="137"/>
        <v>-3.6495847680777863E-2</v>
      </c>
    </row>
    <row r="4157" spans="9:13" x14ac:dyDescent="0.25">
      <c r="I4157" s="135">
        <v>39784</v>
      </c>
      <c r="J4157" s="136">
        <v>848.81</v>
      </c>
      <c r="K4157" s="136">
        <v>7112.61</v>
      </c>
      <c r="L4157" s="138">
        <f t="shared" si="136"/>
        <v>3.9940701535144028E-2</v>
      </c>
      <c r="M4157" s="138">
        <f t="shared" si="137"/>
        <v>-3.1701851236750453E-3</v>
      </c>
    </row>
    <row r="4158" spans="9:13" x14ac:dyDescent="0.25">
      <c r="I4158" s="135">
        <v>39785</v>
      </c>
      <c r="J4158" s="136">
        <v>870.74</v>
      </c>
      <c r="K4158" s="136">
        <v>7030.52</v>
      </c>
      <c r="L4158" s="138">
        <f t="shared" si="136"/>
        <v>2.583617063889453E-2</v>
      </c>
      <c r="M4158" s="138">
        <f t="shared" si="137"/>
        <v>-1.1541473523783707E-2</v>
      </c>
    </row>
    <row r="4159" spans="9:13" x14ac:dyDescent="0.25">
      <c r="I4159" s="135">
        <v>39786</v>
      </c>
      <c r="J4159" s="136">
        <v>845.22</v>
      </c>
      <c r="K4159" s="136">
        <v>6968.86</v>
      </c>
      <c r="L4159" s="138">
        <f t="shared" si="136"/>
        <v>-2.93084043457289E-2</v>
      </c>
      <c r="M4159" s="138">
        <f t="shared" si="137"/>
        <v>-8.7703327776609361E-3</v>
      </c>
    </row>
    <row r="4160" spans="9:13" x14ac:dyDescent="0.25">
      <c r="I4160" s="135">
        <v>39787</v>
      </c>
      <c r="J4160" s="136">
        <v>876.07</v>
      </c>
      <c r="K4160" s="136">
        <v>6780.06</v>
      </c>
      <c r="L4160" s="138">
        <f t="shared" si="136"/>
        <v>3.6499372944322213E-2</v>
      </c>
      <c r="M4160" s="138">
        <f t="shared" si="137"/>
        <v>-2.7091949041880493E-2</v>
      </c>
    </row>
    <row r="4161" spans="9:13" x14ac:dyDescent="0.25">
      <c r="I4161" s="135">
        <v>39790</v>
      </c>
      <c r="J4161" s="136">
        <v>909.7</v>
      </c>
      <c r="K4161" s="136">
        <v>6780.06</v>
      </c>
      <c r="L4161" s="138">
        <f t="shared" si="136"/>
        <v>3.8387343477119404E-2</v>
      </c>
      <c r="M4161" s="138">
        <f t="shared" si="137"/>
        <v>0</v>
      </c>
    </row>
    <row r="4162" spans="9:13" x14ac:dyDescent="0.25">
      <c r="I4162" s="135">
        <v>39791</v>
      </c>
      <c r="J4162" s="136">
        <v>888.67</v>
      </c>
      <c r="K4162" s="136">
        <v>7122.21</v>
      </c>
      <c r="L4162" s="138">
        <f t="shared" si="136"/>
        <v>-2.3117511267450902E-2</v>
      </c>
      <c r="M4162" s="138">
        <f t="shared" si="137"/>
        <v>5.0464155184467341E-2</v>
      </c>
    </row>
    <row r="4163" spans="9:13" x14ac:dyDescent="0.25">
      <c r="I4163" s="135">
        <v>39792</v>
      </c>
      <c r="J4163" s="136">
        <v>899.24</v>
      </c>
      <c r="K4163" s="136">
        <v>7246.77</v>
      </c>
      <c r="L4163" s="138">
        <f t="shared" si="136"/>
        <v>1.1894178941564417E-2</v>
      </c>
      <c r="M4163" s="138">
        <f t="shared" si="137"/>
        <v>1.7488953569187147E-2</v>
      </c>
    </row>
    <row r="4164" spans="9:13" x14ac:dyDescent="0.25">
      <c r="I4164" s="135">
        <v>39793</v>
      </c>
      <c r="J4164" s="136">
        <v>873.59</v>
      </c>
      <c r="K4164" s="136">
        <v>7264.38</v>
      </c>
      <c r="L4164" s="138">
        <f t="shared" si="136"/>
        <v>-2.8524087006805723E-2</v>
      </c>
      <c r="M4164" s="138">
        <f t="shared" si="137"/>
        <v>2.4300481455875752E-3</v>
      </c>
    </row>
    <row r="4165" spans="9:13" x14ac:dyDescent="0.25">
      <c r="I4165" s="135">
        <v>39794</v>
      </c>
      <c r="J4165" s="136">
        <v>879.73</v>
      </c>
      <c r="K4165" s="136">
        <v>7168.01</v>
      </c>
      <c r="L4165" s="138">
        <f t="shared" si="136"/>
        <v>7.028468732471739E-3</v>
      </c>
      <c r="M4165" s="138">
        <f t="shared" si="137"/>
        <v>-1.3266101167615115E-2</v>
      </c>
    </row>
    <row r="4166" spans="9:13" x14ac:dyDescent="0.25">
      <c r="I4166" s="135">
        <v>39797</v>
      </c>
      <c r="J4166" s="136">
        <v>868.57</v>
      </c>
      <c r="K4166" s="136">
        <v>7092.04</v>
      </c>
      <c r="L4166" s="138">
        <f t="shared" si="136"/>
        <v>-1.2685710388414592E-2</v>
      </c>
      <c r="M4166" s="138">
        <f t="shared" si="137"/>
        <v>-1.059847851774764E-2</v>
      </c>
    </row>
    <row r="4167" spans="9:13" x14ac:dyDescent="0.25">
      <c r="I4167" s="135">
        <v>39798</v>
      </c>
      <c r="J4167" s="136">
        <v>913.18</v>
      </c>
      <c r="K4167" s="136">
        <v>7265.14</v>
      </c>
      <c r="L4167" s="138">
        <f t="shared" ref="L4167:L4230" si="138">(J4167-J4166)/J4166</f>
        <v>5.1360281842568703E-2</v>
      </c>
      <c r="M4167" s="138">
        <f t="shared" ref="M4167:M4230" si="139">(K4167-K4166)/K4166</f>
        <v>2.4407645754959132E-2</v>
      </c>
    </row>
    <row r="4168" spans="9:13" x14ac:dyDescent="0.25">
      <c r="I4168" s="135">
        <v>39799</v>
      </c>
      <c r="J4168" s="136">
        <v>904.42</v>
      </c>
      <c r="K4168" s="136">
        <v>7228.5</v>
      </c>
      <c r="L4168" s="138">
        <f t="shared" si="138"/>
        <v>-9.5928513546069683E-3</v>
      </c>
      <c r="M4168" s="138">
        <f t="shared" si="139"/>
        <v>-5.0432613824372722E-3</v>
      </c>
    </row>
    <row r="4169" spans="9:13" x14ac:dyDescent="0.25">
      <c r="I4169" s="135">
        <v>39800</v>
      </c>
      <c r="J4169" s="136">
        <v>885.28</v>
      </c>
      <c r="K4169" s="136">
        <v>7016.66</v>
      </c>
      <c r="L4169" s="138">
        <f t="shared" si="138"/>
        <v>-2.116273412794939E-2</v>
      </c>
      <c r="M4169" s="138">
        <f t="shared" si="139"/>
        <v>-2.9306218440893705E-2</v>
      </c>
    </row>
    <row r="4170" spans="9:13" x14ac:dyDescent="0.25">
      <c r="I4170" s="135">
        <v>39801</v>
      </c>
      <c r="J4170" s="136">
        <v>887.88</v>
      </c>
      <c r="K4170" s="136">
        <v>6981.51</v>
      </c>
      <c r="L4170" s="138">
        <f t="shared" si="138"/>
        <v>2.9369239110790066E-3</v>
      </c>
      <c r="M4170" s="138">
        <f t="shared" si="139"/>
        <v>-5.0095059472740075E-3</v>
      </c>
    </row>
    <row r="4171" spans="9:13" x14ac:dyDescent="0.25">
      <c r="I4171" s="135">
        <v>39804</v>
      </c>
      <c r="J4171" s="136">
        <v>871.63</v>
      </c>
      <c r="K4171" s="136">
        <v>6896.61</v>
      </c>
      <c r="L4171" s="138">
        <f t="shared" si="138"/>
        <v>-1.8302022795873316E-2</v>
      </c>
      <c r="M4171" s="138">
        <f t="shared" si="139"/>
        <v>-1.2160693030590881E-2</v>
      </c>
    </row>
    <row r="4172" spans="9:13" x14ac:dyDescent="0.25">
      <c r="I4172" s="135">
        <v>39805</v>
      </c>
      <c r="J4172" s="136">
        <v>863.16</v>
      </c>
      <c r="K4172" s="136">
        <v>6945.96</v>
      </c>
      <c r="L4172" s="138">
        <f t="shared" si="138"/>
        <v>-9.7174259720294483E-3</v>
      </c>
      <c r="M4172" s="138">
        <f t="shared" si="139"/>
        <v>7.155689534423487E-3</v>
      </c>
    </row>
    <row r="4173" spans="9:13" x14ac:dyDescent="0.25">
      <c r="I4173" s="135">
        <v>39806</v>
      </c>
      <c r="J4173" s="136">
        <v>868.15</v>
      </c>
      <c r="K4173" s="136">
        <v>6998.87</v>
      </c>
      <c r="L4173" s="138">
        <f t="shared" si="138"/>
        <v>5.7810834607720579E-3</v>
      </c>
      <c r="M4173" s="138">
        <f t="shared" si="139"/>
        <v>7.6173775835161528E-3</v>
      </c>
    </row>
    <row r="4174" spans="9:13" x14ac:dyDescent="0.25">
      <c r="I4174" s="135">
        <v>39807</v>
      </c>
      <c r="J4174" s="136">
        <v>868.15</v>
      </c>
      <c r="K4174" s="136">
        <v>6998.87</v>
      </c>
      <c r="L4174" s="138">
        <f t="shared" si="138"/>
        <v>0</v>
      </c>
      <c r="M4174" s="138">
        <f t="shared" si="139"/>
        <v>0</v>
      </c>
    </row>
    <row r="4175" spans="9:13" x14ac:dyDescent="0.25">
      <c r="I4175" s="135">
        <v>39808</v>
      </c>
      <c r="J4175" s="136">
        <v>872.8</v>
      </c>
      <c r="K4175" s="136">
        <v>6998.87</v>
      </c>
      <c r="L4175" s="138">
        <f t="shared" si="138"/>
        <v>5.3562172435638739E-3</v>
      </c>
      <c r="M4175" s="138">
        <f t="shared" si="139"/>
        <v>0</v>
      </c>
    </row>
    <row r="4176" spans="9:13" x14ac:dyDescent="0.25">
      <c r="I4176" s="135">
        <v>39811</v>
      </c>
      <c r="J4176" s="136">
        <v>869.42</v>
      </c>
      <c r="K4176" s="136">
        <v>7016.4</v>
      </c>
      <c r="L4176" s="138">
        <f t="shared" si="138"/>
        <v>-3.8725939505041196E-3</v>
      </c>
      <c r="M4176" s="138">
        <f t="shared" si="139"/>
        <v>2.5046900428211619E-3</v>
      </c>
    </row>
    <row r="4177" spans="9:13" x14ac:dyDescent="0.25">
      <c r="I4177" s="135">
        <v>39812</v>
      </c>
      <c r="J4177" s="136">
        <v>890.64</v>
      </c>
      <c r="K4177" s="136">
        <v>7018.47</v>
      </c>
      <c r="L4177" s="138">
        <f t="shared" si="138"/>
        <v>2.4407075981688973E-2</v>
      </c>
      <c r="M4177" s="138">
        <f t="shared" si="139"/>
        <v>2.9502308876355662E-4</v>
      </c>
    </row>
    <row r="4178" spans="9:13" x14ac:dyDescent="0.25">
      <c r="I4178" s="135">
        <v>39813</v>
      </c>
      <c r="J4178" s="136">
        <v>903.25</v>
      </c>
      <c r="K4178" s="136">
        <v>7048.67</v>
      </c>
      <c r="L4178" s="138">
        <f t="shared" si="138"/>
        <v>1.4158358034671713E-2</v>
      </c>
      <c r="M4178" s="138">
        <f t="shared" si="139"/>
        <v>4.3029321205333669E-3</v>
      </c>
    </row>
    <row r="4179" spans="9:13" x14ac:dyDescent="0.25">
      <c r="I4179" s="135">
        <v>39814</v>
      </c>
      <c r="J4179" s="136">
        <v>903.25</v>
      </c>
      <c r="K4179" s="136">
        <v>7048.67</v>
      </c>
      <c r="L4179" s="138">
        <f t="shared" si="138"/>
        <v>0</v>
      </c>
      <c r="M4179" s="138">
        <f t="shared" si="139"/>
        <v>0</v>
      </c>
    </row>
    <row r="4180" spans="9:13" x14ac:dyDescent="0.25">
      <c r="I4180" s="135">
        <v>39815</v>
      </c>
      <c r="J4180" s="136">
        <v>931.8</v>
      </c>
      <c r="K4180" s="136">
        <v>7048.67</v>
      </c>
      <c r="L4180" s="138">
        <f t="shared" si="138"/>
        <v>3.1608081926376923E-2</v>
      </c>
      <c r="M4180" s="138">
        <f t="shared" si="139"/>
        <v>0</v>
      </c>
    </row>
    <row r="4181" spans="9:13" x14ac:dyDescent="0.25">
      <c r="I4181" s="135">
        <v>39818</v>
      </c>
      <c r="J4181" s="136">
        <v>927.45</v>
      </c>
      <c r="K4181" s="136">
        <v>7330.25</v>
      </c>
      <c r="L4181" s="138">
        <f t="shared" si="138"/>
        <v>-4.6683837733418219E-3</v>
      </c>
      <c r="M4181" s="138">
        <f t="shared" si="139"/>
        <v>3.9947961814072716E-2</v>
      </c>
    </row>
    <row r="4182" spans="9:13" x14ac:dyDescent="0.25">
      <c r="I4182" s="135">
        <v>39819</v>
      </c>
      <c r="J4182" s="136">
        <v>934.7</v>
      </c>
      <c r="K4182" s="136">
        <v>7437.71</v>
      </c>
      <c r="L4182" s="138">
        <f t="shared" si="138"/>
        <v>7.8171329990835078E-3</v>
      </c>
      <c r="M4182" s="138">
        <f t="shared" si="139"/>
        <v>1.4659800143242051E-2</v>
      </c>
    </row>
    <row r="4183" spans="9:13" x14ac:dyDescent="0.25">
      <c r="I4183" s="135">
        <v>39820</v>
      </c>
      <c r="J4183" s="136">
        <v>906.65</v>
      </c>
      <c r="K4183" s="136">
        <v>7248.34</v>
      </c>
      <c r="L4183" s="138">
        <f t="shared" si="138"/>
        <v>-3.0009628757890303E-2</v>
      </c>
      <c r="M4183" s="138">
        <f t="shared" si="139"/>
        <v>-2.5460793712043073E-2</v>
      </c>
    </row>
    <row r="4184" spans="9:13" x14ac:dyDescent="0.25">
      <c r="I4184" s="135">
        <v>39821</v>
      </c>
      <c r="J4184" s="136">
        <v>909.73</v>
      </c>
      <c r="K4184" s="136">
        <v>7208.98</v>
      </c>
      <c r="L4184" s="138">
        <f t="shared" si="138"/>
        <v>3.3971212706116372E-3</v>
      </c>
      <c r="M4184" s="138">
        <f t="shared" si="139"/>
        <v>-5.4302088478190291E-3</v>
      </c>
    </row>
    <row r="4185" spans="9:13" x14ac:dyDescent="0.25">
      <c r="I4185" s="135">
        <v>39822</v>
      </c>
      <c r="J4185" s="136">
        <v>890.35</v>
      </c>
      <c r="K4185" s="136">
        <v>7185.47</v>
      </c>
      <c r="L4185" s="138">
        <f t="shared" si="138"/>
        <v>-2.1303023974146171E-2</v>
      </c>
      <c r="M4185" s="138">
        <f t="shared" si="139"/>
        <v>-3.2612103237905101E-3</v>
      </c>
    </row>
    <row r="4186" spans="9:13" x14ac:dyDescent="0.25">
      <c r="I4186" s="135">
        <v>39825</v>
      </c>
      <c r="J4186" s="136">
        <v>870.26</v>
      </c>
      <c r="K4186" s="136">
        <v>7045.58</v>
      </c>
      <c r="L4186" s="138">
        <f t="shared" si="138"/>
        <v>-2.2564160161734185E-2</v>
      </c>
      <c r="M4186" s="138">
        <f t="shared" si="139"/>
        <v>-1.9468455090620423E-2</v>
      </c>
    </row>
    <row r="4187" spans="9:13" x14ac:dyDescent="0.25">
      <c r="I4187" s="135">
        <v>39826</v>
      </c>
      <c r="J4187" s="136">
        <v>871.79</v>
      </c>
      <c r="K4187" s="136">
        <v>7060.68</v>
      </c>
      <c r="L4187" s="138">
        <f t="shared" si="138"/>
        <v>1.7580952818697546E-3</v>
      </c>
      <c r="M4187" s="138">
        <f t="shared" si="139"/>
        <v>2.1431876438845862E-3</v>
      </c>
    </row>
    <row r="4188" spans="9:13" x14ac:dyDescent="0.25">
      <c r="I4188" s="135">
        <v>39827</v>
      </c>
      <c r="J4188" s="136">
        <v>842.62</v>
      </c>
      <c r="K4188" s="136">
        <v>6929.44</v>
      </c>
      <c r="L4188" s="138">
        <f t="shared" si="138"/>
        <v>-3.3459892864107138E-2</v>
      </c>
      <c r="M4188" s="138">
        <f t="shared" si="139"/>
        <v>-1.8587444835341735E-2</v>
      </c>
    </row>
    <row r="4189" spans="9:13" x14ac:dyDescent="0.25">
      <c r="I4189" s="135">
        <v>39828</v>
      </c>
      <c r="J4189" s="136">
        <v>843.74</v>
      </c>
      <c r="K4189" s="136">
        <v>6928.42</v>
      </c>
      <c r="L4189" s="138">
        <f t="shared" si="138"/>
        <v>1.3291875341197748E-3</v>
      </c>
      <c r="M4189" s="138">
        <f t="shared" si="139"/>
        <v>-1.4719804197734984E-4</v>
      </c>
    </row>
    <row r="4190" spans="9:13" x14ac:dyDescent="0.25">
      <c r="I4190" s="135">
        <v>39829</v>
      </c>
      <c r="J4190" s="136">
        <v>850.12</v>
      </c>
      <c r="K4190" s="136">
        <v>7015.41</v>
      </c>
      <c r="L4190" s="138">
        <f t="shared" si="138"/>
        <v>7.561571100101922E-3</v>
      </c>
      <c r="M4190" s="138">
        <f t="shared" si="139"/>
        <v>1.2555532141527185E-2</v>
      </c>
    </row>
    <row r="4191" spans="9:13" x14ac:dyDescent="0.25">
      <c r="I4191" s="135">
        <v>39832</v>
      </c>
      <c r="J4191" s="136">
        <v>850.12</v>
      </c>
      <c r="K4191" s="136">
        <v>7086.4</v>
      </c>
      <c r="L4191" s="138">
        <f t="shared" si="138"/>
        <v>0</v>
      </c>
      <c r="M4191" s="138">
        <f t="shared" si="139"/>
        <v>1.0119151981138634E-2</v>
      </c>
    </row>
    <row r="4192" spans="9:13" x14ac:dyDescent="0.25">
      <c r="I4192" s="135">
        <v>39833</v>
      </c>
      <c r="J4192" s="136">
        <v>805.22</v>
      </c>
      <c r="K4192" s="136">
        <v>6992.28</v>
      </c>
      <c r="L4192" s="138">
        <f t="shared" si="138"/>
        <v>-5.2816073024984679E-2</v>
      </c>
      <c r="M4192" s="138">
        <f t="shared" si="139"/>
        <v>-1.3281779182659728E-2</v>
      </c>
    </row>
    <row r="4193" spans="9:13" x14ac:dyDescent="0.25">
      <c r="I4193" s="135">
        <v>39834</v>
      </c>
      <c r="J4193" s="136">
        <v>840.24</v>
      </c>
      <c r="K4193" s="136">
        <v>6964.91</v>
      </c>
      <c r="L4193" s="138">
        <f t="shared" si="138"/>
        <v>4.3491219790864587E-2</v>
      </c>
      <c r="M4193" s="138">
        <f t="shared" si="139"/>
        <v>-3.9143169323882752E-3</v>
      </c>
    </row>
    <row r="4194" spans="9:13" x14ac:dyDescent="0.25">
      <c r="I4194" s="135">
        <v>39835</v>
      </c>
      <c r="J4194" s="136">
        <v>827.5</v>
      </c>
      <c r="K4194" s="136">
        <v>6880.82</v>
      </c>
      <c r="L4194" s="138">
        <f t="shared" si="138"/>
        <v>-1.5162334571074942E-2</v>
      </c>
      <c r="M4194" s="138">
        <f t="shared" si="139"/>
        <v>-1.207337926836099E-2</v>
      </c>
    </row>
    <row r="4195" spans="9:13" x14ac:dyDescent="0.25">
      <c r="I4195" s="135">
        <v>39836</v>
      </c>
      <c r="J4195" s="136">
        <v>831.95</v>
      </c>
      <c r="K4195" s="136">
        <v>6988.16</v>
      </c>
      <c r="L4195" s="138">
        <f t="shared" si="138"/>
        <v>5.3776435045317771E-3</v>
      </c>
      <c r="M4195" s="138">
        <f t="shared" si="139"/>
        <v>1.5599884897439572E-2</v>
      </c>
    </row>
    <row r="4196" spans="9:13" x14ac:dyDescent="0.25">
      <c r="I4196" s="135">
        <v>39839</v>
      </c>
      <c r="J4196" s="136">
        <v>836.57</v>
      </c>
      <c r="K4196" s="136">
        <v>6981.25</v>
      </c>
      <c r="L4196" s="138">
        <f t="shared" si="138"/>
        <v>5.5532183424484693E-3</v>
      </c>
      <c r="M4196" s="138">
        <f t="shared" si="139"/>
        <v>-9.8881536770764481E-4</v>
      </c>
    </row>
    <row r="4197" spans="9:13" x14ac:dyDescent="0.25">
      <c r="I4197" s="135">
        <v>39840</v>
      </c>
      <c r="J4197" s="136">
        <v>845.71</v>
      </c>
      <c r="K4197" s="136">
        <v>6900.67</v>
      </c>
      <c r="L4197" s="138">
        <f t="shared" si="138"/>
        <v>1.0925565105131652E-2</v>
      </c>
      <c r="M4197" s="138">
        <f t="shared" si="139"/>
        <v>-1.1542345568487008E-2</v>
      </c>
    </row>
    <row r="4198" spans="9:13" x14ac:dyDescent="0.25">
      <c r="I4198" s="135">
        <v>39841</v>
      </c>
      <c r="J4198" s="136">
        <v>874.09</v>
      </c>
      <c r="K4198" s="136">
        <v>6983.32</v>
      </c>
      <c r="L4198" s="138">
        <f t="shared" si="138"/>
        <v>3.3557602487850439E-2</v>
      </c>
      <c r="M4198" s="138">
        <f t="shared" si="139"/>
        <v>1.1977097876003292E-2</v>
      </c>
    </row>
    <row r="4199" spans="9:13" x14ac:dyDescent="0.25">
      <c r="I4199" s="135">
        <v>39842</v>
      </c>
      <c r="J4199" s="136">
        <v>845.14</v>
      </c>
      <c r="K4199" s="136">
        <v>6968.8</v>
      </c>
      <c r="L4199" s="138">
        <f t="shared" si="138"/>
        <v>-3.3120159251335726E-2</v>
      </c>
      <c r="M4199" s="138">
        <f t="shared" si="139"/>
        <v>-2.0792402467593534E-3</v>
      </c>
    </row>
    <row r="4200" spans="9:13" x14ac:dyDescent="0.25">
      <c r="I4200" s="135">
        <v>39843</v>
      </c>
      <c r="J4200" s="136">
        <v>825.88</v>
      </c>
      <c r="K4200" s="136">
        <v>6905.39</v>
      </c>
      <c r="L4200" s="138">
        <f t="shared" si="138"/>
        <v>-2.2789123695482395E-2</v>
      </c>
      <c r="M4200" s="138">
        <f t="shared" si="139"/>
        <v>-9.0991275398920688E-3</v>
      </c>
    </row>
    <row r="4201" spans="9:13" x14ac:dyDescent="0.25">
      <c r="I4201" s="135">
        <v>39846</v>
      </c>
      <c r="J4201" s="136">
        <v>825.44</v>
      </c>
      <c r="K4201" s="136">
        <v>6811.2</v>
      </c>
      <c r="L4201" s="138">
        <f t="shared" si="138"/>
        <v>-5.3276505061260822E-4</v>
      </c>
      <c r="M4201" s="138">
        <f t="shared" si="139"/>
        <v>-1.3640069568844121E-2</v>
      </c>
    </row>
    <row r="4202" spans="9:13" x14ac:dyDescent="0.25">
      <c r="I4202" s="135">
        <v>39847</v>
      </c>
      <c r="J4202" s="136">
        <v>838.51</v>
      </c>
      <c r="K4202" s="136">
        <v>6767.81</v>
      </c>
      <c r="L4202" s="138">
        <f t="shared" si="138"/>
        <v>1.5833979453382361E-2</v>
      </c>
      <c r="M4202" s="138">
        <f t="shared" si="139"/>
        <v>-6.3703899459712559E-3</v>
      </c>
    </row>
    <row r="4203" spans="9:13" x14ac:dyDescent="0.25">
      <c r="I4203" s="135">
        <v>39848</v>
      </c>
      <c r="J4203" s="136">
        <v>832.23</v>
      </c>
      <c r="K4203" s="136">
        <v>6887.08</v>
      </c>
      <c r="L4203" s="138">
        <f t="shared" si="138"/>
        <v>-7.4894753789459551E-3</v>
      </c>
      <c r="M4203" s="138">
        <f t="shared" si="139"/>
        <v>1.7623130672994591E-2</v>
      </c>
    </row>
    <row r="4204" spans="9:13" x14ac:dyDescent="0.25">
      <c r="I4204" s="135">
        <v>39849</v>
      </c>
      <c r="J4204" s="136">
        <v>845.85</v>
      </c>
      <c r="K4204" s="136">
        <v>6871.27</v>
      </c>
      <c r="L4204" s="138">
        <f t="shared" si="138"/>
        <v>1.6365668144623487E-2</v>
      </c>
      <c r="M4204" s="138">
        <f t="shared" si="139"/>
        <v>-2.295602780859158E-3</v>
      </c>
    </row>
    <row r="4205" spans="9:13" x14ac:dyDescent="0.25">
      <c r="I4205" s="135">
        <v>39850</v>
      </c>
      <c r="J4205" s="136">
        <v>868.6</v>
      </c>
      <c r="K4205" s="136">
        <v>6979.73</v>
      </c>
      <c r="L4205" s="138">
        <f t="shared" si="138"/>
        <v>2.6896021753265945E-2</v>
      </c>
      <c r="M4205" s="138">
        <f t="shared" si="139"/>
        <v>1.5784563843365074E-2</v>
      </c>
    </row>
    <row r="4206" spans="9:13" x14ac:dyDescent="0.25">
      <c r="I4206" s="135">
        <v>39853</v>
      </c>
      <c r="J4206" s="136">
        <v>869.89</v>
      </c>
      <c r="K4206" s="136">
        <v>6991.41</v>
      </c>
      <c r="L4206" s="138">
        <f t="shared" si="138"/>
        <v>1.4851485148514433E-3</v>
      </c>
      <c r="M4206" s="138">
        <f t="shared" si="139"/>
        <v>1.6734171665666569E-3</v>
      </c>
    </row>
    <row r="4207" spans="9:13" x14ac:dyDescent="0.25">
      <c r="I4207" s="135">
        <v>39854</v>
      </c>
      <c r="J4207" s="136">
        <v>827.16</v>
      </c>
      <c r="K4207" s="136">
        <v>6872.88</v>
      </c>
      <c r="L4207" s="138">
        <f t="shared" si="138"/>
        <v>-4.9121153249261425E-2</v>
      </c>
      <c r="M4207" s="138">
        <f t="shared" si="139"/>
        <v>-1.6953661707724155E-2</v>
      </c>
    </row>
    <row r="4208" spans="9:13" x14ac:dyDescent="0.25">
      <c r="I4208" s="135">
        <v>39855</v>
      </c>
      <c r="J4208" s="136">
        <v>833.74</v>
      </c>
      <c r="K4208" s="136">
        <v>6898.85</v>
      </c>
      <c r="L4208" s="138">
        <f t="shared" si="138"/>
        <v>7.9549301223463906E-3</v>
      </c>
      <c r="M4208" s="138">
        <f t="shared" si="139"/>
        <v>3.7786197343763102E-3</v>
      </c>
    </row>
    <row r="4209" spans="9:13" x14ac:dyDescent="0.25">
      <c r="I4209" s="135">
        <v>39856</v>
      </c>
      <c r="J4209" s="136">
        <v>835.19</v>
      </c>
      <c r="K4209" s="136">
        <v>6859.26</v>
      </c>
      <c r="L4209" s="138">
        <f t="shared" si="138"/>
        <v>1.7391512941685003E-3</v>
      </c>
      <c r="M4209" s="138">
        <f t="shared" si="139"/>
        <v>-5.7386375990201473E-3</v>
      </c>
    </row>
    <row r="4210" spans="9:13" x14ac:dyDescent="0.25">
      <c r="I4210" s="135">
        <v>39857</v>
      </c>
      <c r="J4210" s="136">
        <v>826.84</v>
      </c>
      <c r="K4210" s="136">
        <v>6898.29</v>
      </c>
      <c r="L4210" s="138">
        <f t="shared" si="138"/>
        <v>-9.997725068547304E-3</v>
      </c>
      <c r="M4210" s="138">
        <f t="shared" si="139"/>
        <v>5.6901181760131182E-3</v>
      </c>
    </row>
    <row r="4211" spans="9:13" x14ac:dyDescent="0.25">
      <c r="I4211" s="135">
        <v>39860</v>
      </c>
      <c r="J4211" s="136">
        <v>826.84</v>
      </c>
      <c r="K4211" s="136">
        <v>6903.16</v>
      </c>
      <c r="L4211" s="138">
        <f t="shared" si="138"/>
        <v>0</v>
      </c>
      <c r="M4211" s="138">
        <f t="shared" si="139"/>
        <v>7.0597205974232613E-4</v>
      </c>
    </row>
    <row r="4212" spans="9:13" x14ac:dyDescent="0.25">
      <c r="I4212" s="135">
        <v>39861</v>
      </c>
      <c r="J4212" s="136">
        <v>789.17</v>
      </c>
      <c r="K4212" s="136">
        <v>6776.98</v>
      </c>
      <c r="L4212" s="138">
        <f t="shared" si="138"/>
        <v>-4.5558995694451251E-2</v>
      </c>
      <c r="M4212" s="138">
        <f t="shared" si="139"/>
        <v>-1.8278585459412834E-2</v>
      </c>
    </row>
    <row r="4213" spans="9:13" x14ac:dyDescent="0.25">
      <c r="I4213" s="135">
        <v>39862</v>
      </c>
      <c r="J4213" s="136">
        <v>788.42</v>
      </c>
      <c r="K4213" s="136">
        <v>6747.79</v>
      </c>
      <c r="L4213" s="138">
        <f t="shared" si="138"/>
        <v>-9.5036557395744906E-4</v>
      </c>
      <c r="M4213" s="138">
        <f t="shared" si="139"/>
        <v>-4.3072282934285772E-3</v>
      </c>
    </row>
    <row r="4214" spans="9:13" x14ac:dyDescent="0.25">
      <c r="I4214" s="135">
        <v>39863</v>
      </c>
      <c r="J4214" s="136">
        <v>778.94</v>
      </c>
      <c r="K4214" s="136">
        <v>6686.29</v>
      </c>
      <c r="L4214" s="138">
        <f t="shared" si="138"/>
        <v>-1.2024048096192265E-2</v>
      </c>
      <c r="M4214" s="138">
        <f t="shared" si="139"/>
        <v>-9.1140951333695923E-3</v>
      </c>
    </row>
    <row r="4215" spans="9:13" x14ac:dyDescent="0.25">
      <c r="I4215" s="135">
        <v>39864</v>
      </c>
      <c r="J4215" s="136">
        <v>770.05</v>
      </c>
      <c r="K4215" s="136">
        <v>6640.04</v>
      </c>
      <c r="L4215" s="138">
        <f t="shared" si="138"/>
        <v>-1.1412945798136056E-2</v>
      </c>
      <c r="M4215" s="138">
        <f t="shared" si="139"/>
        <v>-6.9171394001755829E-3</v>
      </c>
    </row>
    <row r="4216" spans="9:13" x14ac:dyDescent="0.25">
      <c r="I4216" s="135">
        <v>39867</v>
      </c>
      <c r="J4216" s="136">
        <v>743.33</v>
      </c>
      <c r="K4216" s="136">
        <v>6560.8</v>
      </c>
      <c r="L4216" s="138">
        <f t="shared" si="138"/>
        <v>-3.4699045516524793E-2</v>
      </c>
      <c r="M4216" s="138">
        <f t="shared" si="139"/>
        <v>-1.1933663050222556E-2</v>
      </c>
    </row>
    <row r="4217" spans="9:13" x14ac:dyDescent="0.25">
      <c r="I4217" s="135">
        <v>39868</v>
      </c>
      <c r="J4217" s="136">
        <v>773.14</v>
      </c>
      <c r="K4217" s="136">
        <v>6489.53</v>
      </c>
      <c r="L4217" s="138">
        <f t="shared" si="138"/>
        <v>4.0103318848963371E-2</v>
      </c>
      <c r="M4217" s="138">
        <f t="shared" si="139"/>
        <v>-1.0863004511644988E-2</v>
      </c>
    </row>
    <row r="4218" spans="9:13" x14ac:dyDescent="0.25">
      <c r="I4218" s="135">
        <v>39869</v>
      </c>
      <c r="J4218" s="136">
        <v>764.9</v>
      </c>
      <c r="K4218" s="136">
        <v>6528.94</v>
      </c>
      <c r="L4218" s="138">
        <f t="shared" si="138"/>
        <v>-1.0657836873011368E-2</v>
      </c>
      <c r="M4218" s="138">
        <f t="shared" si="139"/>
        <v>6.0728588973315255E-3</v>
      </c>
    </row>
    <row r="4219" spans="9:13" x14ac:dyDescent="0.25">
      <c r="I4219" s="135">
        <v>39870</v>
      </c>
      <c r="J4219" s="136">
        <v>752.83</v>
      </c>
      <c r="K4219" s="136">
        <v>6716.34</v>
      </c>
      <c r="L4219" s="138">
        <f t="shared" si="138"/>
        <v>-1.5779840502026327E-2</v>
      </c>
      <c r="M4219" s="138">
        <f t="shared" si="139"/>
        <v>2.8702974755473409E-2</v>
      </c>
    </row>
    <row r="4220" spans="9:13" x14ac:dyDescent="0.25">
      <c r="I4220" s="135">
        <v>39871</v>
      </c>
      <c r="J4220" s="136">
        <v>735.09</v>
      </c>
      <c r="K4220" s="136">
        <v>6671.72</v>
      </c>
      <c r="L4220" s="138">
        <f t="shared" si="138"/>
        <v>-2.3564416933437839E-2</v>
      </c>
      <c r="M4220" s="138">
        <f t="shared" si="139"/>
        <v>-6.6434992868139326E-3</v>
      </c>
    </row>
    <row r="4221" spans="9:13" x14ac:dyDescent="0.25">
      <c r="I4221" s="135">
        <v>39874</v>
      </c>
      <c r="J4221" s="136">
        <v>700.82</v>
      </c>
      <c r="K4221" s="136">
        <v>6518.31</v>
      </c>
      <c r="L4221" s="138">
        <f t="shared" si="138"/>
        <v>-4.6620141751350146E-2</v>
      </c>
      <c r="M4221" s="138">
        <f t="shared" si="139"/>
        <v>-2.2994070494565096E-2</v>
      </c>
    </row>
    <row r="4222" spans="9:13" x14ac:dyDescent="0.25">
      <c r="I4222" s="135">
        <v>39875</v>
      </c>
      <c r="J4222" s="136">
        <v>696.33</v>
      </c>
      <c r="K4222" s="136">
        <v>6607.7</v>
      </c>
      <c r="L4222" s="138">
        <f t="shared" si="138"/>
        <v>-6.4067806284067363E-3</v>
      </c>
      <c r="M4222" s="138">
        <f t="shared" si="139"/>
        <v>1.3713677318200486E-2</v>
      </c>
    </row>
    <row r="4223" spans="9:13" x14ac:dyDescent="0.25">
      <c r="I4223" s="135">
        <v>39876</v>
      </c>
      <c r="J4223" s="136">
        <v>712.87</v>
      </c>
      <c r="K4223" s="136">
        <v>6825.3</v>
      </c>
      <c r="L4223" s="138">
        <f t="shared" si="138"/>
        <v>2.3753105567762358E-2</v>
      </c>
      <c r="M4223" s="138">
        <f t="shared" si="139"/>
        <v>3.2931277146359607E-2</v>
      </c>
    </row>
    <row r="4224" spans="9:13" x14ac:dyDescent="0.25">
      <c r="I4224" s="135">
        <v>39877</v>
      </c>
      <c r="J4224" s="136">
        <v>682.55</v>
      </c>
      <c r="K4224" s="136">
        <v>6729.45</v>
      </c>
      <c r="L4224" s="138">
        <f t="shared" si="138"/>
        <v>-4.2532299016651072E-2</v>
      </c>
      <c r="M4224" s="138">
        <f t="shared" si="139"/>
        <v>-1.4043338754340521E-2</v>
      </c>
    </row>
    <row r="4225" spans="9:13" x14ac:dyDescent="0.25">
      <c r="I4225" s="135">
        <v>39878</v>
      </c>
      <c r="J4225" s="136">
        <v>683.38</v>
      </c>
      <c r="K4225" s="136">
        <v>6781.81</v>
      </c>
      <c r="L4225" s="138">
        <f t="shared" si="138"/>
        <v>1.2160281298074001E-3</v>
      </c>
      <c r="M4225" s="138">
        <f t="shared" si="139"/>
        <v>7.7807250221044195E-3</v>
      </c>
    </row>
    <row r="4226" spans="9:13" x14ac:dyDescent="0.25">
      <c r="I4226" s="135">
        <v>39881</v>
      </c>
      <c r="J4226" s="136">
        <v>676.53</v>
      </c>
      <c r="K4226" s="136">
        <v>6892.9</v>
      </c>
      <c r="L4226" s="138">
        <f t="shared" si="138"/>
        <v>-1.0023705698147476E-2</v>
      </c>
      <c r="M4226" s="138">
        <f t="shared" si="139"/>
        <v>1.638058276477802E-2</v>
      </c>
    </row>
    <row r="4227" spans="9:13" x14ac:dyDescent="0.25">
      <c r="I4227" s="135">
        <v>39882</v>
      </c>
      <c r="J4227" s="136">
        <v>719.6</v>
      </c>
      <c r="K4227" s="136">
        <v>7138.45</v>
      </c>
      <c r="L4227" s="138">
        <f t="shared" si="138"/>
        <v>6.3663104370833598E-2</v>
      </c>
      <c r="M4227" s="138">
        <f t="shared" si="139"/>
        <v>3.562361270292623E-2</v>
      </c>
    </row>
    <row r="4228" spans="9:13" x14ac:dyDescent="0.25">
      <c r="I4228" s="135">
        <v>39883</v>
      </c>
      <c r="J4228" s="136">
        <v>721.36</v>
      </c>
      <c r="K4228" s="136">
        <v>7094.88</v>
      </c>
      <c r="L4228" s="138">
        <f t="shared" si="138"/>
        <v>2.4458032240133282E-3</v>
      </c>
      <c r="M4228" s="138">
        <f t="shared" si="139"/>
        <v>-6.1035659001603586E-3</v>
      </c>
    </row>
    <row r="4229" spans="9:13" x14ac:dyDescent="0.25">
      <c r="I4229" s="135">
        <v>39884</v>
      </c>
      <c r="J4229" s="136">
        <v>750.74</v>
      </c>
      <c r="K4229" s="136">
        <v>7003.25</v>
      </c>
      <c r="L4229" s="138">
        <f t="shared" si="138"/>
        <v>4.072862371076854E-2</v>
      </c>
      <c r="M4229" s="138">
        <f t="shared" si="139"/>
        <v>-1.2914947116794098E-2</v>
      </c>
    </row>
    <row r="4230" spans="9:13" x14ac:dyDescent="0.25">
      <c r="I4230" s="135">
        <v>39885</v>
      </c>
      <c r="J4230" s="136">
        <v>756.55</v>
      </c>
      <c r="K4230" s="136">
        <v>7152.28</v>
      </c>
      <c r="L4230" s="138">
        <f t="shared" si="138"/>
        <v>7.7390308229213119E-3</v>
      </c>
      <c r="M4230" s="138">
        <f t="shared" si="139"/>
        <v>2.1280119944311532E-2</v>
      </c>
    </row>
    <row r="4231" spans="9:13" x14ac:dyDescent="0.25">
      <c r="I4231" s="135">
        <v>39888</v>
      </c>
      <c r="J4231" s="136">
        <v>753.89</v>
      </c>
      <c r="K4231" s="136">
        <v>7423.1</v>
      </c>
      <c r="L4231" s="138">
        <f t="shared" ref="L4231:L4294" si="140">(J4231-J4230)/J4230</f>
        <v>-3.5159606106668012E-3</v>
      </c>
      <c r="M4231" s="138">
        <f t="shared" ref="M4231:M4294" si="141">(K4231-K4230)/K4230</f>
        <v>3.7864848691606119E-2</v>
      </c>
    </row>
    <row r="4232" spans="9:13" x14ac:dyDescent="0.25">
      <c r="I4232" s="135">
        <v>39889</v>
      </c>
      <c r="J4232" s="136">
        <v>778.12</v>
      </c>
      <c r="K4232" s="136">
        <v>7311.83</v>
      </c>
      <c r="L4232" s="138">
        <f t="shared" si="140"/>
        <v>3.2139967369244876E-2</v>
      </c>
      <c r="M4232" s="138">
        <f t="shared" si="141"/>
        <v>-1.4989694332556537E-2</v>
      </c>
    </row>
    <row r="4233" spans="9:13" x14ac:dyDescent="0.25">
      <c r="I4233" s="135">
        <v>39890</v>
      </c>
      <c r="J4233" s="136">
        <v>794.35</v>
      </c>
      <c r="K4233" s="136">
        <v>7488.83</v>
      </c>
      <c r="L4233" s="138">
        <f t="shared" si="140"/>
        <v>2.085796535238783E-2</v>
      </c>
      <c r="M4233" s="138">
        <f t="shared" si="141"/>
        <v>2.4207346177359156E-2</v>
      </c>
    </row>
    <row r="4234" spans="9:13" x14ac:dyDescent="0.25">
      <c r="I4234" s="135">
        <v>39891</v>
      </c>
      <c r="J4234" s="136">
        <v>784.04</v>
      </c>
      <c r="K4234" s="136">
        <v>7762.52</v>
      </c>
      <c r="L4234" s="138">
        <f t="shared" si="140"/>
        <v>-1.2979165355322035E-2</v>
      </c>
      <c r="M4234" s="138">
        <f t="shared" si="141"/>
        <v>3.6546429816139571E-2</v>
      </c>
    </row>
    <row r="4235" spans="9:13" x14ac:dyDescent="0.25">
      <c r="I4235" s="135">
        <v>39892</v>
      </c>
      <c r="J4235" s="136">
        <v>768.54</v>
      </c>
      <c r="K4235" s="136">
        <v>7697.56</v>
      </c>
      <c r="L4235" s="138">
        <f t="shared" si="140"/>
        <v>-1.9769399520432631E-2</v>
      </c>
      <c r="M4235" s="138">
        <f t="shared" si="141"/>
        <v>-8.3684164420832451E-3</v>
      </c>
    </row>
    <row r="4236" spans="9:13" x14ac:dyDescent="0.25">
      <c r="I4236" s="135">
        <v>39895</v>
      </c>
      <c r="J4236" s="136">
        <v>822.92</v>
      </c>
      <c r="K4236" s="136">
        <v>8157.76</v>
      </c>
      <c r="L4236" s="138">
        <f t="shared" si="140"/>
        <v>7.0757540271163502E-2</v>
      </c>
      <c r="M4236" s="138">
        <f t="shared" si="141"/>
        <v>5.9785178679997268E-2</v>
      </c>
    </row>
    <row r="4237" spans="9:13" x14ac:dyDescent="0.25">
      <c r="I4237" s="135">
        <v>39896</v>
      </c>
      <c r="J4237" s="136">
        <v>806.12</v>
      </c>
      <c r="K4237" s="136">
        <v>8349.34</v>
      </c>
      <c r="L4237" s="138">
        <f t="shared" si="140"/>
        <v>-2.0415107179312636E-2</v>
      </c>
      <c r="M4237" s="138">
        <f t="shared" si="141"/>
        <v>2.3484387871180314E-2</v>
      </c>
    </row>
    <row r="4238" spans="9:13" x14ac:dyDescent="0.25">
      <c r="I4238" s="135">
        <v>39897</v>
      </c>
      <c r="J4238" s="136">
        <v>813.88</v>
      </c>
      <c r="K4238" s="136">
        <v>8713.5499999999993</v>
      </c>
      <c r="L4238" s="138">
        <f t="shared" si="140"/>
        <v>9.6263583585570276E-3</v>
      </c>
      <c r="M4238" s="138">
        <f t="shared" si="141"/>
        <v>4.3621411991845958E-2</v>
      </c>
    </row>
    <row r="4239" spans="9:13" x14ac:dyDescent="0.25">
      <c r="I4239" s="135">
        <v>39898</v>
      </c>
      <c r="J4239" s="136">
        <v>832.86</v>
      </c>
      <c r="K4239" s="136">
        <v>9219.8799999999992</v>
      </c>
      <c r="L4239" s="138">
        <f t="shared" si="140"/>
        <v>2.3320391212463775E-2</v>
      </c>
      <c r="M4239" s="138">
        <f t="shared" si="141"/>
        <v>5.8108348491716921E-2</v>
      </c>
    </row>
    <row r="4240" spans="9:13" x14ac:dyDescent="0.25">
      <c r="I4240" s="135">
        <v>39899</v>
      </c>
      <c r="J4240" s="136">
        <v>815.94</v>
      </c>
      <c r="K4240" s="136">
        <v>9337.19</v>
      </c>
      <c r="L4240" s="138">
        <f t="shared" si="140"/>
        <v>-2.0315539226280478E-2</v>
      </c>
      <c r="M4240" s="138">
        <f t="shared" si="141"/>
        <v>1.2723592931795352E-2</v>
      </c>
    </row>
    <row r="4241" spans="9:13" x14ac:dyDescent="0.25">
      <c r="I4241" s="135">
        <v>39902</v>
      </c>
      <c r="J4241" s="136">
        <v>787.53</v>
      </c>
      <c r="K4241" s="136">
        <v>8887.2900000000009</v>
      </c>
      <c r="L4241" s="138">
        <f t="shared" si="140"/>
        <v>-3.4818736671814204E-2</v>
      </c>
      <c r="M4241" s="138">
        <f t="shared" si="141"/>
        <v>-4.8183661251404289E-2</v>
      </c>
    </row>
    <row r="4242" spans="9:13" x14ac:dyDescent="0.25">
      <c r="I4242" s="135">
        <v>39903</v>
      </c>
      <c r="J4242" s="136">
        <v>797.87</v>
      </c>
      <c r="K4242" s="136">
        <v>9237.65</v>
      </c>
      <c r="L4242" s="138">
        <f t="shared" si="140"/>
        <v>1.3129658552690097E-2</v>
      </c>
      <c r="M4242" s="138">
        <f t="shared" si="141"/>
        <v>3.9422591138580911E-2</v>
      </c>
    </row>
    <row r="4243" spans="9:13" x14ac:dyDescent="0.25">
      <c r="I4243" s="135">
        <v>39904</v>
      </c>
      <c r="J4243" s="136">
        <v>811.08</v>
      </c>
      <c r="K4243" s="136">
        <v>9409.7800000000007</v>
      </c>
      <c r="L4243" s="138">
        <f t="shared" si="140"/>
        <v>1.6556581899306949E-2</v>
      </c>
      <c r="M4243" s="138">
        <f t="shared" si="141"/>
        <v>1.8633526925137998E-2</v>
      </c>
    </row>
    <row r="4244" spans="9:13" x14ac:dyDescent="0.25">
      <c r="I4244" s="135">
        <v>39905</v>
      </c>
      <c r="J4244" s="136">
        <v>834.38</v>
      </c>
      <c r="K4244" s="136">
        <v>9780.5300000000007</v>
      </c>
      <c r="L4244" s="138">
        <f t="shared" si="140"/>
        <v>2.8727129259752373E-2</v>
      </c>
      <c r="M4244" s="138">
        <f t="shared" si="141"/>
        <v>3.9400496079610783E-2</v>
      </c>
    </row>
    <row r="4245" spans="9:13" x14ac:dyDescent="0.25">
      <c r="I4245" s="135">
        <v>39906</v>
      </c>
      <c r="J4245" s="136">
        <v>842.5</v>
      </c>
      <c r="K4245" s="136">
        <v>10163.44</v>
      </c>
      <c r="L4245" s="138">
        <f t="shared" si="140"/>
        <v>9.7317768882283912E-3</v>
      </c>
      <c r="M4245" s="138">
        <f t="shared" si="141"/>
        <v>3.915023010000479E-2</v>
      </c>
    </row>
    <row r="4246" spans="9:13" x14ac:dyDescent="0.25">
      <c r="I4246" s="135">
        <v>39909</v>
      </c>
      <c r="J4246" s="136">
        <v>835.48</v>
      </c>
      <c r="K4246" s="136">
        <v>10342.780000000001</v>
      </c>
      <c r="L4246" s="138">
        <f t="shared" si="140"/>
        <v>-8.3323442136498307E-3</v>
      </c>
      <c r="M4246" s="138">
        <f t="shared" si="141"/>
        <v>1.7645600308556959E-2</v>
      </c>
    </row>
    <row r="4247" spans="9:13" x14ac:dyDescent="0.25">
      <c r="I4247" s="135">
        <v>39910</v>
      </c>
      <c r="J4247" s="136">
        <v>815.55</v>
      </c>
      <c r="K4247" s="136">
        <v>9988.02</v>
      </c>
      <c r="L4247" s="138">
        <f t="shared" si="140"/>
        <v>-2.3854550677454952E-2</v>
      </c>
      <c r="M4247" s="138">
        <f t="shared" si="141"/>
        <v>-3.4300255830637429E-2</v>
      </c>
    </row>
    <row r="4248" spans="9:13" x14ac:dyDescent="0.25">
      <c r="I4248" s="135">
        <v>39911</v>
      </c>
      <c r="J4248" s="136">
        <v>825.16</v>
      </c>
      <c r="K4248" s="136">
        <v>10001.92</v>
      </c>
      <c r="L4248" s="138">
        <f t="shared" si="140"/>
        <v>1.1783459015388405E-2</v>
      </c>
      <c r="M4248" s="138">
        <f t="shared" si="141"/>
        <v>1.3916672173263204E-3</v>
      </c>
    </row>
    <row r="4249" spans="9:13" x14ac:dyDescent="0.25">
      <c r="I4249" s="135">
        <v>39912</v>
      </c>
      <c r="J4249" s="136">
        <v>856.56</v>
      </c>
      <c r="K4249" s="136">
        <v>10001.92</v>
      </c>
      <c r="L4249" s="138">
        <f t="shared" si="140"/>
        <v>3.8053226041010205E-2</v>
      </c>
      <c r="M4249" s="138">
        <f t="shared" si="141"/>
        <v>0</v>
      </c>
    </row>
    <row r="4250" spans="9:13" x14ac:dyDescent="0.25">
      <c r="I4250" s="135">
        <v>39913</v>
      </c>
      <c r="J4250" s="136">
        <v>856.56</v>
      </c>
      <c r="K4250" s="136">
        <v>10001.92</v>
      </c>
      <c r="L4250" s="138">
        <f t="shared" si="140"/>
        <v>0</v>
      </c>
      <c r="M4250" s="138">
        <f t="shared" si="141"/>
        <v>0</v>
      </c>
    </row>
    <row r="4251" spans="9:13" x14ac:dyDescent="0.25">
      <c r="I4251" s="135">
        <v>39916</v>
      </c>
      <c r="J4251" s="136">
        <v>858.73</v>
      </c>
      <c r="K4251" s="136">
        <v>10579.77</v>
      </c>
      <c r="L4251" s="138">
        <f t="shared" si="140"/>
        <v>2.5333893714393303E-3</v>
      </c>
      <c r="M4251" s="138">
        <f t="shared" si="141"/>
        <v>5.7773907409777357E-2</v>
      </c>
    </row>
    <row r="4252" spans="9:13" x14ac:dyDescent="0.25">
      <c r="I4252" s="135">
        <v>39917</v>
      </c>
      <c r="J4252" s="136">
        <v>841.5</v>
      </c>
      <c r="K4252" s="136">
        <v>10364.040000000001</v>
      </c>
      <c r="L4252" s="138">
        <f t="shared" si="140"/>
        <v>-2.0064513875141219E-2</v>
      </c>
      <c r="M4252" s="138">
        <f t="shared" si="141"/>
        <v>-2.0390802446555979E-2</v>
      </c>
    </row>
    <row r="4253" spans="9:13" x14ac:dyDescent="0.25">
      <c r="I4253" s="135">
        <v>39918</v>
      </c>
      <c r="J4253" s="136">
        <v>852.06</v>
      </c>
      <c r="K4253" s="136">
        <v>10313.84</v>
      </c>
      <c r="L4253" s="138">
        <f t="shared" si="140"/>
        <v>1.2549019607843073E-2</v>
      </c>
      <c r="M4253" s="138">
        <f t="shared" si="141"/>
        <v>-4.8436710008838953E-3</v>
      </c>
    </row>
    <row r="4254" spans="9:13" x14ac:dyDescent="0.25">
      <c r="I4254" s="135">
        <v>39919</v>
      </c>
      <c r="J4254" s="136">
        <v>865.3</v>
      </c>
      <c r="K4254" s="136">
        <v>10146.84</v>
      </c>
      <c r="L4254" s="138">
        <f t="shared" si="140"/>
        <v>1.5538811820763807E-2</v>
      </c>
      <c r="M4254" s="138">
        <f t="shared" si="141"/>
        <v>-1.6191835436655987E-2</v>
      </c>
    </row>
    <row r="4255" spans="9:13" x14ac:dyDescent="0.25">
      <c r="I4255" s="135">
        <v>39920</v>
      </c>
      <c r="J4255" s="136">
        <v>869.6</v>
      </c>
      <c r="K4255" s="136">
        <v>10270.01</v>
      </c>
      <c r="L4255" s="138">
        <f t="shared" si="140"/>
        <v>4.9693747833122253E-3</v>
      </c>
      <c r="M4255" s="138">
        <f t="shared" si="141"/>
        <v>1.2138754528503463E-2</v>
      </c>
    </row>
    <row r="4256" spans="9:13" x14ac:dyDescent="0.25">
      <c r="I4256" s="135">
        <v>39923</v>
      </c>
      <c r="J4256" s="136">
        <v>832.39</v>
      </c>
      <c r="K4256" s="136">
        <v>9945.9699999999993</v>
      </c>
      <c r="L4256" s="138">
        <f t="shared" si="140"/>
        <v>-4.2789788408463703E-2</v>
      </c>
      <c r="M4256" s="138">
        <f t="shared" si="141"/>
        <v>-3.155206275359039E-2</v>
      </c>
    </row>
    <row r="4257" spans="9:13" x14ac:dyDescent="0.25">
      <c r="I4257" s="135">
        <v>39924</v>
      </c>
      <c r="J4257" s="136">
        <v>850.08</v>
      </c>
      <c r="K4257" s="136">
        <v>9974.09</v>
      </c>
      <c r="L4257" s="138">
        <f t="shared" si="140"/>
        <v>2.1252057328896377E-2</v>
      </c>
      <c r="M4257" s="138">
        <f t="shared" si="141"/>
        <v>2.8272757709907432E-3</v>
      </c>
    </row>
    <row r="4258" spans="9:13" x14ac:dyDescent="0.25">
      <c r="I4258" s="135">
        <v>39925</v>
      </c>
      <c r="J4258" s="136">
        <v>843.55</v>
      </c>
      <c r="K4258" s="136">
        <v>10007.94</v>
      </c>
      <c r="L4258" s="138">
        <f t="shared" si="140"/>
        <v>-7.6816299642387615E-3</v>
      </c>
      <c r="M4258" s="138">
        <f t="shared" si="141"/>
        <v>3.3937933184882392E-3</v>
      </c>
    </row>
    <row r="4259" spans="9:13" x14ac:dyDescent="0.25">
      <c r="I4259" s="135">
        <v>39926</v>
      </c>
      <c r="J4259" s="136">
        <v>851.92</v>
      </c>
      <c r="K4259" s="136">
        <v>9841.09</v>
      </c>
      <c r="L4259" s="138">
        <f t="shared" si="140"/>
        <v>9.9223519649102067E-3</v>
      </c>
      <c r="M4259" s="138">
        <f t="shared" si="141"/>
        <v>-1.6671762620479376E-2</v>
      </c>
    </row>
    <row r="4260" spans="9:13" x14ac:dyDescent="0.25">
      <c r="I4260" s="135">
        <v>39927</v>
      </c>
      <c r="J4260" s="136">
        <v>866.23</v>
      </c>
      <c r="K4260" s="136">
        <v>10036.76</v>
      </c>
      <c r="L4260" s="138">
        <f t="shared" si="140"/>
        <v>1.6797351864024861E-2</v>
      </c>
      <c r="M4260" s="138">
        <f t="shared" si="141"/>
        <v>1.988296011925509E-2</v>
      </c>
    </row>
    <row r="4261" spans="9:13" x14ac:dyDescent="0.25">
      <c r="I4261" s="135">
        <v>39930</v>
      </c>
      <c r="J4261" s="136">
        <v>857.51</v>
      </c>
      <c r="K4261" s="136">
        <v>10104.26</v>
      </c>
      <c r="L4261" s="138">
        <f t="shared" si="140"/>
        <v>-1.0066610484513383E-2</v>
      </c>
      <c r="M4261" s="138">
        <f t="shared" si="141"/>
        <v>6.7252778785185652E-3</v>
      </c>
    </row>
    <row r="4262" spans="9:13" x14ac:dyDescent="0.25">
      <c r="I4262" s="135">
        <v>39931</v>
      </c>
      <c r="J4262" s="136">
        <v>855.16</v>
      </c>
      <c r="K4262" s="136">
        <v>9901.64</v>
      </c>
      <c r="L4262" s="138">
        <f t="shared" si="140"/>
        <v>-2.7404928222411664E-3</v>
      </c>
      <c r="M4262" s="138">
        <f t="shared" si="141"/>
        <v>-2.0052928170890376E-2</v>
      </c>
    </row>
    <row r="4263" spans="9:13" x14ac:dyDescent="0.25">
      <c r="I4263" s="135">
        <v>39932</v>
      </c>
      <c r="J4263" s="136">
        <v>873.64</v>
      </c>
      <c r="K4263" s="136">
        <v>10107.69</v>
      </c>
      <c r="L4263" s="138">
        <f t="shared" si="140"/>
        <v>2.160999111277424E-2</v>
      </c>
      <c r="M4263" s="138">
        <f t="shared" si="141"/>
        <v>2.0809684052338916E-2</v>
      </c>
    </row>
    <row r="4264" spans="9:13" x14ac:dyDescent="0.25">
      <c r="I4264" s="135">
        <v>39933</v>
      </c>
      <c r="J4264" s="136">
        <v>872.81</v>
      </c>
      <c r="K4264" s="136">
        <v>9979.19</v>
      </c>
      <c r="L4264" s="138">
        <f t="shared" si="140"/>
        <v>-9.5004807472190021E-4</v>
      </c>
      <c r="M4264" s="138">
        <f t="shared" si="141"/>
        <v>-1.2713092704663479E-2</v>
      </c>
    </row>
    <row r="4265" spans="9:13" x14ac:dyDescent="0.25">
      <c r="I4265" s="135">
        <v>39934</v>
      </c>
      <c r="J4265" s="136">
        <v>877.52</v>
      </c>
      <c r="K4265" s="136">
        <v>9979.19</v>
      </c>
      <c r="L4265" s="138">
        <f t="shared" si="140"/>
        <v>5.396363469712809E-3</v>
      </c>
      <c r="M4265" s="138">
        <f t="shared" si="141"/>
        <v>0</v>
      </c>
    </row>
    <row r="4266" spans="9:13" x14ac:dyDescent="0.25">
      <c r="I4266" s="135">
        <v>39937</v>
      </c>
      <c r="J4266" s="136">
        <v>907.24</v>
      </c>
      <c r="K4266" s="136">
        <v>10218.93</v>
      </c>
      <c r="L4266" s="138">
        <f t="shared" si="140"/>
        <v>3.386817394475343E-2</v>
      </c>
      <c r="M4266" s="138">
        <f t="shared" si="141"/>
        <v>2.4023993931371161E-2</v>
      </c>
    </row>
    <row r="4267" spans="9:13" x14ac:dyDescent="0.25">
      <c r="I4267" s="135">
        <v>39938</v>
      </c>
      <c r="J4267" s="136">
        <v>903.8</v>
      </c>
      <c r="K4267" s="136">
        <v>10479.67</v>
      </c>
      <c r="L4267" s="138">
        <f t="shared" si="140"/>
        <v>-3.791719941801568E-3</v>
      </c>
      <c r="M4267" s="138">
        <f t="shared" si="141"/>
        <v>2.551539153316441E-2</v>
      </c>
    </row>
    <row r="4268" spans="9:13" x14ac:dyDescent="0.25">
      <c r="I4268" s="135">
        <v>39939</v>
      </c>
      <c r="J4268" s="136">
        <v>919.53</v>
      </c>
      <c r="K4268" s="136">
        <v>10869.72</v>
      </c>
      <c r="L4268" s="138">
        <f t="shared" si="140"/>
        <v>1.7404292985173733E-2</v>
      </c>
      <c r="M4268" s="138">
        <f t="shared" si="141"/>
        <v>3.7219683444230524E-2</v>
      </c>
    </row>
    <row r="4269" spans="9:13" x14ac:dyDescent="0.25">
      <c r="I4269" s="135">
        <v>39940</v>
      </c>
      <c r="J4269" s="136">
        <v>907.39</v>
      </c>
      <c r="K4269" s="136">
        <v>10824.43</v>
      </c>
      <c r="L4269" s="138">
        <f t="shared" si="140"/>
        <v>-1.3202396876665239E-2</v>
      </c>
      <c r="M4269" s="138">
        <f t="shared" si="141"/>
        <v>-4.1666206673216105E-3</v>
      </c>
    </row>
    <row r="4270" spans="9:13" x14ac:dyDescent="0.25">
      <c r="I4270" s="135">
        <v>39941</v>
      </c>
      <c r="J4270" s="136">
        <v>929.23</v>
      </c>
      <c r="K4270" s="136">
        <v>11475.59</v>
      </c>
      <c r="L4270" s="138">
        <f t="shared" si="140"/>
        <v>2.4069033161044348E-2</v>
      </c>
      <c r="M4270" s="138">
        <f t="shared" si="141"/>
        <v>6.0156516324647101E-2</v>
      </c>
    </row>
    <row r="4271" spans="9:13" x14ac:dyDescent="0.25">
      <c r="I4271" s="135">
        <v>39944</v>
      </c>
      <c r="J4271" s="136">
        <v>909.24</v>
      </c>
      <c r="K4271" s="136">
        <v>11464.59</v>
      </c>
      <c r="L4271" s="138">
        <f t="shared" si="140"/>
        <v>-2.1512435026850196E-2</v>
      </c>
      <c r="M4271" s="138">
        <f t="shared" si="141"/>
        <v>-9.585563792362746E-4</v>
      </c>
    </row>
    <row r="4272" spans="9:13" x14ac:dyDescent="0.25">
      <c r="I4272" s="135">
        <v>39945</v>
      </c>
      <c r="J4272" s="136">
        <v>908.35</v>
      </c>
      <c r="K4272" s="136">
        <v>11897.42</v>
      </c>
      <c r="L4272" s="138">
        <f t="shared" si="140"/>
        <v>-9.7883947032685148E-4</v>
      </c>
      <c r="M4272" s="138">
        <f t="shared" si="141"/>
        <v>3.7753639685326724E-2</v>
      </c>
    </row>
    <row r="4273" spans="9:13" x14ac:dyDescent="0.25">
      <c r="I4273" s="135">
        <v>39946</v>
      </c>
      <c r="J4273" s="136">
        <v>883.92</v>
      </c>
      <c r="K4273" s="136">
        <v>11757.24</v>
      </c>
      <c r="L4273" s="138">
        <f t="shared" si="140"/>
        <v>-2.6894919359277882E-2</v>
      </c>
      <c r="M4273" s="138">
        <f t="shared" si="141"/>
        <v>-1.1782386433361207E-2</v>
      </c>
    </row>
    <row r="4274" spans="9:13" x14ac:dyDescent="0.25">
      <c r="I4274" s="135">
        <v>39947</v>
      </c>
      <c r="J4274" s="136">
        <v>893.07</v>
      </c>
      <c r="K4274" s="136">
        <v>11950.36</v>
      </c>
      <c r="L4274" s="138">
        <f t="shared" si="140"/>
        <v>1.0351615530817372E-2</v>
      </c>
      <c r="M4274" s="138">
        <f t="shared" si="141"/>
        <v>1.6425623700800595E-2</v>
      </c>
    </row>
    <row r="4275" spans="9:13" x14ac:dyDescent="0.25">
      <c r="I4275" s="135">
        <v>39948</v>
      </c>
      <c r="J4275" s="136">
        <v>882.88</v>
      </c>
      <c r="K4275" s="136">
        <v>11938.79</v>
      </c>
      <c r="L4275" s="138">
        <f t="shared" si="140"/>
        <v>-1.1410079836966928E-2</v>
      </c>
      <c r="M4275" s="138">
        <f t="shared" si="141"/>
        <v>-9.6817167014213036E-4</v>
      </c>
    </row>
    <row r="4276" spans="9:13" x14ac:dyDescent="0.25">
      <c r="I4276" s="135">
        <v>39951</v>
      </c>
      <c r="J4276" s="136">
        <v>909.71</v>
      </c>
      <c r="K4276" s="136">
        <v>11903.88</v>
      </c>
      <c r="L4276" s="138">
        <f t="shared" si="140"/>
        <v>3.0389180862631433E-2</v>
      </c>
      <c r="M4276" s="138">
        <f t="shared" si="141"/>
        <v>-2.9240819211998597E-3</v>
      </c>
    </row>
    <row r="4277" spans="9:13" x14ac:dyDescent="0.25">
      <c r="I4277" s="135">
        <v>39952</v>
      </c>
      <c r="J4277" s="136">
        <v>908.13</v>
      </c>
      <c r="K4277" s="136">
        <v>12192.51</v>
      </c>
      <c r="L4277" s="138">
        <f t="shared" si="140"/>
        <v>-1.7368172274681393E-3</v>
      </c>
      <c r="M4277" s="138">
        <f t="shared" si="141"/>
        <v>2.4246716196735942E-2</v>
      </c>
    </row>
    <row r="4278" spans="9:13" x14ac:dyDescent="0.25">
      <c r="I4278" s="135">
        <v>39953</v>
      </c>
      <c r="J4278" s="136">
        <v>903.47</v>
      </c>
      <c r="K4278" s="136">
        <v>12369.26</v>
      </c>
      <c r="L4278" s="138">
        <f t="shared" si="140"/>
        <v>-5.1314239150782029E-3</v>
      </c>
      <c r="M4278" s="138">
        <f t="shared" si="141"/>
        <v>1.4496604882833806E-2</v>
      </c>
    </row>
    <row r="4279" spans="9:13" x14ac:dyDescent="0.25">
      <c r="I4279" s="135">
        <v>39954</v>
      </c>
      <c r="J4279" s="136">
        <v>888.33</v>
      </c>
      <c r="K4279" s="136">
        <v>12233.61</v>
      </c>
      <c r="L4279" s="138">
        <f t="shared" si="140"/>
        <v>-1.675761231695572E-2</v>
      </c>
      <c r="M4279" s="138">
        <f t="shared" si="141"/>
        <v>-1.0966702939383571E-2</v>
      </c>
    </row>
    <row r="4280" spans="9:13" x14ac:dyDescent="0.25">
      <c r="I4280" s="135">
        <v>39955</v>
      </c>
      <c r="J4280" s="136">
        <v>887</v>
      </c>
      <c r="K4280" s="136">
        <v>12476.73</v>
      </c>
      <c r="L4280" s="138">
        <f t="shared" si="140"/>
        <v>-1.4971913590670594E-3</v>
      </c>
      <c r="M4280" s="138">
        <f t="shared" si="141"/>
        <v>1.9873120035704829E-2</v>
      </c>
    </row>
    <row r="4281" spans="9:13" x14ac:dyDescent="0.25">
      <c r="I4281" s="135">
        <v>39958</v>
      </c>
      <c r="J4281" s="136">
        <v>887</v>
      </c>
      <c r="K4281" s="136">
        <v>12441.06</v>
      </c>
      <c r="L4281" s="138">
        <f t="shared" si="140"/>
        <v>0</v>
      </c>
      <c r="M4281" s="138">
        <f t="shared" si="141"/>
        <v>-2.8589221695107673E-3</v>
      </c>
    </row>
    <row r="4282" spans="9:13" x14ac:dyDescent="0.25">
      <c r="I4282" s="135">
        <v>39959</v>
      </c>
      <c r="J4282" s="136">
        <v>910.33</v>
      </c>
      <c r="K4282" s="136">
        <v>12871.97</v>
      </c>
      <c r="L4282" s="138">
        <f t="shared" si="140"/>
        <v>2.6302142051860249E-2</v>
      </c>
      <c r="M4282" s="138">
        <f t="shared" si="141"/>
        <v>3.4636116215177794E-2</v>
      </c>
    </row>
    <row r="4283" spans="9:13" x14ac:dyDescent="0.25">
      <c r="I4283" s="135">
        <v>39960</v>
      </c>
      <c r="J4283" s="136">
        <v>893.06</v>
      </c>
      <c r="K4283" s="136">
        <v>12795.98</v>
      </c>
      <c r="L4283" s="138">
        <f t="shared" si="140"/>
        <v>-1.8971142333000224E-2</v>
      </c>
      <c r="M4283" s="138">
        <f t="shared" si="141"/>
        <v>-5.903525256817704E-3</v>
      </c>
    </row>
    <row r="4284" spans="9:13" x14ac:dyDescent="0.25">
      <c r="I4284" s="135">
        <v>39961</v>
      </c>
      <c r="J4284" s="136">
        <v>906.83</v>
      </c>
      <c r="K4284" s="136">
        <v>12951.99</v>
      </c>
      <c r="L4284" s="138">
        <f t="shared" si="140"/>
        <v>1.5418896826641095E-2</v>
      </c>
      <c r="M4284" s="138">
        <f t="shared" si="141"/>
        <v>1.2192110334651994E-2</v>
      </c>
    </row>
    <row r="4285" spans="9:13" x14ac:dyDescent="0.25">
      <c r="I4285" s="135">
        <v>39962</v>
      </c>
      <c r="J4285" s="136">
        <v>919.14</v>
      </c>
      <c r="K4285" s="136">
        <v>13392.27</v>
      </c>
      <c r="L4285" s="138">
        <f t="shared" si="140"/>
        <v>1.3574760429187328E-2</v>
      </c>
      <c r="M4285" s="138">
        <f t="shared" si="141"/>
        <v>3.3993231928066706E-2</v>
      </c>
    </row>
    <row r="4286" spans="9:13" x14ac:dyDescent="0.25">
      <c r="I4286" s="135">
        <v>39965</v>
      </c>
      <c r="J4286" s="136">
        <v>942.87</v>
      </c>
      <c r="K4286" s="136">
        <v>14004.63</v>
      </c>
      <c r="L4286" s="138">
        <f t="shared" si="140"/>
        <v>2.5817612115673367E-2</v>
      </c>
      <c r="M4286" s="138">
        <f t="shared" si="141"/>
        <v>4.5724884578939848E-2</v>
      </c>
    </row>
    <row r="4287" spans="9:13" x14ac:dyDescent="0.25">
      <c r="I4287" s="135">
        <v>39966</v>
      </c>
      <c r="J4287" s="136">
        <v>944.74</v>
      </c>
      <c r="K4287" s="136">
        <v>14259.65</v>
      </c>
      <c r="L4287" s="138">
        <f t="shared" si="140"/>
        <v>1.9833062882475892E-3</v>
      </c>
      <c r="M4287" s="138">
        <f t="shared" si="141"/>
        <v>1.820969208040487E-2</v>
      </c>
    </row>
    <row r="4288" spans="9:13" x14ac:dyDescent="0.25">
      <c r="I4288" s="135">
        <v>39967</v>
      </c>
      <c r="J4288" s="136">
        <v>931.76</v>
      </c>
      <c r="K4288" s="136">
        <v>13789.53</v>
      </c>
      <c r="L4288" s="138">
        <f t="shared" si="140"/>
        <v>-1.3739229841014479E-2</v>
      </c>
      <c r="M4288" s="138">
        <f t="shared" si="141"/>
        <v>-3.2968551121521146E-2</v>
      </c>
    </row>
    <row r="4289" spans="9:13" x14ac:dyDescent="0.25">
      <c r="I4289" s="135">
        <v>39968</v>
      </c>
      <c r="J4289" s="136">
        <v>942.46</v>
      </c>
      <c r="K4289" s="136">
        <v>14270.1</v>
      </c>
      <c r="L4289" s="138">
        <f t="shared" si="140"/>
        <v>1.1483643856787204E-2</v>
      </c>
      <c r="M4289" s="138">
        <f t="shared" si="141"/>
        <v>3.4850353855425072E-2</v>
      </c>
    </row>
    <row r="4290" spans="9:13" x14ac:dyDescent="0.25">
      <c r="I4290" s="135">
        <v>39969</v>
      </c>
      <c r="J4290" s="136">
        <v>940.09</v>
      </c>
      <c r="K4290" s="136">
        <v>14090.46</v>
      </c>
      <c r="L4290" s="138">
        <f t="shared" si="140"/>
        <v>-2.5146955838974646E-3</v>
      </c>
      <c r="M4290" s="138">
        <f t="shared" si="141"/>
        <v>-1.2588559295309861E-2</v>
      </c>
    </row>
    <row r="4291" spans="9:13" x14ac:dyDescent="0.25">
      <c r="I4291" s="135">
        <v>39972</v>
      </c>
      <c r="J4291" s="136">
        <v>939.14</v>
      </c>
      <c r="K4291" s="136">
        <v>14004.6</v>
      </c>
      <c r="L4291" s="138">
        <f t="shared" si="140"/>
        <v>-1.0105415438947819E-3</v>
      </c>
      <c r="M4291" s="138">
        <f t="shared" si="141"/>
        <v>-6.0934845278293806E-3</v>
      </c>
    </row>
    <row r="4292" spans="9:13" x14ac:dyDescent="0.25">
      <c r="I4292" s="135">
        <v>39973</v>
      </c>
      <c r="J4292" s="136">
        <v>942.43</v>
      </c>
      <c r="K4292" s="136">
        <v>14200.84</v>
      </c>
      <c r="L4292" s="138">
        <f t="shared" si="140"/>
        <v>3.5032050599484248E-3</v>
      </c>
      <c r="M4292" s="138">
        <f t="shared" si="141"/>
        <v>1.4012538737272023E-2</v>
      </c>
    </row>
    <row r="4293" spans="9:13" x14ac:dyDescent="0.25">
      <c r="I4293" s="135">
        <v>39974</v>
      </c>
      <c r="J4293" s="136">
        <v>939.15</v>
      </c>
      <c r="K4293" s="136">
        <v>14100.8</v>
      </c>
      <c r="L4293" s="138">
        <f t="shared" si="140"/>
        <v>-3.4803645894124473E-3</v>
      </c>
      <c r="M4293" s="138">
        <f t="shared" si="141"/>
        <v>-7.0446536965419557E-3</v>
      </c>
    </row>
    <row r="4294" spans="9:13" x14ac:dyDescent="0.25">
      <c r="I4294" s="135">
        <v>39975</v>
      </c>
      <c r="J4294" s="136">
        <v>944.89</v>
      </c>
      <c r="K4294" s="136">
        <v>13944.35</v>
      </c>
      <c r="L4294" s="138">
        <f t="shared" si="140"/>
        <v>6.1119097055848471E-3</v>
      </c>
      <c r="M4294" s="138">
        <f t="shared" si="141"/>
        <v>-1.1095115170770376E-2</v>
      </c>
    </row>
    <row r="4295" spans="9:13" x14ac:dyDescent="0.25">
      <c r="I4295" s="135">
        <v>39976</v>
      </c>
      <c r="J4295" s="136">
        <v>946.21</v>
      </c>
      <c r="K4295" s="136">
        <v>13840.89</v>
      </c>
      <c r="L4295" s="138">
        <f t="shared" ref="L4295:L4358" si="142">(J4295-J4294)/J4294</f>
        <v>1.3969880091863074E-3</v>
      </c>
      <c r="M4295" s="138">
        <f t="shared" ref="M4295:M4358" si="143">(K4295-K4294)/K4294</f>
        <v>-7.4194924826184762E-3</v>
      </c>
    </row>
    <row r="4296" spans="9:13" x14ac:dyDescent="0.25">
      <c r="I4296" s="135">
        <v>39979</v>
      </c>
      <c r="J4296" s="136">
        <v>923.72</v>
      </c>
      <c r="K4296" s="136">
        <v>13489.22</v>
      </c>
      <c r="L4296" s="138">
        <f t="shared" si="142"/>
        <v>-2.3768508047896354E-2</v>
      </c>
      <c r="M4296" s="138">
        <f t="shared" si="143"/>
        <v>-2.5408048181872703E-2</v>
      </c>
    </row>
    <row r="4297" spans="9:13" x14ac:dyDescent="0.25">
      <c r="I4297" s="135">
        <v>39980</v>
      </c>
      <c r="J4297" s="136">
        <v>911.97</v>
      </c>
      <c r="K4297" s="136">
        <v>13236.38</v>
      </c>
      <c r="L4297" s="138">
        <f t="shared" si="142"/>
        <v>-1.2720304854284848E-2</v>
      </c>
      <c r="M4297" s="138">
        <f t="shared" si="143"/>
        <v>-1.8743856205177184E-2</v>
      </c>
    </row>
    <row r="4298" spans="9:13" x14ac:dyDescent="0.25">
      <c r="I4298" s="135">
        <v>39981</v>
      </c>
      <c r="J4298" s="136">
        <v>910.71</v>
      </c>
      <c r="K4298" s="136">
        <v>12916.48</v>
      </c>
      <c r="L4298" s="138">
        <f t="shared" si="142"/>
        <v>-1.3816243955393169E-3</v>
      </c>
      <c r="M4298" s="138">
        <f t="shared" si="143"/>
        <v>-2.4168239352451323E-2</v>
      </c>
    </row>
    <row r="4299" spans="9:13" x14ac:dyDescent="0.25">
      <c r="I4299" s="135">
        <v>39982</v>
      </c>
      <c r="J4299" s="136">
        <v>918.37</v>
      </c>
      <c r="K4299" s="136">
        <v>13092.7</v>
      </c>
      <c r="L4299" s="138">
        <f t="shared" si="142"/>
        <v>8.4110199734272906E-3</v>
      </c>
      <c r="M4299" s="138">
        <f t="shared" si="143"/>
        <v>1.364303587355078E-2</v>
      </c>
    </row>
    <row r="4300" spans="9:13" x14ac:dyDescent="0.25">
      <c r="I4300" s="135">
        <v>39983</v>
      </c>
      <c r="J4300" s="136">
        <v>921.23</v>
      </c>
      <c r="K4300" s="136">
        <v>13136.99</v>
      </c>
      <c r="L4300" s="138">
        <f t="shared" si="142"/>
        <v>3.1142132256062518E-3</v>
      </c>
      <c r="M4300" s="138">
        <f t="shared" si="143"/>
        <v>3.3828011029045997E-3</v>
      </c>
    </row>
    <row r="4301" spans="9:13" x14ac:dyDescent="0.25">
      <c r="I4301" s="135">
        <v>39986</v>
      </c>
      <c r="J4301" s="136">
        <v>893.04</v>
      </c>
      <c r="K4301" s="136">
        <v>12438.29</v>
      </c>
      <c r="L4301" s="138">
        <f t="shared" si="142"/>
        <v>-3.0600392952899985E-2</v>
      </c>
      <c r="M4301" s="138">
        <f t="shared" si="143"/>
        <v>-5.3185699311638274E-2</v>
      </c>
    </row>
    <row r="4302" spans="9:13" x14ac:dyDescent="0.25">
      <c r="I4302" s="135">
        <v>39987</v>
      </c>
      <c r="J4302" s="136">
        <v>895.1</v>
      </c>
      <c r="K4302" s="136">
        <v>12618.85</v>
      </c>
      <c r="L4302" s="138">
        <f t="shared" si="142"/>
        <v>2.3067275821912333E-3</v>
      </c>
      <c r="M4302" s="138">
        <f t="shared" si="143"/>
        <v>1.4516464883838492E-2</v>
      </c>
    </row>
    <row r="4303" spans="9:13" x14ac:dyDescent="0.25">
      <c r="I4303" s="135">
        <v>39988</v>
      </c>
      <c r="J4303" s="136">
        <v>900.94</v>
      </c>
      <c r="K4303" s="136">
        <v>12993.71</v>
      </c>
      <c r="L4303" s="138">
        <f t="shared" si="142"/>
        <v>6.5244106803709441E-3</v>
      </c>
      <c r="M4303" s="138">
        <f t="shared" si="143"/>
        <v>2.9706352005135075E-2</v>
      </c>
    </row>
    <row r="4304" spans="9:13" x14ac:dyDescent="0.25">
      <c r="I4304" s="135">
        <v>39989</v>
      </c>
      <c r="J4304" s="136">
        <v>920.26</v>
      </c>
      <c r="K4304" s="136">
        <v>13300.68</v>
      </c>
      <c r="L4304" s="138">
        <f t="shared" si="142"/>
        <v>2.1444269318711497E-2</v>
      </c>
      <c r="M4304" s="138">
        <f t="shared" si="143"/>
        <v>2.3624507550191683E-2</v>
      </c>
    </row>
    <row r="4305" spans="9:13" x14ac:dyDescent="0.25">
      <c r="I4305" s="135">
        <v>39990</v>
      </c>
      <c r="J4305" s="136">
        <v>918.9</v>
      </c>
      <c r="K4305" s="136">
        <v>13189.63</v>
      </c>
      <c r="L4305" s="138">
        <f t="shared" si="142"/>
        <v>-1.4778432182209523E-3</v>
      </c>
      <c r="M4305" s="138">
        <f t="shared" si="143"/>
        <v>-8.3491971839034611E-3</v>
      </c>
    </row>
    <row r="4306" spans="9:13" x14ac:dyDescent="0.25">
      <c r="I4306" s="135">
        <v>39993</v>
      </c>
      <c r="J4306" s="136">
        <v>927.23</v>
      </c>
      <c r="K4306" s="136">
        <v>13189.63</v>
      </c>
      <c r="L4306" s="138">
        <f t="shared" si="142"/>
        <v>9.0651866361954967E-3</v>
      </c>
      <c r="M4306" s="138">
        <f t="shared" si="143"/>
        <v>0</v>
      </c>
    </row>
    <row r="4307" spans="9:13" x14ac:dyDescent="0.25">
      <c r="I4307" s="135">
        <v>39994</v>
      </c>
      <c r="J4307" s="136">
        <v>919.32</v>
      </c>
      <c r="K4307" s="136">
        <v>13059.7</v>
      </c>
      <c r="L4307" s="138">
        <f t="shared" si="142"/>
        <v>-8.5307852420650407E-3</v>
      </c>
      <c r="M4307" s="138">
        <f t="shared" si="143"/>
        <v>-9.8509207612342796E-3</v>
      </c>
    </row>
    <row r="4308" spans="9:13" x14ac:dyDescent="0.25">
      <c r="I4308" s="135">
        <v>39995</v>
      </c>
      <c r="J4308" s="136">
        <v>923.33</v>
      </c>
      <c r="K4308" s="136">
        <v>13242.23</v>
      </c>
      <c r="L4308" s="138">
        <f t="shared" si="142"/>
        <v>4.3619196797632931E-3</v>
      </c>
      <c r="M4308" s="138">
        <f t="shared" si="143"/>
        <v>1.3976584454466704E-2</v>
      </c>
    </row>
    <row r="4309" spans="9:13" x14ac:dyDescent="0.25">
      <c r="I4309" s="135">
        <v>39996</v>
      </c>
      <c r="J4309" s="136">
        <v>896.42</v>
      </c>
      <c r="K4309" s="136">
        <v>13061.52</v>
      </c>
      <c r="L4309" s="138">
        <f t="shared" si="142"/>
        <v>-2.9144509546965961E-2</v>
      </c>
      <c r="M4309" s="138">
        <f t="shared" si="143"/>
        <v>-1.3646493075561981E-2</v>
      </c>
    </row>
    <row r="4310" spans="9:13" x14ac:dyDescent="0.25">
      <c r="I4310" s="135">
        <v>39997</v>
      </c>
      <c r="J4310" s="136">
        <v>896.42</v>
      </c>
      <c r="K4310" s="136">
        <v>12897.86</v>
      </c>
      <c r="L4310" s="138">
        <f t="shared" si="142"/>
        <v>0</v>
      </c>
      <c r="M4310" s="138">
        <f t="shared" si="143"/>
        <v>-1.2529935260214725E-2</v>
      </c>
    </row>
    <row r="4311" spans="9:13" x14ac:dyDescent="0.25">
      <c r="I4311" s="135">
        <v>40000</v>
      </c>
      <c r="J4311" s="136">
        <v>898.72</v>
      </c>
      <c r="K4311" s="136">
        <v>12694.95</v>
      </c>
      <c r="L4311" s="138">
        <f t="shared" si="142"/>
        <v>2.5657615849714066E-3</v>
      </c>
      <c r="M4311" s="138">
        <f t="shared" si="143"/>
        <v>-1.5732067180136849E-2</v>
      </c>
    </row>
    <row r="4312" spans="9:13" x14ac:dyDescent="0.25">
      <c r="I4312" s="135">
        <v>40001</v>
      </c>
      <c r="J4312" s="136">
        <v>881.03</v>
      </c>
      <c r="K4312" s="136">
        <v>12574.79</v>
      </c>
      <c r="L4312" s="138">
        <f t="shared" si="142"/>
        <v>-1.968354993768922E-2</v>
      </c>
      <c r="M4312" s="138">
        <f t="shared" si="143"/>
        <v>-9.4651810365538932E-3</v>
      </c>
    </row>
    <row r="4313" spans="9:13" x14ac:dyDescent="0.25">
      <c r="I4313" s="135">
        <v>40002</v>
      </c>
      <c r="J4313" s="136">
        <v>879.56</v>
      </c>
      <c r="K4313" s="136">
        <v>12322.11</v>
      </c>
      <c r="L4313" s="138">
        <f t="shared" si="142"/>
        <v>-1.6685016401257928E-3</v>
      </c>
      <c r="M4313" s="138">
        <f t="shared" si="143"/>
        <v>-2.00941725468179E-2</v>
      </c>
    </row>
    <row r="4314" spans="9:13" x14ac:dyDescent="0.25">
      <c r="I4314" s="135">
        <v>40003</v>
      </c>
      <c r="J4314" s="136">
        <v>882.68</v>
      </c>
      <c r="K4314" s="136">
        <v>12689.35</v>
      </c>
      <c r="L4314" s="138">
        <f t="shared" si="142"/>
        <v>3.547228159534318E-3</v>
      </c>
      <c r="M4314" s="138">
        <f t="shared" si="143"/>
        <v>2.9803337253116534E-2</v>
      </c>
    </row>
    <row r="4315" spans="9:13" x14ac:dyDescent="0.25">
      <c r="I4315" s="135">
        <v>40004</v>
      </c>
      <c r="J4315" s="136">
        <v>879.13</v>
      </c>
      <c r="K4315" s="136">
        <v>12596.54</v>
      </c>
      <c r="L4315" s="138">
        <f t="shared" si="142"/>
        <v>-4.0218425703538712E-3</v>
      </c>
      <c r="M4315" s="138">
        <f t="shared" si="143"/>
        <v>-7.3140074156674284E-3</v>
      </c>
    </row>
    <row r="4316" spans="9:13" x14ac:dyDescent="0.25">
      <c r="I4316" s="135">
        <v>40007</v>
      </c>
      <c r="J4316" s="136">
        <v>901.05</v>
      </c>
      <c r="K4316" s="136">
        <v>12748.32</v>
      </c>
      <c r="L4316" s="138">
        <f t="shared" si="142"/>
        <v>2.4933741312433838E-2</v>
      </c>
      <c r="M4316" s="138">
        <f t="shared" si="143"/>
        <v>1.2049340533193943E-2</v>
      </c>
    </row>
    <row r="4317" spans="9:13" x14ac:dyDescent="0.25">
      <c r="I4317" s="135">
        <v>40008</v>
      </c>
      <c r="J4317" s="136">
        <v>905.84</v>
      </c>
      <c r="K4317" s="136">
        <v>12863.13</v>
      </c>
      <c r="L4317" s="138">
        <f t="shared" si="142"/>
        <v>5.3160201986572082E-3</v>
      </c>
      <c r="M4317" s="138">
        <f t="shared" si="143"/>
        <v>9.0058925411347929E-3</v>
      </c>
    </row>
    <row r="4318" spans="9:13" x14ac:dyDescent="0.25">
      <c r="I4318" s="135">
        <v>40009</v>
      </c>
      <c r="J4318" s="136">
        <v>932.68</v>
      </c>
      <c r="K4318" s="136">
        <v>13115.49</v>
      </c>
      <c r="L4318" s="138">
        <f t="shared" si="142"/>
        <v>2.9629956725249401E-2</v>
      </c>
      <c r="M4318" s="138">
        <f t="shared" si="143"/>
        <v>1.9618864148928029E-2</v>
      </c>
    </row>
    <row r="4319" spans="9:13" x14ac:dyDescent="0.25">
      <c r="I4319" s="135">
        <v>40010</v>
      </c>
      <c r="J4319" s="136">
        <v>940.74</v>
      </c>
      <c r="K4319" s="136">
        <v>13071.3</v>
      </c>
      <c r="L4319" s="138">
        <f t="shared" si="142"/>
        <v>8.6417635201784752E-3</v>
      </c>
      <c r="M4319" s="138">
        <f t="shared" si="143"/>
        <v>-3.369298440241311E-3</v>
      </c>
    </row>
    <row r="4320" spans="9:13" x14ac:dyDescent="0.25">
      <c r="I4320" s="135">
        <v>40011</v>
      </c>
      <c r="J4320" s="136">
        <v>940.38</v>
      </c>
      <c r="K4320" s="136">
        <v>13070.17</v>
      </c>
      <c r="L4320" s="138">
        <f t="shared" si="142"/>
        <v>-3.8267746667518509E-4</v>
      </c>
      <c r="M4320" s="138">
        <f t="shared" si="143"/>
        <v>-8.6448937749053251E-5</v>
      </c>
    </row>
    <row r="4321" spans="9:13" x14ac:dyDescent="0.25">
      <c r="I4321" s="135">
        <v>40014</v>
      </c>
      <c r="J4321" s="136">
        <v>951.13</v>
      </c>
      <c r="K4321" s="136">
        <v>13290.17</v>
      </c>
      <c r="L4321" s="138">
        <f t="shared" si="142"/>
        <v>1.1431548948297498E-2</v>
      </c>
      <c r="M4321" s="138">
        <f t="shared" si="143"/>
        <v>1.6832221769112414E-2</v>
      </c>
    </row>
    <row r="4322" spans="9:13" x14ac:dyDescent="0.25">
      <c r="I4322" s="135">
        <v>40015</v>
      </c>
      <c r="J4322" s="136">
        <v>954.58</v>
      </c>
      <c r="K4322" s="136">
        <v>13328.38</v>
      </c>
      <c r="L4322" s="138">
        <f t="shared" si="142"/>
        <v>3.6272644118049537E-3</v>
      </c>
      <c r="M4322" s="138">
        <f t="shared" si="143"/>
        <v>2.8750572791769501E-3</v>
      </c>
    </row>
    <row r="4323" spans="9:13" x14ac:dyDescent="0.25">
      <c r="I4323" s="135">
        <v>40016</v>
      </c>
      <c r="J4323" s="136">
        <v>954.07</v>
      </c>
      <c r="K4323" s="136">
        <v>13339.94</v>
      </c>
      <c r="L4323" s="138">
        <f t="shared" si="142"/>
        <v>-5.3426637893103871E-4</v>
      </c>
      <c r="M4323" s="138">
        <f t="shared" si="143"/>
        <v>8.6732221020118807E-4</v>
      </c>
    </row>
    <row r="4324" spans="9:13" x14ac:dyDescent="0.25">
      <c r="I4324" s="135">
        <v>40017</v>
      </c>
      <c r="J4324" s="136">
        <v>976.29</v>
      </c>
      <c r="K4324" s="136">
        <v>13761.62</v>
      </c>
      <c r="L4324" s="138">
        <f t="shared" si="142"/>
        <v>2.3289695724632273E-2</v>
      </c>
      <c r="M4324" s="138">
        <f t="shared" si="143"/>
        <v>3.1610337077977883E-2</v>
      </c>
    </row>
    <row r="4325" spans="9:13" x14ac:dyDescent="0.25">
      <c r="I4325" s="135">
        <v>40018</v>
      </c>
      <c r="J4325" s="136">
        <v>979.26</v>
      </c>
      <c r="K4325" s="136">
        <v>13839.34</v>
      </c>
      <c r="L4325" s="138">
        <f t="shared" si="142"/>
        <v>3.0421288756414871E-3</v>
      </c>
      <c r="M4325" s="138">
        <f t="shared" si="143"/>
        <v>5.6475909086284417E-3</v>
      </c>
    </row>
    <row r="4326" spans="9:13" x14ac:dyDescent="0.25">
      <c r="I4326" s="135">
        <v>40021</v>
      </c>
      <c r="J4326" s="136">
        <v>982.18</v>
      </c>
      <c r="K4326" s="136">
        <v>13839.34</v>
      </c>
      <c r="L4326" s="138">
        <f t="shared" si="142"/>
        <v>2.9818434327961514E-3</v>
      </c>
      <c r="M4326" s="138">
        <f t="shared" si="143"/>
        <v>0</v>
      </c>
    </row>
    <row r="4327" spans="9:13" x14ac:dyDescent="0.25">
      <c r="I4327" s="135">
        <v>40022</v>
      </c>
      <c r="J4327" s="136">
        <v>979.62</v>
      </c>
      <c r="K4327" s="136">
        <v>13839.34</v>
      </c>
      <c r="L4327" s="138">
        <f t="shared" si="142"/>
        <v>-2.606446883463261E-3</v>
      </c>
      <c r="M4327" s="138">
        <f t="shared" si="143"/>
        <v>0</v>
      </c>
    </row>
    <row r="4328" spans="9:13" x14ac:dyDescent="0.25">
      <c r="I4328" s="135">
        <v>40023</v>
      </c>
      <c r="J4328" s="136">
        <v>975.15</v>
      </c>
      <c r="K4328" s="136">
        <v>13839.34</v>
      </c>
      <c r="L4328" s="138">
        <f t="shared" si="142"/>
        <v>-4.5629938139278778E-3</v>
      </c>
      <c r="M4328" s="138">
        <f t="shared" si="143"/>
        <v>0</v>
      </c>
    </row>
    <row r="4329" spans="9:13" x14ac:dyDescent="0.25">
      <c r="I4329" s="135">
        <v>40024</v>
      </c>
      <c r="J4329" s="136">
        <v>986.75</v>
      </c>
      <c r="K4329" s="136">
        <v>13894.23</v>
      </c>
      <c r="L4329" s="138">
        <f t="shared" si="142"/>
        <v>1.1895605804235269E-2</v>
      </c>
      <c r="M4329" s="138">
        <f t="shared" si="143"/>
        <v>3.9662296034348038E-3</v>
      </c>
    </row>
    <row r="4330" spans="9:13" x14ac:dyDescent="0.25">
      <c r="I4330" s="135">
        <v>40025</v>
      </c>
      <c r="J4330" s="136">
        <v>987.48</v>
      </c>
      <c r="K4330" s="136">
        <v>14092.02</v>
      </c>
      <c r="L4330" s="138">
        <f t="shared" si="142"/>
        <v>7.3980238155563031E-4</v>
      </c>
      <c r="M4330" s="138">
        <f t="shared" si="143"/>
        <v>1.4235405632410063E-2</v>
      </c>
    </row>
    <row r="4331" spans="9:13" x14ac:dyDescent="0.25">
      <c r="I4331" s="135">
        <v>40028</v>
      </c>
      <c r="J4331" s="136">
        <v>1002.63</v>
      </c>
      <c r="K4331" s="136">
        <v>14616.87</v>
      </c>
      <c r="L4331" s="138">
        <f t="shared" si="142"/>
        <v>1.5342082877627878E-2</v>
      </c>
      <c r="M4331" s="138">
        <f t="shared" si="143"/>
        <v>3.724448304785264E-2</v>
      </c>
    </row>
    <row r="4332" spans="9:13" x14ac:dyDescent="0.25">
      <c r="I4332" s="135">
        <v>40029</v>
      </c>
      <c r="J4332" s="136">
        <v>1005.65</v>
      </c>
      <c r="K4332" s="136">
        <v>14665.09</v>
      </c>
      <c r="L4332" s="138">
        <f t="shared" si="142"/>
        <v>3.0120782342439203E-3</v>
      </c>
      <c r="M4332" s="138">
        <f t="shared" si="143"/>
        <v>3.298927882645145E-3</v>
      </c>
    </row>
    <row r="4333" spans="9:13" x14ac:dyDescent="0.25">
      <c r="I4333" s="135">
        <v>40030</v>
      </c>
      <c r="J4333" s="136">
        <v>1002.72</v>
      </c>
      <c r="K4333" s="136">
        <v>14479.7</v>
      </c>
      <c r="L4333" s="138">
        <f t="shared" si="142"/>
        <v>-2.913538507432954E-3</v>
      </c>
      <c r="M4333" s="138">
        <f t="shared" si="143"/>
        <v>-1.2641586243248381E-2</v>
      </c>
    </row>
    <row r="4334" spans="9:13" x14ac:dyDescent="0.25">
      <c r="I4334" s="135">
        <v>40031</v>
      </c>
      <c r="J4334" s="136">
        <v>997.08</v>
      </c>
      <c r="K4334" s="136">
        <v>13864.82</v>
      </c>
      <c r="L4334" s="138">
        <f t="shared" si="142"/>
        <v>-5.6247008137864868E-3</v>
      </c>
      <c r="M4334" s="138">
        <f t="shared" si="143"/>
        <v>-4.2464968196854976E-2</v>
      </c>
    </row>
    <row r="4335" spans="9:13" x14ac:dyDescent="0.25">
      <c r="I4335" s="135">
        <v>40032</v>
      </c>
      <c r="J4335" s="136">
        <v>1010.48</v>
      </c>
      <c r="K4335" s="136">
        <v>13887</v>
      </c>
      <c r="L4335" s="138">
        <f t="shared" si="142"/>
        <v>1.3439242588357983E-2</v>
      </c>
      <c r="M4335" s="138">
        <f t="shared" si="143"/>
        <v>1.5997322720381723E-3</v>
      </c>
    </row>
    <row r="4336" spans="9:13" x14ac:dyDescent="0.25">
      <c r="I4336" s="135">
        <v>40035</v>
      </c>
      <c r="J4336" s="136">
        <v>1007.1</v>
      </c>
      <c r="K4336" s="136">
        <v>13834.68</v>
      </c>
      <c r="L4336" s="138">
        <f t="shared" si="142"/>
        <v>-3.3449449766447584E-3</v>
      </c>
      <c r="M4336" s="138">
        <f t="shared" si="143"/>
        <v>-3.7675523871246279E-3</v>
      </c>
    </row>
    <row r="4337" spans="9:13" x14ac:dyDescent="0.25">
      <c r="I4337" s="135">
        <v>40036</v>
      </c>
      <c r="J4337" s="136">
        <v>994.35</v>
      </c>
      <c r="K4337" s="136">
        <v>13831.86</v>
      </c>
      <c r="L4337" s="138">
        <f t="shared" si="142"/>
        <v>-1.2660113196306225E-2</v>
      </c>
      <c r="M4337" s="138">
        <f t="shared" si="143"/>
        <v>-2.0383557841595966E-4</v>
      </c>
    </row>
    <row r="4338" spans="9:13" x14ac:dyDescent="0.25">
      <c r="I4338" s="135">
        <v>40037</v>
      </c>
      <c r="J4338" s="136">
        <v>1005.81</v>
      </c>
      <c r="K4338" s="136">
        <v>14075.18</v>
      </c>
      <c r="L4338" s="138">
        <f t="shared" si="142"/>
        <v>1.1525116910544499E-2</v>
      </c>
      <c r="M4338" s="138">
        <f t="shared" si="143"/>
        <v>1.7591271166712191E-2</v>
      </c>
    </row>
    <row r="4339" spans="9:13" x14ac:dyDescent="0.25">
      <c r="I4339" s="135">
        <v>40038</v>
      </c>
      <c r="J4339" s="136">
        <v>1012.73</v>
      </c>
      <c r="K4339" s="136">
        <v>14329.54</v>
      </c>
      <c r="L4339" s="138">
        <f t="shared" si="142"/>
        <v>6.8800270428809353E-3</v>
      </c>
      <c r="M4339" s="138">
        <f t="shared" si="143"/>
        <v>1.8071527326826414E-2</v>
      </c>
    </row>
    <row r="4340" spans="9:13" x14ac:dyDescent="0.25">
      <c r="I4340" s="135">
        <v>40039</v>
      </c>
      <c r="J4340" s="136">
        <v>1004.09</v>
      </c>
      <c r="K4340" s="136">
        <v>14227.42</v>
      </c>
      <c r="L4340" s="138">
        <f t="shared" si="142"/>
        <v>-8.5313953373554515E-3</v>
      </c>
      <c r="M4340" s="138">
        <f t="shared" si="143"/>
        <v>-7.1265372091498256E-3</v>
      </c>
    </row>
    <row r="4341" spans="9:13" x14ac:dyDescent="0.25">
      <c r="I4341" s="135">
        <v>40042</v>
      </c>
      <c r="J4341" s="136">
        <v>979.73</v>
      </c>
      <c r="K4341" s="136">
        <v>13972.5</v>
      </c>
      <c r="L4341" s="138">
        <f t="shared" si="142"/>
        <v>-2.4260773436644137E-2</v>
      </c>
      <c r="M4341" s="138">
        <f t="shared" si="143"/>
        <v>-1.7917514208479125E-2</v>
      </c>
    </row>
    <row r="4342" spans="9:13" x14ac:dyDescent="0.25">
      <c r="I4342" s="135">
        <v>40043</v>
      </c>
      <c r="J4342" s="136">
        <v>989.67</v>
      </c>
      <c r="K4342" s="136">
        <v>14060.64</v>
      </c>
      <c r="L4342" s="138">
        <f t="shared" si="142"/>
        <v>1.0145652373613078E-2</v>
      </c>
      <c r="M4342" s="138">
        <f t="shared" si="143"/>
        <v>6.3081052066558899E-3</v>
      </c>
    </row>
    <row r="4343" spans="9:13" x14ac:dyDescent="0.25">
      <c r="I4343" s="135">
        <v>40044</v>
      </c>
      <c r="J4343" s="136">
        <v>996.46</v>
      </c>
      <c r="K4343" s="136">
        <v>14157.47</v>
      </c>
      <c r="L4343" s="138">
        <f t="shared" si="142"/>
        <v>6.8608728161913338E-3</v>
      </c>
      <c r="M4343" s="138">
        <f t="shared" si="143"/>
        <v>6.8865997564833414E-3</v>
      </c>
    </row>
    <row r="4344" spans="9:13" x14ac:dyDescent="0.25">
      <c r="I4344" s="135">
        <v>40045</v>
      </c>
      <c r="J4344" s="136">
        <v>1007.37</v>
      </c>
      <c r="K4344" s="136">
        <v>14264.2</v>
      </c>
      <c r="L4344" s="138">
        <f t="shared" si="142"/>
        <v>1.0948758605463307E-2</v>
      </c>
      <c r="M4344" s="138">
        <f t="shared" si="143"/>
        <v>7.538776349164179E-3</v>
      </c>
    </row>
    <row r="4345" spans="9:13" x14ac:dyDescent="0.25">
      <c r="I4345" s="135">
        <v>40046</v>
      </c>
      <c r="J4345" s="136">
        <v>1026.1300000000001</v>
      </c>
      <c r="K4345" s="136">
        <v>14362.13</v>
      </c>
      <c r="L4345" s="138">
        <f t="shared" si="142"/>
        <v>1.8622750330067508E-2</v>
      </c>
      <c r="M4345" s="138">
        <f t="shared" si="143"/>
        <v>6.8654393516634979E-3</v>
      </c>
    </row>
    <row r="4346" spans="9:13" x14ac:dyDescent="0.25">
      <c r="I4346" s="135">
        <v>40049</v>
      </c>
      <c r="J4346" s="136">
        <v>1025.57</v>
      </c>
      <c r="K4346" s="136">
        <v>14274.9</v>
      </c>
      <c r="L4346" s="138">
        <f t="shared" si="142"/>
        <v>-5.4573981854167872E-4</v>
      </c>
      <c r="M4346" s="138">
        <f t="shared" si="143"/>
        <v>-6.0736116439552889E-3</v>
      </c>
    </row>
    <row r="4347" spans="9:13" x14ac:dyDescent="0.25">
      <c r="I4347" s="135">
        <v>40050</v>
      </c>
      <c r="J4347" s="136">
        <v>1028</v>
      </c>
      <c r="K4347" s="136">
        <v>14218.42</v>
      </c>
      <c r="L4347" s="138">
        <f t="shared" si="142"/>
        <v>2.3694140819252355E-3</v>
      </c>
      <c r="M4347" s="138">
        <f t="shared" si="143"/>
        <v>-3.9565951425228592E-3</v>
      </c>
    </row>
    <row r="4348" spans="9:13" x14ac:dyDescent="0.25">
      <c r="I4348" s="135">
        <v>40051</v>
      </c>
      <c r="J4348" s="136">
        <v>1028.1199999999999</v>
      </c>
      <c r="K4348" s="136">
        <v>14076.03</v>
      </c>
      <c r="L4348" s="138">
        <f t="shared" si="142"/>
        <v>1.1673151750962146E-4</v>
      </c>
      <c r="M4348" s="138">
        <f t="shared" si="143"/>
        <v>-1.0014474182082076E-2</v>
      </c>
    </row>
    <row r="4349" spans="9:13" x14ac:dyDescent="0.25">
      <c r="I4349" s="135">
        <v>40052</v>
      </c>
      <c r="J4349" s="136">
        <v>1030.98</v>
      </c>
      <c r="K4349" s="136">
        <v>14238.71</v>
      </c>
      <c r="L4349" s="138">
        <f t="shared" si="142"/>
        <v>2.7817764463293464E-3</v>
      </c>
      <c r="M4349" s="138">
        <f t="shared" si="143"/>
        <v>1.1557235953603286E-2</v>
      </c>
    </row>
    <row r="4350" spans="9:13" x14ac:dyDescent="0.25">
      <c r="I4350" s="135">
        <v>40053</v>
      </c>
      <c r="J4350" s="136">
        <v>1028.93</v>
      </c>
      <c r="K4350" s="136">
        <v>14151.85</v>
      </c>
      <c r="L4350" s="138">
        <f t="shared" si="142"/>
        <v>-1.9883993869909741E-3</v>
      </c>
      <c r="M4350" s="138">
        <f t="shared" si="143"/>
        <v>-6.1002717240535671E-3</v>
      </c>
    </row>
    <row r="4351" spans="9:13" x14ac:dyDescent="0.25">
      <c r="I4351" s="135">
        <v>40056</v>
      </c>
      <c r="J4351" s="136">
        <v>1020.62</v>
      </c>
      <c r="K4351" s="136">
        <v>13955.38</v>
      </c>
      <c r="L4351" s="138">
        <f t="shared" si="142"/>
        <v>-8.0763511609147944E-3</v>
      </c>
      <c r="M4351" s="138">
        <f t="shared" si="143"/>
        <v>-1.3882990563071341E-2</v>
      </c>
    </row>
    <row r="4352" spans="9:13" x14ac:dyDescent="0.25">
      <c r="I4352" s="135">
        <v>40057</v>
      </c>
      <c r="J4352" s="136">
        <v>998.04</v>
      </c>
      <c r="K4352" s="136">
        <v>13748.92</v>
      </c>
      <c r="L4352" s="138">
        <f t="shared" si="142"/>
        <v>-2.212380709764657E-2</v>
      </c>
      <c r="M4352" s="138">
        <f t="shared" si="143"/>
        <v>-1.4794294386824232E-2</v>
      </c>
    </row>
    <row r="4353" spans="9:13" x14ac:dyDescent="0.25">
      <c r="I4353" s="135">
        <v>40058</v>
      </c>
      <c r="J4353" s="136">
        <v>994.75</v>
      </c>
      <c r="K4353" s="136">
        <v>13764.79</v>
      </c>
      <c r="L4353" s="138">
        <f t="shared" si="142"/>
        <v>-3.2964610636847858E-3</v>
      </c>
      <c r="M4353" s="138">
        <f t="shared" si="143"/>
        <v>1.1542724810385688E-3</v>
      </c>
    </row>
    <row r="4354" spans="9:13" x14ac:dyDescent="0.25">
      <c r="I4354" s="135">
        <v>40059</v>
      </c>
      <c r="J4354" s="136">
        <v>1003.24</v>
      </c>
      <c r="K4354" s="136">
        <v>14085.92</v>
      </c>
      <c r="L4354" s="138">
        <f t="shared" si="142"/>
        <v>8.5348077406383598E-3</v>
      </c>
      <c r="M4354" s="138">
        <f t="shared" si="143"/>
        <v>2.3329814693867409E-2</v>
      </c>
    </row>
    <row r="4355" spans="9:13" x14ac:dyDescent="0.25">
      <c r="I4355" s="135">
        <v>40060</v>
      </c>
      <c r="J4355" s="136">
        <v>1016.4</v>
      </c>
      <c r="K4355" s="136">
        <v>14164.36</v>
      </c>
      <c r="L4355" s="138">
        <f t="shared" si="142"/>
        <v>1.3117499302260643E-2</v>
      </c>
      <c r="M4355" s="138">
        <f t="shared" si="143"/>
        <v>5.5686813498870159E-3</v>
      </c>
    </row>
    <row r="4356" spans="9:13" x14ac:dyDescent="0.25">
      <c r="I4356" s="135">
        <v>40063</v>
      </c>
      <c r="J4356" s="136">
        <v>1016.4</v>
      </c>
      <c r="K4356" s="136">
        <v>14146.35</v>
      </c>
      <c r="L4356" s="138">
        <f t="shared" si="142"/>
        <v>0</v>
      </c>
      <c r="M4356" s="138">
        <f t="shared" si="143"/>
        <v>-1.2715011479516349E-3</v>
      </c>
    </row>
    <row r="4357" spans="9:13" x14ac:dyDescent="0.25">
      <c r="I4357" s="135">
        <v>40064</v>
      </c>
      <c r="J4357" s="136">
        <v>1025.3900000000001</v>
      </c>
      <c r="K4357" s="136">
        <v>14330.19</v>
      </c>
      <c r="L4357" s="138">
        <f t="shared" si="142"/>
        <v>8.8449429358521472E-3</v>
      </c>
      <c r="M4357" s="138">
        <f t="shared" si="143"/>
        <v>1.2995578364737203E-2</v>
      </c>
    </row>
    <row r="4358" spans="9:13" x14ac:dyDescent="0.25">
      <c r="I4358" s="135">
        <v>40065</v>
      </c>
      <c r="J4358" s="136">
        <v>1033.3699999999999</v>
      </c>
      <c r="K4358" s="136">
        <v>14253.48</v>
      </c>
      <c r="L4358" s="138">
        <f t="shared" si="142"/>
        <v>7.7824047435607821E-3</v>
      </c>
      <c r="M4358" s="138">
        <f t="shared" si="143"/>
        <v>-5.3530343980087453E-3</v>
      </c>
    </row>
    <row r="4359" spans="9:13" x14ac:dyDescent="0.25">
      <c r="I4359" s="135">
        <v>40066</v>
      </c>
      <c r="J4359" s="136">
        <v>1044.1400000000001</v>
      </c>
      <c r="K4359" s="136">
        <v>14413.43</v>
      </c>
      <c r="L4359" s="138">
        <f t="shared" ref="L4359:L4422" si="144">(J4359-J4358)/J4358</f>
        <v>1.0422210824777388E-2</v>
      </c>
      <c r="M4359" s="138">
        <f t="shared" ref="M4359:M4422" si="145">(K4359-K4358)/K4358</f>
        <v>1.1221820916716531E-2</v>
      </c>
    </row>
    <row r="4360" spans="9:13" x14ac:dyDescent="0.25">
      <c r="I4360" s="135">
        <v>40067</v>
      </c>
      <c r="J4360" s="136">
        <v>1042.73</v>
      </c>
      <c r="K4360" s="136">
        <v>14513.12</v>
      </c>
      <c r="L4360" s="138">
        <f t="shared" si="144"/>
        <v>-1.3503936253759857E-3</v>
      </c>
      <c r="M4360" s="138">
        <f t="shared" si="145"/>
        <v>6.9164661014068478E-3</v>
      </c>
    </row>
    <row r="4361" spans="9:13" x14ac:dyDescent="0.25">
      <c r="I4361" s="135">
        <v>40070</v>
      </c>
      <c r="J4361" s="136">
        <v>1049.3399999999999</v>
      </c>
      <c r="K4361" s="136">
        <v>14649.71</v>
      </c>
      <c r="L4361" s="138">
        <f t="shared" si="144"/>
        <v>6.3391290170992489E-3</v>
      </c>
      <c r="M4361" s="138">
        <f t="shared" si="145"/>
        <v>9.4114842294419337E-3</v>
      </c>
    </row>
    <row r="4362" spans="9:13" x14ac:dyDescent="0.25">
      <c r="I4362" s="135">
        <v>40071</v>
      </c>
      <c r="J4362" s="136">
        <v>1052.6300000000001</v>
      </c>
      <c r="K4362" s="136">
        <v>14556.21</v>
      </c>
      <c r="L4362" s="138">
        <f t="shared" si="144"/>
        <v>3.1353040959080864E-3</v>
      </c>
      <c r="M4362" s="138">
        <f t="shared" si="145"/>
        <v>-6.3823789003331815E-3</v>
      </c>
    </row>
    <row r="4363" spans="9:13" x14ac:dyDescent="0.25">
      <c r="I4363" s="135">
        <v>40072</v>
      </c>
      <c r="J4363" s="136">
        <v>1068.76</v>
      </c>
      <c r="K4363" s="136">
        <v>14896.29</v>
      </c>
      <c r="L4363" s="138">
        <f t="shared" si="144"/>
        <v>1.5323522985284364E-2</v>
      </c>
      <c r="M4363" s="138">
        <f t="shared" si="145"/>
        <v>2.3363224355790538E-2</v>
      </c>
    </row>
    <row r="4364" spans="9:13" x14ac:dyDescent="0.25">
      <c r="I4364" s="135">
        <v>40073</v>
      </c>
      <c r="J4364" s="136">
        <v>1065.49</v>
      </c>
      <c r="K4364" s="136">
        <v>14965.5</v>
      </c>
      <c r="L4364" s="138">
        <f t="shared" si="144"/>
        <v>-3.0596204947789794E-3</v>
      </c>
      <c r="M4364" s="138">
        <f t="shared" si="145"/>
        <v>4.6461232964717476E-3</v>
      </c>
    </row>
    <row r="4365" spans="9:13" x14ac:dyDescent="0.25">
      <c r="I4365" s="135">
        <v>40074</v>
      </c>
      <c r="J4365" s="136">
        <v>1068.3</v>
      </c>
      <c r="K4365" s="136">
        <v>15147.84</v>
      </c>
      <c r="L4365" s="138">
        <f t="shared" si="144"/>
        <v>2.6372842541928553E-3</v>
      </c>
      <c r="M4365" s="138">
        <f t="shared" si="145"/>
        <v>1.2184023253483021E-2</v>
      </c>
    </row>
    <row r="4366" spans="9:13" x14ac:dyDescent="0.25">
      <c r="I4366" s="135">
        <v>40077</v>
      </c>
      <c r="J4366" s="136">
        <v>1064.6600000000001</v>
      </c>
      <c r="K4366" s="136">
        <v>15154</v>
      </c>
      <c r="L4366" s="138">
        <f t="shared" si="144"/>
        <v>-3.4072825985208958E-3</v>
      </c>
      <c r="M4366" s="138">
        <f t="shared" si="145"/>
        <v>4.0665863911949524E-4</v>
      </c>
    </row>
    <row r="4367" spans="9:13" x14ac:dyDescent="0.25">
      <c r="I4367" s="135">
        <v>40078</v>
      </c>
      <c r="J4367" s="136">
        <v>1071.6600000000001</v>
      </c>
      <c r="K4367" s="136">
        <v>15468.26</v>
      </c>
      <c r="L4367" s="138">
        <f t="shared" si="144"/>
        <v>6.5748689722540526E-3</v>
      </c>
      <c r="M4367" s="138">
        <f t="shared" si="145"/>
        <v>2.0737759007522779E-2</v>
      </c>
    </row>
    <row r="4368" spans="9:13" x14ac:dyDescent="0.25">
      <c r="I4368" s="135">
        <v>40079</v>
      </c>
      <c r="J4368" s="136">
        <v>1060.8699999999999</v>
      </c>
      <c r="K4368" s="136">
        <v>15432.35</v>
      </c>
      <c r="L4368" s="138">
        <f t="shared" si="144"/>
        <v>-1.0068491872422401E-2</v>
      </c>
      <c r="M4368" s="138">
        <f t="shared" si="145"/>
        <v>-2.3215280839603068E-3</v>
      </c>
    </row>
    <row r="4369" spans="9:13" x14ac:dyDescent="0.25">
      <c r="I4369" s="135">
        <v>40080</v>
      </c>
      <c r="J4369" s="136">
        <v>1050.78</v>
      </c>
      <c r="K4369" s="136">
        <v>15084.5</v>
      </c>
      <c r="L4369" s="138">
        <f t="shared" si="144"/>
        <v>-9.5110616757943193E-3</v>
      </c>
      <c r="M4369" s="138">
        <f t="shared" si="145"/>
        <v>-2.2540313043703672E-2</v>
      </c>
    </row>
    <row r="4370" spans="9:13" x14ac:dyDescent="0.25">
      <c r="I4370" s="135">
        <v>40081</v>
      </c>
      <c r="J4370" s="136">
        <v>1044.3800000000001</v>
      </c>
      <c r="K4370" s="136">
        <v>15105.61</v>
      </c>
      <c r="L4370" s="138">
        <f t="shared" si="144"/>
        <v>-6.0907135651609885E-3</v>
      </c>
      <c r="M4370" s="138">
        <f t="shared" si="145"/>
        <v>1.3994497663164561E-3</v>
      </c>
    </row>
    <row r="4371" spans="9:13" x14ac:dyDescent="0.25">
      <c r="I4371" s="135">
        <v>40084</v>
      </c>
      <c r="J4371" s="136">
        <v>1062.98</v>
      </c>
      <c r="K4371" s="136">
        <v>15035.01</v>
      </c>
      <c r="L4371" s="138">
        <f t="shared" si="144"/>
        <v>1.7809609529098516E-2</v>
      </c>
      <c r="M4371" s="138">
        <f t="shared" si="145"/>
        <v>-4.6737602784661034E-3</v>
      </c>
    </row>
    <row r="4372" spans="9:13" x14ac:dyDescent="0.25">
      <c r="I4372" s="135">
        <v>40085</v>
      </c>
      <c r="J4372" s="136">
        <v>1060.6099999999999</v>
      </c>
      <c r="K4372" s="136">
        <v>15032.36</v>
      </c>
      <c r="L4372" s="138">
        <f t="shared" si="144"/>
        <v>-2.2295809892943596E-3</v>
      </c>
      <c r="M4372" s="138">
        <f t="shared" si="145"/>
        <v>-1.7625528682718776E-4</v>
      </c>
    </row>
    <row r="4373" spans="9:13" x14ac:dyDescent="0.25">
      <c r="I4373" s="135">
        <v>40086</v>
      </c>
      <c r="J4373" s="136">
        <v>1057.08</v>
      </c>
      <c r="K4373" s="136">
        <v>15144.2</v>
      </c>
      <c r="L4373" s="138">
        <f t="shared" si="144"/>
        <v>-3.3282733521275238E-3</v>
      </c>
      <c r="M4373" s="138">
        <f t="shared" si="145"/>
        <v>7.4399495488399791E-3</v>
      </c>
    </row>
    <row r="4374" spans="9:13" x14ac:dyDescent="0.25">
      <c r="I4374" s="135">
        <v>40087</v>
      </c>
      <c r="J4374" s="136">
        <v>1029.8499999999999</v>
      </c>
      <c r="K4374" s="136">
        <v>14826.94</v>
      </c>
      <c r="L4374" s="138">
        <f t="shared" si="144"/>
        <v>-2.5759639762364266E-2</v>
      </c>
      <c r="M4374" s="138">
        <f t="shared" si="145"/>
        <v>-2.0949274309636706E-2</v>
      </c>
    </row>
    <row r="4375" spans="9:13" x14ac:dyDescent="0.25">
      <c r="I4375" s="135">
        <v>40088</v>
      </c>
      <c r="J4375" s="136">
        <v>1025.21</v>
      </c>
      <c r="K4375" s="136">
        <v>14676.85</v>
      </c>
      <c r="L4375" s="138">
        <f t="shared" si="144"/>
        <v>-4.505510511239378E-3</v>
      </c>
      <c r="M4375" s="138">
        <f t="shared" si="145"/>
        <v>-1.0122790002522445E-2</v>
      </c>
    </row>
    <row r="4376" spans="9:13" x14ac:dyDescent="0.25">
      <c r="I4376" s="135">
        <v>40091</v>
      </c>
      <c r="J4376" s="136">
        <v>1040.46</v>
      </c>
      <c r="K4376" s="136">
        <v>14853.97</v>
      </c>
      <c r="L4376" s="138">
        <f t="shared" si="144"/>
        <v>1.4875001219262395E-2</v>
      </c>
      <c r="M4376" s="138">
        <f t="shared" si="145"/>
        <v>1.2067984615227312E-2</v>
      </c>
    </row>
    <row r="4377" spans="9:13" x14ac:dyDescent="0.25">
      <c r="I4377" s="135">
        <v>40092</v>
      </c>
      <c r="J4377" s="136">
        <v>1054.72</v>
      </c>
      <c r="K4377" s="136">
        <v>15143.78</v>
      </c>
      <c r="L4377" s="138">
        <f t="shared" si="144"/>
        <v>1.3705476423889425E-2</v>
      </c>
      <c r="M4377" s="138">
        <f t="shared" si="145"/>
        <v>1.9510608948314918E-2</v>
      </c>
    </row>
    <row r="4378" spans="9:13" x14ac:dyDescent="0.25">
      <c r="I4378" s="135">
        <v>40093</v>
      </c>
      <c r="J4378" s="136">
        <v>1057.58</v>
      </c>
      <c r="K4378" s="136">
        <v>15101.39</v>
      </c>
      <c r="L4378" s="138">
        <f t="shared" si="144"/>
        <v>2.7116201456309731E-3</v>
      </c>
      <c r="M4378" s="138">
        <f t="shared" si="145"/>
        <v>-2.7991690317741829E-3</v>
      </c>
    </row>
    <row r="4379" spans="9:13" x14ac:dyDescent="0.25">
      <c r="I4379" s="135">
        <v>40094</v>
      </c>
      <c r="J4379" s="136">
        <v>1065.48</v>
      </c>
      <c r="K4379" s="136">
        <v>15101.39</v>
      </c>
      <c r="L4379" s="138">
        <f t="shared" si="144"/>
        <v>7.4698840749636824E-3</v>
      </c>
      <c r="M4379" s="138">
        <f t="shared" si="145"/>
        <v>0</v>
      </c>
    </row>
    <row r="4380" spans="9:13" x14ac:dyDescent="0.25">
      <c r="I4380" s="135">
        <v>40095</v>
      </c>
      <c r="J4380" s="136">
        <v>1071.49</v>
      </c>
      <c r="K4380" s="136">
        <v>15461.87</v>
      </c>
      <c r="L4380" s="138">
        <f t="shared" si="144"/>
        <v>5.6406502233734947E-3</v>
      </c>
      <c r="M4380" s="138">
        <f t="shared" si="145"/>
        <v>2.3870650317619861E-2</v>
      </c>
    </row>
    <row r="4381" spans="9:13" x14ac:dyDescent="0.25">
      <c r="I4381" s="135">
        <v>40098</v>
      </c>
      <c r="J4381" s="136">
        <v>1076.19</v>
      </c>
      <c r="K4381" s="136">
        <v>15590.64</v>
      </c>
      <c r="L4381" s="138">
        <f t="shared" si="144"/>
        <v>4.3864151788631208E-3</v>
      </c>
      <c r="M4381" s="138">
        <f t="shared" si="145"/>
        <v>8.3282293797579867E-3</v>
      </c>
    </row>
    <row r="4382" spans="9:13" x14ac:dyDescent="0.25">
      <c r="I4382" s="135">
        <v>40099</v>
      </c>
      <c r="J4382" s="136">
        <v>1073.19</v>
      </c>
      <c r="K4382" s="136">
        <v>15435.83</v>
      </c>
      <c r="L4382" s="138">
        <f t="shared" si="144"/>
        <v>-2.7876118529255984E-3</v>
      </c>
      <c r="M4382" s="138">
        <f t="shared" si="145"/>
        <v>-9.9296757541704195E-3</v>
      </c>
    </row>
    <row r="4383" spans="9:13" x14ac:dyDescent="0.25">
      <c r="I4383" s="135">
        <v>40100</v>
      </c>
      <c r="J4383" s="136">
        <v>1092.02</v>
      </c>
      <c r="K4383" s="136">
        <v>15479.78</v>
      </c>
      <c r="L4383" s="138">
        <f t="shared" si="144"/>
        <v>1.7545821336389572E-2</v>
      </c>
      <c r="M4383" s="138">
        <f t="shared" si="145"/>
        <v>2.8472715752894872E-3</v>
      </c>
    </row>
    <row r="4384" spans="9:13" x14ac:dyDescent="0.25">
      <c r="I4384" s="135">
        <v>40101</v>
      </c>
      <c r="J4384" s="136">
        <v>1096.56</v>
      </c>
      <c r="K4384" s="136">
        <v>15459.48</v>
      </c>
      <c r="L4384" s="138">
        <f t="shared" si="144"/>
        <v>4.1574330140473287E-3</v>
      </c>
      <c r="M4384" s="138">
        <f t="shared" si="145"/>
        <v>-1.3113881463432356E-3</v>
      </c>
    </row>
    <row r="4385" spans="9:13" x14ac:dyDescent="0.25">
      <c r="I4385" s="135">
        <v>40102</v>
      </c>
      <c r="J4385" s="136">
        <v>1087.68</v>
      </c>
      <c r="K4385" s="136">
        <v>15438.39</v>
      </c>
      <c r="L4385" s="138">
        <f t="shared" si="144"/>
        <v>-8.0980520901727977E-3</v>
      </c>
      <c r="M4385" s="138">
        <f t="shared" si="145"/>
        <v>-1.3642114741246243E-3</v>
      </c>
    </row>
    <row r="4386" spans="9:13" x14ac:dyDescent="0.25">
      <c r="I4386" s="135">
        <v>40105</v>
      </c>
      <c r="J4386" s="136">
        <v>1097.9100000000001</v>
      </c>
      <c r="K4386" s="136">
        <v>15349.45</v>
      </c>
      <c r="L4386" s="138">
        <f t="shared" si="144"/>
        <v>9.4053398058252594E-3</v>
      </c>
      <c r="M4386" s="138">
        <f t="shared" si="145"/>
        <v>-5.7609634165219749E-3</v>
      </c>
    </row>
    <row r="4387" spans="9:13" x14ac:dyDescent="0.25">
      <c r="I4387" s="135">
        <v>40106</v>
      </c>
      <c r="J4387" s="136">
        <v>1091.06</v>
      </c>
      <c r="K4387" s="136">
        <v>15168.73</v>
      </c>
      <c r="L4387" s="138">
        <f t="shared" si="144"/>
        <v>-6.2391270687033873E-3</v>
      </c>
      <c r="M4387" s="138">
        <f t="shared" si="145"/>
        <v>-1.1773711761659289E-2</v>
      </c>
    </row>
    <row r="4388" spans="9:13" x14ac:dyDescent="0.25">
      <c r="I4388" s="135">
        <v>40107</v>
      </c>
      <c r="J4388" s="136">
        <v>1081.4000000000001</v>
      </c>
      <c r="K4388" s="136">
        <v>15348.85</v>
      </c>
      <c r="L4388" s="138">
        <f t="shared" si="144"/>
        <v>-8.8537752277600273E-3</v>
      </c>
      <c r="M4388" s="138">
        <f t="shared" si="145"/>
        <v>1.1874428511813501E-2</v>
      </c>
    </row>
    <row r="4389" spans="9:13" x14ac:dyDescent="0.25">
      <c r="I4389" s="135">
        <v>40108</v>
      </c>
      <c r="J4389" s="136">
        <v>1092.9100000000001</v>
      </c>
      <c r="K4389" s="136">
        <v>15499.77</v>
      </c>
      <c r="L4389" s="138">
        <f t="shared" si="144"/>
        <v>1.0643610135010162E-2</v>
      </c>
      <c r="M4389" s="138">
        <f t="shared" si="145"/>
        <v>9.8326584727846111E-3</v>
      </c>
    </row>
    <row r="4390" spans="9:13" x14ac:dyDescent="0.25">
      <c r="I4390" s="135">
        <v>40109</v>
      </c>
      <c r="J4390" s="136">
        <v>1079.5999999999999</v>
      </c>
      <c r="K4390" s="136">
        <v>15461.14</v>
      </c>
      <c r="L4390" s="138">
        <f t="shared" si="144"/>
        <v>-1.2178495942026491E-2</v>
      </c>
      <c r="M4390" s="138">
        <f t="shared" si="145"/>
        <v>-2.4922950469588269E-3</v>
      </c>
    </row>
    <row r="4391" spans="9:13" x14ac:dyDescent="0.25">
      <c r="I4391" s="135">
        <v>40112</v>
      </c>
      <c r="J4391" s="136">
        <v>1066.95</v>
      </c>
      <c r="K4391" s="136">
        <v>15278.66</v>
      </c>
      <c r="L4391" s="138">
        <f t="shared" si="144"/>
        <v>-1.1717302704705321E-2</v>
      </c>
      <c r="M4391" s="138">
        <f t="shared" si="145"/>
        <v>-1.1802493218481921E-2</v>
      </c>
    </row>
    <row r="4392" spans="9:13" x14ac:dyDescent="0.25">
      <c r="I4392" s="135">
        <v>40113</v>
      </c>
      <c r="J4392" s="136">
        <v>1063.4100000000001</v>
      </c>
      <c r="K4392" s="136">
        <v>15006.11</v>
      </c>
      <c r="L4392" s="138">
        <f t="shared" si="144"/>
        <v>-3.3178686911288845E-3</v>
      </c>
      <c r="M4392" s="138">
        <f t="shared" si="145"/>
        <v>-1.7838606265209073E-2</v>
      </c>
    </row>
    <row r="4393" spans="9:13" x14ac:dyDescent="0.25">
      <c r="I4393" s="135">
        <v>40114</v>
      </c>
      <c r="J4393" s="136">
        <v>1042.6300000000001</v>
      </c>
      <c r="K4393" s="136">
        <v>14429.43</v>
      </c>
      <c r="L4393" s="138">
        <f t="shared" si="144"/>
        <v>-1.9540910843418784E-2</v>
      </c>
      <c r="M4393" s="138">
        <f t="shared" si="145"/>
        <v>-3.8429679643825099E-2</v>
      </c>
    </row>
    <row r="4394" spans="9:13" x14ac:dyDescent="0.25">
      <c r="I4394" s="135">
        <v>40115</v>
      </c>
      <c r="J4394" s="136">
        <v>1066.1099999999999</v>
      </c>
      <c r="K4394" s="136">
        <v>14768.49</v>
      </c>
      <c r="L4394" s="138">
        <f t="shared" si="144"/>
        <v>2.2519973528480657E-2</v>
      </c>
      <c r="M4394" s="138">
        <f t="shared" si="145"/>
        <v>2.3497809684790007E-2</v>
      </c>
    </row>
    <row r="4395" spans="9:13" x14ac:dyDescent="0.25">
      <c r="I4395" s="135">
        <v>40116</v>
      </c>
      <c r="J4395" s="136">
        <v>1036.19</v>
      </c>
      <c r="K4395" s="136">
        <v>14213.54</v>
      </c>
      <c r="L4395" s="138">
        <f t="shared" si="144"/>
        <v>-2.8064646237254926E-2</v>
      </c>
      <c r="M4395" s="138">
        <f t="shared" si="145"/>
        <v>-3.7576624285895102E-2</v>
      </c>
    </row>
    <row r="4396" spans="9:13" x14ac:dyDescent="0.25">
      <c r="I4396" s="135">
        <v>40119</v>
      </c>
      <c r="J4396" s="136">
        <v>1042.8800000000001</v>
      </c>
      <c r="K4396" s="136">
        <v>14232.6</v>
      </c>
      <c r="L4396" s="138">
        <f t="shared" si="144"/>
        <v>6.4563448788350153E-3</v>
      </c>
      <c r="M4396" s="138">
        <f t="shared" si="145"/>
        <v>1.3409748732546212E-3</v>
      </c>
    </row>
    <row r="4397" spans="9:13" x14ac:dyDescent="0.25">
      <c r="I4397" s="135">
        <v>40120</v>
      </c>
      <c r="J4397" s="136">
        <v>1045.4100000000001</v>
      </c>
      <c r="K4397" s="136">
        <v>14313.55</v>
      </c>
      <c r="L4397" s="138">
        <f t="shared" si="144"/>
        <v>2.4259742252224345E-3</v>
      </c>
      <c r="M4397" s="138">
        <f t="shared" si="145"/>
        <v>5.6876466703201737E-3</v>
      </c>
    </row>
    <row r="4398" spans="9:13" x14ac:dyDescent="0.25">
      <c r="I4398" s="135">
        <v>40121</v>
      </c>
      <c r="J4398" s="136">
        <v>1046.5</v>
      </c>
      <c r="K4398" s="136">
        <v>14495.62</v>
      </c>
      <c r="L4398" s="138">
        <f t="shared" si="144"/>
        <v>1.0426531217416306E-3</v>
      </c>
      <c r="M4398" s="138">
        <f t="shared" si="145"/>
        <v>1.2720114856202797E-2</v>
      </c>
    </row>
    <row r="4399" spans="9:13" x14ac:dyDescent="0.25">
      <c r="I4399" s="135">
        <v>40122</v>
      </c>
      <c r="J4399" s="136">
        <v>1066.6300000000001</v>
      </c>
      <c r="K4399" s="136">
        <v>14590.38</v>
      </c>
      <c r="L4399" s="138">
        <f t="shared" si="144"/>
        <v>1.9235547061634124E-2</v>
      </c>
      <c r="M4399" s="138">
        <f t="shared" si="145"/>
        <v>6.5371470830498032E-3</v>
      </c>
    </row>
    <row r="4400" spans="9:13" x14ac:dyDescent="0.25">
      <c r="I4400" s="135">
        <v>40123</v>
      </c>
      <c r="J4400" s="136">
        <v>1069.3</v>
      </c>
      <c r="K4400" s="136">
        <v>14622.76</v>
      </c>
      <c r="L4400" s="138">
        <f t="shared" si="144"/>
        <v>2.5032110478796256E-3</v>
      </c>
      <c r="M4400" s="138">
        <f t="shared" si="145"/>
        <v>2.2192705056346047E-3</v>
      </c>
    </row>
    <row r="4401" spans="9:13" x14ac:dyDescent="0.25">
      <c r="I4401" s="135">
        <v>40126</v>
      </c>
      <c r="J4401" s="136">
        <v>1093.08</v>
      </c>
      <c r="K4401" s="136">
        <v>14774.89</v>
      </c>
      <c r="L4401" s="138">
        <f t="shared" si="144"/>
        <v>2.2238847844384152E-2</v>
      </c>
      <c r="M4401" s="138">
        <f t="shared" si="145"/>
        <v>1.0403644729175559E-2</v>
      </c>
    </row>
    <row r="4402" spans="9:13" x14ac:dyDescent="0.25">
      <c r="I4402" s="135">
        <v>40127</v>
      </c>
      <c r="J4402" s="136">
        <v>1093.01</v>
      </c>
      <c r="K4402" s="136">
        <v>14634.07</v>
      </c>
      <c r="L4402" s="138">
        <f t="shared" si="144"/>
        <v>-6.403922860169095E-5</v>
      </c>
      <c r="M4402" s="138">
        <f t="shared" si="145"/>
        <v>-9.5310354256444348E-3</v>
      </c>
    </row>
    <row r="4403" spans="9:13" x14ac:dyDescent="0.25">
      <c r="I4403" s="135">
        <v>40128</v>
      </c>
      <c r="J4403" s="136">
        <v>1098.51</v>
      </c>
      <c r="K4403" s="136">
        <v>14628.92</v>
      </c>
      <c r="L4403" s="138">
        <f t="shared" si="144"/>
        <v>5.0319759197079627E-3</v>
      </c>
      <c r="M4403" s="138">
        <f t="shared" si="145"/>
        <v>-3.5191850250816323E-4</v>
      </c>
    </row>
    <row r="4404" spans="9:13" x14ac:dyDescent="0.25">
      <c r="I4404" s="135">
        <v>40129</v>
      </c>
      <c r="J4404" s="136">
        <v>1087.24</v>
      </c>
      <c r="K4404" s="136">
        <v>14531.24</v>
      </c>
      <c r="L4404" s="138">
        <f t="shared" si="144"/>
        <v>-1.0259351303128767E-2</v>
      </c>
      <c r="M4404" s="138">
        <f t="shared" si="145"/>
        <v>-6.6771846452096453E-3</v>
      </c>
    </row>
    <row r="4405" spans="9:13" x14ac:dyDescent="0.25">
      <c r="I4405" s="135">
        <v>40130</v>
      </c>
      <c r="J4405" s="136">
        <v>1093.48</v>
      </c>
      <c r="K4405" s="136">
        <v>14550.06</v>
      </c>
      <c r="L4405" s="138">
        <f t="shared" si="144"/>
        <v>5.7393031897281276E-3</v>
      </c>
      <c r="M4405" s="138">
        <f t="shared" si="145"/>
        <v>1.2951406762258216E-3</v>
      </c>
    </row>
    <row r="4406" spans="9:13" x14ac:dyDescent="0.25">
      <c r="I4406" s="135">
        <v>40133</v>
      </c>
      <c r="J4406" s="136">
        <v>1109.3</v>
      </c>
      <c r="K4406" s="136">
        <v>14668.47</v>
      </c>
      <c r="L4406" s="138">
        <f t="shared" si="144"/>
        <v>1.446757142334559E-2</v>
      </c>
      <c r="M4406" s="138">
        <f t="shared" si="145"/>
        <v>8.1381107706772239E-3</v>
      </c>
    </row>
    <row r="4407" spans="9:13" x14ac:dyDescent="0.25">
      <c r="I4407" s="135">
        <v>40134</v>
      </c>
      <c r="J4407" s="136">
        <v>1110.32</v>
      </c>
      <c r="K4407" s="136">
        <v>14551.98</v>
      </c>
      <c r="L4407" s="138">
        <f t="shared" si="144"/>
        <v>9.1949878301630027E-4</v>
      </c>
      <c r="M4407" s="138">
        <f t="shared" si="145"/>
        <v>-7.9415235535812388E-3</v>
      </c>
    </row>
    <row r="4408" spans="9:13" x14ac:dyDescent="0.25">
      <c r="I4408" s="135">
        <v>40135</v>
      </c>
      <c r="J4408" s="136">
        <v>1109.8</v>
      </c>
      <c r="K4408" s="136">
        <v>14555.17</v>
      </c>
      <c r="L4408" s="138">
        <f t="shared" si="144"/>
        <v>-4.6833345341881788E-4</v>
      </c>
      <c r="M4408" s="138">
        <f t="shared" si="145"/>
        <v>2.1921415504972584E-4</v>
      </c>
    </row>
    <row r="4409" spans="9:13" x14ac:dyDescent="0.25">
      <c r="I4409" s="135">
        <v>40136</v>
      </c>
      <c r="J4409" s="136">
        <v>1094.9000000000001</v>
      </c>
      <c r="K4409" s="136">
        <v>14574.96</v>
      </c>
      <c r="L4409" s="138">
        <f t="shared" si="144"/>
        <v>-1.3425842494142966E-2</v>
      </c>
      <c r="M4409" s="138">
        <f t="shared" si="145"/>
        <v>1.3596543358819619E-3</v>
      </c>
    </row>
    <row r="4410" spans="9:13" x14ac:dyDescent="0.25">
      <c r="I4410" s="135">
        <v>40137</v>
      </c>
      <c r="J4410" s="136">
        <v>1091.3800000000001</v>
      </c>
      <c r="K4410" s="136">
        <v>14557.69</v>
      </c>
      <c r="L4410" s="138">
        <f t="shared" si="144"/>
        <v>-3.2149054708192361E-3</v>
      </c>
      <c r="M4410" s="138">
        <f t="shared" si="145"/>
        <v>-1.1849089122713625E-3</v>
      </c>
    </row>
    <row r="4411" spans="9:13" x14ac:dyDescent="0.25">
      <c r="I4411" s="135">
        <v>40140</v>
      </c>
      <c r="J4411" s="136">
        <v>1106.24</v>
      </c>
      <c r="K4411" s="136">
        <v>14563.3</v>
      </c>
      <c r="L4411" s="138">
        <f t="shared" si="144"/>
        <v>1.3615789184335335E-2</v>
      </c>
      <c r="M4411" s="138">
        <f t="shared" si="145"/>
        <v>3.8536333717772276E-4</v>
      </c>
    </row>
    <row r="4412" spans="9:13" x14ac:dyDescent="0.25">
      <c r="I4412" s="135">
        <v>40141</v>
      </c>
      <c r="J4412" s="136">
        <v>1105.6500000000001</v>
      </c>
      <c r="K4412" s="136">
        <v>14419.03</v>
      </c>
      <c r="L4412" s="138">
        <f t="shared" si="144"/>
        <v>-5.3333815446911898E-4</v>
      </c>
      <c r="M4412" s="138">
        <f t="shared" si="145"/>
        <v>-9.9064085749794775E-3</v>
      </c>
    </row>
    <row r="4413" spans="9:13" x14ac:dyDescent="0.25">
      <c r="I4413" s="135">
        <v>40142</v>
      </c>
      <c r="J4413" s="136">
        <v>1110.6300000000001</v>
      </c>
      <c r="K4413" s="136">
        <v>14526.17</v>
      </c>
      <c r="L4413" s="138">
        <f t="shared" si="144"/>
        <v>4.5041378374711871E-3</v>
      </c>
      <c r="M4413" s="138">
        <f t="shared" si="145"/>
        <v>7.4304582208372834E-3</v>
      </c>
    </row>
    <row r="4414" spans="9:13" x14ac:dyDescent="0.25">
      <c r="I4414" s="135">
        <v>40143</v>
      </c>
      <c r="J4414" s="136">
        <v>1110.6300000000001</v>
      </c>
      <c r="K4414" s="136">
        <v>14322.64</v>
      </c>
      <c r="L4414" s="138">
        <f t="shared" si="144"/>
        <v>0</v>
      </c>
      <c r="M4414" s="138">
        <f t="shared" si="145"/>
        <v>-1.4011263808698415E-2</v>
      </c>
    </row>
    <row r="4415" spans="9:13" x14ac:dyDescent="0.25">
      <c r="I4415" s="135">
        <v>40144</v>
      </c>
      <c r="J4415" s="136">
        <v>1091.49</v>
      </c>
      <c r="K4415" s="136">
        <v>14292.87</v>
      </c>
      <c r="L4415" s="138">
        <f t="shared" si="144"/>
        <v>-1.7233462089084661E-2</v>
      </c>
      <c r="M4415" s="138">
        <f t="shared" si="145"/>
        <v>-2.0785274223186941E-3</v>
      </c>
    </row>
    <row r="4416" spans="9:13" x14ac:dyDescent="0.25">
      <c r="I4416" s="135">
        <v>40147</v>
      </c>
      <c r="J4416" s="136">
        <v>1095.6300000000001</v>
      </c>
      <c r="K4416" s="136">
        <v>14129</v>
      </c>
      <c r="L4416" s="138">
        <f t="shared" si="144"/>
        <v>3.7929802380233441E-3</v>
      </c>
      <c r="M4416" s="138">
        <f t="shared" si="145"/>
        <v>-1.1465157102807259E-2</v>
      </c>
    </row>
    <row r="4417" spans="9:13" x14ac:dyDescent="0.25">
      <c r="I4417" s="135">
        <v>40148</v>
      </c>
      <c r="J4417" s="136">
        <v>1108.8599999999999</v>
      </c>
      <c r="K4417" s="136">
        <v>14276.32</v>
      </c>
      <c r="L4417" s="138">
        <f t="shared" si="144"/>
        <v>1.2075244379945593E-2</v>
      </c>
      <c r="M4417" s="138">
        <f t="shared" si="145"/>
        <v>1.042678179630545E-2</v>
      </c>
    </row>
    <row r="4418" spans="9:13" x14ac:dyDescent="0.25">
      <c r="I4418" s="135">
        <v>40149</v>
      </c>
      <c r="J4418" s="136">
        <v>1109.24</v>
      </c>
      <c r="K4418" s="136">
        <v>14409.87</v>
      </c>
      <c r="L4418" s="138">
        <f t="shared" si="144"/>
        <v>3.4269429864916144E-4</v>
      </c>
      <c r="M4418" s="138">
        <f t="shared" si="145"/>
        <v>9.3546516189046691E-3</v>
      </c>
    </row>
    <row r="4419" spans="9:13" x14ac:dyDescent="0.25">
      <c r="I4419" s="135">
        <v>40150</v>
      </c>
      <c r="J4419" s="136">
        <v>1099.92</v>
      </c>
      <c r="K4419" s="136">
        <v>14242.63</v>
      </c>
      <c r="L4419" s="138">
        <f t="shared" si="144"/>
        <v>-8.4021492192852196E-3</v>
      </c>
      <c r="M4419" s="138">
        <f t="shared" si="145"/>
        <v>-1.1605933988301185E-2</v>
      </c>
    </row>
    <row r="4420" spans="9:13" x14ac:dyDescent="0.25">
      <c r="I4420" s="135">
        <v>40151</v>
      </c>
      <c r="J4420" s="136">
        <v>1105.98</v>
      </c>
      <c r="K4420" s="136">
        <v>14123.93</v>
      </c>
      <c r="L4420" s="138">
        <f t="shared" si="144"/>
        <v>5.5094915993889968E-3</v>
      </c>
      <c r="M4420" s="138">
        <f t="shared" si="145"/>
        <v>-8.3341349174976057E-3</v>
      </c>
    </row>
    <row r="4421" spans="9:13" x14ac:dyDescent="0.25">
      <c r="I4421" s="135">
        <v>40154</v>
      </c>
      <c r="J4421" s="136">
        <v>1103.25</v>
      </c>
      <c r="K4421" s="136">
        <v>14041.69</v>
      </c>
      <c r="L4421" s="138">
        <f t="shared" si="144"/>
        <v>-2.4683990668909186E-3</v>
      </c>
      <c r="M4421" s="138">
        <f t="shared" si="145"/>
        <v>-5.8227419705421781E-3</v>
      </c>
    </row>
    <row r="4422" spans="9:13" x14ac:dyDescent="0.25">
      <c r="I4422" s="135">
        <v>40155</v>
      </c>
      <c r="J4422" s="136">
        <v>1091.94</v>
      </c>
      <c r="K4422" s="136">
        <v>14041.69</v>
      </c>
      <c r="L4422" s="138">
        <f t="shared" si="144"/>
        <v>-1.0251529571719868E-2</v>
      </c>
      <c r="M4422" s="138">
        <f t="shared" si="145"/>
        <v>0</v>
      </c>
    </row>
    <row r="4423" spans="9:13" x14ac:dyDescent="0.25">
      <c r="I4423" s="135">
        <v>40156</v>
      </c>
      <c r="J4423" s="136">
        <v>1095.95</v>
      </c>
      <c r="K4423" s="136">
        <v>13999.6</v>
      </c>
      <c r="L4423" s="138">
        <f t="shared" ref="L4423:L4486" si="146">(J4423-J4422)/J4422</f>
        <v>3.6723629503452484E-3</v>
      </c>
      <c r="M4423" s="138">
        <f t="shared" ref="M4423:M4486" si="147">(K4423-K4422)/K4422</f>
        <v>-2.997502437384684E-3</v>
      </c>
    </row>
    <row r="4424" spans="9:13" x14ac:dyDescent="0.25">
      <c r="I4424" s="135">
        <v>40157</v>
      </c>
      <c r="J4424" s="136">
        <v>1102.3499999999999</v>
      </c>
      <c r="K4424" s="136">
        <v>14075.7</v>
      </c>
      <c r="L4424" s="138">
        <f t="shared" si="146"/>
        <v>5.839682467265718E-3</v>
      </c>
      <c r="M4424" s="138">
        <f t="shared" si="147"/>
        <v>5.4358695962742048E-3</v>
      </c>
    </row>
    <row r="4425" spans="9:13" x14ac:dyDescent="0.25">
      <c r="I4425" s="135">
        <v>40158</v>
      </c>
      <c r="J4425" s="136">
        <v>1106.4100000000001</v>
      </c>
      <c r="K4425" s="136">
        <v>14178.59</v>
      </c>
      <c r="L4425" s="138">
        <f t="shared" si="146"/>
        <v>3.6830407765230402E-3</v>
      </c>
      <c r="M4425" s="138">
        <f t="shared" si="147"/>
        <v>7.3097607934240862E-3</v>
      </c>
    </row>
    <row r="4426" spans="9:13" x14ac:dyDescent="0.25">
      <c r="I4426" s="135">
        <v>40161</v>
      </c>
      <c r="J4426" s="136">
        <v>1114.1099999999999</v>
      </c>
      <c r="K4426" s="136">
        <v>14238.88</v>
      </c>
      <c r="L4426" s="138">
        <f t="shared" si="146"/>
        <v>6.9594454135445431E-3</v>
      </c>
      <c r="M4426" s="138">
        <f t="shared" si="147"/>
        <v>4.2521858661544662E-3</v>
      </c>
    </row>
    <row r="4427" spans="9:13" x14ac:dyDescent="0.25">
      <c r="I4427" s="135">
        <v>40162</v>
      </c>
      <c r="J4427" s="136">
        <v>1107.93</v>
      </c>
      <c r="K4427" s="136">
        <v>14140.06</v>
      </c>
      <c r="L4427" s="138">
        <f t="shared" si="146"/>
        <v>-5.5470285698897212E-3</v>
      </c>
      <c r="M4427" s="138">
        <f t="shared" si="147"/>
        <v>-6.940152596271597E-3</v>
      </c>
    </row>
    <row r="4428" spans="9:13" x14ac:dyDescent="0.25">
      <c r="I4428" s="135">
        <v>40163</v>
      </c>
      <c r="J4428" s="136">
        <v>1109.18</v>
      </c>
      <c r="K4428" s="136">
        <v>14213.36</v>
      </c>
      <c r="L4428" s="138">
        <f t="shared" si="146"/>
        <v>1.1282301228416956E-3</v>
      </c>
      <c r="M4428" s="138">
        <f t="shared" si="147"/>
        <v>5.1838535338606124E-3</v>
      </c>
    </row>
    <row r="4429" spans="9:13" x14ac:dyDescent="0.25">
      <c r="I4429" s="135">
        <v>40164</v>
      </c>
      <c r="J4429" s="136">
        <v>1096.08</v>
      </c>
      <c r="K4429" s="136">
        <v>14040.49</v>
      </c>
      <c r="L4429" s="138">
        <f t="shared" si="146"/>
        <v>-1.1810526695396721E-2</v>
      </c>
      <c r="M4429" s="138">
        <f t="shared" si="147"/>
        <v>-1.2162500633207124E-2</v>
      </c>
    </row>
    <row r="4430" spans="9:13" x14ac:dyDescent="0.25">
      <c r="I4430" s="135">
        <v>40165</v>
      </c>
      <c r="J4430" s="136">
        <v>1102.47</v>
      </c>
      <c r="K4430" s="136">
        <v>13992.37</v>
      </c>
      <c r="L4430" s="138">
        <f t="shared" si="146"/>
        <v>5.8298664331071642E-3</v>
      </c>
      <c r="M4430" s="138">
        <f t="shared" si="147"/>
        <v>-3.4272308160184567E-3</v>
      </c>
    </row>
    <row r="4431" spans="9:13" x14ac:dyDescent="0.25">
      <c r="I4431" s="135">
        <v>40168</v>
      </c>
      <c r="J4431" s="136">
        <v>1114.05</v>
      </c>
      <c r="K4431" s="136">
        <v>13873.91</v>
      </c>
      <c r="L4431" s="138">
        <f t="shared" si="146"/>
        <v>1.0503687175161163E-2</v>
      </c>
      <c r="M4431" s="138">
        <f t="shared" si="147"/>
        <v>-8.4660425646263596E-3</v>
      </c>
    </row>
    <row r="4432" spans="9:13" x14ac:dyDescent="0.25">
      <c r="I4432" s="135">
        <v>40169</v>
      </c>
      <c r="J4432" s="136">
        <v>1118.02</v>
      </c>
      <c r="K4432" s="136">
        <v>13789.56</v>
      </c>
      <c r="L4432" s="138">
        <f t="shared" si="146"/>
        <v>3.5635743458552376E-3</v>
      </c>
      <c r="M4432" s="138">
        <f t="shared" si="147"/>
        <v>-6.0797568962174591E-3</v>
      </c>
    </row>
    <row r="4433" spans="9:13" x14ac:dyDescent="0.25">
      <c r="I4433" s="135">
        <v>40170</v>
      </c>
      <c r="J4433" s="136">
        <v>1120.5899999999999</v>
      </c>
      <c r="K4433" s="136">
        <v>14018.18</v>
      </c>
      <c r="L4433" s="138">
        <f t="shared" si="146"/>
        <v>2.2987066420993687E-3</v>
      </c>
      <c r="M4433" s="138">
        <f t="shared" si="147"/>
        <v>1.6579209198843241E-2</v>
      </c>
    </row>
    <row r="4434" spans="9:13" x14ac:dyDescent="0.25">
      <c r="I4434" s="135">
        <v>40171</v>
      </c>
      <c r="J4434" s="136">
        <v>1126.48</v>
      </c>
      <c r="K4434" s="136">
        <v>14081.95</v>
      </c>
      <c r="L4434" s="138">
        <f t="shared" si="146"/>
        <v>5.2561597015858613E-3</v>
      </c>
      <c r="M4434" s="138">
        <f t="shared" si="147"/>
        <v>4.5490926782221679E-3</v>
      </c>
    </row>
    <row r="4435" spans="9:13" x14ac:dyDescent="0.25">
      <c r="I4435" s="135">
        <v>40172</v>
      </c>
      <c r="J4435" s="136">
        <v>1126.48</v>
      </c>
      <c r="K4435" s="136">
        <v>14081.95</v>
      </c>
      <c r="L4435" s="138">
        <f t="shared" si="146"/>
        <v>0</v>
      </c>
      <c r="M4435" s="138">
        <f t="shared" si="147"/>
        <v>0</v>
      </c>
    </row>
    <row r="4436" spans="9:13" x14ac:dyDescent="0.25">
      <c r="I4436" s="135">
        <v>40175</v>
      </c>
      <c r="J4436" s="136">
        <v>1127.78</v>
      </c>
      <c r="K4436" s="136">
        <v>14042.35</v>
      </c>
      <c r="L4436" s="138">
        <f t="shared" si="146"/>
        <v>1.1540373553014297E-3</v>
      </c>
      <c r="M4436" s="138">
        <f t="shared" si="147"/>
        <v>-2.8121105386683209E-3</v>
      </c>
    </row>
    <row r="4437" spans="9:13" x14ac:dyDescent="0.25">
      <c r="I4437" s="135">
        <v>40176</v>
      </c>
      <c r="J4437" s="136">
        <v>1126.2</v>
      </c>
      <c r="K4437" s="136">
        <v>14028.7</v>
      </c>
      <c r="L4437" s="138">
        <f t="shared" si="146"/>
        <v>-1.4009824611182387E-3</v>
      </c>
      <c r="M4437" s="138">
        <f t="shared" si="147"/>
        <v>-9.7205951995211885E-4</v>
      </c>
    </row>
    <row r="4438" spans="9:13" x14ac:dyDescent="0.25">
      <c r="I4438" s="135">
        <v>40177</v>
      </c>
      <c r="J4438" s="136">
        <v>1126.42</v>
      </c>
      <c r="K4438" s="136">
        <v>14018.81</v>
      </c>
      <c r="L4438" s="138">
        <f t="shared" si="146"/>
        <v>1.9534718522467347E-4</v>
      </c>
      <c r="M4438" s="138">
        <f t="shared" si="147"/>
        <v>-7.0498335554978271E-4</v>
      </c>
    </row>
    <row r="4439" spans="9:13" x14ac:dyDescent="0.25">
      <c r="I4439" s="135">
        <v>40178</v>
      </c>
      <c r="J4439" s="136">
        <v>1115.0999999999999</v>
      </c>
      <c r="K4439" s="136">
        <v>14167.2</v>
      </c>
      <c r="L4439" s="138">
        <f t="shared" si="146"/>
        <v>-1.0049537472701268E-2</v>
      </c>
      <c r="M4439" s="138">
        <f t="shared" si="147"/>
        <v>1.0585063924826804E-2</v>
      </c>
    </row>
    <row r="4440" spans="9:13" x14ac:dyDescent="0.25">
      <c r="I4440" s="135">
        <v>40179</v>
      </c>
      <c r="J4440" s="136">
        <v>1115.0999999999999</v>
      </c>
      <c r="K4440" s="136">
        <v>14167.2</v>
      </c>
      <c r="L4440" s="138">
        <f t="shared" si="146"/>
        <v>0</v>
      </c>
      <c r="M4440" s="138">
        <f t="shared" si="147"/>
        <v>0</v>
      </c>
    </row>
    <row r="4441" spans="9:13" x14ac:dyDescent="0.25">
      <c r="I4441" s="135">
        <v>40182</v>
      </c>
      <c r="J4441" s="136">
        <v>1132.99</v>
      </c>
      <c r="K4441" s="136">
        <v>14561.09</v>
      </c>
      <c r="L4441" s="138">
        <f t="shared" si="146"/>
        <v>1.6043404178997491E-2</v>
      </c>
      <c r="M4441" s="138">
        <f t="shared" si="147"/>
        <v>2.7802953300581582E-2</v>
      </c>
    </row>
    <row r="4442" spans="9:13" x14ac:dyDescent="0.25">
      <c r="I4442" s="135">
        <v>40183</v>
      </c>
      <c r="J4442" s="136">
        <v>1136.52</v>
      </c>
      <c r="K4442" s="136">
        <v>14921.5</v>
      </c>
      <c r="L4442" s="138">
        <f t="shared" si="146"/>
        <v>3.1156497409509112E-3</v>
      </c>
      <c r="M4442" s="138">
        <f t="shared" si="147"/>
        <v>2.4751581097294216E-2</v>
      </c>
    </row>
    <row r="4443" spans="9:13" x14ac:dyDescent="0.25">
      <c r="I4443" s="135">
        <v>40184</v>
      </c>
      <c r="J4443" s="136">
        <v>1137.1400000000001</v>
      </c>
      <c r="K4443" s="136">
        <v>15242.47</v>
      </c>
      <c r="L4443" s="138">
        <f t="shared" si="146"/>
        <v>5.4552493576894229E-4</v>
      </c>
      <c r="M4443" s="138">
        <f t="shared" si="147"/>
        <v>2.1510571993432252E-2</v>
      </c>
    </row>
    <row r="4444" spans="9:13" x14ac:dyDescent="0.25">
      <c r="I4444" s="135">
        <v>40185</v>
      </c>
      <c r="J4444" s="136">
        <v>1141.69</v>
      </c>
      <c r="K4444" s="136">
        <v>15355.31</v>
      </c>
      <c r="L4444" s="138">
        <f t="shared" si="146"/>
        <v>4.0012663348399967E-3</v>
      </c>
      <c r="M4444" s="138">
        <f t="shared" si="147"/>
        <v>7.4029996450706579E-3</v>
      </c>
    </row>
    <row r="4445" spans="9:13" x14ac:dyDescent="0.25">
      <c r="I4445" s="135">
        <v>40186</v>
      </c>
      <c r="J4445" s="136">
        <v>1144.98</v>
      </c>
      <c r="K4445" s="136">
        <v>15629.12</v>
      </c>
      <c r="L4445" s="138">
        <f t="shared" si="146"/>
        <v>2.8816929289036106E-3</v>
      </c>
      <c r="M4445" s="138">
        <f t="shared" si="147"/>
        <v>1.7831616554794486E-2</v>
      </c>
    </row>
    <row r="4446" spans="9:13" x14ac:dyDescent="0.25">
      <c r="I4446" s="135">
        <v>40189</v>
      </c>
      <c r="J4446" s="136">
        <v>1146.98</v>
      </c>
      <c r="K4446" s="136">
        <v>15924.8</v>
      </c>
      <c r="L4446" s="138">
        <f t="shared" si="146"/>
        <v>1.7467554018410802E-3</v>
      </c>
      <c r="M4446" s="138">
        <f t="shared" si="147"/>
        <v>1.8918531561597739E-2</v>
      </c>
    </row>
    <row r="4447" spans="9:13" x14ac:dyDescent="0.25">
      <c r="I4447" s="135">
        <v>40190</v>
      </c>
      <c r="J4447" s="136">
        <v>1136.22</v>
      </c>
      <c r="K4447" s="136">
        <v>15590.51</v>
      </c>
      <c r="L4447" s="138">
        <f t="shared" si="146"/>
        <v>-9.3811574744110532E-3</v>
      </c>
      <c r="M4447" s="138">
        <f t="shared" si="147"/>
        <v>-2.0991786396061432E-2</v>
      </c>
    </row>
    <row r="4448" spans="9:13" x14ac:dyDescent="0.25">
      <c r="I4448" s="135">
        <v>40191</v>
      </c>
      <c r="J4448" s="136">
        <v>1145.68</v>
      </c>
      <c r="K4448" s="136">
        <v>15539.13</v>
      </c>
      <c r="L4448" s="138">
        <f t="shared" si="146"/>
        <v>8.325852387741842E-3</v>
      </c>
      <c r="M4448" s="138">
        <f t="shared" si="147"/>
        <v>-3.2955945636160087E-3</v>
      </c>
    </row>
    <row r="4449" spans="9:13" x14ac:dyDescent="0.25">
      <c r="I4449" s="135">
        <v>40192</v>
      </c>
      <c r="J4449" s="136">
        <v>1148.46</v>
      </c>
      <c r="K4449" s="136">
        <v>15244.26</v>
      </c>
      <c r="L4449" s="138">
        <f t="shared" si="146"/>
        <v>2.4265065288736581E-3</v>
      </c>
      <c r="M4449" s="138">
        <f t="shared" si="147"/>
        <v>-1.8975965835925111E-2</v>
      </c>
    </row>
    <row r="4450" spans="9:13" x14ac:dyDescent="0.25">
      <c r="I4450" s="135">
        <v>40193</v>
      </c>
      <c r="J4450" s="136">
        <v>1136.03</v>
      </c>
      <c r="K4450" s="136">
        <v>15104.7</v>
      </c>
      <c r="L4450" s="138">
        <f t="shared" si="146"/>
        <v>-1.0823189314386276E-2</v>
      </c>
      <c r="M4450" s="138">
        <f t="shared" si="147"/>
        <v>-9.1549212621668402E-3</v>
      </c>
    </row>
    <row r="4451" spans="9:13" x14ac:dyDescent="0.25">
      <c r="I4451" s="135">
        <v>40196</v>
      </c>
      <c r="J4451" s="136">
        <v>1136.03</v>
      </c>
      <c r="K4451" s="136">
        <v>15224.81</v>
      </c>
      <c r="L4451" s="138">
        <f t="shared" si="146"/>
        <v>0</v>
      </c>
      <c r="M4451" s="138">
        <f t="shared" si="147"/>
        <v>7.9518295629836255E-3</v>
      </c>
    </row>
    <row r="4452" spans="9:13" x14ac:dyDescent="0.25">
      <c r="I4452" s="135">
        <v>40197</v>
      </c>
      <c r="J4452" s="136">
        <v>1150.23</v>
      </c>
      <c r="K4452" s="136">
        <v>15194.76</v>
      </c>
      <c r="L4452" s="138">
        <f t="shared" si="146"/>
        <v>1.2499669903083585E-2</v>
      </c>
      <c r="M4452" s="138">
        <f t="shared" si="147"/>
        <v>-1.9737520533917516E-3</v>
      </c>
    </row>
    <row r="4453" spans="9:13" x14ac:dyDescent="0.25">
      <c r="I4453" s="135">
        <v>40198</v>
      </c>
      <c r="J4453" s="136">
        <v>1138.04</v>
      </c>
      <c r="K4453" s="136">
        <v>15054.02</v>
      </c>
      <c r="L4453" s="138">
        <f t="shared" si="146"/>
        <v>-1.0597880423915264E-2</v>
      </c>
      <c r="M4453" s="138">
        <f t="shared" si="147"/>
        <v>-9.2624036180893789E-3</v>
      </c>
    </row>
    <row r="4454" spans="9:13" x14ac:dyDescent="0.25">
      <c r="I4454" s="135">
        <v>40199</v>
      </c>
      <c r="J4454" s="136">
        <v>1116.48</v>
      </c>
      <c r="K4454" s="136">
        <v>14811.1</v>
      </c>
      <c r="L4454" s="138">
        <f t="shared" si="146"/>
        <v>-1.8944852553513011E-2</v>
      </c>
      <c r="M4454" s="138">
        <f t="shared" si="147"/>
        <v>-1.6136553558451502E-2</v>
      </c>
    </row>
    <row r="4455" spans="9:13" x14ac:dyDescent="0.25">
      <c r="I4455" s="135">
        <v>40200</v>
      </c>
      <c r="J4455" s="136">
        <v>1091.76</v>
      </c>
      <c r="K4455" s="136">
        <v>14866.45</v>
      </c>
      <c r="L4455" s="138">
        <f t="shared" si="146"/>
        <v>-2.2141014617368896E-2</v>
      </c>
      <c r="M4455" s="138">
        <f t="shared" si="147"/>
        <v>3.737062068313654E-3</v>
      </c>
    </row>
    <row r="4456" spans="9:13" x14ac:dyDescent="0.25">
      <c r="I4456" s="135">
        <v>40203</v>
      </c>
      <c r="J4456" s="136">
        <v>1096.79</v>
      </c>
      <c r="K4456" s="136">
        <v>14851.75</v>
      </c>
      <c r="L4456" s="138">
        <f t="shared" si="146"/>
        <v>4.6072396863779336E-3</v>
      </c>
      <c r="M4456" s="138">
        <f t="shared" si="147"/>
        <v>-9.888036484837152E-4</v>
      </c>
    </row>
    <row r="4457" spans="9:13" x14ac:dyDescent="0.25">
      <c r="I4457" s="135">
        <v>40204</v>
      </c>
      <c r="J4457" s="136">
        <v>1092.17</v>
      </c>
      <c r="K4457" s="136">
        <v>14805.49</v>
      </c>
      <c r="L4457" s="138">
        <f t="shared" si="146"/>
        <v>-4.2122922346118138E-3</v>
      </c>
      <c r="M4457" s="138">
        <f t="shared" si="147"/>
        <v>-3.1147844530106028E-3</v>
      </c>
    </row>
    <row r="4458" spans="9:13" x14ac:dyDescent="0.25">
      <c r="I4458" s="135">
        <v>40205</v>
      </c>
      <c r="J4458" s="136">
        <v>1097.5</v>
      </c>
      <c r="K4458" s="136">
        <v>14668.93</v>
      </c>
      <c r="L4458" s="138">
        <f t="shared" si="146"/>
        <v>4.8801926440022406E-3</v>
      </c>
      <c r="M4458" s="138">
        <f t="shared" si="147"/>
        <v>-9.2236055679345633E-3</v>
      </c>
    </row>
    <row r="4459" spans="9:13" x14ac:dyDescent="0.25">
      <c r="I4459" s="135">
        <v>40206</v>
      </c>
      <c r="J4459" s="136">
        <v>1084.53</v>
      </c>
      <c r="K4459" s="136">
        <v>14498.26</v>
      </c>
      <c r="L4459" s="138">
        <f t="shared" si="146"/>
        <v>-1.1817767653758566E-2</v>
      </c>
      <c r="M4459" s="138">
        <f t="shared" si="147"/>
        <v>-1.1634795448611457E-2</v>
      </c>
    </row>
    <row r="4460" spans="9:13" x14ac:dyDescent="0.25">
      <c r="I4460" s="135">
        <v>40207</v>
      </c>
      <c r="J4460" s="136">
        <v>1073.8699999999999</v>
      </c>
      <c r="K4460" s="136">
        <v>14440.05</v>
      </c>
      <c r="L4460" s="138">
        <f t="shared" si="146"/>
        <v>-9.8291425778909598E-3</v>
      </c>
      <c r="M4460" s="138">
        <f t="shared" si="147"/>
        <v>-4.0149645543672789E-3</v>
      </c>
    </row>
    <row r="4461" spans="9:13" x14ac:dyDescent="0.25">
      <c r="I4461" s="135">
        <v>40210</v>
      </c>
      <c r="J4461" s="136">
        <v>1089.19</v>
      </c>
      <c r="K4461" s="136">
        <v>14512.75</v>
      </c>
      <c r="L4461" s="138">
        <f t="shared" si="146"/>
        <v>1.4266158846042971E-2</v>
      </c>
      <c r="M4461" s="138">
        <f t="shared" si="147"/>
        <v>5.0346086059259304E-3</v>
      </c>
    </row>
    <row r="4462" spans="9:13" x14ac:dyDescent="0.25">
      <c r="I4462" s="135">
        <v>40211</v>
      </c>
      <c r="J4462" s="136">
        <v>1103.32</v>
      </c>
      <c r="K4462" s="136">
        <v>14659.14</v>
      </c>
      <c r="L4462" s="138">
        <f t="shared" si="146"/>
        <v>1.2972943196320093E-2</v>
      </c>
      <c r="M4462" s="138">
        <f t="shared" si="147"/>
        <v>1.0086992472136529E-2</v>
      </c>
    </row>
    <row r="4463" spans="9:13" x14ac:dyDescent="0.25">
      <c r="I4463" s="135">
        <v>40212</v>
      </c>
      <c r="J4463" s="136">
        <v>1097.28</v>
      </c>
      <c r="K4463" s="136">
        <v>14543.03</v>
      </c>
      <c r="L4463" s="138">
        <f t="shared" si="146"/>
        <v>-5.4743863974186669E-3</v>
      </c>
      <c r="M4463" s="138">
        <f t="shared" si="147"/>
        <v>-7.9206556455562044E-3</v>
      </c>
    </row>
    <row r="4464" spans="9:13" x14ac:dyDescent="0.25">
      <c r="I4464" s="135">
        <v>40213</v>
      </c>
      <c r="J4464" s="136">
        <v>1063.1099999999999</v>
      </c>
      <c r="K4464" s="136">
        <v>14086.5</v>
      </c>
      <c r="L4464" s="138">
        <f t="shared" si="146"/>
        <v>-3.1140638670166296E-2</v>
      </c>
      <c r="M4464" s="138">
        <f t="shared" si="147"/>
        <v>-3.1391670099009672E-2</v>
      </c>
    </row>
    <row r="4465" spans="9:13" x14ac:dyDescent="0.25">
      <c r="I4465" s="135">
        <v>40214</v>
      </c>
      <c r="J4465" s="136">
        <v>1066.19</v>
      </c>
      <c r="K4465" s="136">
        <v>13867.26</v>
      </c>
      <c r="L4465" s="138">
        <f t="shared" si="146"/>
        <v>2.897160218604053E-3</v>
      </c>
      <c r="M4465" s="138">
        <f t="shared" si="147"/>
        <v>-1.5563837716963035E-2</v>
      </c>
    </row>
    <row r="4466" spans="9:13" x14ac:dyDescent="0.25">
      <c r="I4466" s="135">
        <v>40217</v>
      </c>
      <c r="J4466" s="136">
        <v>1056.74</v>
      </c>
      <c r="K4466" s="136">
        <v>13808.44</v>
      </c>
      <c r="L4466" s="138">
        <f t="shared" si="146"/>
        <v>-8.8633358031870915E-3</v>
      </c>
      <c r="M4466" s="138">
        <f t="shared" si="147"/>
        <v>-4.2416454295945783E-3</v>
      </c>
    </row>
    <row r="4467" spans="9:13" x14ac:dyDescent="0.25">
      <c r="I4467" s="135">
        <v>40218</v>
      </c>
      <c r="J4467" s="136">
        <v>1070.52</v>
      </c>
      <c r="K4467" s="136">
        <v>14133.49</v>
      </c>
      <c r="L4467" s="138">
        <f t="shared" si="146"/>
        <v>1.3040104472244803E-2</v>
      </c>
      <c r="M4467" s="138">
        <f t="shared" si="147"/>
        <v>2.3539950928562477E-2</v>
      </c>
    </row>
    <row r="4468" spans="9:13" x14ac:dyDescent="0.25">
      <c r="I4468" s="135">
        <v>40219</v>
      </c>
      <c r="J4468" s="136">
        <v>1068.1300000000001</v>
      </c>
      <c r="K4468" s="136">
        <v>14176.46</v>
      </c>
      <c r="L4468" s="138">
        <f t="shared" si="146"/>
        <v>-2.2325598774426193E-3</v>
      </c>
      <c r="M4468" s="138">
        <f t="shared" si="147"/>
        <v>3.0402964872794577E-3</v>
      </c>
    </row>
    <row r="4469" spans="9:13" x14ac:dyDescent="0.25">
      <c r="I4469" s="135">
        <v>40220</v>
      </c>
      <c r="J4469" s="136">
        <v>1078.47</v>
      </c>
      <c r="K4469" s="136">
        <v>14360.07</v>
      </c>
      <c r="L4469" s="138">
        <f t="shared" si="146"/>
        <v>9.6804696057595212E-3</v>
      </c>
      <c r="M4469" s="138">
        <f t="shared" si="147"/>
        <v>1.2951752412097279E-2</v>
      </c>
    </row>
    <row r="4470" spans="9:13" x14ac:dyDescent="0.25">
      <c r="I4470" s="135">
        <v>40221</v>
      </c>
      <c r="J4470" s="136">
        <v>1075.51</v>
      </c>
      <c r="K4470" s="136">
        <v>14286.24</v>
      </c>
      <c r="L4470" s="138">
        <f t="shared" si="146"/>
        <v>-2.7446289651080107E-3</v>
      </c>
      <c r="M4470" s="138">
        <f t="shared" si="147"/>
        <v>-5.141339840265398E-3</v>
      </c>
    </row>
    <row r="4471" spans="9:13" x14ac:dyDescent="0.25">
      <c r="I4471" s="135">
        <v>40224</v>
      </c>
      <c r="J4471" s="136">
        <v>1075.51</v>
      </c>
      <c r="K4471" s="136">
        <v>14366.76</v>
      </c>
      <c r="L4471" s="138">
        <f t="shared" si="146"/>
        <v>0</v>
      </c>
      <c r="M4471" s="138">
        <f t="shared" si="147"/>
        <v>5.6361925881127884E-3</v>
      </c>
    </row>
    <row r="4472" spans="9:13" x14ac:dyDescent="0.25">
      <c r="I4472" s="135">
        <v>40225</v>
      </c>
      <c r="J4472" s="136">
        <v>1094.8699999999999</v>
      </c>
      <c r="K4472" s="136">
        <v>14529.61</v>
      </c>
      <c r="L4472" s="138">
        <f t="shared" si="146"/>
        <v>1.8000762428987085E-2</v>
      </c>
      <c r="M4472" s="138">
        <f t="shared" si="147"/>
        <v>1.1335193182039677E-2</v>
      </c>
    </row>
    <row r="4473" spans="9:13" x14ac:dyDescent="0.25">
      <c r="I4473" s="135">
        <v>40226</v>
      </c>
      <c r="J4473" s="136">
        <v>1099.51</v>
      </c>
      <c r="K4473" s="136">
        <v>14395.21</v>
      </c>
      <c r="L4473" s="138">
        <f t="shared" si="146"/>
        <v>4.2379460575229025E-3</v>
      </c>
      <c r="M4473" s="138">
        <f t="shared" si="147"/>
        <v>-9.2500762236564817E-3</v>
      </c>
    </row>
    <row r="4474" spans="9:13" x14ac:dyDescent="0.25">
      <c r="I4474" s="135">
        <v>40227</v>
      </c>
      <c r="J4474" s="136">
        <v>1106.75</v>
      </c>
      <c r="K4474" s="136">
        <v>14407.69</v>
      </c>
      <c r="L4474" s="138">
        <f t="shared" si="146"/>
        <v>6.5847513892552216E-3</v>
      </c>
      <c r="M4474" s="138">
        <f t="shared" si="147"/>
        <v>8.6695504963118868E-4</v>
      </c>
    </row>
    <row r="4475" spans="9:13" x14ac:dyDescent="0.25">
      <c r="I4475" s="135">
        <v>40228</v>
      </c>
      <c r="J4475" s="136">
        <v>1109.17</v>
      </c>
      <c r="K4475" s="136">
        <v>14446.74</v>
      </c>
      <c r="L4475" s="138">
        <f t="shared" si="146"/>
        <v>2.1865823356675609E-3</v>
      </c>
      <c r="M4475" s="138">
        <f t="shared" si="147"/>
        <v>2.7103581490162038E-3</v>
      </c>
    </row>
    <row r="4476" spans="9:13" x14ac:dyDescent="0.25">
      <c r="I4476" s="135">
        <v>40231</v>
      </c>
      <c r="J4476" s="136">
        <v>1108.02</v>
      </c>
      <c r="K4476" s="136">
        <v>14414</v>
      </c>
      <c r="L4476" s="138">
        <f t="shared" si="146"/>
        <v>-1.0368113093575293E-3</v>
      </c>
      <c r="M4476" s="138">
        <f t="shared" si="147"/>
        <v>-2.2662552243620207E-3</v>
      </c>
    </row>
    <row r="4477" spans="9:13" x14ac:dyDescent="0.25">
      <c r="I4477" s="135">
        <v>40232</v>
      </c>
      <c r="J4477" s="136">
        <v>1094.5999999999999</v>
      </c>
      <c r="K4477" s="136">
        <v>14097.89</v>
      </c>
      <c r="L4477" s="138">
        <f t="shared" si="146"/>
        <v>-1.2111694734752146E-2</v>
      </c>
      <c r="M4477" s="138">
        <f t="shared" si="147"/>
        <v>-2.1930761759400622E-2</v>
      </c>
    </row>
    <row r="4478" spans="9:13" x14ac:dyDescent="0.25">
      <c r="I4478" s="135">
        <v>40233</v>
      </c>
      <c r="J4478" s="136">
        <v>1105.24</v>
      </c>
      <c r="K4478" s="136">
        <v>14122.57</v>
      </c>
      <c r="L4478" s="138">
        <f t="shared" si="146"/>
        <v>9.7204458249589808E-3</v>
      </c>
      <c r="M4478" s="138">
        <f t="shared" si="147"/>
        <v>1.7506165816303214E-3</v>
      </c>
    </row>
    <row r="4479" spans="9:13" x14ac:dyDescent="0.25">
      <c r="I4479" s="135">
        <v>40234</v>
      </c>
      <c r="J4479" s="136">
        <v>1102.94</v>
      </c>
      <c r="K4479" s="136">
        <v>13982.74</v>
      </c>
      <c r="L4479" s="138">
        <f t="shared" si="146"/>
        <v>-2.0809959827729312E-3</v>
      </c>
      <c r="M4479" s="138">
        <f t="shared" si="147"/>
        <v>-9.9011723786817784E-3</v>
      </c>
    </row>
    <row r="4480" spans="9:13" x14ac:dyDescent="0.25">
      <c r="I4480" s="135">
        <v>40235</v>
      </c>
      <c r="J4480" s="136">
        <v>1104.49</v>
      </c>
      <c r="K4480" s="136">
        <v>14002.32</v>
      </c>
      <c r="L4480" s="138">
        <f t="shared" si="146"/>
        <v>1.4053348323571132E-3</v>
      </c>
      <c r="M4480" s="138">
        <f t="shared" si="147"/>
        <v>1.4002977957109928E-3</v>
      </c>
    </row>
    <row r="4481" spans="9:13" x14ac:dyDescent="0.25">
      <c r="I4481" s="135">
        <v>40238</v>
      </c>
      <c r="J4481" s="136">
        <v>1115.71</v>
      </c>
      <c r="K4481" s="136">
        <v>14140.31</v>
      </c>
      <c r="L4481" s="138">
        <f t="shared" si="146"/>
        <v>1.0158534708326944E-2</v>
      </c>
      <c r="M4481" s="138">
        <f t="shared" si="147"/>
        <v>9.8547954910328996E-3</v>
      </c>
    </row>
    <row r="4482" spans="9:13" x14ac:dyDescent="0.25">
      <c r="I4482" s="135">
        <v>40239</v>
      </c>
      <c r="J4482" s="136">
        <v>1118.31</v>
      </c>
      <c r="K4482" s="136">
        <v>14210.62</v>
      </c>
      <c r="L4482" s="138">
        <f t="shared" si="146"/>
        <v>2.3303546620536777E-3</v>
      </c>
      <c r="M4482" s="138">
        <f t="shared" si="147"/>
        <v>4.9723096594064282E-3</v>
      </c>
    </row>
    <row r="4483" spans="9:13" x14ac:dyDescent="0.25">
      <c r="I4483" s="135">
        <v>40240</v>
      </c>
      <c r="J4483" s="136">
        <v>1118.79</v>
      </c>
      <c r="K4483" s="136">
        <v>14250.53</v>
      </c>
      <c r="L4483" s="138">
        <f t="shared" si="146"/>
        <v>4.2921908951902262E-4</v>
      </c>
      <c r="M4483" s="138">
        <f t="shared" si="147"/>
        <v>2.8084629664293218E-3</v>
      </c>
    </row>
    <row r="4484" spans="9:13" x14ac:dyDescent="0.25">
      <c r="I4484" s="135">
        <v>40241</v>
      </c>
      <c r="J4484" s="136">
        <v>1122.97</v>
      </c>
      <c r="K4484" s="136">
        <v>14231.25</v>
      </c>
      <c r="L4484" s="138">
        <f t="shared" si="146"/>
        <v>3.7361792650989585E-3</v>
      </c>
      <c r="M4484" s="138">
        <f t="shared" si="147"/>
        <v>-1.3529321365591774E-3</v>
      </c>
    </row>
    <row r="4485" spans="9:13" x14ac:dyDescent="0.25">
      <c r="I4485" s="135">
        <v>40242</v>
      </c>
      <c r="J4485" s="136">
        <v>1138.7</v>
      </c>
      <c r="K4485" s="136">
        <v>14429.93</v>
      </c>
      <c r="L4485" s="138">
        <f t="shared" si="146"/>
        <v>1.4007497974122209E-2</v>
      </c>
      <c r="M4485" s="138">
        <f t="shared" si="147"/>
        <v>1.396082564778219E-2</v>
      </c>
    </row>
    <row r="4486" spans="9:13" x14ac:dyDescent="0.25">
      <c r="I4486" s="135">
        <v>40245</v>
      </c>
      <c r="J4486" s="136">
        <v>1138.51</v>
      </c>
      <c r="K4486" s="136">
        <v>14469.68</v>
      </c>
      <c r="L4486" s="138">
        <f t="shared" si="146"/>
        <v>-1.6685694212703484E-4</v>
      </c>
      <c r="M4486" s="138">
        <f t="shared" si="147"/>
        <v>2.7546911176977297E-3</v>
      </c>
    </row>
    <row r="4487" spans="9:13" x14ac:dyDescent="0.25">
      <c r="I4487" s="135">
        <v>40246</v>
      </c>
      <c r="J4487" s="136">
        <v>1140.45</v>
      </c>
      <c r="K4487" s="136">
        <v>14398.9</v>
      </c>
      <c r="L4487" s="138">
        <f t="shared" ref="L4487:L4550" si="148">(J4487-J4486)/J4486</f>
        <v>1.703981519705628E-3</v>
      </c>
      <c r="M4487" s="138">
        <f t="shared" ref="M4487:M4550" si="149">(K4487-K4486)/K4486</f>
        <v>-4.891607830995617E-3</v>
      </c>
    </row>
    <row r="4488" spans="9:13" x14ac:dyDescent="0.25">
      <c r="I4488" s="135">
        <v>40247</v>
      </c>
      <c r="J4488" s="136">
        <v>1145.6099999999999</v>
      </c>
      <c r="K4488" s="136">
        <v>14346.8</v>
      </c>
      <c r="L4488" s="138">
        <f t="shared" si="148"/>
        <v>4.5245297908718968E-3</v>
      </c>
      <c r="M4488" s="138">
        <f t="shared" si="149"/>
        <v>-3.6183319559133244E-3</v>
      </c>
    </row>
    <row r="4489" spans="9:13" x14ac:dyDescent="0.25">
      <c r="I4489" s="135">
        <v>40248</v>
      </c>
      <c r="J4489" s="136">
        <v>1150.24</v>
      </c>
      <c r="K4489" s="136">
        <v>14284.16</v>
      </c>
      <c r="L4489" s="138">
        <f t="shared" si="148"/>
        <v>4.0415150007420582E-3</v>
      </c>
      <c r="M4489" s="138">
        <f t="shared" si="149"/>
        <v>-4.3661304262971132E-3</v>
      </c>
    </row>
    <row r="4490" spans="9:13" x14ac:dyDescent="0.25">
      <c r="I4490" s="135">
        <v>40249</v>
      </c>
      <c r="J4490" s="136">
        <v>1149.99</v>
      </c>
      <c r="K4490" s="136">
        <v>14374.65</v>
      </c>
      <c r="L4490" s="138">
        <f t="shared" si="148"/>
        <v>-2.1734594519404646E-4</v>
      </c>
      <c r="M4490" s="138">
        <f t="shared" si="149"/>
        <v>6.33498924683004E-3</v>
      </c>
    </row>
    <row r="4491" spans="9:13" x14ac:dyDescent="0.25">
      <c r="I4491" s="135">
        <v>40252</v>
      </c>
      <c r="J4491" s="136">
        <v>1150.51</v>
      </c>
      <c r="K4491" s="136">
        <v>14253.62</v>
      </c>
      <c r="L4491" s="138">
        <f t="shared" si="148"/>
        <v>4.5217784502472354E-4</v>
      </c>
      <c r="M4491" s="138">
        <f t="shared" si="149"/>
        <v>-8.4196832618532516E-3</v>
      </c>
    </row>
    <row r="4492" spans="9:13" x14ac:dyDescent="0.25">
      <c r="I4492" s="135">
        <v>40253</v>
      </c>
      <c r="J4492" s="136">
        <v>1159.46</v>
      </c>
      <c r="K4492" s="136">
        <v>14458.31</v>
      </c>
      <c r="L4492" s="138">
        <f t="shared" si="148"/>
        <v>7.7791588078330873E-3</v>
      </c>
      <c r="M4492" s="138">
        <f t="shared" si="149"/>
        <v>1.436056243957666E-2</v>
      </c>
    </row>
    <row r="4493" spans="9:13" x14ac:dyDescent="0.25">
      <c r="I4493" s="135">
        <v>40254</v>
      </c>
      <c r="J4493" s="136">
        <v>1166.21</v>
      </c>
      <c r="K4493" s="136">
        <v>14713.5</v>
      </c>
      <c r="L4493" s="138">
        <f t="shared" si="148"/>
        <v>5.8216756076104395E-3</v>
      </c>
      <c r="M4493" s="138">
        <f t="shared" si="149"/>
        <v>1.7650057302686172E-2</v>
      </c>
    </row>
    <row r="4494" spans="9:13" x14ac:dyDescent="0.25">
      <c r="I4494" s="135">
        <v>40255</v>
      </c>
      <c r="J4494" s="136">
        <v>1165.83</v>
      </c>
      <c r="K4494" s="136">
        <v>14717.48</v>
      </c>
      <c r="L4494" s="138">
        <f t="shared" si="148"/>
        <v>-3.2584182951621846E-4</v>
      </c>
      <c r="M4494" s="138">
        <f t="shared" si="149"/>
        <v>2.7049988106158041E-4</v>
      </c>
    </row>
    <row r="4495" spans="9:13" x14ac:dyDescent="0.25">
      <c r="I4495" s="135">
        <v>40256</v>
      </c>
      <c r="J4495" s="136">
        <v>1159.9000000000001</v>
      </c>
      <c r="K4495" s="136">
        <v>14731.97</v>
      </c>
      <c r="L4495" s="138">
        <f t="shared" si="148"/>
        <v>-5.0865048935092054E-3</v>
      </c>
      <c r="M4495" s="138">
        <f t="shared" si="149"/>
        <v>9.8454354957504828E-4</v>
      </c>
    </row>
    <row r="4496" spans="9:13" x14ac:dyDescent="0.25">
      <c r="I4496" s="135">
        <v>40259</v>
      </c>
      <c r="J4496" s="136">
        <v>1165.81</v>
      </c>
      <c r="K4496" s="136">
        <v>14759.52</v>
      </c>
      <c r="L4496" s="138">
        <f t="shared" si="148"/>
        <v>5.0952668333475769E-3</v>
      </c>
      <c r="M4496" s="138">
        <f t="shared" si="149"/>
        <v>1.8700825483625809E-3</v>
      </c>
    </row>
    <row r="4497" spans="9:13" x14ac:dyDescent="0.25">
      <c r="I4497" s="135">
        <v>40260</v>
      </c>
      <c r="J4497" s="136">
        <v>1174.17</v>
      </c>
      <c r="K4497" s="136">
        <v>14826.61</v>
      </c>
      <c r="L4497" s="138">
        <f t="shared" si="148"/>
        <v>7.1709798337637586E-3</v>
      </c>
      <c r="M4497" s="138">
        <f t="shared" si="149"/>
        <v>4.5455407763938223E-3</v>
      </c>
    </row>
    <row r="4498" spans="9:13" x14ac:dyDescent="0.25">
      <c r="I4498" s="135">
        <v>40261</v>
      </c>
      <c r="J4498" s="136">
        <v>1167.72</v>
      </c>
      <c r="K4498" s="136">
        <v>14758.5</v>
      </c>
      <c r="L4498" s="138">
        <f t="shared" si="148"/>
        <v>-5.4932420347990878E-3</v>
      </c>
      <c r="M4498" s="138">
        <f t="shared" si="149"/>
        <v>-4.5937675571152527E-3</v>
      </c>
    </row>
    <row r="4499" spans="9:13" x14ac:dyDescent="0.25">
      <c r="I4499" s="135">
        <v>40262</v>
      </c>
      <c r="J4499" s="136">
        <v>1165.73</v>
      </c>
      <c r="K4499" s="136">
        <v>14823.92</v>
      </c>
      <c r="L4499" s="138">
        <f t="shared" si="148"/>
        <v>-1.7041756585482899E-3</v>
      </c>
      <c r="M4499" s="138">
        <f t="shared" si="149"/>
        <v>4.4326998001151929E-3</v>
      </c>
    </row>
    <row r="4500" spans="9:13" x14ac:dyDescent="0.25">
      <c r="I4500" s="135">
        <v>40263</v>
      </c>
      <c r="J4500" s="136">
        <v>1166.5899999999999</v>
      </c>
      <c r="K4500" s="136">
        <v>14974.1</v>
      </c>
      <c r="L4500" s="138">
        <f t="shared" si="148"/>
        <v>7.3773515307995843E-4</v>
      </c>
      <c r="M4500" s="138">
        <f t="shared" si="149"/>
        <v>1.0130923534395779E-2</v>
      </c>
    </row>
    <row r="4501" spans="9:13" x14ac:dyDescent="0.25">
      <c r="I4501" s="135">
        <v>40266</v>
      </c>
      <c r="J4501" s="136">
        <v>1173.22</v>
      </c>
      <c r="K4501" s="136">
        <v>15219.54</v>
      </c>
      <c r="L4501" s="138">
        <f t="shared" si="148"/>
        <v>5.6832306122974732E-3</v>
      </c>
      <c r="M4501" s="138">
        <f t="shared" si="149"/>
        <v>1.6390968405446772E-2</v>
      </c>
    </row>
    <row r="4502" spans="9:13" x14ac:dyDescent="0.25">
      <c r="I4502" s="135">
        <v>40267</v>
      </c>
      <c r="J4502" s="136">
        <v>1173.27</v>
      </c>
      <c r="K4502" s="136">
        <v>15138.2</v>
      </c>
      <c r="L4502" s="138">
        <f t="shared" si="148"/>
        <v>4.2617752851088906E-5</v>
      </c>
      <c r="M4502" s="138">
        <f t="shared" si="149"/>
        <v>-5.3444453643145678E-3</v>
      </c>
    </row>
    <row r="4503" spans="9:13" x14ac:dyDescent="0.25">
      <c r="I4503" s="135">
        <v>40268</v>
      </c>
      <c r="J4503" s="136">
        <v>1169.43</v>
      </c>
      <c r="K4503" s="136">
        <v>15129</v>
      </c>
      <c r="L4503" s="138">
        <f t="shared" si="148"/>
        <v>-3.2729039351555209E-3</v>
      </c>
      <c r="M4503" s="138">
        <f t="shared" si="149"/>
        <v>-6.0773407670665781E-4</v>
      </c>
    </row>
    <row r="4504" spans="9:13" x14ac:dyDescent="0.25">
      <c r="I4504" s="135">
        <v>40269</v>
      </c>
      <c r="J4504" s="136">
        <v>1178.0999999999999</v>
      </c>
      <c r="K4504" s="136">
        <v>15129</v>
      </c>
      <c r="L4504" s="138">
        <f t="shared" si="148"/>
        <v>7.4138682948101595E-3</v>
      </c>
      <c r="M4504" s="138">
        <f t="shared" si="149"/>
        <v>0</v>
      </c>
    </row>
    <row r="4505" spans="9:13" x14ac:dyDescent="0.25">
      <c r="I4505" s="135">
        <v>40270</v>
      </c>
      <c r="J4505" s="136">
        <v>1178.0999999999999</v>
      </c>
      <c r="K4505" s="136">
        <v>15129</v>
      </c>
      <c r="L4505" s="138">
        <f t="shared" si="148"/>
        <v>0</v>
      </c>
      <c r="M4505" s="138">
        <f t="shared" si="149"/>
        <v>0</v>
      </c>
    </row>
    <row r="4506" spans="9:13" x14ac:dyDescent="0.25">
      <c r="I4506" s="135">
        <v>40273</v>
      </c>
      <c r="J4506" s="136">
        <v>1187.44</v>
      </c>
      <c r="K4506" s="136">
        <v>15467.42</v>
      </c>
      <c r="L4506" s="138">
        <f t="shared" si="148"/>
        <v>7.9280196927256994E-3</v>
      </c>
      <c r="M4506" s="138">
        <f t="shared" si="149"/>
        <v>2.2368960274968607E-2</v>
      </c>
    </row>
    <row r="4507" spans="9:13" x14ac:dyDescent="0.25">
      <c r="I4507" s="135">
        <v>40274</v>
      </c>
      <c r="J4507" s="136">
        <v>1189.44</v>
      </c>
      <c r="K4507" s="136">
        <v>15669.25</v>
      </c>
      <c r="L4507" s="138">
        <f t="shared" si="148"/>
        <v>1.6842956275685507E-3</v>
      </c>
      <c r="M4507" s="138">
        <f t="shared" si="149"/>
        <v>1.3048717885723664E-2</v>
      </c>
    </row>
    <row r="4508" spans="9:13" x14ac:dyDescent="0.25">
      <c r="I4508" s="135">
        <v>40275</v>
      </c>
      <c r="J4508" s="136">
        <v>1182.45</v>
      </c>
      <c r="K4508" s="136">
        <v>15691.17</v>
      </c>
      <c r="L4508" s="138">
        <f t="shared" si="148"/>
        <v>-5.8767150928167953E-3</v>
      </c>
      <c r="M4508" s="138">
        <f t="shared" si="149"/>
        <v>1.3989182634778353E-3</v>
      </c>
    </row>
    <row r="4509" spans="9:13" x14ac:dyDescent="0.25">
      <c r="I4509" s="135">
        <v>40276</v>
      </c>
      <c r="J4509" s="136">
        <v>1186.44</v>
      </c>
      <c r="K4509" s="136">
        <v>15633.99</v>
      </c>
      <c r="L4509" s="138">
        <f t="shared" si="148"/>
        <v>3.3743498668019865E-3</v>
      </c>
      <c r="M4509" s="138">
        <f t="shared" si="149"/>
        <v>-3.6440877257719016E-3</v>
      </c>
    </row>
    <row r="4510" spans="9:13" x14ac:dyDescent="0.25">
      <c r="I4510" s="135">
        <v>40277</v>
      </c>
      <c r="J4510" s="136">
        <v>1194.3699999999999</v>
      </c>
      <c r="K4510" s="136">
        <v>15733.36</v>
      </c>
      <c r="L4510" s="138">
        <f t="shared" si="148"/>
        <v>6.6838609622061262E-3</v>
      </c>
      <c r="M4510" s="138">
        <f t="shared" si="149"/>
        <v>6.3560229986075727E-3</v>
      </c>
    </row>
    <row r="4511" spans="9:13" x14ac:dyDescent="0.25">
      <c r="I4511" s="135">
        <v>40280</v>
      </c>
      <c r="J4511" s="136">
        <v>1196.48</v>
      </c>
      <c r="K4511" s="136">
        <v>15743.5</v>
      </c>
      <c r="L4511" s="138">
        <f t="shared" si="148"/>
        <v>1.7666217336337379E-3</v>
      </c>
      <c r="M4511" s="138">
        <f t="shared" si="149"/>
        <v>6.4449043306702555E-4</v>
      </c>
    </row>
    <row r="4512" spans="9:13" x14ac:dyDescent="0.25">
      <c r="I4512" s="135">
        <v>40281</v>
      </c>
      <c r="J4512" s="136">
        <v>1197.3</v>
      </c>
      <c r="K4512" s="136">
        <v>15691.72</v>
      </c>
      <c r="L4512" s="138">
        <f t="shared" si="148"/>
        <v>6.8534367477929954E-4</v>
      </c>
      <c r="M4512" s="138">
        <f t="shared" si="149"/>
        <v>-3.2889764029599934E-3</v>
      </c>
    </row>
    <row r="4513" spans="9:13" x14ac:dyDescent="0.25">
      <c r="I4513" s="135">
        <v>40282</v>
      </c>
      <c r="J4513" s="136">
        <v>1210.6500000000001</v>
      </c>
      <c r="K4513" s="136">
        <v>15803.61</v>
      </c>
      <c r="L4513" s="138">
        <f t="shared" si="148"/>
        <v>1.1150087697319082E-2</v>
      </c>
      <c r="M4513" s="138">
        <f t="shared" si="149"/>
        <v>7.1305121427097376E-3</v>
      </c>
    </row>
    <row r="4514" spans="9:13" x14ac:dyDescent="0.25">
      <c r="I4514" s="135">
        <v>40283</v>
      </c>
      <c r="J4514" s="136">
        <v>1211.67</v>
      </c>
      <c r="K4514" s="136">
        <v>15728.57</v>
      </c>
      <c r="L4514" s="138">
        <f t="shared" si="148"/>
        <v>8.4252261182008153E-4</v>
      </c>
      <c r="M4514" s="138">
        <f t="shared" si="149"/>
        <v>-4.7482821962830562E-3</v>
      </c>
    </row>
    <row r="4515" spans="9:13" x14ac:dyDescent="0.25">
      <c r="I4515" s="135">
        <v>40284</v>
      </c>
      <c r="J4515" s="136">
        <v>1192.1300000000001</v>
      </c>
      <c r="K4515" s="136">
        <v>15482.56</v>
      </c>
      <c r="L4515" s="138">
        <f t="shared" si="148"/>
        <v>-1.6126503090775509E-2</v>
      </c>
      <c r="M4515" s="138">
        <f t="shared" si="149"/>
        <v>-1.564096418174063E-2</v>
      </c>
    </row>
    <row r="4516" spans="9:13" x14ac:dyDescent="0.25">
      <c r="I4516" s="135">
        <v>40287</v>
      </c>
      <c r="J4516" s="136">
        <v>1197.52</v>
      </c>
      <c r="K4516" s="136">
        <v>15469.36</v>
      </c>
      <c r="L4516" s="138">
        <f t="shared" si="148"/>
        <v>4.5213189836677816E-3</v>
      </c>
      <c r="M4516" s="138">
        <f t="shared" si="149"/>
        <v>-8.5257218444487919E-4</v>
      </c>
    </row>
    <row r="4517" spans="9:13" x14ac:dyDescent="0.25">
      <c r="I4517" s="135">
        <v>40288</v>
      </c>
      <c r="J4517" s="136">
        <v>1207.17</v>
      </c>
      <c r="K4517" s="136">
        <v>15575.93</v>
      </c>
      <c r="L4517" s="138">
        <f t="shared" si="148"/>
        <v>8.0583205290935354E-3</v>
      </c>
      <c r="M4517" s="138">
        <f t="shared" si="149"/>
        <v>6.8891020701567296E-3</v>
      </c>
    </row>
    <row r="4518" spans="9:13" x14ac:dyDescent="0.25">
      <c r="I4518" s="135">
        <v>40289</v>
      </c>
      <c r="J4518" s="136">
        <v>1205.94</v>
      </c>
      <c r="K4518" s="136">
        <v>15684.63</v>
      </c>
      <c r="L4518" s="138">
        <f t="shared" si="148"/>
        <v>-1.0189120007952635E-3</v>
      </c>
      <c r="M4518" s="138">
        <f t="shared" si="149"/>
        <v>6.9787165196555784E-3</v>
      </c>
    </row>
    <row r="4519" spans="9:13" x14ac:dyDescent="0.25">
      <c r="I4519" s="135">
        <v>40290</v>
      </c>
      <c r="J4519" s="136">
        <v>1208.67</v>
      </c>
      <c r="K4519" s="136">
        <v>15774.67</v>
      </c>
      <c r="L4519" s="138">
        <f t="shared" si="148"/>
        <v>2.2637942186178569E-3</v>
      </c>
      <c r="M4519" s="138">
        <f t="shared" si="149"/>
        <v>5.7406518355868691E-3</v>
      </c>
    </row>
    <row r="4520" spans="9:13" x14ac:dyDescent="0.25">
      <c r="I4520" s="135">
        <v>40291</v>
      </c>
      <c r="J4520" s="136">
        <v>1217.28</v>
      </c>
      <c r="K4520" s="136">
        <v>15980.78</v>
      </c>
      <c r="L4520" s="138">
        <f t="shared" si="148"/>
        <v>7.1235324778474683E-3</v>
      </c>
      <c r="M4520" s="138">
        <f t="shared" si="149"/>
        <v>1.3065883470145529E-2</v>
      </c>
    </row>
    <row r="4521" spans="9:13" x14ac:dyDescent="0.25">
      <c r="I4521" s="135">
        <v>40294</v>
      </c>
      <c r="J4521" s="136">
        <v>1212.05</v>
      </c>
      <c r="K4521" s="136">
        <v>16046.03</v>
      </c>
      <c r="L4521" s="138">
        <f t="shared" si="148"/>
        <v>-4.2964642481598467E-3</v>
      </c>
      <c r="M4521" s="138">
        <f t="shared" si="149"/>
        <v>4.0830297394745434E-3</v>
      </c>
    </row>
    <row r="4522" spans="9:13" x14ac:dyDescent="0.25">
      <c r="I4522" s="135">
        <v>40295</v>
      </c>
      <c r="J4522" s="136">
        <v>1183.71</v>
      </c>
      <c r="K4522" s="136">
        <v>15790.21</v>
      </c>
      <c r="L4522" s="138">
        <f t="shared" si="148"/>
        <v>-2.3381873685078932E-2</v>
      </c>
      <c r="M4522" s="138">
        <f t="shared" si="149"/>
        <v>-1.5942884314687277E-2</v>
      </c>
    </row>
    <row r="4523" spans="9:13" x14ac:dyDescent="0.25">
      <c r="I4523" s="135">
        <v>40296</v>
      </c>
      <c r="J4523" s="136">
        <v>1191.3599999999999</v>
      </c>
      <c r="K4523" s="136">
        <v>15928.24</v>
      </c>
      <c r="L4523" s="138">
        <f t="shared" si="148"/>
        <v>6.4627315812148785E-3</v>
      </c>
      <c r="M4523" s="138">
        <f t="shared" si="149"/>
        <v>8.7414923550732174E-3</v>
      </c>
    </row>
    <row r="4524" spans="9:13" x14ac:dyDescent="0.25">
      <c r="I4524" s="135">
        <v>40297</v>
      </c>
      <c r="J4524" s="136">
        <v>1206.78</v>
      </c>
      <c r="K4524" s="136">
        <v>15913.88</v>
      </c>
      <c r="L4524" s="138">
        <f t="shared" si="148"/>
        <v>1.2943190975020207E-2</v>
      </c>
      <c r="M4524" s="138">
        <f t="shared" si="149"/>
        <v>-9.0154342224882237E-4</v>
      </c>
    </row>
    <row r="4525" spans="9:13" x14ac:dyDescent="0.25">
      <c r="I4525" s="135">
        <v>40298</v>
      </c>
      <c r="J4525" s="136">
        <v>1186.69</v>
      </c>
      <c r="K4525" s="136">
        <v>15842.26</v>
      </c>
      <c r="L4525" s="138">
        <f t="shared" si="148"/>
        <v>-1.66476076832562E-2</v>
      </c>
      <c r="M4525" s="138">
        <f t="shared" si="149"/>
        <v>-4.500473800229673E-3</v>
      </c>
    </row>
    <row r="4526" spans="9:13" x14ac:dyDescent="0.25">
      <c r="I4526" s="135">
        <v>40301</v>
      </c>
      <c r="J4526" s="136">
        <v>1202.26</v>
      </c>
      <c r="K4526" s="136">
        <v>15784.92</v>
      </c>
      <c r="L4526" s="138">
        <f t="shared" si="148"/>
        <v>1.3120528528933365E-2</v>
      </c>
      <c r="M4526" s="138">
        <f t="shared" si="149"/>
        <v>-3.6194330859359806E-3</v>
      </c>
    </row>
    <row r="4527" spans="9:13" x14ac:dyDescent="0.25">
      <c r="I4527" s="135">
        <v>40302</v>
      </c>
      <c r="J4527" s="136">
        <v>1173.5999999999999</v>
      </c>
      <c r="K4527" s="136">
        <v>15259.12</v>
      </c>
      <c r="L4527" s="138">
        <f t="shared" si="148"/>
        <v>-2.3838437609169465E-2</v>
      </c>
      <c r="M4527" s="138">
        <f t="shared" si="149"/>
        <v>-3.3310273349500617E-2</v>
      </c>
    </row>
    <row r="4528" spans="9:13" x14ac:dyDescent="0.25">
      <c r="I4528" s="135">
        <v>40303</v>
      </c>
      <c r="J4528" s="136">
        <v>1165.9000000000001</v>
      </c>
      <c r="K4528" s="136">
        <v>15242.4</v>
      </c>
      <c r="L4528" s="138">
        <f t="shared" si="148"/>
        <v>-6.5610088616222043E-3</v>
      </c>
      <c r="M4528" s="138">
        <f t="shared" si="149"/>
        <v>-1.0957381552803283E-3</v>
      </c>
    </row>
    <row r="4529" spans="9:13" x14ac:dyDescent="0.25">
      <c r="I4529" s="135">
        <v>40304</v>
      </c>
      <c r="J4529" s="136">
        <v>1128.1500000000001</v>
      </c>
      <c r="K4529" s="136">
        <v>14973.47</v>
      </c>
      <c r="L4529" s="138">
        <f t="shared" si="148"/>
        <v>-3.237842010464019E-2</v>
      </c>
      <c r="M4529" s="138">
        <f t="shared" si="149"/>
        <v>-1.7643546947987213E-2</v>
      </c>
    </row>
    <row r="4530" spans="9:13" x14ac:dyDescent="0.25">
      <c r="I4530" s="135">
        <v>40305</v>
      </c>
      <c r="J4530" s="136">
        <v>1110.8800000000001</v>
      </c>
      <c r="K4530" s="136">
        <v>14847.53</v>
      </c>
      <c r="L4530" s="138">
        <f t="shared" si="148"/>
        <v>-1.5308248016664434E-2</v>
      </c>
      <c r="M4530" s="138">
        <f t="shared" si="149"/>
        <v>-8.4108760360823969E-3</v>
      </c>
    </row>
    <row r="4531" spans="9:13" x14ac:dyDescent="0.25">
      <c r="I4531" s="135">
        <v>40308</v>
      </c>
      <c r="J4531" s="136">
        <v>1159.73</v>
      </c>
      <c r="K4531" s="136">
        <v>15420.57</v>
      </c>
      <c r="L4531" s="138">
        <f t="shared" si="148"/>
        <v>4.3974146622497393E-2</v>
      </c>
      <c r="M4531" s="138">
        <f t="shared" si="149"/>
        <v>3.8594971688893642E-2</v>
      </c>
    </row>
    <row r="4532" spans="9:13" x14ac:dyDescent="0.25">
      <c r="I4532" s="135">
        <v>40309</v>
      </c>
      <c r="J4532" s="136">
        <v>1155.79</v>
      </c>
      <c r="K4532" s="136">
        <v>15505.65</v>
      </c>
      <c r="L4532" s="138">
        <f t="shared" si="148"/>
        <v>-3.3973424848887713E-3</v>
      </c>
      <c r="M4532" s="138">
        <f t="shared" si="149"/>
        <v>5.5173057805256182E-3</v>
      </c>
    </row>
    <row r="4533" spans="9:13" x14ac:dyDescent="0.25">
      <c r="I4533" s="135">
        <v>40310</v>
      </c>
      <c r="J4533" s="136">
        <v>1171.67</v>
      </c>
      <c r="K4533" s="136">
        <v>15577.36</v>
      </c>
      <c r="L4533" s="138">
        <f t="shared" si="148"/>
        <v>1.3739520155045561E-2</v>
      </c>
      <c r="M4533" s="138">
        <f t="shared" si="149"/>
        <v>4.6247658111721176E-3</v>
      </c>
    </row>
    <row r="4534" spans="9:13" x14ac:dyDescent="0.25">
      <c r="I4534" s="135">
        <v>40311</v>
      </c>
      <c r="J4534" s="136">
        <v>1157.44</v>
      </c>
      <c r="K4534" s="136">
        <v>15490.29</v>
      </c>
      <c r="L4534" s="138">
        <f t="shared" si="148"/>
        <v>-1.214505790879686E-2</v>
      </c>
      <c r="M4534" s="138">
        <f t="shared" si="149"/>
        <v>-5.5895222296974394E-3</v>
      </c>
    </row>
    <row r="4535" spans="9:13" x14ac:dyDescent="0.25">
      <c r="I4535" s="135">
        <v>40312</v>
      </c>
      <c r="J4535" s="136">
        <v>1135.68</v>
      </c>
      <c r="K4535" s="136">
        <v>15193.46</v>
      </c>
      <c r="L4535" s="138">
        <f t="shared" si="148"/>
        <v>-1.8800110588885807E-2</v>
      </c>
      <c r="M4535" s="138">
        <f t="shared" si="149"/>
        <v>-1.9162326851208191E-2</v>
      </c>
    </row>
    <row r="4536" spans="9:13" x14ac:dyDescent="0.25">
      <c r="I4536" s="135">
        <v>40315</v>
      </c>
      <c r="J4536" s="136">
        <v>1136.94</v>
      </c>
      <c r="K4536" s="136">
        <v>14892.76</v>
      </c>
      <c r="L4536" s="138">
        <f t="shared" si="148"/>
        <v>1.1094674556212938E-3</v>
      </c>
      <c r="M4536" s="138">
        <f t="shared" si="149"/>
        <v>-1.9791410251516043E-2</v>
      </c>
    </row>
    <row r="4537" spans="9:13" x14ac:dyDescent="0.25">
      <c r="I4537" s="135">
        <v>40316</v>
      </c>
      <c r="J4537" s="136">
        <v>1120.8</v>
      </c>
      <c r="K4537" s="136">
        <v>14922.34</v>
      </c>
      <c r="L4537" s="138">
        <f t="shared" si="148"/>
        <v>-1.4195999788907154E-2</v>
      </c>
      <c r="M4537" s="138">
        <f t="shared" si="149"/>
        <v>1.9862000059089066E-3</v>
      </c>
    </row>
    <row r="4538" spans="9:13" x14ac:dyDescent="0.25">
      <c r="I4538" s="135">
        <v>40317</v>
      </c>
      <c r="J4538" s="136">
        <v>1115.05</v>
      </c>
      <c r="K4538" s="136">
        <v>14658.24</v>
      </c>
      <c r="L4538" s="138">
        <f t="shared" si="148"/>
        <v>-5.1302640970735192E-3</v>
      </c>
      <c r="M4538" s="138">
        <f t="shared" si="149"/>
        <v>-1.7698296647844801E-2</v>
      </c>
    </row>
    <row r="4539" spans="9:13" x14ac:dyDescent="0.25">
      <c r="I4539" s="135">
        <v>40318</v>
      </c>
      <c r="J4539" s="136">
        <v>1071.5899999999999</v>
      </c>
      <c r="K4539" s="136">
        <v>14211.72</v>
      </c>
      <c r="L4539" s="138">
        <f t="shared" si="148"/>
        <v>-3.8975830680238591E-2</v>
      </c>
      <c r="M4539" s="138">
        <f t="shared" si="149"/>
        <v>-3.0462047285349431E-2</v>
      </c>
    </row>
    <row r="4540" spans="9:13" x14ac:dyDescent="0.25">
      <c r="I4540" s="135">
        <v>40319</v>
      </c>
      <c r="J4540" s="136">
        <v>1087.69</v>
      </c>
      <c r="K4540" s="136">
        <v>14567.1</v>
      </c>
      <c r="L4540" s="138">
        <f t="shared" si="148"/>
        <v>1.5024402989949642E-2</v>
      </c>
      <c r="M4540" s="138">
        <f t="shared" si="149"/>
        <v>2.5006121707998822E-2</v>
      </c>
    </row>
    <row r="4541" spans="9:13" x14ac:dyDescent="0.25">
      <c r="I4541" s="135">
        <v>40322</v>
      </c>
      <c r="J4541" s="136">
        <v>1073.6500000000001</v>
      </c>
      <c r="K4541" s="136">
        <v>14586.04</v>
      </c>
      <c r="L4541" s="138">
        <f t="shared" si="148"/>
        <v>-1.2908089621123631E-2</v>
      </c>
      <c r="M4541" s="138">
        <f t="shared" si="149"/>
        <v>1.3001901545263304E-3</v>
      </c>
    </row>
    <row r="4542" spans="9:13" x14ac:dyDescent="0.25">
      <c r="I4542" s="135">
        <v>40323</v>
      </c>
      <c r="J4542" s="136">
        <v>1074.03</v>
      </c>
      <c r="K4542" s="136">
        <v>14264.32</v>
      </c>
      <c r="L4542" s="138">
        <f t="shared" si="148"/>
        <v>3.5393284589939155E-4</v>
      </c>
      <c r="M4542" s="138">
        <f t="shared" si="149"/>
        <v>-2.205670627531538E-2</v>
      </c>
    </row>
    <row r="4543" spans="9:13" x14ac:dyDescent="0.25">
      <c r="I4543" s="135">
        <v>40324</v>
      </c>
      <c r="J4543" s="136">
        <v>1067.95</v>
      </c>
      <c r="K4543" s="136">
        <v>14342.61</v>
      </c>
      <c r="L4543" s="138">
        <f t="shared" si="148"/>
        <v>-5.6609219481764264E-3</v>
      </c>
      <c r="M4543" s="138">
        <f t="shared" si="149"/>
        <v>5.4885196069634498E-3</v>
      </c>
    </row>
    <row r="4544" spans="9:13" x14ac:dyDescent="0.25">
      <c r="I4544" s="135">
        <v>40325</v>
      </c>
      <c r="J4544" s="136">
        <v>1103.06</v>
      </c>
      <c r="K4544" s="136">
        <v>14645.98</v>
      </c>
      <c r="L4544" s="138">
        <f t="shared" si="148"/>
        <v>3.2876070977105577E-2</v>
      </c>
      <c r="M4544" s="138">
        <f t="shared" si="149"/>
        <v>2.1151659286559349E-2</v>
      </c>
    </row>
    <row r="4545" spans="9:13" x14ac:dyDescent="0.25">
      <c r="I4545" s="135">
        <v>40326</v>
      </c>
      <c r="J4545" s="136">
        <v>1089.4100000000001</v>
      </c>
      <c r="K4545" s="136">
        <v>14504.14</v>
      </c>
      <c r="L4545" s="138">
        <f t="shared" si="148"/>
        <v>-1.2374666835892757E-2</v>
      </c>
      <c r="M4545" s="138">
        <f t="shared" si="149"/>
        <v>-9.6845687349020101E-3</v>
      </c>
    </row>
    <row r="4546" spans="9:13" x14ac:dyDescent="0.25">
      <c r="I4546" s="135">
        <v>40329</v>
      </c>
      <c r="J4546" s="136">
        <v>1089.4100000000001</v>
      </c>
      <c r="K4546" s="136">
        <v>14487.31</v>
      </c>
      <c r="L4546" s="138">
        <f t="shared" si="148"/>
        <v>0</v>
      </c>
      <c r="M4546" s="138">
        <f t="shared" si="149"/>
        <v>-1.1603583528564897E-3</v>
      </c>
    </row>
    <row r="4547" spans="9:13" x14ac:dyDescent="0.25">
      <c r="I4547" s="135">
        <v>40330</v>
      </c>
      <c r="J4547" s="136">
        <v>1070.71</v>
      </c>
      <c r="K4547" s="136">
        <v>14270.71</v>
      </c>
      <c r="L4547" s="138">
        <f t="shared" si="148"/>
        <v>-1.7165254587345483E-2</v>
      </c>
      <c r="M4547" s="138">
        <f t="shared" si="149"/>
        <v>-1.4951015751026269E-2</v>
      </c>
    </row>
    <row r="4548" spans="9:13" x14ac:dyDescent="0.25">
      <c r="I4548" s="135">
        <v>40331</v>
      </c>
      <c r="J4548" s="136">
        <v>1098.3800000000001</v>
      </c>
      <c r="K4548" s="136">
        <v>14243.76</v>
      </c>
      <c r="L4548" s="138">
        <f t="shared" si="148"/>
        <v>2.5842665147425607E-2</v>
      </c>
      <c r="M4548" s="138">
        <f t="shared" si="149"/>
        <v>-1.8884834741928684E-3</v>
      </c>
    </row>
    <row r="4549" spans="9:13" x14ac:dyDescent="0.25">
      <c r="I4549" s="135">
        <v>40332</v>
      </c>
      <c r="J4549" s="136">
        <v>1102.83</v>
      </c>
      <c r="K4549" s="136">
        <v>14135.08</v>
      </c>
      <c r="L4549" s="138">
        <f t="shared" si="148"/>
        <v>4.0514211839252513E-3</v>
      </c>
      <c r="M4549" s="138">
        <f t="shared" si="149"/>
        <v>-7.6300078069274045E-3</v>
      </c>
    </row>
    <row r="4550" spans="9:13" x14ac:dyDescent="0.25">
      <c r="I4550" s="135">
        <v>40333</v>
      </c>
      <c r="J4550" s="136">
        <v>1064.8800000000001</v>
      </c>
      <c r="K4550" s="136">
        <v>13818.03</v>
      </c>
      <c r="L4550" s="138">
        <f t="shared" si="148"/>
        <v>-3.4411468676042382E-2</v>
      </c>
      <c r="M4550" s="138">
        <f t="shared" si="149"/>
        <v>-2.2430011008073479E-2</v>
      </c>
    </row>
    <row r="4551" spans="9:13" x14ac:dyDescent="0.25">
      <c r="I4551" s="135">
        <v>40336</v>
      </c>
      <c r="J4551" s="136">
        <v>1050.47</v>
      </c>
      <c r="K4551" s="136">
        <v>13503.75</v>
      </c>
      <c r="L4551" s="138">
        <f t="shared" ref="L4551:L4614" si="150">(J4551-J4550)/J4550</f>
        <v>-1.353204116895808E-2</v>
      </c>
      <c r="M4551" s="138">
        <f t="shared" ref="M4551:M4614" si="151">(K4551-K4550)/K4550</f>
        <v>-2.2744197255325154E-2</v>
      </c>
    </row>
    <row r="4552" spans="9:13" x14ac:dyDescent="0.25">
      <c r="I4552" s="135">
        <v>40337</v>
      </c>
      <c r="J4552" s="136">
        <v>1062</v>
      </c>
      <c r="K4552" s="136">
        <v>13622.09</v>
      </c>
      <c r="L4552" s="138">
        <f t="shared" si="150"/>
        <v>1.0976039296695739E-2</v>
      </c>
      <c r="M4552" s="138">
        <f t="shared" si="151"/>
        <v>8.7634916226974093E-3</v>
      </c>
    </row>
    <row r="4553" spans="9:13" x14ac:dyDescent="0.25">
      <c r="I4553" s="135">
        <v>40338</v>
      </c>
      <c r="J4553" s="136">
        <v>1055.69</v>
      </c>
      <c r="K4553" s="136">
        <v>13872.44</v>
      </c>
      <c r="L4553" s="138">
        <f t="shared" si="150"/>
        <v>-5.9416195856873306E-3</v>
      </c>
      <c r="M4553" s="138">
        <f t="shared" si="151"/>
        <v>1.8378237113394522E-2</v>
      </c>
    </row>
    <row r="4554" spans="9:13" x14ac:dyDescent="0.25">
      <c r="I4554" s="135">
        <v>40339</v>
      </c>
      <c r="J4554" s="136">
        <v>1086.8399999999999</v>
      </c>
      <c r="K4554" s="136">
        <v>14155.79</v>
      </c>
      <c r="L4554" s="138">
        <f t="shared" si="150"/>
        <v>2.9506768085327949E-2</v>
      </c>
      <c r="M4554" s="138">
        <f t="shared" si="151"/>
        <v>2.0425390198119463E-2</v>
      </c>
    </row>
    <row r="4555" spans="9:13" x14ac:dyDescent="0.25">
      <c r="I4555" s="135">
        <v>40340</v>
      </c>
      <c r="J4555" s="136">
        <v>1091.5999999999999</v>
      </c>
      <c r="K4555" s="136">
        <v>14217.71</v>
      </c>
      <c r="L4555" s="138">
        <f t="shared" si="150"/>
        <v>4.3796695005704532E-3</v>
      </c>
      <c r="M4555" s="138">
        <f t="shared" si="151"/>
        <v>4.3741818718699733E-3</v>
      </c>
    </row>
    <row r="4556" spans="9:13" x14ac:dyDescent="0.25">
      <c r="I4556" s="135">
        <v>40343</v>
      </c>
      <c r="J4556" s="136">
        <v>1089.6300000000001</v>
      </c>
      <c r="K4556" s="136">
        <v>14279.75</v>
      </c>
      <c r="L4556" s="138">
        <f t="shared" si="150"/>
        <v>-1.8046903627700623E-3</v>
      </c>
      <c r="M4556" s="138">
        <f t="shared" si="151"/>
        <v>4.363571911369755E-3</v>
      </c>
    </row>
    <row r="4557" spans="9:13" x14ac:dyDescent="0.25">
      <c r="I4557" s="135">
        <v>40344</v>
      </c>
      <c r="J4557" s="136">
        <v>1115.23</v>
      </c>
      <c r="K4557" s="136">
        <v>14423.16</v>
      </c>
      <c r="L4557" s="138">
        <f t="shared" si="150"/>
        <v>2.3494213632150276E-2</v>
      </c>
      <c r="M4557" s="138">
        <f t="shared" si="151"/>
        <v>1.0042892907788991E-2</v>
      </c>
    </row>
    <row r="4558" spans="9:13" x14ac:dyDescent="0.25">
      <c r="I4558" s="135">
        <v>40345</v>
      </c>
      <c r="J4558" s="136">
        <v>1114.6099999999999</v>
      </c>
      <c r="K4558" s="136">
        <v>14391.73</v>
      </c>
      <c r="L4558" s="138">
        <f t="shared" si="150"/>
        <v>-5.5593913363173359E-4</v>
      </c>
      <c r="M4558" s="138">
        <f t="shared" si="151"/>
        <v>-2.1791341148541853E-3</v>
      </c>
    </row>
    <row r="4559" spans="9:13" x14ac:dyDescent="0.25">
      <c r="I4559" s="135">
        <v>40346</v>
      </c>
      <c r="J4559" s="136">
        <v>1116.04</v>
      </c>
      <c r="K4559" s="136">
        <v>14344.47</v>
      </c>
      <c r="L4559" s="138">
        <f t="shared" si="150"/>
        <v>1.2829599590888866E-3</v>
      </c>
      <c r="M4559" s="138">
        <f t="shared" si="151"/>
        <v>-3.2838303664674239E-3</v>
      </c>
    </row>
    <row r="4560" spans="9:13" x14ac:dyDescent="0.25">
      <c r="I4560" s="135">
        <v>40347</v>
      </c>
      <c r="J4560" s="136">
        <v>1117.51</v>
      </c>
      <c r="K4560" s="136">
        <v>14342.7</v>
      </c>
      <c r="L4560" s="138">
        <f t="shared" si="150"/>
        <v>1.3171570911437111E-3</v>
      </c>
      <c r="M4560" s="138">
        <f t="shared" si="151"/>
        <v>-1.2339249899080394E-4</v>
      </c>
    </row>
    <row r="4561" spans="9:13" x14ac:dyDescent="0.25">
      <c r="I4561" s="135">
        <v>40350</v>
      </c>
      <c r="J4561" s="136">
        <v>1113.2</v>
      </c>
      <c r="K4561" s="136">
        <v>14428.11</v>
      </c>
      <c r="L4561" s="138">
        <f t="shared" si="150"/>
        <v>-3.8567887535681518E-3</v>
      </c>
      <c r="M4561" s="138">
        <f t="shared" si="151"/>
        <v>5.954945721516859E-3</v>
      </c>
    </row>
    <row r="4562" spans="9:13" x14ac:dyDescent="0.25">
      <c r="I4562" s="135">
        <v>40351</v>
      </c>
      <c r="J4562" s="136">
        <v>1095.31</v>
      </c>
      <c r="K4562" s="136">
        <v>14338.11</v>
      </c>
      <c r="L4562" s="138">
        <f t="shared" si="150"/>
        <v>-1.6070786920589383E-2</v>
      </c>
      <c r="M4562" s="138">
        <f t="shared" si="151"/>
        <v>-6.2378232491989592E-3</v>
      </c>
    </row>
    <row r="4563" spans="9:13" x14ac:dyDescent="0.25">
      <c r="I4563" s="135">
        <v>40352</v>
      </c>
      <c r="J4563" s="136">
        <v>1092.04</v>
      </c>
      <c r="K4563" s="136">
        <v>14252.45</v>
      </c>
      <c r="L4563" s="138">
        <f t="shared" si="150"/>
        <v>-2.9854561722251981E-3</v>
      </c>
      <c r="M4563" s="138">
        <f t="shared" si="151"/>
        <v>-5.9742881035226994E-3</v>
      </c>
    </row>
    <row r="4564" spans="9:13" x14ac:dyDescent="0.25">
      <c r="I4564" s="135">
        <v>40353</v>
      </c>
      <c r="J4564" s="136">
        <v>1073.69</v>
      </c>
      <c r="K4564" s="136">
        <v>14120.76</v>
      </c>
      <c r="L4564" s="138">
        <f t="shared" si="150"/>
        <v>-1.6803413794366423E-2</v>
      </c>
      <c r="M4564" s="138">
        <f t="shared" si="151"/>
        <v>-9.2398149090156777E-3</v>
      </c>
    </row>
    <row r="4565" spans="9:13" x14ac:dyDescent="0.25">
      <c r="I4565" s="135">
        <v>40354</v>
      </c>
      <c r="J4565" s="136">
        <v>1076.76</v>
      </c>
      <c r="K4565" s="136">
        <v>14198.29</v>
      </c>
      <c r="L4565" s="138">
        <f t="shared" si="150"/>
        <v>2.8592983077051441E-3</v>
      </c>
      <c r="M4565" s="138">
        <f t="shared" si="151"/>
        <v>5.490497678595249E-3</v>
      </c>
    </row>
    <row r="4566" spans="9:13" x14ac:dyDescent="0.25">
      <c r="I4566" s="135">
        <v>40357</v>
      </c>
      <c r="J4566" s="136">
        <v>1074.57</v>
      </c>
      <c r="K4566" s="136">
        <v>14159.72</v>
      </c>
      <c r="L4566" s="138">
        <f t="shared" si="150"/>
        <v>-2.0338794160259062E-3</v>
      </c>
      <c r="M4566" s="138">
        <f t="shared" si="151"/>
        <v>-2.716524313843535E-3</v>
      </c>
    </row>
    <row r="4567" spans="9:13" x14ac:dyDescent="0.25">
      <c r="I4567" s="135">
        <v>40358</v>
      </c>
      <c r="J4567" s="136">
        <v>1041.24</v>
      </c>
      <c r="K4567" s="136">
        <v>14159.72</v>
      </c>
      <c r="L4567" s="138">
        <f t="shared" si="150"/>
        <v>-3.1017057985985027E-2</v>
      </c>
      <c r="M4567" s="138">
        <f t="shared" si="151"/>
        <v>0</v>
      </c>
    </row>
    <row r="4568" spans="9:13" x14ac:dyDescent="0.25">
      <c r="I4568" s="135">
        <v>40359</v>
      </c>
      <c r="J4568" s="136">
        <v>1030.71</v>
      </c>
      <c r="K4568" s="136">
        <v>13985.01</v>
      </c>
      <c r="L4568" s="138">
        <f t="shared" si="150"/>
        <v>-1.0112942261150141E-2</v>
      </c>
      <c r="M4568" s="138">
        <f t="shared" si="151"/>
        <v>-1.2338520818208208E-2</v>
      </c>
    </row>
    <row r="4569" spans="9:13" x14ac:dyDescent="0.25">
      <c r="I4569" s="135">
        <v>40360</v>
      </c>
      <c r="J4569" s="136">
        <v>1027.3699999999999</v>
      </c>
      <c r="K4569" s="136">
        <v>13834.78</v>
      </c>
      <c r="L4569" s="138">
        <f t="shared" si="150"/>
        <v>-3.2404847144202982E-3</v>
      </c>
      <c r="M4569" s="138">
        <f t="shared" si="151"/>
        <v>-1.074221612998486E-2</v>
      </c>
    </row>
    <row r="4570" spans="9:13" x14ac:dyDescent="0.25">
      <c r="I4570" s="135">
        <v>40361</v>
      </c>
      <c r="J4570" s="136">
        <v>1022.58</v>
      </c>
      <c r="K4570" s="136">
        <v>13823.92</v>
      </c>
      <c r="L4570" s="138">
        <f t="shared" si="150"/>
        <v>-4.6623903754244821E-3</v>
      </c>
      <c r="M4570" s="138">
        <f t="shared" si="151"/>
        <v>-7.8497814927310601E-4</v>
      </c>
    </row>
    <row r="4571" spans="9:13" x14ac:dyDescent="0.25">
      <c r="I4571" s="135">
        <v>40364</v>
      </c>
      <c r="J4571" s="136">
        <v>1022.58</v>
      </c>
      <c r="K4571" s="136">
        <v>13722.28</v>
      </c>
      <c r="L4571" s="138">
        <f t="shared" si="150"/>
        <v>0</v>
      </c>
      <c r="M4571" s="138">
        <f t="shared" si="151"/>
        <v>-7.3524731045896833E-3</v>
      </c>
    </row>
    <row r="4572" spans="9:13" x14ac:dyDescent="0.25">
      <c r="I4572" s="135">
        <v>40365</v>
      </c>
      <c r="J4572" s="136">
        <v>1028.06</v>
      </c>
      <c r="K4572" s="136">
        <v>13734.13</v>
      </c>
      <c r="L4572" s="138">
        <f t="shared" si="150"/>
        <v>5.3589939173462262E-3</v>
      </c>
      <c r="M4572" s="138">
        <f t="shared" si="151"/>
        <v>8.6355911699794385E-4</v>
      </c>
    </row>
    <row r="4573" spans="9:13" x14ac:dyDescent="0.25">
      <c r="I4573" s="135">
        <v>40366</v>
      </c>
      <c r="J4573" s="136">
        <v>1060.27</v>
      </c>
      <c r="K4573" s="136">
        <v>13761.96</v>
      </c>
      <c r="L4573" s="138">
        <f t="shared" si="150"/>
        <v>3.1330856175709625E-2</v>
      </c>
      <c r="M4573" s="138">
        <f t="shared" si="151"/>
        <v>2.0263387633581396E-3</v>
      </c>
    </row>
    <row r="4574" spans="9:13" x14ac:dyDescent="0.25">
      <c r="I4574" s="135">
        <v>40367</v>
      </c>
      <c r="J4574" s="136">
        <v>1070.25</v>
      </c>
      <c r="K4574" s="136">
        <v>13816.7</v>
      </c>
      <c r="L4574" s="138">
        <f t="shared" si="150"/>
        <v>9.4126967659181326E-3</v>
      </c>
      <c r="M4574" s="138">
        <f t="shared" si="151"/>
        <v>3.9776310932455551E-3</v>
      </c>
    </row>
    <row r="4575" spans="9:13" x14ac:dyDescent="0.25">
      <c r="I4575" s="135">
        <v>40368</v>
      </c>
      <c r="J4575" s="136">
        <v>1077.96</v>
      </c>
      <c r="K4575" s="136">
        <v>13985.41</v>
      </c>
      <c r="L4575" s="138">
        <f t="shared" si="150"/>
        <v>7.2039243167484569E-3</v>
      </c>
      <c r="M4575" s="138">
        <f t="shared" si="151"/>
        <v>1.2210585740444471E-2</v>
      </c>
    </row>
    <row r="4576" spans="9:13" x14ac:dyDescent="0.25">
      <c r="I4576" s="135">
        <v>40371</v>
      </c>
      <c r="J4576" s="136">
        <v>1078.75</v>
      </c>
      <c r="K4576" s="136">
        <v>13953.64</v>
      </c>
      <c r="L4576" s="138">
        <f t="shared" si="150"/>
        <v>7.3286578351697989E-4</v>
      </c>
      <c r="M4576" s="138">
        <f t="shared" si="151"/>
        <v>-2.2716531013392124E-3</v>
      </c>
    </row>
    <row r="4577" spans="9:13" x14ac:dyDescent="0.25">
      <c r="I4577" s="135">
        <v>40372</v>
      </c>
      <c r="J4577" s="136">
        <v>1095.3399999999999</v>
      </c>
      <c r="K4577" s="136">
        <v>14056.7</v>
      </c>
      <c r="L4577" s="138">
        <f t="shared" si="150"/>
        <v>1.5378910776361453E-2</v>
      </c>
      <c r="M4577" s="138">
        <f t="shared" si="151"/>
        <v>7.385886406701141E-3</v>
      </c>
    </row>
    <row r="4578" spans="9:13" x14ac:dyDescent="0.25">
      <c r="I4578" s="135">
        <v>40373</v>
      </c>
      <c r="J4578" s="136">
        <v>1095.17</v>
      </c>
      <c r="K4578" s="136">
        <v>14067.84</v>
      </c>
      <c r="L4578" s="138">
        <f t="shared" si="150"/>
        <v>-1.5520295068183887E-4</v>
      </c>
      <c r="M4578" s="138">
        <f t="shared" si="151"/>
        <v>7.9250464191449039E-4</v>
      </c>
    </row>
    <row r="4579" spans="9:13" x14ac:dyDescent="0.25">
      <c r="I4579" s="135">
        <v>40374</v>
      </c>
      <c r="J4579" s="136">
        <v>1096.48</v>
      </c>
      <c r="K4579" s="136">
        <v>14077.74</v>
      </c>
      <c r="L4579" s="138">
        <f t="shared" si="150"/>
        <v>1.1961613265519923E-3</v>
      </c>
      <c r="M4579" s="138">
        <f t="shared" si="151"/>
        <v>7.0373276920974624E-4</v>
      </c>
    </row>
    <row r="4580" spans="9:13" x14ac:dyDescent="0.25">
      <c r="I4580" s="135">
        <v>40375</v>
      </c>
      <c r="J4580" s="136">
        <v>1064.8800000000001</v>
      </c>
      <c r="K4580" s="136">
        <v>13916.69</v>
      </c>
      <c r="L4580" s="138">
        <f t="shared" si="150"/>
        <v>-2.8819495111629859E-2</v>
      </c>
      <c r="M4580" s="138">
        <f t="shared" si="151"/>
        <v>-1.1440046484734004E-2</v>
      </c>
    </row>
    <row r="4581" spans="9:13" x14ac:dyDescent="0.25">
      <c r="I4581" s="135">
        <v>40378</v>
      </c>
      <c r="J4581" s="136">
        <v>1071.25</v>
      </c>
      <c r="K4581" s="136">
        <v>13843.8</v>
      </c>
      <c r="L4581" s="138">
        <f t="shared" si="150"/>
        <v>5.9818946735781401E-3</v>
      </c>
      <c r="M4581" s="138">
        <f t="shared" si="151"/>
        <v>-5.2375960088211519E-3</v>
      </c>
    </row>
    <row r="4582" spans="9:13" x14ac:dyDescent="0.25">
      <c r="I4582" s="135">
        <v>40379</v>
      </c>
      <c r="J4582" s="136">
        <v>1083.48</v>
      </c>
      <c r="K4582" s="136">
        <v>13835.76</v>
      </c>
      <c r="L4582" s="138">
        <f t="shared" si="150"/>
        <v>1.1416569428238056E-2</v>
      </c>
      <c r="M4582" s="138">
        <f t="shared" si="151"/>
        <v>-5.807653967840517E-4</v>
      </c>
    </row>
    <row r="4583" spans="9:13" x14ac:dyDescent="0.25">
      <c r="I4583" s="135">
        <v>40380</v>
      </c>
      <c r="J4583" s="136">
        <v>1069.5899999999999</v>
      </c>
      <c r="K4583" s="136">
        <v>13820.07</v>
      </c>
      <c r="L4583" s="138">
        <f t="shared" si="150"/>
        <v>-1.281980285745939E-2</v>
      </c>
      <c r="M4583" s="138">
        <f t="shared" si="151"/>
        <v>-1.1340179361307588E-3</v>
      </c>
    </row>
    <row r="4584" spans="9:13" x14ac:dyDescent="0.25">
      <c r="I4584" s="135">
        <v>40381</v>
      </c>
      <c r="J4584" s="136">
        <v>1093.67</v>
      </c>
      <c r="K4584" s="136">
        <v>14049.7</v>
      </c>
      <c r="L4584" s="138">
        <f t="shared" si="150"/>
        <v>2.2513299488589232E-2</v>
      </c>
      <c r="M4584" s="138">
        <f t="shared" si="151"/>
        <v>1.6615690079717471E-2</v>
      </c>
    </row>
    <row r="4585" spans="9:13" x14ac:dyDescent="0.25">
      <c r="I4585" s="135">
        <v>40382</v>
      </c>
      <c r="J4585" s="136">
        <v>1102.6600000000001</v>
      </c>
      <c r="K4585" s="136">
        <v>14152.01</v>
      </c>
      <c r="L4585" s="138">
        <f t="shared" si="150"/>
        <v>8.2200298078945275E-3</v>
      </c>
      <c r="M4585" s="138">
        <f t="shared" si="151"/>
        <v>7.2820060214808489E-3</v>
      </c>
    </row>
    <row r="4586" spans="9:13" x14ac:dyDescent="0.25">
      <c r="I4586" s="135">
        <v>40385</v>
      </c>
      <c r="J4586" s="136">
        <v>1115.01</v>
      </c>
      <c r="K4586" s="136">
        <v>14225.3</v>
      </c>
      <c r="L4586" s="138">
        <f t="shared" si="150"/>
        <v>1.1200188634755871E-2</v>
      </c>
      <c r="M4586" s="138">
        <f t="shared" si="151"/>
        <v>5.1787696588681785E-3</v>
      </c>
    </row>
    <row r="4587" spans="9:13" x14ac:dyDescent="0.25">
      <c r="I4587" s="135">
        <v>40386</v>
      </c>
      <c r="J4587" s="136">
        <v>1113.8399999999999</v>
      </c>
      <c r="K4587" s="136">
        <v>14179.1</v>
      </c>
      <c r="L4587" s="138">
        <f t="shared" si="150"/>
        <v>-1.0493179433368964E-3</v>
      </c>
      <c r="M4587" s="138">
        <f t="shared" si="151"/>
        <v>-3.2477346699190113E-3</v>
      </c>
    </row>
    <row r="4588" spans="9:13" x14ac:dyDescent="0.25">
      <c r="I4588" s="135">
        <v>40387</v>
      </c>
      <c r="J4588" s="136">
        <v>1106.1300000000001</v>
      </c>
      <c r="K4588" s="136">
        <v>14179.1</v>
      </c>
      <c r="L4588" s="138">
        <f t="shared" si="150"/>
        <v>-6.9219995690582214E-3</v>
      </c>
      <c r="M4588" s="138">
        <f t="shared" si="151"/>
        <v>0</v>
      </c>
    </row>
    <row r="4589" spans="9:13" x14ac:dyDescent="0.25">
      <c r="I4589" s="135">
        <v>40388</v>
      </c>
      <c r="J4589" s="136">
        <v>1101.53</v>
      </c>
      <c r="K4589" s="136">
        <v>14179.1</v>
      </c>
      <c r="L4589" s="138">
        <f t="shared" si="150"/>
        <v>-4.1586431974543099E-3</v>
      </c>
      <c r="M4589" s="138">
        <f t="shared" si="151"/>
        <v>0</v>
      </c>
    </row>
    <row r="4590" spans="9:13" x14ac:dyDescent="0.25">
      <c r="I4590" s="135">
        <v>40389</v>
      </c>
      <c r="J4590" s="136">
        <v>1101.5999999999999</v>
      </c>
      <c r="K4590" s="136">
        <v>14275.38</v>
      </c>
      <c r="L4590" s="138">
        <f t="shared" si="150"/>
        <v>6.3547974181308125E-5</v>
      </c>
      <c r="M4590" s="138">
        <f t="shared" si="151"/>
        <v>6.7902758285080739E-3</v>
      </c>
    </row>
    <row r="4591" spans="9:13" x14ac:dyDescent="0.25">
      <c r="I4591" s="135">
        <v>40392</v>
      </c>
      <c r="J4591" s="136">
        <v>1125.8599999999999</v>
      </c>
      <c r="K4591" s="136">
        <v>14520.9</v>
      </c>
      <c r="L4591" s="138">
        <f t="shared" si="150"/>
        <v>2.2022512708787211E-2</v>
      </c>
      <c r="M4591" s="138">
        <f t="shared" si="151"/>
        <v>1.7198841642043886E-2</v>
      </c>
    </row>
    <row r="4592" spans="9:13" x14ac:dyDescent="0.25">
      <c r="I4592" s="135">
        <v>40393</v>
      </c>
      <c r="J4592" s="136">
        <v>1120.46</v>
      </c>
      <c r="K4592" s="136">
        <v>14687.12</v>
      </c>
      <c r="L4592" s="138">
        <f t="shared" si="150"/>
        <v>-4.7963334695253976E-3</v>
      </c>
      <c r="M4592" s="138">
        <f t="shared" si="151"/>
        <v>1.1446948880579108E-2</v>
      </c>
    </row>
    <row r="4593" spans="9:13" x14ac:dyDescent="0.25">
      <c r="I4593" s="135">
        <v>40394</v>
      </c>
      <c r="J4593" s="136">
        <v>1127.24</v>
      </c>
      <c r="K4593" s="136">
        <v>14820.73</v>
      </c>
      <c r="L4593" s="138">
        <f t="shared" si="150"/>
        <v>6.0510861610409764E-3</v>
      </c>
      <c r="M4593" s="138">
        <f t="shared" si="151"/>
        <v>9.0970864267466162E-3</v>
      </c>
    </row>
    <row r="4594" spans="9:13" x14ac:dyDescent="0.25">
      <c r="I4594" s="135">
        <v>40395</v>
      </c>
      <c r="J4594" s="136">
        <v>1125.81</v>
      </c>
      <c r="K4594" s="136">
        <v>14746.48</v>
      </c>
      <c r="L4594" s="138">
        <f t="shared" si="150"/>
        <v>-1.2685852169902272E-3</v>
      </c>
      <c r="M4594" s="138">
        <f t="shared" si="151"/>
        <v>-5.0098746822862302E-3</v>
      </c>
    </row>
    <row r="4595" spans="9:13" x14ac:dyDescent="0.25">
      <c r="I4595" s="135">
        <v>40396</v>
      </c>
      <c r="J4595" s="136">
        <v>1121.6400000000001</v>
      </c>
      <c r="K4595" s="136">
        <v>14699.98</v>
      </c>
      <c r="L4595" s="138">
        <f t="shared" si="150"/>
        <v>-3.7039997868200192E-3</v>
      </c>
      <c r="M4595" s="138">
        <f t="shared" si="151"/>
        <v>-3.1532948880003907E-3</v>
      </c>
    </row>
    <row r="4596" spans="9:13" x14ac:dyDescent="0.25">
      <c r="I4596" s="135">
        <v>40399</v>
      </c>
      <c r="J4596" s="136">
        <v>1127.79</v>
      </c>
      <c r="K4596" s="136">
        <v>14853.99</v>
      </c>
      <c r="L4596" s="138">
        <f t="shared" si="150"/>
        <v>5.4830426874931913E-3</v>
      </c>
      <c r="M4596" s="138">
        <f t="shared" si="151"/>
        <v>1.0476885002564645E-2</v>
      </c>
    </row>
    <row r="4597" spans="9:13" x14ac:dyDescent="0.25">
      <c r="I4597" s="135">
        <v>40400</v>
      </c>
      <c r="J4597" s="136">
        <v>1121.06</v>
      </c>
      <c r="K4597" s="136">
        <v>14877.09</v>
      </c>
      <c r="L4597" s="138">
        <f t="shared" si="150"/>
        <v>-5.9674230131496276E-3</v>
      </c>
      <c r="M4597" s="138">
        <f t="shared" si="151"/>
        <v>1.555137710473776E-3</v>
      </c>
    </row>
    <row r="4598" spans="9:13" x14ac:dyDescent="0.25">
      <c r="I4598" s="135">
        <v>40401</v>
      </c>
      <c r="J4598" s="136">
        <v>1089.47</v>
      </c>
      <c r="K4598" s="136">
        <v>14664.76</v>
      </c>
      <c r="L4598" s="138">
        <f t="shared" si="150"/>
        <v>-2.8178688027402567E-2</v>
      </c>
      <c r="M4598" s="138">
        <f t="shared" si="151"/>
        <v>-1.4272280398922097E-2</v>
      </c>
    </row>
    <row r="4599" spans="9:13" x14ac:dyDescent="0.25">
      <c r="I4599" s="135">
        <v>40402</v>
      </c>
      <c r="J4599" s="136">
        <v>1083.6099999999999</v>
      </c>
      <c r="K4599" s="136">
        <v>14808.06</v>
      </c>
      <c r="L4599" s="138">
        <f t="shared" si="150"/>
        <v>-5.3787621504035243E-3</v>
      </c>
      <c r="M4599" s="138">
        <f t="shared" si="151"/>
        <v>9.7717248696875553E-3</v>
      </c>
    </row>
    <row r="4600" spans="9:13" x14ac:dyDescent="0.25">
      <c r="I4600" s="135">
        <v>40403</v>
      </c>
      <c r="J4600" s="136">
        <v>1079.25</v>
      </c>
      <c r="K4600" s="136">
        <v>14801.33</v>
      </c>
      <c r="L4600" s="138">
        <f t="shared" si="150"/>
        <v>-4.0235878221868571E-3</v>
      </c>
      <c r="M4600" s="138">
        <f t="shared" si="151"/>
        <v>-4.5448222116871244E-4</v>
      </c>
    </row>
    <row r="4601" spans="9:13" x14ac:dyDescent="0.25">
      <c r="I4601" s="135">
        <v>40406</v>
      </c>
      <c r="J4601" s="136">
        <v>1079.3800000000001</v>
      </c>
      <c r="K4601" s="136">
        <v>14866.96</v>
      </c>
      <c r="L4601" s="138">
        <f t="shared" si="150"/>
        <v>1.2045401899477335E-4</v>
      </c>
      <c r="M4601" s="138">
        <f t="shared" si="151"/>
        <v>4.434060993167452E-3</v>
      </c>
    </row>
    <row r="4602" spans="9:13" x14ac:dyDescent="0.25">
      <c r="I4602" s="135">
        <v>40407</v>
      </c>
      <c r="J4602" s="136">
        <v>1092.54</v>
      </c>
      <c r="K4602" s="136">
        <v>14938.39</v>
      </c>
      <c r="L4602" s="138">
        <f t="shared" si="150"/>
        <v>1.2192184402156657E-2</v>
      </c>
      <c r="M4602" s="138">
        <f t="shared" si="151"/>
        <v>4.8046137206261596E-3</v>
      </c>
    </row>
    <row r="4603" spans="9:13" x14ac:dyDescent="0.25">
      <c r="I4603" s="135">
        <v>40408</v>
      </c>
      <c r="J4603" s="136">
        <v>1094.1600000000001</v>
      </c>
      <c r="K4603" s="136">
        <v>14972.14</v>
      </c>
      <c r="L4603" s="138">
        <f t="shared" si="150"/>
        <v>1.4827832390577171E-3</v>
      </c>
      <c r="M4603" s="138">
        <f t="shared" si="151"/>
        <v>2.2592796144698325E-3</v>
      </c>
    </row>
    <row r="4604" spans="9:13" x14ac:dyDescent="0.25">
      <c r="I4604" s="135">
        <v>40409</v>
      </c>
      <c r="J4604" s="136">
        <v>1075.6300000000001</v>
      </c>
      <c r="K4604" s="136">
        <v>14868.3</v>
      </c>
      <c r="L4604" s="138">
        <f t="shared" si="150"/>
        <v>-1.6935365942823691E-2</v>
      </c>
      <c r="M4604" s="138">
        <f t="shared" si="151"/>
        <v>-6.9355482916937826E-3</v>
      </c>
    </row>
    <row r="4605" spans="9:13" x14ac:dyDescent="0.25">
      <c r="I4605" s="135">
        <v>40410</v>
      </c>
      <c r="J4605" s="136">
        <v>1071.69</v>
      </c>
      <c r="K4605" s="136">
        <v>14874.26</v>
      </c>
      <c r="L4605" s="138">
        <f t="shared" si="150"/>
        <v>-3.6629696085085524E-3</v>
      </c>
      <c r="M4605" s="138">
        <f t="shared" si="151"/>
        <v>4.0085282110267792E-4</v>
      </c>
    </row>
    <row r="4606" spans="9:13" x14ac:dyDescent="0.25">
      <c r="I4606" s="135">
        <v>40413</v>
      </c>
      <c r="J4606" s="136">
        <v>1067.3599999999999</v>
      </c>
      <c r="K4606" s="136">
        <v>14902.1</v>
      </c>
      <c r="L4606" s="138">
        <f t="shared" si="150"/>
        <v>-4.0403474885462726E-3</v>
      </c>
      <c r="M4606" s="138">
        <f t="shared" si="151"/>
        <v>1.8716897512884771E-3</v>
      </c>
    </row>
    <row r="4607" spans="9:13" x14ac:dyDescent="0.25">
      <c r="I4607" s="135">
        <v>40414</v>
      </c>
      <c r="J4607" s="136">
        <v>1051.8699999999999</v>
      </c>
      <c r="K4607" s="136">
        <v>14844.5</v>
      </c>
      <c r="L4607" s="138">
        <f t="shared" si="150"/>
        <v>-1.4512441912756718E-2</v>
      </c>
      <c r="M4607" s="138">
        <f t="shared" si="151"/>
        <v>-3.8652270485368075E-3</v>
      </c>
    </row>
    <row r="4608" spans="9:13" x14ac:dyDescent="0.25">
      <c r="I4608" s="135">
        <v>40415</v>
      </c>
      <c r="J4608" s="136">
        <v>1055.33</v>
      </c>
      <c r="K4608" s="136">
        <v>14936.62</v>
      </c>
      <c r="L4608" s="138">
        <f t="shared" si="150"/>
        <v>3.289379866333327E-3</v>
      </c>
      <c r="M4608" s="138">
        <f t="shared" si="151"/>
        <v>6.2056653979588941E-3</v>
      </c>
    </row>
    <row r="4609" spans="9:13" x14ac:dyDescent="0.25">
      <c r="I4609" s="135">
        <v>40416</v>
      </c>
      <c r="J4609" s="136">
        <v>1047.22</v>
      </c>
      <c r="K4609" s="136">
        <v>14975.07</v>
      </c>
      <c r="L4609" s="138">
        <f t="shared" si="150"/>
        <v>-7.6848000151610403E-3</v>
      </c>
      <c r="M4609" s="138">
        <f t="shared" si="151"/>
        <v>2.5742102296234964E-3</v>
      </c>
    </row>
    <row r="4610" spans="9:13" x14ac:dyDescent="0.25">
      <c r="I4610" s="135">
        <v>40417</v>
      </c>
      <c r="J4610" s="136">
        <v>1064.5899999999999</v>
      </c>
      <c r="K4610" s="136">
        <v>15105.99</v>
      </c>
      <c r="L4610" s="138">
        <f t="shared" si="150"/>
        <v>1.6586772597925833E-2</v>
      </c>
      <c r="M4610" s="138">
        <f t="shared" si="151"/>
        <v>8.7425300850012769E-3</v>
      </c>
    </row>
    <row r="4611" spans="9:13" x14ac:dyDescent="0.25">
      <c r="I4611" s="135">
        <v>40420</v>
      </c>
      <c r="J4611" s="136">
        <v>1048.92</v>
      </c>
      <c r="K4611" s="136">
        <v>15105.99</v>
      </c>
      <c r="L4611" s="138">
        <f t="shared" si="150"/>
        <v>-1.4719281601367519E-2</v>
      </c>
      <c r="M4611" s="138">
        <f t="shared" si="151"/>
        <v>0</v>
      </c>
    </row>
    <row r="4612" spans="9:13" x14ac:dyDescent="0.25">
      <c r="I4612" s="135">
        <v>40421</v>
      </c>
      <c r="J4612" s="136">
        <v>1049.33</v>
      </c>
      <c r="K4612" s="136">
        <v>15153.33</v>
      </c>
      <c r="L4612" s="138">
        <f t="shared" si="150"/>
        <v>3.9087823666233312E-4</v>
      </c>
      <c r="M4612" s="138">
        <f t="shared" si="151"/>
        <v>3.1338561722866324E-3</v>
      </c>
    </row>
    <row r="4613" spans="9:13" x14ac:dyDescent="0.25">
      <c r="I4613" s="135">
        <v>40422</v>
      </c>
      <c r="J4613" s="136">
        <v>1080.29</v>
      </c>
      <c r="K4613" s="136">
        <v>15319.1</v>
      </c>
      <c r="L4613" s="138">
        <f t="shared" si="150"/>
        <v>2.9504540992824031E-2</v>
      </c>
      <c r="M4613" s="138">
        <f t="shared" si="151"/>
        <v>1.0939509665532291E-2</v>
      </c>
    </row>
    <row r="4614" spans="9:13" x14ac:dyDescent="0.25">
      <c r="I4614" s="135">
        <v>40423</v>
      </c>
      <c r="J4614" s="136">
        <v>1090.0999999999999</v>
      </c>
      <c r="K4614" s="136">
        <v>15368.72</v>
      </c>
      <c r="L4614" s="138">
        <f t="shared" si="150"/>
        <v>9.0808949448758624E-3</v>
      </c>
      <c r="M4614" s="138">
        <f t="shared" si="151"/>
        <v>3.2390936804380793E-3</v>
      </c>
    </row>
    <row r="4615" spans="9:13" x14ac:dyDescent="0.25">
      <c r="I4615" s="135">
        <v>40424</v>
      </c>
      <c r="J4615" s="136">
        <v>1104.51</v>
      </c>
      <c r="K4615" s="136">
        <v>15568.13</v>
      </c>
      <c r="L4615" s="138">
        <f t="shared" ref="L4615:L4678" si="152">(J4615-J4614)/J4614</f>
        <v>1.3218970736629743E-2</v>
      </c>
      <c r="M4615" s="138">
        <f t="shared" ref="M4615:M4678" si="153">(K4615-K4614)/K4614</f>
        <v>1.2975055827681152E-2</v>
      </c>
    </row>
    <row r="4616" spans="9:13" x14ac:dyDescent="0.25">
      <c r="I4616" s="135">
        <v>40427</v>
      </c>
      <c r="J4616" s="136">
        <v>1104.51</v>
      </c>
      <c r="K4616" s="136">
        <v>15742.6</v>
      </c>
      <c r="L4616" s="138">
        <f t="shared" si="152"/>
        <v>0</v>
      </c>
      <c r="M4616" s="138">
        <f t="shared" si="153"/>
        <v>1.1206869418485147E-2</v>
      </c>
    </row>
    <row r="4617" spans="9:13" x14ac:dyDescent="0.25">
      <c r="I4617" s="135">
        <v>40428</v>
      </c>
      <c r="J4617" s="136">
        <v>1091.8399999999999</v>
      </c>
      <c r="K4617" s="136">
        <v>15786.98</v>
      </c>
      <c r="L4617" s="138">
        <f t="shared" si="152"/>
        <v>-1.1471150102760567E-2</v>
      </c>
      <c r="M4617" s="138">
        <f t="shared" si="153"/>
        <v>2.8191023083861113E-3</v>
      </c>
    </row>
    <row r="4618" spans="9:13" x14ac:dyDescent="0.25">
      <c r="I4618" s="135">
        <v>40429</v>
      </c>
      <c r="J4618" s="136">
        <v>1098.8699999999999</v>
      </c>
      <c r="K4618" s="136">
        <v>15864.6</v>
      </c>
      <c r="L4618" s="138">
        <f t="shared" si="152"/>
        <v>6.4386723329425315E-3</v>
      </c>
      <c r="M4618" s="138">
        <f t="shared" si="153"/>
        <v>4.9167098457083497E-3</v>
      </c>
    </row>
    <row r="4619" spans="9:13" x14ac:dyDescent="0.25">
      <c r="I4619" s="135">
        <v>40430</v>
      </c>
      <c r="J4619" s="136">
        <v>1104.18</v>
      </c>
      <c r="K4619" s="136">
        <v>15833.44</v>
      </c>
      <c r="L4619" s="138">
        <f t="shared" si="152"/>
        <v>4.8322367523002474E-3</v>
      </c>
      <c r="M4619" s="138">
        <f t="shared" si="153"/>
        <v>-1.9641213771541578E-3</v>
      </c>
    </row>
    <row r="4620" spans="9:13" x14ac:dyDescent="0.25">
      <c r="I4620" s="135">
        <v>40431</v>
      </c>
      <c r="J4620" s="136">
        <v>1109.55</v>
      </c>
      <c r="K4620" s="136">
        <v>16151.09</v>
      </c>
      <c r="L4620" s="138">
        <f t="shared" si="152"/>
        <v>4.8633374993206635E-3</v>
      </c>
      <c r="M4620" s="138">
        <f t="shared" si="153"/>
        <v>2.0061970108832927E-2</v>
      </c>
    </row>
    <row r="4621" spans="9:13" x14ac:dyDescent="0.25">
      <c r="I4621" s="135">
        <v>40434</v>
      </c>
      <c r="J4621" s="136">
        <v>1121.9000000000001</v>
      </c>
      <c r="K4621" s="136">
        <v>16536.47</v>
      </c>
      <c r="L4621" s="138">
        <f t="shared" si="152"/>
        <v>1.1130638547158881E-2</v>
      </c>
      <c r="M4621" s="138">
        <f t="shared" si="153"/>
        <v>2.3860928271714231E-2</v>
      </c>
    </row>
    <row r="4622" spans="9:13" x14ac:dyDescent="0.25">
      <c r="I4622" s="135">
        <v>40435</v>
      </c>
      <c r="J4622" s="136">
        <v>1121.0999999999999</v>
      </c>
      <c r="K4622" s="136">
        <v>16522.23</v>
      </c>
      <c r="L4622" s="138">
        <f t="shared" si="152"/>
        <v>-7.1307603173204547E-4</v>
      </c>
      <c r="M4622" s="138">
        <f t="shared" si="153"/>
        <v>-8.6112695151997981E-4</v>
      </c>
    </row>
    <row r="4623" spans="9:13" x14ac:dyDescent="0.25">
      <c r="I4623" s="135">
        <v>40436</v>
      </c>
      <c r="J4623" s="136">
        <v>1125.07</v>
      </c>
      <c r="K4623" s="136">
        <v>16561.52</v>
      </c>
      <c r="L4623" s="138">
        <f t="shared" si="152"/>
        <v>3.5411649273035658E-3</v>
      </c>
      <c r="M4623" s="138">
        <f t="shared" si="153"/>
        <v>2.3780082954904316E-3</v>
      </c>
    </row>
    <row r="4624" spans="9:13" x14ac:dyDescent="0.25">
      <c r="I4624" s="135">
        <v>40437</v>
      </c>
      <c r="J4624" s="136">
        <v>1124.6600000000001</v>
      </c>
      <c r="K4624" s="136">
        <v>16658.240000000002</v>
      </c>
      <c r="L4624" s="138">
        <f t="shared" si="152"/>
        <v>-3.6442176931200237E-4</v>
      </c>
      <c r="M4624" s="138">
        <f t="shared" si="153"/>
        <v>5.8400436674895277E-3</v>
      </c>
    </row>
    <row r="4625" spans="9:13" x14ac:dyDescent="0.25">
      <c r="I4625" s="135">
        <v>40438</v>
      </c>
      <c r="J4625" s="136">
        <v>1125.5899999999999</v>
      </c>
      <c r="K4625" s="136">
        <v>16721.189999999999</v>
      </c>
      <c r="L4625" s="138">
        <f t="shared" si="152"/>
        <v>8.2691657923268918E-4</v>
      </c>
      <c r="M4625" s="138">
        <f t="shared" si="153"/>
        <v>3.7789106172078854E-3</v>
      </c>
    </row>
    <row r="4626" spans="9:13" x14ac:dyDescent="0.25">
      <c r="I4626" s="135">
        <v>40441</v>
      </c>
      <c r="J4626" s="136">
        <v>1142.71</v>
      </c>
      <c r="K4626" s="136">
        <v>16892.11</v>
      </c>
      <c r="L4626" s="138">
        <f t="shared" si="152"/>
        <v>1.5209801082099272E-2</v>
      </c>
      <c r="M4626" s="138">
        <f t="shared" si="153"/>
        <v>1.0221760532593787E-2</v>
      </c>
    </row>
    <row r="4627" spans="9:13" x14ac:dyDescent="0.25">
      <c r="I4627" s="135">
        <v>40442</v>
      </c>
      <c r="J4627" s="136">
        <v>1139.78</v>
      </c>
      <c r="K4627" s="136">
        <v>17162.939999999999</v>
      </c>
      <c r="L4627" s="138">
        <f t="shared" si="152"/>
        <v>-2.56408012531619E-3</v>
      </c>
      <c r="M4627" s="138">
        <f t="shared" si="153"/>
        <v>1.6032928982820861E-2</v>
      </c>
    </row>
    <row r="4628" spans="9:13" x14ac:dyDescent="0.25">
      <c r="I4628" s="135">
        <v>40443</v>
      </c>
      <c r="J4628" s="136">
        <v>1134.28</v>
      </c>
      <c r="K4628" s="136">
        <v>17363.05</v>
      </c>
      <c r="L4628" s="138">
        <f t="shared" si="152"/>
        <v>-4.8254926389303199E-3</v>
      </c>
      <c r="M4628" s="138">
        <f t="shared" si="153"/>
        <v>1.165942431774513E-2</v>
      </c>
    </row>
    <row r="4629" spans="9:13" x14ac:dyDescent="0.25">
      <c r="I4629" s="135">
        <v>40444</v>
      </c>
      <c r="J4629" s="136">
        <v>1124.83</v>
      </c>
      <c r="K4629" s="136">
        <v>17199.41</v>
      </c>
      <c r="L4629" s="138">
        <f t="shared" si="152"/>
        <v>-8.3312762280918686E-3</v>
      </c>
      <c r="M4629" s="138">
        <f t="shared" si="153"/>
        <v>-9.4246114593921817E-3</v>
      </c>
    </row>
    <row r="4630" spans="9:13" x14ac:dyDescent="0.25">
      <c r="I4630" s="135">
        <v>40445</v>
      </c>
      <c r="J4630" s="136">
        <v>1148.67</v>
      </c>
      <c r="K4630" s="136">
        <v>17315.68</v>
      </c>
      <c r="L4630" s="138">
        <f t="shared" si="152"/>
        <v>2.1194313807419918E-2</v>
      </c>
      <c r="M4630" s="138">
        <f t="shared" si="153"/>
        <v>6.7601156086168328E-3</v>
      </c>
    </row>
    <row r="4631" spans="9:13" x14ac:dyDescent="0.25">
      <c r="I4631" s="135">
        <v>40448</v>
      </c>
      <c r="J4631" s="136">
        <v>1142.1600000000001</v>
      </c>
      <c r="K4631" s="136">
        <v>17435.560000000001</v>
      </c>
      <c r="L4631" s="138">
        <f t="shared" si="152"/>
        <v>-5.6674240643526776E-3</v>
      </c>
      <c r="M4631" s="138">
        <f t="shared" si="153"/>
        <v>6.9232048640308101E-3</v>
      </c>
    </row>
    <row r="4632" spans="9:13" x14ac:dyDescent="0.25">
      <c r="I4632" s="135">
        <v>40449</v>
      </c>
      <c r="J4632" s="136">
        <v>1147.7</v>
      </c>
      <c r="K4632" s="136">
        <v>17577.07</v>
      </c>
      <c r="L4632" s="138">
        <f t="shared" si="152"/>
        <v>4.8504587798556794E-3</v>
      </c>
      <c r="M4632" s="138">
        <f t="shared" si="153"/>
        <v>8.1161717776772526E-3</v>
      </c>
    </row>
    <row r="4633" spans="9:13" x14ac:dyDescent="0.25">
      <c r="I4633" s="135">
        <v>40450</v>
      </c>
      <c r="J4633" s="136">
        <v>1144.73</v>
      </c>
      <c r="K4633" s="136">
        <v>17709.98</v>
      </c>
      <c r="L4633" s="138">
        <f t="shared" si="152"/>
        <v>-2.5877842641805586E-3</v>
      </c>
      <c r="M4633" s="138">
        <f t="shared" si="153"/>
        <v>7.561556050012878E-3</v>
      </c>
    </row>
    <row r="4634" spans="9:13" x14ac:dyDescent="0.25">
      <c r="I4634" s="135">
        <v>40451</v>
      </c>
      <c r="J4634" s="136">
        <v>1141.2</v>
      </c>
      <c r="K4634" s="136">
        <v>17867.36</v>
      </c>
      <c r="L4634" s="138">
        <f t="shared" si="152"/>
        <v>-3.0836965922094927E-3</v>
      </c>
      <c r="M4634" s="138">
        <f t="shared" si="153"/>
        <v>8.8865148351382119E-3</v>
      </c>
    </row>
    <row r="4635" spans="9:13" x14ac:dyDescent="0.25">
      <c r="I4635" s="135">
        <v>40452</v>
      </c>
      <c r="J4635" s="136">
        <v>1146.24</v>
      </c>
      <c r="K4635" s="136">
        <v>18159.8</v>
      </c>
      <c r="L4635" s="138">
        <f t="shared" si="152"/>
        <v>4.4164037854889267E-3</v>
      </c>
      <c r="M4635" s="138">
        <f t="shared" si="153"/>
        <v>1.6367275299764412E-2</v>
      </c>
    </row>
    <row r="4636" spans="9:13" x14ac:dyDescent="0.25">
      <c r="I4636" s="135">
        <v>40455</v>
      </c>
      <c r="J4636" s="136">
        <v>1137.03</v>
      </c>
      <c r="K4636" s="136">
        <v>18169.27</v>
      </c>
      <c r="L4636" s="138">
        <f t="shared" si="152"/>
        <v>-8.034966499162511E-3</v>
      </c>
      <c r="M4636" s="138">
        <f t="shared" si="153"/>
        <v>5.2148151411365569E-4</v>
      </c>
    </row>
    <row r="4637" spans="9:13" x14ac:dyDescent="0.25">
      <c r="I4637" s="135">
        <v>40456</v>
      </c>
      <c r="J4637" s="136">
        <v>1160.75</v>
      </c>
      <c r="K4637" s="136">
        <v>18806.39</v>
      </c>
      <c r="L4637" s="138">
        <f t="shared" si="152"/>
        <v>2.0861366894453118E-2</v>
      </c>
      <c r="M4637" s="138">
        <f t="shared" si="153"/>
        <v>3.5065800662327049E-2</v>
      </c>
    </row>
    <row r="4638" spans="9:13" x14ac:dyDescent="0.25">
      <c r="I4638" s="135">
        <v>40457</v>
      </c>
      <c r="J4638" s="136">
        <v>1159.97</v>
      </c>
      <c r="K4638" s="136">
        <v>18941.78</v>
      </c>
      <c r="L4638" s="138">
        <f t="shared" si="152"/>
        <v>-6.7197932371309296E-4</v>
      </c>
      <c r="M4638" s="138">
        <f t="shared" si="153"/>
        <v>7.1991487999557291E-3</v>
      </c>
    </row>
    <row r="4639" spans="9:13" x14ac:dyDescent="0.25">
      <c r="I4639" s="135">
        <v>40458</v>
      </c>
      <c r="J4639" s="136">
        <v>1158.06</v>
      </c>
      <c r="K4639" s="136">
        <v>18855.25</v>
      </c>
      <c r="L4639" s="138">
        <f t="shared" si="152"/>
        <v>-1.6465943084735656E-3</v>
      </c>
      <c r="M4639" s="138">
        <f t="shared" si="153"/>
        <v>-4.5682084788229429E-3</v>
      </c>
    </row>
    <row r="4640" spans="9:13" x14ac:dyDescent="0.25">
      <c r="I4640" s="135">
        <v>40459</v>
      </c>
      <c r="J4640" s="136">
        <v>1165.1500000000001</v>
      </c>
      <c r="K4640" s="136">
        <v>18855.25</v>
      </c>
      <c r="L4640" s="138">
        <f t="shared" si="152"/>
        <v>6.122307997858613E-3</v>
      </c>
      <c r="M4640" s="138">
        <f t="shared" si="153"/>
        <v>0</v>
      </c>
    </row>
    <row r="4641" spans="9:13" x14ac:dyDescent="0.25">
      <c r="I4641" s="135">
        <v>40462</v>
      </c>
      <c r="J4641" s="136">
        <v>1165.32</v>
      </c>
      <c r="K4641" s="136">
        <v>19037.310000000001</v>
      </c>
      <c r="L4641" s="138">
        <f t="shared" si="152"/>
        <v>1.4590396086327544E-4</v>
      </c>
      <c r="M4641" s="138">
        <f t="shared" si="153"/>
        <v>9.6556661937657311E-3</v>
      </c>
    </row>
    <row r="4642" spans="9:13" x14ac:dyDescent="0.25">
      <c r="I4642" s="135">
        <v>40463</v>
      </c>
      <c r="J4642" s="136">
        <v>1169.77</v>
      </c>
      <c r="K4642" s="136">
        <v>18995.86</v>
      </c>
      <c r="L4642" s="138">
        <f t="shared" si="152"/>
        <v>3.8186935777297613E-3</v>
      </c>
      <c r="M4642" s="138">
        <f t="shared" si="153"/>
        <v>-2.1773034110386773E-3</v>
      </c>
    </row>
    <row r="4643" spans="9:13" x14ac:dyDescent="0.25">
      <c r="I4643" s="135">
        <v>40464</v>
      </c>
      <c r="J4643" s="136">
        <v>1178.0999999999999</v>
      </c>
      <c r="K4643" s="136">
        <v>19450.28</v>
      </c>
      <c r="L4643" s="138">
        <f t="shared" si="152"/>
        <v>7.1210579857578218E-3</v>
      </c>
      <c r="M4643" s="138">
        <f t="shared" si="153"/>
        <v>2.3922054595053775E-2</v>
      </c>
    </row>
    <row r="4644" spans="9:13" x14ac:dyDescent="0.25">
      <c r="I4644" s="135">
        <v>40465</v>
      </c>
      <c r="J4644" s="136">
        <v>1173.81</v>
      </c>
      <c r="K4644" s="136">
        <v>19499.490000000002</v>
      </c>
      <c r="L4644" s="138">
        <f t="shared" si="152"/>
        <v>-3.6414565826330225E-3</v>
      </c>
      <c r="M4644" s="138">
        <f t="shared" si="153"/>
        <v>2.5300406986430409E-3</v>
      </c>
    </row>
    <row r="4645" spans="9:13" x14ac:dyDescent="0.25">
      <c r="I4645" s="135">
        <v>40466</v>
      </c>
      <c r="J4645" s="136">
        <v>1176.19</v>
      </c>
      <c r="K4645" s="136">
        <v>19293.09</v>
      </c>
      <c r="L4645" s="138">
        <f t="shared" si="152"/>
        <v>2.0275853843467933E-3</v>
      </c>
      <c r="M4645" s="138">
        <f t="shared" si="153"/>
        <v>-1.0584892220258142E-2</v>
      </c>
    </row>
    <row r="4646" spans="9:13" x14ac:dyDescent="0.25">
      <c r="I4646" s="135">
        <v>40469</v>
      </c>
      <c r="J4646" s="136">
        <v>1184.71</v>
      </c>
      <c r="K4646" s="136">
        <v>18940.03</v>
      </c>
      <c r="L4646" s="138">
        <f t="shared" si="152"/>
        <v>7.2437276290395099E-3</v>
      </c>
      <c r="M4646" s="138">
        <f t="shared" si="153"/>
        <v>-1.8299816151793276E-2</v>
      </c>
    </row>
    <row r="4647" spans="9:13" x14ac:dyDescent="0.25">
      <c r="I4647" s="135">
        <v>40470</v>
      </c>
      <c r="J4647" s="136">
        <v>1165.9000000000001</v>
      </c>
      <c r="K4647" s="136">
        <v>18366.71</v>
      </c>
      <c r="L4647" s="138">
        <f t="shared" si="152"/>
        <v>-1.5877303306294322E-2</v>
      </c>
      <c r="M4647" s="138">
        <f t="shared" si="153"/>
        <v>-3.0270279402936518E-2</v>
      </c>
    </row>
    <row r="4648" spans="9:13" x14ac:dyDescent="0.25">
      <c r="I4648" s="135">
        <v>40471</v>
      </c>
      <c r="J4648" s="136">
        <v>1178.17</v>
      </c>
      <c r="K4648" s="136">
        <v>18777</v>
      </c>
      <c r="L4648" s="138">
        <f t="shared" si="152"/>
        <v>1.0524058667124093E-2</v>
      </c>
      <c r="M4648" s="138">
        <f t="shared" si="153"/>
        <v>2.2338785770559935E-2</v>
      </c>
    </row>
    <row r="4649" spans="9:13" x14ac:dyDescent="0.25">
      <c r="I4649" s="135">
        <v>40472</v>
      </c>
      <c r="J4649" s="136">
        <v>1180.26</v>
      </c>
      <c r="K4649" s="136">
        <v>18487.580000000002</v>
      </c>
      <c r="L4649" s="138">
        <f t="shared" si="152"/>
        <v>1.7739375472129813E-3</v>
      </c>
      <c r="M4649" s="138">
        <f t="shared" si="153"/>
        <v>-1.5413537838845304E-2</v>
      </c>
    </row>
    <row r="4650" spans="9:13" x14ac:dyDescent="0.25">
      <c r="I4650" s="135">
        <v>40473</v>
      </c>
      <c r="J4650" s="136">
        <v>1183.08</v>
      </c>
      <c r="K4650" s="136">
        <v>18764.900000000001</v>
      </c>
      <c r="L4650" s="138">
        <f t="shared" si="152"/>
        <v>2.3893040516495827E-3</v>
      </c>
      <c r="M4650" s="138">
        <f t="shared" si="153"/>
        <v>1.5000340769316464E-2</v>
      </c>
    </row>
    <row r="4651" spans="9:13" x14ac:dyDescent="0.25">
      <c r="I4651" s="135">
        <v>40476</v>
      </c>
      <c r="J4651" s="136">
        <v>1185.6199999999999</v>
      </c>
      <c r="K4651" s="136">
        <v>18905.22</v>
      </c>
      <c r="L4651" s="138">
        <f t="shared" si="152"/>
        <v>2.1469384995097237E-3</v>
      </c>
      <c r="M4651" s="138">
        <f t="shared" si="153"/>
        <v>7.4777909820995421E-3</v>
      </c>
    </row>
    <row r="4652" spans="9:13" x14ac:dyDescent="0.25">
      <c r="I4652" s="135">
        <v>40477</v>
      </c>
      <c r="J4652" s="136">
        <v>1185.6400000000001</v>
      </c>
      <c r="K4652" s="136">
        <v>19039.82</v>
      </c>
      <c r="L4652" s="138">
        <f t="shared" si="152"/>
        <v>1.6868811255047306E-5</v>
      </c>
      <c r="M4652" s="138">
        <f t="shared" si="153"/>
        <v>7.1197267209796309E-3</v>
      </c>
    </row>
    <row r="4653" spans="9:13" x14ac:dyDescent="0.25">
      <c r="I4653" s="135">
        <v>40478</v>
      </c>
      <c r="J4653" s="136">
        <v>1182.45</v>
      </c>
      <c r="K4653" s="136">
        <v>18991.259999999998</v>
      </c>
      <c r="L4653" s="138">
        <f t="shared" si="152"/>
        <v>-2.6905300091090503E-3</v>
      </c>
      <c r="M4653" s="138">
        <f t="shared" si="153"/>
        <v>-2.5504442794102734E-3</v>
      </c>
    </row>
    <row r="4654" spans="9:13" x14ac:dyDescent="0.25">
      <c r="I4654" s="135">
        <v>40479</v>
      </c>
      <c r="J4654" s="136">
        <v>1183.78</v>
      </c>
      <c r="K4654" s="136">
        <v>18991.32</v>
      </c>
      <c r="L4654" s="138">
        <f t="shared" si="152"/>
        <v>1.1247832889339313E-3</v>
      </c>
      <c r="M4654" s="138">
        <f t="shared" si="153"/>
        <v>3.1593480370080592E-6</v>
      </c>
    </row>
    <row r="4655" spans="9:13" x14ac:dyDescent="0.25">
      <c r="I4655" s="135">
        <v>40480</v>
      </c>
      <c r="J4655" s="136">
        <v>1183.26</v>
      </c>
      <c r="K4655" s="136">
        <v>19220.93</v>
      </c>
      <c r="L4655" s="138">
        <f t="shared" si="152"/>
        <v>-4.3927081045462991E-4</v>
      </c>
      <c r="M4655" s="138">
        <f t="shared" si="153"/>
        <v>1.2090260182020028E-2</v>
      </c>
    </row>
    <row r="4656" spans="9:13" x14ac:dyDescent="0.25">
      <c r="I4656" s="135">
        <v>40483</v>
      </c>
      <c r="J4656" s="136">
        <v>1184.3800000000001</v>
      </c>
      <c r="K4656" s="136">
        <v>19220.93</v>
      </c>
      <c r="L4656" s="138">
        <f t="shared" si="152"/>
        <v>9.4653753190348546E-4</v>
      </c>
      <c r="M4656" s="138">
        <f t="shared" si="153"/>
        <v>0</v>
      </c>
    </row>
    <row r="4657" spans="9:13" x14ac:dyDescent="0.25">
      <c r="I4657" s="135">
        <v>40484</v>
      </c>
      <c r="J4657" s="136">
        <v>1193.57</v>
      </c>
      <c r="K4657" s="136">
        <v>19550.990000000002</v>
      </c>
      <c r="L4657" s="138">
        <f t="shared" si="152"/>
        <v>7.7593339975344285E-3</v>
      </c>
      <c r="M4657" s="138">
        <f t="shared" si="153"/>
        <v>1.7171905833900925E-2</v>
      </c>
    </row>
    <row r="4658" spans="9:13" x14ac:dyDescent="0.25">
      <c r="I4658" s="135">
        <v>40485</v>
      </c>
      <c r="J4658" s="136">
        <v>1197.96</v>
      </c>
      <c r="K4658" s="136">
        <v>19631.12</v>
      </c>
      <c r="L4658" s="138">
        <f t="shared" si="152"/>
        <v>3.6780415057349803E-3</v>
      </c>
      <c r="M4658" s="138">
        <f t="shared" si="153"/>
        <v>4.0985136814042341E-3</v>
      </c>
    </row>
    <row r="4659" spans="9:13" x14ac:dyDescent="0.25">
      <c r="I4659" s="135">
        <v>40486</v>
      </c>
      <c r="J4659" s="136">
        <v>1221.06</v>
      </c>
      <c r="K4659" s="136">
        <v>20230.419999999998</v>
      </c>
      <c r="L4659" s="138">
        <f t="shared" si="152"/>
        <v>1.9282780727236225E-2</v>
      </c>
      <c r="M4659" s="138">
        <f t="shared" si="153"/>
        <v>3.0528059529970744E-2</v>
      </c>
    </row>
    <row r="4660" spans="9:13" x14ac:dyDescent="0.25">
      <c r="I4660" s="135">
        <v>40487</v>
      </c>
      <c r="J4660" s="136">
        <v>1225.8499999999999</v>
      </c>
      <c r="K4660" s="136">
        <v>20402.509999999998</v>
      </c>
      <c r="L4660" s="138">
        <f t="shared" si="152"/>
        <v>3.9228211553895501E-3</v>
      </c>
      <c r="M4660" s="138">
        <f t="shared" si="153"/>
        <v>8.5064966520714928E-3</v>
      </c>
    </row>
    <row r="4661" spans="9:13" x14ac:dyDescent="0.25">
      <c r="I4661" s="135">
        <v>40490</v>
      </c>
      <c r="J4661" s="136">
        <v>1223.25</v>
      </c>
      <c r="K4661" s="136">
        <v>20390.96</v>
      </c>
      <c r="L4661" s="138">
        <f t="shared" si="152"/>
        <v>-2.1209772810702036E-3</v>
      </c>
      <c r="M4661" s="138">
        <f t="shared" si="153"/>
        <v>-5.6610681724941065E-4</v>
      </c>
    </row>
    <row r="4662" spans="9:13" x14ac:dyDescent="0.25">
      <c r="I4662" s="135">
        <v>40491</v>
      </c>
      <c r="J4662" s="136">
        <v>1213.4000000000001</v>
      </c>
      <c r="K4662" s="136">
        <v>20606.72</v>
      </c>
      <c r="L4662" s="138">
        <f t="shared" si="152"/>
        <v>-8.0523196403023984E-3</v>
      </c>
      <c r="M4662" s="138">
        <f t="shared" si="153"/>
        <v>1.0581159494207338E-2</v>
      </c>
    </row>
    <row r="4663" spans="9:13" x14ac:dyDescent="0.25">
      <c r="I4663" s="135">
        <v>40492</v>
      </c>
      <c r="J4663" s="136">
        <v>1218.71</v>
      </c>
      <c r="K4663" s="136">
        <v>20588.95</v>
      </c>
      <c r="L4663" s="138">
        <f t="shared" si="152"/>
        <v>4.3761331794955867E-3</v>
      </c>
      <c r="M4663" s="138">
        <f t="shared" si="153"/>
        <v>-8.6234005217717498E-4</v>
      </c>
    </row>
    <row r="4664" spans="9:13" x14ac:dyDescent="0.25">
      <c r="I4664" s="135">
        <v>40493</v>
      </c>
      <c r="J4664" s="136">
        <v>1213.54</v>
      </c>
      <c r="K4664" s="136">
        <v>20595.34</v>
      </c>
      <c r="L4664" s="138">
        <f t="shared" si="152"/>
        <v>-4.2421905129194576E-3</v>
      </c>
      <c r="M4664" s="138">
        <f t="shared" si="153"/>
        <v>3.1036065462296123E-4</v>
      </c>
    </row>
    <row r="4665" spans="9:13" x14ac:dyDescent="0.25">
      <c r="I4665" s="135">
        <v>40494</v>
      </c>
      <c r="J4665" s="136">
        <v>1199.21</v>
      </c>
      <c r="K4665" s="136">
        <v>20248.41</v>
      </c>
      <c r="L4665" s="138">
        <f t="shared" si="152"/>
        <v>-1.1808428234751164E-2</v>
      </c>
      <c r="M4665" s="138">
        <f t="shared" si="153"/>
        <v>-1.6845072720333837E-2</v>
      </c>
    </row>
    <row r="4666" spans="9:13" x14ac:dyDescent="0.25">
      <c r="I4666" s="135">
        <v>40497</v>
      </c>
      <c r="J4666" s="136">
        <v>1197.75</v>
      </c>
      <c r="K4666" s="136">
        <v>20151.46</v>
      </c>
      <c r="L4666" s="138">
        <f t="shared" si="152"/>
        <v>-1.2174681665430044E-3</v>
      </c>
      <c r="M4666" s="138">
        <f t="shared" si="153"/>
        <v>-4.7880302700311151E-3</v>
      </c>
    </row>
    <row r="4667" spans="9:13" x14ac:dyDescent="0.25">
      <c r="I4667" s="135">
        <v>40498</v>
      </c>
      <c r="J4667" s="136">
        <v>1178.3399999999999</v>
      </c>
      <c r="K4667" s="136">
        <v>19563.53</v>
      </c>
      <c r="L4667" s="138">
        <f t="shared" si="152"/>
        <v>-1.6205385097057049E-2</v>
      </c>
      <c r="M4667" s="138">
        <f t="shared" si="153"/>
        <v>-2.9175553533093895E-2</v>
      </c>
    </row>
    <row r="4668" spans="9:13" x14ac:dyDescent="0.25">
      <c r="I4668" s="135">
        <v>40499</v>
      </c>
      <c r="J4668" s="136">
        <v>1178.5899999999999</v>
      </c>
      <c r="K4668" s="136">
        <v>19915.13</v>
      </c>
      <c r="L4668" s="138">
        <f t="shared" si="152"/>
        <v>2.1216287319449396E-4</v>
      </c>
      <c r="M4668" s="138">
        <f t="shared" si="153"/>
        <v>1.7972216670508964E-2</v>
      </c>
    </row>
    <row r="4669" spans="9:13" x14ac:dyDescent="0.25">
      <c r="I4669" s="135">
        <v>40500</v>
      </c>
      <c r="J4669" s="136">
        <v>1196.69</v>
      </c>
      <c r="K4669" s="136">
        <v>20292.13</v>
      </c>
      <c r="L4669" s="138">
        <f t="shared" si="152"/>
        <v>1.5357333763225666E-2</v>
      </c>
      <c r="M4669" s="138">
        <f t="shared" si="153"/>
        <v>1.8930330859000165E-2</v>
      </c>
    </row>
    <row r="4670" spans="9:13" x14ac:dyDescent="0.25">
      <c r="I4670" s="135">
        <v>40501</v>
      </c>
      <c r="J4670" s="136">
        <v>1199.73</v>
      </c>
      <c r="K4670" s="136">
        <v>20384.52</v>
      </c>
      <c r="L4670" s="138">
        <f t="shared" si="152"/>
        <v>2.5403404390443333E-3</v>
      </c>
      <c r="M4670" s="138">
        <f t="shared" si="153"/>
        <v>4.5529966543679454E-3</v>
      </c>
    </row>
    <row r="4671" spans="9:13" x14ac:dyDescent="0.25">
      <c r="I4671" s="135">
        <v>40504</v>
      </c>
      <c r="J4671" s="136">
        <v>1197.8399999999999</v>
      </c>
      <c r="K4671" s="136">
        <v>20417.52</v>
      </c>
      <c r="L4671" s="138">
        <f t="shared" si="152"/>
        <v>-1.5753544547524026E-3</v>
      </c>
      <c r="M4671" s="138">
        <f t="shared" si="153"/>
        <v>1.6188754996438474E-3</v>
      </c>
    </row>
    <row r="4672" spans="9:13" x14ac:dyDescent="0.25">
      <c r="I4672" s="135">
        <v>40505</v>
      </c>
      <c r="J4672" s="136">
        <v>1180.73</v>
      </c>
      <c r="K4672" s="136">
        <v>20179.45</v>
      </c>
      <c r="L4672" s="138">
        <f t="shared" si="152"/>
        <v>-1.42840446136378E-2</v>
      </c>
      <c r="M4672" s="138">
        <f t="shared" si="153"/>
        <v>-1.1660084084648855E-2</v>
      </c>
    </row>
    <row r="4673" spans="9:13" x14ac:dyDescent="0.25">
      <c r="I4673" s="135">
        <v>40506</v>
      </c>
      <c r="J4673" s="136">
        <v>1198.3499999999999</v>
      </c>
      <c r="K4673" s="136">
        <v>20441.13</v>
      </c>
      <c r="L4673" s="138">
        <f t="shared" si="152"/>
        <v>1.4922971382110975E-2</v>
      </c>
      <c r="M4673" s="138">
        <f t="shared" si="153"/>
        <v>1.2967647780291349E-2</v>
      </c>
    </row>
    <row r="4674" spans="9:13" x14ac:dyDescent="0.25">
      <c r="I4674" s="135">
        <v>40507</v>
      </c>
      <c r="J4674" s="136">
        <v>1198.3499999999999</v>
      </c>
      <c r="K4674" s="136">
        <v>20768.71</v>
      </c>
      <c r="L4674" s="138">
        <f t="shared" si="152"/>
        <v>0</v>
      </c>
      <c r="M4674" s="138">
        <f t="shared" si="153"/>
        <v>1.6025532835024194E-2</v>
      </c>
    </row>
    <row r="4675" spans="9:13" x14ac:dyDescent="0.25">
      <c r="I4675" s="135">
        <v>40508</v>
      </c>
      <c r="J4675" s="136">
        <v>1189.4000000000001</v>
      </c>
      <c r="K4675" s="136">
        <v>20704.46</v>
      </c>
      <c r="L4675" s="138">
        <f t="shared" si="152"/>
        <v>-7.4686026619934232E-3</v>
      </c>
      <c r="M4675" s="138">
        <f t="shared" si="153"/>
        <v>-3.0935960875759739E-3</v>
      </c>
    </row>
    <row r="4676" spans="9:13" x14ac:dyDescent="0.25">
      <c r="I4676" s="135">
        <v>40511</v>
      </c>
      <c r="J4676" s="136">
        <v>1187.76</v>
      </c>
      <c r="K4676" s="136">
        <v>20804.259999999998</v>
      </c>
      <c r="L4676" s="138">
        <f t="shared" si="152"/>
        <v>-1.3788464772154867E-3</v>
      </c>
      <c r="M4676" s="138">
        <f t="shared" si="153"/>
        <v>4.820217479712066E-3</v>
      </c>
    </row>
    <row r="4677" spans="9:13" x14ac:dyDescent="0.25">
      <c r="I4677" s="135">
        <v>40512</v>
      </c>
      <c r="J4677" s="136">
        <v>1180.55</v>
      </c>
      <c r="K4677" s="136">
        <v>20854.5</v>
      </c>
      <c r="L4677" s="138">
        <f t="shared" si="152"/>
        <v>-6.0702498821311006E-3</v>
      </c>
      <c r="M4677" s="138">
        <f t="shared" si="153"/>
        <v>2.4148900273310179E-3</v>
      </c>
    </row>
    <row r="4678" spans="9:13" x14ac:dyDescent="0.25">
      <c r="I4678" s="135">
        <v>40513</v>
      </c>
      <c r="J4678" s="136">
        <v>1206.07</v>
      </c>
      <c r="K4678" s="136">
        <v>21366.22</v>
      </c>
      <c r="L4678" s="138">
        <f t="shared" si="152"/>
        <v>2.1617042903731298E-2</v>
      </c>
      <c r="M4678" s="138">
        <f t="shared" si="153"/>
        <v>2.453762976815561E-2</v>
      </c>
    </row>
    <row r="4679" spans="9:13" x14ac:dyDescent="0.25">
      <c r="I4679" s="135">
        <v>40514</v>
      </c>
      <c r="J4679" s="136">
        <v>1221.53</v>
      </c>
      <c r="K4679" s="136">
        <v>21547.34</v>
      </c>
      <c r="L4679" s="138">
        <f t="shared" ref="L4679:L4742" si="154">(J4679-J4678)/J4678</f>
        <v>1.2818493122289783E-2</v>
      </c>
      <c r="M4679" s="138">
        <f t="shared" ref="M4679:M4742" si="155">(K4679-K4678)/K4678</f>
        <v>8.4769322790834763E-3</v>
      </c>
    </row>
    <row r="4680" spans="9:13" x14ac:dyDescent="0.25">
      <c r="I4680" s="135">
        <v>40515</v>
      </c>
      <c r="J4680" s="136">
        <v>1224.71</v>
      </c>
      <c r="K4680" s="136">
        <v>21651.119999999999</v>
      </c>
      <c r="L4680" s="138">
        <f t="shared" si="154"/>
        <v>2.6032925920772012E-3</v>
      </c>
      <c r="M4680" s="138">
        <f t="shared" si="155"/>
        <v>4.8163717656099937E-3</v>
      </c>
    </row>
    <row r="4681" spans="9:13" x14ac:dyDescent="0.25">
      <c r="I4681" s="135">
        <v>40518</v>
      </c>
      <c r="J4681" s="136">
        <v>1223.1199999999999</v>
      </c>
      <c r="K4681" s="136">
        <v>21727.17</v>
      </c>
      <c r="L4681" s="138">
        <f t="shared" si="154"/>
        <v>-1.298266528402761E-3</v>
      </c>
      <c r="M4681" s="138">
        <f t="shared" si="155"/>
        <v>3.5125203684612748E-3</v>
      </c>
    </row>
    <row r="4682" spans="9:13" x14ac:dyDescent="0.25">
      <c r="I4682" s="135">
        <v>40519</v>
      </c>
      <c r="J4682" s="136">
        <v>1223.75</v>
      </c>
      <c r="K4682" s="136">
        <v>21915.33</v>
      </c>
      <c r="L4682" s="138">
        <f t="shared" si="154"/>
        <v>5.1507619857422754E-4</v>
      </c>
      <c r="M4682" s="138">
        <f t="shared" si="155"/>
        <v>8.6601246273676456E-3</v>
      </c>
    </row>
    <row r="4683" spans="9:13" x14ac:dyDescent="0.25">
      <c r="I4683" s="135">
        <v>40520</v>
      </c>
      <c r="J4683" s="136">
        <v>1228.28</v>
      </c>
      <c r="K4683" s="136">
        <v>21915.33</v>
      </c>
      <c r="L4683" s="138">
        <f t="shared" si="154"/>
        <v>3.7017364657813872E-3</v>
      </c>
      <c r="M4683" s="138">
        <f t="shared" si="155"/>
        <v>0</v>
      </c>
    </row>
    <row r="4684" spans="9:13" x14ac:dyDescent="0.25">
      <c r="I4684" s="135">
        <v>40521</v>
      </c>
      <c r="J4684" s="136">
        <v>1233</v>
      </c>
      <c r="K4684" s="136">
        <v>21807.69</v>
      </c>
      <c r="L4684" s="138">
        <f t="shared" si="154"/>
        <v>3.8427720063829319E-3</v>
      </c>
      <c r="M4684" s="138">
        <f t="shared" si="155"/>
        <v>-4.911630351904491E-3</v>
      </c>
    </row>
    <row r="4685" spans="9:13" x14ac:dyDescent="0.25">
      <c r="I4685" s="135">
        <v>40522</v>
      </c>
      <c r="J4685" s="136">
        <v>1240.4000000000001</v>
      </c>
      <c r="K4685" s="136">
        <v>21843.42</v>
      </c>
      <c r="L4685" s="138">
        <f t="shared" si="154"/>
        <v>6.0016220600162947E-3</v>
      </c>
      <c r="M4685" s="138">
        <f t="shared" si="155"/>
        <v>1.638412871789702E-3</v>
      </c>
    </row>
    <row r="4686" spans="9:13" x14ac:dyDescent="0.25">
      <c r="I4686" s="135">
        <v>40525</v>
      </c>
      <c r="J4686" s="136">
        <v>1240.46</v>
      </c>
      <c r="K4686" s="136">
        <v>22085.82</v>
      </c>
      <c r="L4686" s="138">
        <f t="shared" si="154"/>
        <v>4.8371493066708666E-5</v>
      </c>
      <c r="M4686" s="138">
        <f t="shared" si="155"/>
        <v>1.1097163356287682E-2</v>
      </c>
    </row>
    <row r="4687" spans="9:13" x14ac:dyDescent="0.25">
      <c r="I4687" s="135">
        <v>40526</v>
      </c>
      <c r="J4687" s="136">
        <v>1241.5899999999999</v>
      </c>
      <c r="K4687" s="136">
        <v>22032.85</v>
      </c>
      <c r="L4687" s="138">
        <f t="shared" si="154"/>
        <v>9.1095238862992905E-4</v>
      </c>
      <c r="M4687" s="138">
        <f t="shared" si="155"/>
        <v>-2.3983714437589895E-3</v>
      </c>
    </row>
    <row r="4688" spans="9:13" x14ac:dyDescent="0.25">
      <c r="I4688" s="135">
        <v>40527</v>
      </c>
      <c r="J4688" s="136">
        <v>1235.23</v>
      </c>
      <c r="K4688" s="136">
        <v>21972.9</v>
      </c>
      <c r="L4688" s="138">
        <f t="shared" si="154"/>
        <v>-5.1224639373705491E-3</v>
      </c>
      <c r="M4688" s="138">
        <f t="shared" si="155"/>
        <v>-2.7209371461248588E-3</v>
      </c>
    </row>
    <row r="4689" spans="9:13" x14ac:dyDescent="0.25">
      <c r="I4689" s="135">
        <v>40528</v>
      </c>
      <c r="J4689" s="136">
        <v>1242.8699999999999</v>
      </c>
      <c r="K4689" s="136">
        <v>22041.439999999999</v>
      </c>
      <c r="L4689" s="138">
        <f t="shared" si="154"/>
        <v>6.1850829400191647E-3</v>
      </c>
      <c r="M4689" s="138">
        <f t="shared" si="155"/>
        <v>3.1192969521545736E-3</v>
      </c>
    </row>
    <row r="4690" spans="9:13" x14ac:dyDescent="0.25">
      <c r="I4690" s="135">
        <v>40529</v>
      </c>
      <c r="J4690" s="136">
        <v>1243.9100000000001</v>
      </c>
      <c r="K4690" s="136">
        <v>22035.58</v>
      </c>
      <c r="L4690" s="138">
        <f t="shared" si="154"/>
        <v>8.3677295292362928E-4</v>
      </c>
      <c r="M4690" s="138">
        <f t="shared" si="155"/>
        <v>-2.6586284743632653E-4</v>
      </c>
    </row>
    <row r="4691" spans="9:13" x14ac:dyDescent="0.25">
      <c r="I4691" s="135">
        <v>40532</v>
      </c>
      <c r="J4691" s="136">
        <v>1247.08</v>
      </c>
      <c r="K4691" s="136">
        <v>22092.86</v>
      </c>
      <c r="L4691" s="138">
        <f t="shared" si="154"/>
        <v>2.5484158821778465E-3</v>
      </c>
      <c r="M4691" s="138">
        <f t="shared" si="155"/>
        <v>2.5994323725537895E-3</v>
      </c>
    </row>
    <row r="4692" spans="9:13" x14ac:dyDescent="0.25">
      <c r="I4692" s="135">
        <v>40533</v>
      </c>
      <c r="J4692" s="136">
        <v>1254.5999999999999</v>
      </c>
      <c r="K4692" s="136">
        <v>22445.14</v>
      </c>
      <c r="L4692" s="138">
        <f t="shared" si="154"/>
        <v>6.0300862815536949E-3</v>
      </c>
      <c r="M4692" s="138">
        <f t="shared" si="155"/>
        <v>1.594542309144216E-2</v>
      </c>
    </row>
    <row r="4693" spans="9:13" x14ac:dyDescent="0.25">
      <c r="I4693" s="135">
        <v>40534</v>
      </c>
      <c r="J4693" s="136">
        <v>1258.8399999999999</v>
      </c>
      <c r="K4693" s="136">
        <v>22718.62</v>
      </c>
      <c r="L4693" s="138">
        <f t="shared" si="154"/>
        <v>3.3795632073967872E-3</v>
      </c>
      <c r="M4693" s="138">
        <f t="shared" si="155"/>
        <v>1.2184374880263592E-2</v>
      </c>
    </row>
    <row r="4694" spans="9:13" x14ac:dyDescent="0.25">
      <c r="I4694" s="135">
        <v>40535</v>
      </c>
      <c r="J4694" s="136">
        <v>1256.77</v>
      </c>
      <c r="K4694" s="136">
        <v>22689.38</v>
      </c>
      <c r="L4694" s="138">
        <f t="shared" si="154"/>
        <v>-1.6443710082297484E-3</v>
      </c>
      <c r="M4694" s="138">
        <f t="shared" si="155"/>
        <v>-1.2870500056780722E-3</v>
      </c>
    </row>
    <row r="4695" spans="9:13" x14ac:dyDescent="0.25">
      <c r="I4695" s="135">
        <v>40536</v>
      </c>
      <c r="J4695" s="136">
        <v>1256.77</v>
      </c>
      <c r="K4695" s="136">
        <v>22791.27</v>
      </c>
      <c r="L4695" s="138">
        <f t="shared" si="154"/>
        <v>0</v>
      </c>
      <c r="M4695" s="138">
        <f t="shared" si="155"/>
        <v>4.490647166207248E-3</v>
      </c>
    </row>
    <row r="4696" spans="9:13" x14ac:dyDescent="0.25">
      <c r="I4696" s="135">
        <v>40539</v>
      </c>
      <c r="J4696" s="136">
        <v>1257.54</v>
      </c>
      <c r="K4696" s="136">
        <v>22959.71</v>
      </c>
      <c r="L4696" s="138">
        <f t="shared" si="154"/>
        <v>6.1268171582706604E-4</v>
      </c>
      <c r="M4696" s="138">
        <f t="shared" si="155"/>
        <v>7.3905491005985492E-3</v>
      </c>
    </row>
    <row r="4697" spans="9:13" x14ac:dyDescent="0.25">
      <c r="I4697" s="135">
        <v>40540</v>
      </c>
      <c r="J4697" s="136">
        <v>1258.51</v>
      </c>
      <c r="K4697" s="136">
        <v>23057.3</v>
      </c>
      <c r="L4697" s="138">
        <f t="shared" si="154"/>
        <v>7.7134723348762455E-4</v>
      </c>
      <c r="M4697" s="138">
        <f t="shared" si="155"/>
        <v>4.2504892265625375E-3</v>
      </c>
    </row>
    <row r="4698" spans="9:13" x14ac:dyDescent="0.25">
      <c r="I4698" s="135">
        <v>40541</v>
      </c>
      <c r="J4698" s="136">
        <v>1259.78</v>
      </c>
      <c r="K4698" s="136">
        <v>23178.45</v>
      </c>
      <c r="L4698" s="138">
        <f t="shared" si="154"/>
        <v>1.0091298440218844E-3</v>
      </c>
      <c r="M4698" s="138">
        <f t="shared" si="155"/>
        <v>5.2543012408218419E-3</v>
      </c>
    </row>
    <row r="4699" spans="9:13" x14ac:dyDescent="0.25">
      <c r="I4699" s="135">
        <v>40542</v>
      </c>
      <c r="J4699" s="136">
        <v>1257.8800000000001</v>
      </c>
      <c r="K4699" s="136">
        <v>23252.57</v>
      </c>
      <c r="L4699" s="138">
        <f t="shared" si="154"/>
        <v>-1.508199844417171E-3</v>
      </c>
      <c r="M4699" s="138">
        <f t="shared" si="155"/>
        <v>3.1977979545655113E-3</v>
      </c>
    </row>
    <row r="4700" spans="9:13" x14ac:dyDescent="0.25">
      <c r="I4700" s="135">
        <v>40543</v>
      </c>
      <c r="J4700" s="136">
        <v>1257.6400000000001</v>
      </c>
      <c r="K4700" s="136">
        <v>23374.57</v>
      </c>
      <c r="L4700" s="138">
        <f t="shared" si="154"/>
        <v>-1.9079721436067755E-4</v>
      </c>
      <c r="M4700" s="138">
        <f t="shared" si="155"/>
        <v>5.2467318666280759E-3</v>
      </c>
    </row>
    <row r="4701" spans="9:13" x14ac:dyDescent="0.25">
      <c r="I4701" s="135">
        <v>40546</v>
      </c>
      <c r="J4701" s="136">
        <v>1271.8699999999999</v>
      </c>
      <c r="K4701" s="136">
        <v>23647.919999999998</v>
      </c>
      <c r="L4701" s="138">
        <f t="shared" si="154"/>
        <v>1.1314843675455448E-2</v>
      </c>
      <c r="M4701" s="138">
        <f t="shared" si="155"/>
        <v>1.1694332772752549E-2</v>
      </c>
    </row>
    <row r="4702" spans="9:13" x14ac:dyDescent="0.25">
      <c r="I4702" s="135">
        <v>40547</v>
      </c>
      <c r="J4702" s="136">
        <v>1270.2</v>
      </c>
      <c r="K4702" s="136">
        <v>23490.09</v>
      </c>
      <c r="L4702" s="138">
        <f t="shared" si="154"/>
        <v>-1.313027274799976E-3</v>
      </c>
      <c r="M4702" s="138">
        <f t="shared" si="155"/>
        <v>-6.6741599261160439E-3</v>
      </c>
    </row>
    <row r="4703" spans="9:13" x14ac:dyDescent="0.25">
      <c r="I4703" s="135">
        <v>40548</v>
      </c>
      <c r="J4703" s="136">
        <v>1276.56</v>
      </c>
      <c r="K4703" s="136">
        <v>23495.61</v>
      </c>
      <c r="L4703" s="138">
        <f t="shared" si="154"/>
        <v>5.0070854983466379E-3</v>
      </c>
      <c r="M4703" s="138">
        <f t="shared" si="155"/>
        <v>2.3499271394875185E-4</v>
      </c>
    </row>
    <row r="4704" spans="9:13" x14ac:dyDescent="0.25">
      <c r="I4704" s="135">
        <v>40549</v>
      </c>
      <c r="J4704" s="136">
        <v>1273.8499999999999</v>
      </c>
      <c r="K4704" s="136">
        <v>23305.040000000001</v>
      </c>
      <c r="L4704" s="138">
        <f t="shared" si="154"/>
        <v>-2.1228927743310432E-3</v>
      </c>
      <c r="M4704" s="138">
        <f t="shared" si="155"/>
        <v>-8.1108768829581228E-3</v>
      </c>
    </row>
    <row r="4705" spans="9:13" x14ac:dyDescent="0.25">
      <c r="I4705" s="135">
        <v>40550</v>
      </c>
      <c r="J4705" s="136">
        <v>1271.5</v>
      </c>
      <c r="K4705" s="136">
        <v>22928.85</v>
      </c>
      <c r="L4705" s="138">
        <f t="shared" si="154"/>
        <v>-1.844801193233041E-3</v>
      </c>
      <c r="M4705" s="138">
        <f t="shared" si="155"/>
        <v>-1.6142001901734659E-2</v>
      </c>
    </row>
    <row r="4706" spans="9:13" x14ac:dyDescent="0.25">
      <c r="I4706" s="135">
        <v>40553</v>
      </c>
      <c r="J4706" s="136">
        <v>1269.75</v>
      </c>
      <c r="K4706" s="136">
        <v>22502.52</v>
      </c>
      <c r="L4706" s="138">
        <f t="shared" si="154"/>
        <v>-1.3763271726307512E-3</v>
      </c>
      <c r="M4706" s="138">
        <f t="shared" si="155"/>
        <v>-1.8593605872078107E-2</v>
      </c>
    </row>
    <row r="4707" spans="9:13" x14ac:dyDescent="0.25">
      <c r="I4707" s="135">
        <v>40554</v>
      </c>
      <c r="J4707" s="136">
        <v>1274.48</v>
      </c>
      <c r="K4707" s="136">
        <v>22675.23</v>
      </c>
      <c r="L4707" s="138">
        <f t="shared" si="154"/>
        <v>3.7251427446347851E-3</v>
      </c>
      <c r="M4707" s="138">
        <f t="shared" si="155"/>
        <v>7.6751403842769223E-3</v>
      </c>
    </row>
    <row r="4708" spans="9:13" x14ac:dyDescent="0.25">
      <c r="I4708" s="135">
        <v>40555</v>
      </c>
      <c r="J4708" s="136">
        <v>1285.96</v>
      </c>
      <c r="K4708" s="136">
        <v>22631.86</v>
      </c>
      <c r="L4708" s="138">
        <f t="shared" si="154"/>
        <v>9.0075952545351969E-3</v>
      </c>
      <c r="M4708" s="138">
        <f t="shared" si="155"/>
        <v>-1.9126597613342393E-3</v>
      </c>
    </row>
    <row r="4709" spans="9:13" x14ac:dyDescent="0.25">
      <c r="I4709" s="135">
        <v>40556</v>
      </c>
      <c r="J4709" s="136">
        <v>1283.76</v>
      </c>
      <c r="K4709" s="136">
        <v>22166.93</v>
      </c>
      <c r="L4709" s="138">
        <f t="shared" si="154"/>
        <v>-1.7107841612492188E-3</v>
      </c>
      <c r="M4709" s="138">
        <f t="shared" si="155"/>
        <v>-2.0543163487225544E-2</v>
      </c>
    </row>
    <row r="4710" spans="9:13" x14ac:dyDescent="0.25">
      <c r="I4710" s="135">
        <v>40557</v>
      </c>
      <c r="J4710" s="136">
        <v>1293.24</v>
      </c>
      <c r="K4710" s="136">
        <v>21792.57</v>
      </c>
      <c r="L4710" s="138">
        <f t="shared" si="154"/>
        <v>7.3845578612824966E-3</v>
      </c>
      <c r="M4710" s="138">
        <f t="shared" si="155"/>
        <v>-1.6888220425652113E-2</v>
      </c>
    </row>
    <row r="4711" spans="9:13" x14ac:dyDescent="0.25">
      <c r="I4711" s="135">
        <v>40560</v>
      </c>
      <c r="J4711" s="136">
        <v>1293.24</v>
      </c>
      <c r="K4711" s="136">
        <v>21819.53</v>
      </c>
      <c r="L4711" s="138">
        <f t="shared" si="154"/>
        <v>0</v>
      </c>
      <c r="M4711" s="138">
        <f t="shared" si="155"/>
        <v>1.2371188896031595E-3</v>
      </c>
    </row>
    <row r="4712" spans="9:13" x14ac:dyDescent="0.25">
      <c r="I4712" s="135">
        <v>40561</v>
      </c>
      <c r="J4712" s="136">
        <v>1295.02</v>
      </c>
      <c r="K4712" s="136">
        <v>22119.08</v>
      </c>
      <c r="L4712" s="138">
        <f t="shared" si="154"/>
        <v>1.3763879867619102E-3</v>
      </c>
      <c r="M4712" s="138">
        <f t="shared" si="155"/>
        <v>1.3728526691454992E-2</v>
      </c>
    </row>
    <row r="4713" spans="9:13" x14ac:dyDescent="0.25">
      <c r="I4713" s="135">
        <v>40562</v>
      </c>
      <c r="J4713" s="136">
        <v>1281.92</v>
      </c>
      <c r="K4713" s="136">
        <v>22128.27</v>
      </c>
      <c r="L4713" s="138">
        <f t="shared" si="154"/>
        <v>-1.0115673889206275E-2</v>
      </c>
      <c r="M4713" s="138">
        <f t="shared" si="155"/>
        <v>4.1547840145244241E-4</v>
      </c>
    </row>
    <row r="4714" spans="9:13" x14ac:dyDescent="0.25">
      <c r="I4714" s="135">
        <v>40563</v>
      </c>
      <c r="J4714" s="136">
        <v>1280.26</v>
      </c>
      <c r="K4714" s="136">
        <v>21705.47</v>
      </c>
      <c r="L4714" s="138">
        <f t="shared" si="154"/>
        <v>-1.2949326010984162E-3</v>
      </c>
      <c r="M4714" s="138">
        <f t="shared" si="155"/>
        <v>-1.9106780602369696E-2</v>
      </c>
    </row>
    <row r="4715" spans="9:13" x14ac:dyDescent="0.25">
      <c r="I4715" s="135">
        <v>40564</v>
      </c>
      <c r="J4715" s="136">
        <v>1283.3499999999999</v>
      </c>
      <c r="K4715" s="136">
        <v>21651.64</v>
      </c>
      <c r="L4715" s="138">
        <f t="shared" si="154"/>
        <v>2.4135722431380484E-3</v>
      </c>
      <c r="M4715" s="138">
        <f t="shared" si="155"/>
        <v>-2.4800200133884105E-3</v>
      </c>
    </row>
    <row r="4716" spans="9:13" x14ac:dyDescent="0.25">
      <c r="I4716" s="135">
        <v>40567</v>
      </c>
      <c r="J4716" s="136">
        <v>1290.8399999999999</v>
      </c>
      <c r="K4716" s="136">
        <v>21857.05</v>
      </c>
      <c r="L4716" s="138">
        <f t="shared" si="154"/>
        <v>5.8362878404176642E-3</v>
      </c>
      <c r="M4716" s="138">
        <f t="shared" si="155"/>
        <v>9.4870411663966273E-3</v>
      </c>
    </row>
    <row r="4717" spans="9:13" x14ac:dyDescent="0.25">
      <c r="I4717" s="135">
        <v>40568</v>
      </c>
      <c r="J4717" s="136">
        <v>1291.18</v>
      </c>
      <c r="K4717" s="136">
        <v>21735.14</v>
      </c>
      <c r="L4717" s="138">
        <f t="shared" si="154"/>
        <v>2.6339437885419229E-4</v>
      </c>
      <c r="M4717" s="138">
        <f t="shared" si="155"/>
        <v>-5.5776053950555935E-3</v>
      </c>
    </row>
    <row r="4718" spans="9:13" x14ac:dyDescent="0.25">
      <c r="I4718" s="135">
        <v>40569</v>
      </c>
      <c r="J4718" s="136">
        <v>1296.6300000000001</v>
      </c>
      <c r="K4718" s="136">
        <v>22005.95</v>
      </c>
      <c r="L4718" s="138">
        <f t="shared" si="154"/>
        <v>4.220945181926645E-3</v>
      </c>
      <c r="M4718" s="138">
        <f t="shared" si="155"/>
        <v>1.2459547074461048E-2</v>
      </c>
    </row>
    <row r="4719" spans="9:13" x14ac:dyDescent="0.25">
      <c r="I4719" s="135">
        <v>40570</v>
      </c>
      <c r="J4719" s="136">
        <v>1299.54</v>
      </c>
      <c r="K4719" s="136">
        <v>22502.92</v>
      </c>
      <c r="L4719" s="138">
        <f t="shared" si="154"/>
        <v>2.2442794012168888E-3</v>
      </c>
      <c r="M4719" s="138">
        <f t="shared" si="155"/>
        <v>2.2583437661177888E-2</v>
      </c>
    </row>
    <row r="4720" spans="9:13" x14ac:dyDescent="0.25">
      <c r="I4720" s="135">
        <v>40571</v>
      </c>
      <c r="J4720" s="136">
        <v>1276.3399999999999</v>
      </c>
      <c r="K4720" s="136">
        <v>22530.71</v>
      </c>
      <c r="L4720" s="138">
        <f t="shared" si="154"/>
        <v>-1.7852470874309405E-2</v>
      </c>
      <c r="M4720" s="138">
        <f t="shared" si="155"/>
        <v>1.2349508419352189E-3</v>
      </c>
    </row>
    <row r="4721" spans="9:13" x14ac:dyDescent="0.25">
      <c r="I4721" s="135">
        <v>40574</v>
      </c>
      <c r="J4721" s="136">
        <v>1286.1199999999999</v>
      </c>
      <c r="K4721" s="136">
        <v>22887.41</v>
      </c>
      <c r="L4721" s="138">
        <f t="shared" si="154"/>
        <v>7.6625350611905707E-3</v>
      </c>
      <c r="M4721" s="138">
        <f t="shared" si="155"/>
        <v>1.5831724788078171E-2</v>
      </c>
    </row>
    <row r="4722" spans="9:13" x14ac:dyDescent="0.25">
      <c r="I4722" s="135">
        <v>40575</v>
      </c>
      <c r="J4722" s="136">
        <v>1307.5899999999999</v>
      </c>
      <c r="K4722" s="136">
        <v>23218.52</v>
      </c>
      <c r="L4722" s="138">
        <f t="shared" si="154"/>
        <v>1.6693621124000895E-2</v>
      </c>
      <c r="M4722" s="138">
        <f t="shared" si="155"/>
        <v>1.4466905604434952E-2</v>
      </c>
    </row>
    <row r="4723" spans="9:13" x14ac:dyDescent="0.25">
      <c r="I4723" s="135">
        <v>40576</v>
      </c>
      <c r="J4723" s="136">
        <v>1304.03</v>
      </c>
      <c r="K4723" s="136">
        <v>23419.93</v>
      </c>
      <c r="L4723" s="138">
        <f t="shared" si="154"/>
        <v>-2.7225659419236503E-3</v>
      </c>
      <c r="M4723" s="138">
        <f t="shared" si="155"/>
        <v>8.6745408406737317E-3</v>
      </c>
    </row>
    <row r="4724" spans="9:13" x14ac:dyDescent="0.25">
      <c r="I4724" s="135">
        <v>40577</v>
      </c>
      <c r="J4724" s="136">
        <v>1307.0999999999999</v>
      </c>
      <c r="K4724" s="136">
        <v>23724.080000000002</v>
      </c>
      <c r="L4724" s="138">
        <f t="shared" si="154"/>
        <v>2.3542403165570857E-3</v>
      </c>
      <c r="M4724" s="138">
        <f t="shared" si="155"/>
        <v>1.2986802266274983E-2</v>
      </c>
    </row>
    <row r="4725" spans="9:13" x14ac:dyDescent="0.25">
      <c r="I4725" s="135">
        <v>40578</v>
      </c>
      <c r="J4725" s="136">
        <v>1310.87</v>
      </c>
      <c r="K4725" s="136">
        <v>23701.56</v>
      </c>
      <c r="L4725" s="138">
        <f t="shared" si="154"/>
        <v>2.8842475709585967E-3</v>
      </c>
      <c r="M4725" s="138">
        <f t="shared" si="155"/>
        <v>-9.4924650397403964E-4</v>
      </c>
    </row>
    <row r="4726" spans="9:13" x14ac:dyDescent="0.25">
      <c r="I4726" s="135">
        <v>40581</v>
      </c>
      <c r="J4726" s="136">
        <v>1319.05</v>
      </c>
      <c r="K4726" s="136">
        <v>23777.040000000001</v>
      </c>
      <c r="L4726" s="138">
        <f t="shared" si="154"/>
        <v>6.2401306002884075E-3</v>
      </c>
      <c r="M4726" s="138">
        <f t="shared" si="155"/>
        <v>3.1846005073083612E-3</v>
      </c>
    </row>
    <row r="4727" spans="9:13" x14ac:dyDescent="0.25">
      <c r="I4727" s="135">
        <v>40582</v>
      </c>
      <c r="J4727" s="136">
        <v>1324.57</v>
      </c>
      <c r="K4727" s="136">
        <v>23487.93</v>
      </c>
      <c r="L4727" s="138">
        <f t="shared" si="154"/>
        <v>4.1848299912815908E-3</v>
      </c>
      <c r="M4727" s="138">
        <f t="shared" si="155"/>
        <v>-1.2159209052093977E-2</v>
      </c>
    </row>
    <row r="4728" spans="9:13" x14ac:dyDescent="0.25">
      <c r="I4728" s="135">
        <v>40583</v>
      </c>
      <c r="J4728" s="136">
        <v>1320.88</v>
      </c>
      <c r="K4728" s="136">
        <v>22989.58</v>
      </c>
      <c r="L4728" s="138">
        <f t="shared" si="154"/>
        <v>-2.7858097344797385E-3</v>
      </c>
      <c r="M4728" s="138">
        <f t="shared" si="155"/>
        <v>-2.1217280535151397E-2</v>
      </c>
    </row>
    <row r="4729" spans="9:13" x14ac:dyDescent="0.25">
      <c r="I4729" s="135">
        <v>40584</v>
      </c>
      <c r="J4729" s="136">
        <v>1321.87</v>
      </c>
      <c r="K4729" s="136">
        <v>22861.64</v>
      </c>
      <c r="L4729" s="138">
        <f t="shared" si="154"/>
        <v>7.4950033311109389E-4</v>
      </c>
      <c r="M4729" s="138">
        <f t="shared" si="155"/>
        <v>-5.5651299414779358E-3</v>
      </c>
    </row>
    <row r="4730" spans="9:13" x14ac:dyDescent="0.25">
      <c r="I4730" s="135">
        <v>40585</v>
      </c>
      <c r="J4730" s="136">
        <v>1329.15</v>
      </c>
      <c r="K4730" s="136">
        <v>22772.1</v>
      </c>
      <c r="L4730" s="138">
        <f t="shared" si="154"/>
        <v>5.507349436782891E-3</v>
      </c>
      <c r="M4730" s="138">
        <f t="shared" si="155"/>
        <v>-3.9166044080827479E-3</v>
      </c>
    </row>
    <row r="4731" spans="9:13" x14ac:dyDescent="0.25">
      <c r="I4731" s="135">
        <v>40588</v>
      </c>
      <c r="J4731" s="136">
        <v>1332.32</v>
      </c>
      <c r="K4731" s="136">
        <v>22985.35</v>
      </c>
      <c r="L4731" s="138">
        <f t="shared" si="154"/>
        <v>2.3849828837977996E-3</v>
      </c>
      <c r="M4731" s="138">
        <f t="shared" si="155"/>
        <v>9.364529402207087E-3</v>
      </c>
    </row>
    <row r="4732" spans="9:13" x14ac:dyDescent="0.25">
      <c r="I4732" s="135">
        <v>40589</v>
      </c>
      <c r="J4732" s="136">
        <v>1328.01</v>
      </c>
      <c r="K4732" s="136">
        <v>22761.08</v>
      </c>
      <c r="L4732" s="138">
        <f t="shared" si="154"/>
        <v>-3.2349585685120283E-3</v>
      </c>
      <c r="M4732" s="138">
        <f t="shared" si="155"/>
        <v>-9.7570844037613881E-3</v>
      </c>
    </row>
    <row r="4733" spans="9:13" x14ac:dyDescent="0.25">
      <c r="I4733" s="135">
        <v>40590</v>
      </c>
      <c r="J4733" s="136">
        <v>1336.32</v>
      </c>
      <c r="K4733" s="136">
        <v>22788.76</v>
      </c>
      <c r="L4733" s="138">
        <f t="shared" si="154"/>
        <v>6.2574830008809762E-3</v>
      </c>
      <c r="M4733" s="138">
        <f t="shared" si="155"/>
        <v>1.2161110105494402E-3</v>
      </c>
    </row>
    <row r="4734" spans="9:13" x14ac:dyDescent="0.25">
      <c r="I4734" s="135">
        <v>40591</v>
      </c>
      <c r="J4734" s="136">
        <v>1340.43</v>
      </c>
      <c r="K4734" s="136">
        <v>22793.27</v>
      </c>
      <c r="L4734" s="138">
        <f t="shared" si="154"/>
        <v>3.0756106321840034E-3</v>
      </c>
      <c r="M4734" s="138">
        <f t="shared" si="155"/>
        <v>1.979045810303868E-4</v>
      </c>
    </row>
    <row r="4735" spans="9:13" x14ac:dyDescent="0.25">
      <c r="I4735" s="135">
        <v>40592</v>
      </c>
      <c r="J4735" s="136">
        <v>1343.01</v>
      </c>
      <c r="K4735" s="136">
        <v>23041.59</v>
      </c>
      <c r="L4735" s="138">
        <f t="shared" si="154"/>
        <v>1.9247554889102207E-3</v>
      </c>
      <c r="M4735" s="138">
        <f t="shared" si="155"/>
        <v>1.0894443842414876E-2</v>
      </c>
    </row>
    <row r="4736" spans="9:13" x14ac:dyDescent="0.25">
      <c r="I4736" s="135">
        <v>40595</v>
      </c>
      <c r="J4736" s="136">
        <v>1343.01</v>
      </c>
      <c r="K4736" s="136">
        <v>23028.9</v>
      </c>
      <c r="L4736" s="138">
        <f t="shared" si="154"/>
        <v>0</v>
      </c>
      <c r="M4736" s="138">
        <f t="shared" si="155"/>
        <v>-5.5074324297926878E-4</v>
      </c>
    </row>
    <row r="4737" spans="9:13" x14ac:dyDescent="0.25">
      <c r="I4737" s="135">
        <v>40596</v>
      </c>
      <c r="J4737" s="136">
        <v>1315.44</v>
      </c>
      <c r="K4737" s="136">
        <v>22694.93</v>
      </c>
      <c r="L4737" s="138">
        <f t="shared" si="154"/>
        <v>-2.0528514307413898E-2</v>
      </c>
      <c r="M4737" s="138">
        <f t="shared" si="155"/>
        <v>-1.4502212437415644E-2</v>
      </c>
    </row>
    <row r="4738" spans="9:13" x14ac:dyDescent="0.25">
      <c r="I4738" s="135">
        <v>40597</v>
      </c>
      <c r="J4738" s="136">
        <v>1307.4000000000001</v>
      </c>
      <c r="K4738" s="136">
        <v>22616.51</v>
      </c>
      <c r="L4738" s="138">
        <f t="shared" si="154"/>
        <v>-6.1120233534026356E-3</v>
      </c>
      <c r="M4738" s="138">
        <f t="shared" si="155"/>
        <v>-3.4553973067994433E-3</v>
      </c>
    </row>
    <row r="4739" spans="9:13" x14ac:dyDescent="0.25">
      <c r="I4739" s="135">
        <v>40598</v>
      </c>
      <c r="J4739" s="136">
        <v>1306.0999999999999</v>
      </c>
      <c r="K4739" s="136">
        <v>22635.95</v>
      </c>
      <c r="L4739" s="138">
        <f t="shared" si="154"/>
        <v>-9.9433991127442388E-4</v>
      </c>
      <c r="M4739" s="138">
        <f t="shared" si="155"/>
        <v>8.5954906393613908E-4</v>
      </c>
    </row>
    <row r="4740" spans="9:13" x14ac:dyDescent="0.25">
      <c r="I4740" s="135">
        <v>40599</v>
      </c>
      <c r="J4740" s="136">
        <v>1319.88</v>
      </c>
      <c r="K4740" s="136">
        <v>22766.73</v>
      </c>
      <c r="L4740" s="138">
        <f t="shared" si="154"/>
        <v>1.0550493836612971E-2</v>
      </c>
      <c r="M4740" s="138">
        <f t="shared" si="155"/>
        <v>5.7775352923115147E-3</v>
      </c>
    </row>
    <row r="4741" spans="9:13" x14ac:dyDescent="0.25">
      <c r="I4741" s="135">
        <v>40602</v>
      </c>
      <c r="J4741" s="136">
        <v>1327.22</v>
      </c>
      <c r="K4741" s="136">
        <v>22842.959999999999</v>
      </c>
      <c r="L4741" s="138">
        <f t="shared" si="154"/>
        <v>5.5611116162074719E-3</v>
      </c>
      <c r="M4741" s="138">
        <f t="shared" si="155"/>
        <v>3.3483069373598916E-3</v>
      </c>
    </row>
    <row r="4742" spans="9:13" x14ac:dyDescent="0.25">
      <c r="I4742" s="135">
        <v>40603</v>
      </c>
      <c r="J4742" s="136">
        <v>1306.33</v>
      </c>
      <c r="K4742" s="136">
        <v>22689.040000000001</v>
      </c>
      <c r="L4742" s="138">
        <f t="shared" si="154"/>
        <v>-1.5739666370307936E-2</v>
      </c>
      <c r="M4742" s="138">
        <f t="shared" si="155"/>
        <v>-6.7381810413360728E-3</v>
      </c>
    </row>
    <row r="4743" spans="9:13" x14ac:dyDescent="0.25">
      <c r="I4743" s="135">
        <v>40604</v>
      </c>
      <c r="J4743" s="136">
        <v>1308.44</v>
      </c>
      <c r="K4743" s="136">
        <v>22709.279999999999</v>
      </c>
      <c r="L4743" s="138">
        <f t="shared" ref="L4743:L4806" si="156">(J4743-J4742)/J4742</f>
        <v>1.6152120827050802E-3</v>
      </c>
      <c r="M4743" s="138">
        <f t="shared" ref="M4743:M4806" si="157">(K4743-K4742)/K4742</f>
        <v>8.9206066012479865E-4</v>
      </c>
    </row>
    <row r="4744" spans="9:13" x14ac:dyDescent="0.25">
      <c r="I4744" s="135">
        <v>40605</v>
      </c>
      <c r="J4744" s="136">
        <v>1330.97</v>
      </c>
      <c r="K4744" s="136">
        <v>22623.39</v>
      </c>
      <c r="L4744" s="138">
        <f t="shared" si="156"/>
        <v>1.7218978325333964E-2</v>
      </c>
      <c r="M4744" s="138">
        <f t="shared" si="157"/>
        <v>-3.7821542558812708E-3</v>
      </c>
    </row>
    <row r="4745" spans="9:13" x14ac:dyDescent="0.25">
      <c r="I4745" s="135">
        <v>40606</v>
      </c>
      <c r="J4745" s="136">
        <v>1321.15</v>
      </c>
      <c r="K4745" s="136">
        <v>22662.51</v>
      </c>
      <c r="L4745" s="138">
        <f t="shared" si="156"/>
        <v>-7.3780776426214988E-3</v>
      </c>
      <c r="M4745" s="138">
        <f t="shared" si="157"/>
        <v>1.7291838225835731E-3</v>
      </c>
    </row>
    <row r="4746" spans="9:13" x14ac:dyDescent="0.25">
      <c r="I4746" s="135">
        <v>40609</v>
      </c>
      <c r="J4746" s="136">
        <v>1310.1300000000001</v>
      </c>
      <c r="K4746" s="136">
        <v>22563.34</v>
      </c>
      <c r="L4746" s="138">
        <f t="shared" si="156"/>
        <v>-8.3412178783635327E-3</v>
      </c>
      <c r="M4746" s="138">
        <f t="shared" si="157"/>
        <v>-4.3759495307447525E-3</v>
      </c>
    </row>
    <row r="4747" spans="9:13" x14ac:dyDescent="0.25">
      <c r="I4747" s="135">
        <v>40610</v>
      </c>
      <c r="J4747" s="136">
        <v>1321.82</v>
      </c>
      <c r="K4747" s="136">
        <v>22442.21</v>
      </c>
      <c r="L4747" s="138">
        <f t="shared" si="156"/>
        <v>8.9227786555531336E-3</v>
      </c>
      <c r="M4747" s="138">
        <f t="shared" si="157"/>
        <v>-5.3684427926007855E-3</v>
      </c>
    </row>
    <row r="4748" spans="9:13" x14ac:dyDescent="0.25">
      <c r="I4748" s="135">
        <v>40611</v>
      </c>
      <c r="J4748" s="136">
        <v>1320.02</v>
      </c>
      <c r="K4748" s="136">
        <v>22167.65</v>
      </c>
      <c r="L4748" s="138">
        <f t="shared" si="156"/>
        <v>-1.361758787126806E-3</v>
      </c>
      <c r="M4748" s="138">
        <f t="shared" si="157"/>
        <v>-1.223408924522129E-2</v>
      </c>
    </row>
    <row r="4749" spans="9:13" x14ac:dyDescent="0.25">
      <c r="I4749" s="135">
        <v>40612</v>
      </c>
      <c r="J4749" s="136">
        <v>1295.1099999999999</v>
      </c>
      <c r="K4749" s="136">
        <v>21625.29</v>
      </c>
      <c r="L4749" s="138">
        <f t="shared" si="156"/>
        <v>-1.8870926198087969E-2</v>
      </c>
      <c r="M4749" s="138">
        <f t="shared" si="157"/>
        <v>-2.4466283074660623E-2</v>
      </c>
    </row>
    <row r="4750" spans="9:13" x14ac:dyDescent="0.25">
      <c r="I4750" s="135">
        <v>40613</v>
      </c>
      <c r="J4750" s="136">
        <v>1304.28</v>
      </c>
      <c r="K4750" s="136">
        <v>21784.13</v>
      </c>
      <c r="L4750" s="138">
        <f t="shared" si="156"/>
        <v>7.0804796503772449E-3</v>
      </c>
      <c r="M4750" s="138">
        <f t="shared" si="157"/>
        <v>7.3451038113246173E-3</v>
      </c>
    </row>
    <row r="4751" spans="9:13" x14ac:dyDescent="0.25">
      <c r="I4751" s="135">
        <v>40616</v>
      </c>
      <c r="J4751" s="136">
        <v>1296.3900000000001</v>
      </c>
      <c r="K4751" s="136">
        <v>21453.22</v>
      </c>
      <c r="L4751" s="138">
        <f t="shared" si="156"/>
        <v>-6.0493145643572494E-3</v>
      </c>
      <c r="M4751" s="138">
        <f t="shared" si="157"/>
        <v>-1.519041614239356E-2</v>
      </c>
    </row>
    <row r="4752" spans="9:13" x14ac:dyDescent="0.25">
      <c r="I4752" s="135">
        <v>40617</v>
      </c>
      <c r="J4752" s="136">
        <v>1281.8699999999999</v>
      </c>
      <c r="K4752" s="136">
        <v>20982.75</v>
      </c>
      <c r="L4752" s="138">
        <f t="shared" si="156"/>
        <v>-1.1200333233055028E-2</v>
      </c>
      <c r="M4752" s="138">
        <f t="shared" si="157"/>
        <v>-2.1930041271193843E-2</v>
      </c>
    </row>
    <row r="4753" spans="9:13" x14ac:dyDescent="0.25">
      <c r="I4753" s="135">
        <v>40618</v>
      </c>
      <c r="J4753" s="136">
        <v>1256.8800000000001</v>
      </c>
      <c r="K4753" s="136">
        <v>20984.13</v>
      </c>
      <c r="L4753" s="138">
        <f t="shared" si="156"/>
        <v>-1.9494956586861213E-2</v>
      </c>
      <c r="M4753" s="138">
        <f t="shared" si="157"/>
        <v>6.5768309683002398E-5</v>
      </c>
    </row>
    <row r="4754" spans="9:13" x14ac:dyDescent="0.25">
      <c r="I4754" s="135">
        <v>40619</v>
      </c>
      <c r="J4754" s="136">
        <v>1273.72</v>
      </c>
      <c r="K4754" s="136">
        <v>20758.13</v>
      </c>
      <c r="L4754" s="138">
        <f t="shared" si="156"/>
        <v>1.3398255998981539E-2</v>
      </c>
      <c r="M4754" s="138">
        <f t="shared" si="157"/>
        <v>-1.0770043837890824E-2</v>
      </c>
    </row>
    <row r="4755" spans="9:13" x14ac:dyDescent="0.25">
      <c r="I4755" s="135">
        <v>40620</v>
      </c>
      <c r="J4755" s="136">
        <v>1279.2</v>
      </c>
      <c r="K4755" s="136">
        <v>20496.59</v>
      </c>
      <c r="L4755" s="138">
        <f t="shared" si="156"/>
        <v>4.3023584461263217E-3</v>
      </c>
      <c r="M4755" s="138">
        <f t="shared" si="157"/>
        <v>-1.2599400813079061E-2</v>
      </c>
    </row>
    <row r="4756" spans="9:13" x14ac:dyDescent="0.25">
      <c r="I4756" s="135">
        <v>40623</v>
      </c>
      <c r="J4756" s="136">
        <v>1298.3800000000001</v>
      </c>
      <c r="K4756" s="136">
        <v>21375.17</v>
      </c>
      <c r="L4756" s="138">
        <f t="shared" si="156"/>
        <v>1.4993746091307117E-2</v>
      </c>
      <c r="M4756" s="138">
        <f t="shared" si="157"/>
        <v>4.2864691151064546E-2</v>
      </c>
    </row>
    <row r="4757" spans="9:13" x14ac:dyDescent="0.25">
      <c r="I4757" s="135">
        <v>40624</v>
      </c>
      <c r="J4757" s="136">
        <v>1293.77</v>
      </c>
      <c r="K4757" s="136">
        <v>21961.66</v>
      </c>
      <c r="L4757" s="138">
        <f t="shared" si="156"/>
        <v>-3.5505784130994986E-3</v>
      </c>
      <c r="M4757" s="138">
        <f t="shared" si="157"/>
        <v>2.7437910435332287E-2</v>
      </c>
    </row>
    <row r="4758" spans="9:13" x14ac:dyDescent="0.25">
      <c r="I4758" s="135">
        <v>40625</v>
      </c>
      <c r="J4758" s="136">
        <v>1297.54</v>
      </c>
      <c r="K4758" s="136">
        <v>22259.34</v>
      </c>
      <c r="L4758" s="138">
        <f t="shared" si="156"/>
        <v>2.9139646150397533E-3</v>
      </c>
      <c r="M4758" s="138">
        <f t="shared" si="157"/>
        <v>1.3554530941650144E-2</v>
      </c>
    </row>
    <row r="4759" spans="9:13" x14ac:dyDescent="0.25">
      <c r="I4759" s="135">
        <v>40626</v>
      </c>
      <c r="J4759" s="136">
        <v>1309.6600000000001</v>
      </c>
      <c r="K4759" s="136">
        <v>22557.82</v>
      </c>
      <c r="L4759" s="138">
        <f t="shared" si="156"/>
        <v>9.3407525008863835E-3</v>
      </c>
      <c r="M4759" s="138">
        <f t="shared" si="157"/>
        <v>1.3409202608882363E-2</v>
      </c>
    </row>
    <row r="4760" spans="9:13" x14ac:dyDescent="0.25">
      <c r="I4760" s="135">
        <v>40627</v>
      </c>
      <c r="J4760" s="136">
        <v>1313.8</v>
      </c>
      <c r="K4760" s="136">
        <v>22242.55</v>
      </c>
      <c r="L4760" s="138">
        <f t="shared" si="156"/>
        <v>3.1611257883724575E-3</v>
      </c>
      <c r="M4760" s="138">
        <f t="shared" si="157"/>
        <v>-1.3976084568455659E-2</v>
      </c>
    </row>
    <row r="4761" spans="9:13" x14ac:dyDescent="0.25">
      <c r="I4761" s="135">
        <v>40630</v>
      </c>
      <c r="J4761" s="136">
        <v>1310.19</v>
      </c>
      <c r="K4761" s="136">
        <v>21095.67</v>
      </c>
      <c r="L4761" s="138">
        <f t="shared" si="156"/>
        <v>-2.7477546049626276E-3</v>
      </c>
      <c r="M4761" s="138">
        <f t="shared" si="157"/>
        <v>-5.1562433264171648E-2</v>
      </c>
    </row>
    <row r="4762" spans="9:13" x14ac:dyDescent="0.25">
      <c r="I4762" s="135">
        <v>40631</v>
      </c>
      <c r="J4762" s="136">
        <v>1319.44</v>
      </c>
      <c r="K4762" s="136">
        <v>21496.34</v>
      </c>
      <c r="L4762" s="138">
        <f t="shared" si="156"/>
        <v>7.0600447263374014E-3</v>
      </c>
      <c r="M4762" s="138">
        <f t="shared" si="157"/>
        <v>1.8992997141119572E-2</v>
      </c>
    </row>
    <row r="4763" spans="9:13" x14ac:dyDescent="0.25">
      <c r="I4763" s="135">
        <v>40632</v>
      </c>
      <c r="J4763" s="136">
        <v>1328.26</v>
      </c>
      <c r="K4763" s="136">
        <v>21807.64</v>
      </c>
      <c r="L4763" s="138">
        <f t="shared" si="156"/>
        <v>6.6846540956769056E-3</v>
      </c>
      <c r="M4763" s="138">
        <f t="shared" si="157"/>
        <v>1.4481534996190015E-2</v>
      </c>
    </row>
    <row r="4764" spans="9:13" x14ac:dyDescent="0.25">
      <c r="I4764" s="135">
        <v>40633</v>
      </c>
      <c r="J4764" s="136">
        <v>1325.83</v>
      </c>
      <c r="K4764" s="136">
        <v>21957.49</v>
      </c>
      <c r="L4764" s="138">
        <f t="shared" si="156"/>
        <v>-1.8294610994835827E-3</v>
      </c>
      <c r="M4764" s="138">
        <f t="shared" si="157"/>
        <v>6.8714450532016387E-3</v>
      </c>
    </row>
    <row r="4765" spans="9:13" x14ac:dyDescent="0.25">
      <c r="I4765" s="135">
        <v>40634</v>
      </c>
      <c r="J4765" s="136">
        <v>1332.41</v>
      </c>
      <c r="K4765" s="136">
        <v>21562.53</v>
      </c>
      <c r="L4765" s="138">
        <f t="shared" si="156"/>
        <v>4.9629288822851765E-3</v>
      </c>
      <c r="M4765" s="138">
        <f t="shared" si="157"/>
        <v>-1.7987483997487997E-2</v>
      </c>
    </row>
    <row r="4766" spans="9:13" x14ac:dyDescent="0.25">
      <c r="I4766" s="135">
        <v>40637</v>
      </c>
      <c r="J4766" s="136">
        <v>1332.87</v>
      </c>
      <c r="K4766" s="136">
        <v>21179.11</v>
      </c>
      <c r="L4766" s="138">
        <f t="shared" si="156"/>
        <v>3.4523907806141427E-4</v>
      </c>
      <c r="M4766" s="138">
        <f t="shared" si="157"/>
        <v>-1.7781772361591997E-2</v>
      </c>
    </row>
    <row r="4767" spans="9:13" x14ac:dyDescent="0.25">
      <c r="I4767" s="135">
        <v>40638</v>
      </c>
      <c r="J4767" s="136">
        <v>1332.63</v>
      </c>
      <c r="K4767" s="136">
        <v>21441.84</v>
      </c>
      <c r="L4767" s="138">
        <f t="shared" si="156"/>
        <v>-1.8006257174351718E-4</v>
      </c>
      <c r="M4767" s="138">
        <f t="shared" si="157"/>
        <v>1.2405148280546235E-2</v>
      </c>
    </row>
    <row r="4768" spans="9:13" x14ac:dyDescent="0.25">
      <c r="I4768" s="135">
        <v>40639</v>
      </c>
      <c r="J4768" s="136">
        <v>1335.54</v>
      </c>
      <c r="K4768" s="136">
        <v>21554.14</v>
      </c>
      <c r="L4768" s="138">
        <f t="shared" si="156"/>
        <v>2.1836518763646731E-3</v>
      </c>
      <c r="M4768" s="138">
        <f t="shared" si="157"/>
        <v>5.2374236539401127E-3</v>
      </c>
    </row>
    <row r="4769" spans="9:13" x14ac:dyDescent="0.25">
      <c r="I4769" s="135">
        <v>40640</v>
      </c>
      <c r="J4769" s="136">
        <v>1333.51</v>
      </c>
      <c r="K4769" s="136">
        <v>21147.759999999998</v>
      </c>
      <c r="L4769" s="138">
        <f t="shared" si="156"/>
        <v>-1.5199844257753215E-3</v>
      </c>
      <c r="M4769" s="138">
        <f t="shared" si="157"/>
        <v>-1.885391855114614E-2</v>
      </c>
    </row>
    <row r="4770" spans="9:13" x14ac:dyDescent="0.25">
      <c r="I4770" s="135">
        <v>40641</v>
      </c>
      <c r="J4770" s="136">
        <v>1328.17</v>
      </c>
      <c r="K4770" s="136">
        <v>21255.83</v>
      </c>
      <c r="L4770" s="138">
        <f t="shared" si="156"/>
        <v>-4.0044694078034048E-3</v>
      </c>
      <c r="M4770" s="138">
        <f t="shared" si="157"/>
        <v>5.1102338971126659E-3</v>
      </c>
    </row>
    <row r="4771" spans="9:13" x14ac:dyDescent="0.25">
      <c r="I4771" s="135">
        <v>40644</v>
      </c>
      <c r="J4771" s="136">
        <v>1324.46</v>
      </c>
      <c r="K4771" s="136">
        <v>20588.689999999999</v>
      </c>
      <c r="L4771" s="138">
        <f t="shared" si="156"/>
        <v>-2.7933171205493544E-3</v>
      </c>
      <c r="M4771" s="138">
        <f t="shared" si="157"/>
        <v>-3.1386212629664567E-2</v>
      </c>
    </row>
    <row r="4772" spans="9:13" x14ac:dyDescent="0.25">
      <c r="I4772" s="135">
        <v>40645</v>
      </c>
      <c r="J4772" s="136">
        <v>1314.16</v>
      </c>
      <c r="K4772" s="136">
        <v>19848.490000000002</v>
      </c>
      <c r="L4772" s="138">
        <f t="shared" si="156"/>
        <v>-7.776754299865571E-3</v>
      </c>
      <c r="M4772" s="138">
        <f t="shared" si="157"/>
        <v>-3.5951777407887395E-2</v>
      </c>
    </row>
    <row r="4773" spans="9:13" x14ac:dyDescent="0.25">
      <c r="I4773" s="135">
        <v>40646</v>
      </c>
      <c r="J4773" s="136">
        <v>1314.41</v>
      </c>
      <c r="K4773" s="136">
        <v>18613.96</v>
      </c>
      <c r="L4773" s="138">
        <f t="shared" si="156"/>
        <v>1.9023558775187191E-4</v>
      </c>
      <c r="M4773" s="138">
        <f t="shared" si="157"/>
        <v>-6.2197678513579741E-2</v>
      </c>
    </row>
    <row r="4774" spans="9:13" x14ac:dyDescent="0.25">
      <c r="I4774" s="135">
        <v>40647</v>
      </c>
      <c r="J4774" s="136">
        <v>1314.52</v>
      </c>
      <c r="K4774" s="136">
        <v>18730.84</v>
      </c>
      <c r="L4774" s="138">
        <f t="shared" si="156"/>
        <v>8.3687738224678721E-5</v>
      </c>
      <c r="M4774" s="138">
        <f t="shared" si="157"/>
        <v>6.2791582231830857E-3</v>
      </c>
    </row>
    <row r="4775" spans="9:13" x14ac:dyDescent="0.25">
      <c r="I4775" s="135">
        <v>40648</v>
      </c>
      <c r="J4775" s="136">
        <v>1319.68</v>
      </c>
      <c r="K4775" s="136">
        <v>19371.259999999998</v>
      </c>
      <c r="L4775" s="138">
        <f t="shared" si="156"/>
        <v>3.9253872135837278E-3</v>
      </c>
      <c r="M4775" s="138">
        <f t="shared" si="157"/>
        <v>3.4190671640994118E-2</v>
      </c>
    </row>
    <row r="4776" spans="9:13" x14ac:dyDescent="0.25">
      <c r="I4776" s="135">
        <v>40651</v>
      </c>
      <c r="J4776" s="136">
        <v>1305.1400000000001</v>
      </c>
      <c r="K4776" s="136">
        <v>18852.91</v>
      </c>
      <c r="L4776" s="138">
        <f t="shared" si="156"/>
        <v>-1.1017822502424801E-2</v>
      </c>
      <c r="M4776" s="138">
        <f t="shared" si="157"/>
        <v>-2.6758713682021644E-2</v>
      </c>
    </row>
    <row r="4777" spans="9:13" x14ac:dyDescent="0.25">
      <c r="I4777" s="135">
        <v>40652</v>
      </c>
      <c r="J4777" s="136">
        <v>1312.62</v>
      </c>
      <c r="K4777" s="136">
        <v>18999.169999999998</v>
      </c>
      <c r="L4777" s="138">
        <f t="shared" si="156"/>
        <v>5.7311859264138638E-3</v>
      </c>
      <c r="M4777" s="138">
        <f t="shared" si="157"/>
        <v>7.7579535466937681E-3</v>
      </c>
    </row>
    <row r="4778" spans="9:13" x14ac:dyDescent="0.25">
      <c r="I4778" s="135">
        <v>40653</v>
      </c>
      <c r="J4778" s="136">
        <v>1330.36</v>
      </c>
      <c r="K4778" s="136">
        <v>18798.669999999998</v>
      </c>
      <c r="L4778" s="138">
        <f t="shared" si="156"/>
        <v>1.3514954823178079E-2</v>
      </c>
      <c r="M4778" s="138">
        <f t="shared" si="157"/>
        <v>-1.0553092582465446E-2</v>
      </c>
    </row>
    <row r="4779" spans="9:13" x14ac:dyDescent="0.25">
      <c r="I4779" s="135">
        <v>40654</v>
      </c>
      <c r="J4779" s="136">
        <v>1337.38</v>
      </c>
      <c r="K4779" s="136">
        <v>18798.669999999998</v>
      </c>
      <c r="L4779" s="138">
        <f t="shared" si="156"/>
        <v>5.2767671908357213E-3</v>
      </c>
      <c r="M4779" s="138">
        <f t="shared" si="157"/>
        <v>0</v>
      </c>
    </row>
    <row r="4780" spans="9:13" x14ac:dyDescent="0.25">
      <c r="I4780" s="135">
        <v>40655</v>
      </c>
      <c r="J4780" s="136">
        <v>1337.38</v>
      </c>
      <c r="K4780" s="136">
        <v>18798.669999999998</v>
      </c>
      <c r="L4780" s="138">
        <f t="shared" si="156"/>
        <v>0</v>
      </c>
      <c r="M4780" s="138">
        <f t="shared" si="157"/>
        <v>0</v>
      </c>
    </row>
    <row r="4781" spans="9:13" x14ac:dyDescent="0.25">
      <c r="I4781" s="135">
        <v>40658</v>
      </c>
      <c r="J4781" s="136">
        <v>1335.25</v>
      </c>
      <c r="K4781" s="136">
        <v>18176.55</v>
      </c>
      <c r="L4781" s="138">
        <f t="shared" si="156"/>
        <v>-1.592666257907333E-3</v>
      </c>
      <c r="M4781" s="138">
        <f t="shared" si="157"/>
        <v>-3.3093830574184184E-2</v>
      </c>
    </row>
    <row r="4782" spans="9:13" x14ac:dyDescent="0.25">
      <c r="I4782" s="135">
        <v>40659</v>
      </c>
      <c r="J4782" s="136">
        <v>1347.24</v>
      </c>
      <c r="K4782" s="136">
        <v>17765.63</v>
      </c>
      <c r="L4782" s="138">
        <f t="shared" si="156"/>
        <v>8.9795918367347009E-3</v>
      </c>
      <c r="M4782" s="138">
        <f t="shared" si="157"/>
        <v>-2.2607150421834633E-2</v>
      </c>
    </row>
    <row r="4783" spans="9:13" x14ac:dyDescent="0.25">
      <c r="I4783" s="135">
        <v>40660</v>
      </c>
      <c r="J4783" s="136">
        <v>1355.66</v>
      </c>
      <c r="K4783" s="136">
        <v>17959.32</v>
      </c>
      <c r="L4783" s="138">
        <f t="shared" si="156"/>
        <v>6.2498144354384321E-3</v>
      </c>
      <c r="M4783" s="138">
        <f t="shared" si="157"/>
        <v>1.0902512322951603E-2</v>
      </c>
    </row>
    <row r="4784" spans="9:13" x14ac:dyDescent="0.25">
      <c r="I4784" s="135">
        <v>40661</v>
      </c>
      <c r="J4784" s="136">
        <v>1360.48</v>
      </c>
      <c r="K4784" s="136">
        <v>18971.59</v>
      </c>
      <c r="L4784" s="138">
        <f t="shared" si="156"/>
        <v>3.5554637593496422E-3</v>
      </c>
      <c r="M4784" s="138">
        <f t="shared" si="157"/>
        <v>5.6364606232307261E-2</v>
      </c>
    </row>
    <row r="4785" spans="9:13" x14ac:dyDescent="0.25">
      <c r="I4785" s="135">
        <v>40662</v>
      </c>
      <c r="J4785" s="136">
        <v>1363.61</v>
      </c>
      <c r="K4785" s="136">
        <v>19636.22</v>
      </c>
      <c r="L4785" s="138">
        <f t="shared" si="156"/>
        <v>2.3006585910854121E-3</v>
      </c>
      <c r="M4785" s="138">
        <f t="shared" si="157"/>
        <v>3.503290973503017E-2</v>
      </c>
    </row>
    <row r="4786" spans="9:13" x14ac:dyDescent="0.25">
      <c r="I4786" s="135">
        <v>40665</v>
      </c>
      <c r="J4786" s="136">
        <v>1361.22</v>
      </c>
      <c r="K4786" s="136">
        <v>19534.32</v>
      </c>
      <c r="L4786" s="138">
        <f t="shared" si="156"/>
        <v>-1.7527005522105829E-3</v>
      </c>
      <c r="M4786" s="138">
        <f t="shared" si="157"/>
        <v>-5.1893898112773968E-3</v>
      </c>
    </row>
    <row r="4787" spans="9:13" x14ac:dyDescent="0.25">
      <c r="I4787" s="135">
        <v>40666</v>
      </c>
      <c r="J4787" s="136">
        <v>1356.62</v>
      </c>
      <c r="K4787" s="136">
        <v>19485.14</v>
      </c>
      <c r="L4787" s="138">
        <f t="shared" si="156"/>
        <v>-3.3793214910155128E-3</v>
      </c>
      <c r="M4787" s="138">
        <f t="shared" si="157"/>
        <v>-2.5176202703754364E-3</v>
      </c>
    </row>
    <row r="4788" spans="9:13" x14ac:dyDescent="0.25">
      <c r="I4788" s="135">
        <v>40667</v>
      </c>
      <c r="J4788" s="136">
        <v>1347.32</v>
      </c>
      <c r="K4788" s="136">
        <v>20678.38</v>
      </c>
      <c r="L4788" s="138">
        <f t="shared" si="156"/>
        <v>-6.8552726629416902E-3</v>
      </c>
      <c r="M4788" s="138">
        <f t="shared" si="157"/>
        <v>6.1238461720059575E-2</v>
      </c>
    </row>
    <row r="4789" spans="9:13" x14ac:dyDescent="0.25">
      <c r="I4789" s="135">
        <v>40668</v>
      </c>
      <c r="J4789" s="136">
        <v>1335.1</v>
      </c>
      <c r="K4789" s="136">
        <v>20638.490000000002</v>
      </c>
      <c r="L4789" s="138">
        <f t="shared" si="156"/>
        <v>-9.0698571979930739E-3</v>
      </c>
      <c r="M4789" s="138">
        <f t="shared" si="157"/>
        <v>-1.9290679443940684E-3</v>
      </c>
    </row>
    <row r="4790" spans="9:13" x14ac:dyDescent="0.25">
      <c r="I4790" s="135">
        <v>40669</v>
      </c>
      <c r="J4790" s="136">
        <v>1340.2</v>
      </c>
      <c r="K4790" s="136">
        <v>21769.919999999998</v>
      </c>
      <c r="L4790" s="138">
        <f t="shared" si="156"/>
        <v>3.8199385813797743E-3</v>
      </c>
      <c r="M4790" s="138">
        <f t="shared" si="157"/>
        <v>5.4821355632122142E-2</v>
      </c>
    </row>
    <row r="4791" spans="9:13" x14ac:dyDescent="0.25">
      <c r="I4791" s="135">
        <v>40672</v>
      </c>
      <c r="J4791" s="136">
        <v>1346.29</v>
      </c>
      <c r="K4791" s="136">
        <v>21598.84</v>
      </c>
      <c r="L4791" s="138">
        <f t="shared" si="156"/>
        <v>4.5440978958363812E-3</v>
      </c>
      <c r="M4791" s="138">
        <f t="shared" si="157"/>
        <v>-7.8585497787772365E-3</v>
      </c>
    </row>
    <row r="4792" spans="9:13" x14ac:dyDescent="0.25">
      <c r="I4792" s="135">
        <v>40673</v>
      </c>
      <c r="J4792" s="136">
        <v>1357.16</v>
      </c>
      <c r="K4792" s="136">
        <v>21129.86</v>
      </c>
      <c r="L4792" s="138">
        <f t="shared" si="156"/>
        <v>8.0740405113312284E-3</v>
      </c>
      <c r="M4792" s="138">
        <f t="shared" si="157"/>
        <v>-2.1713203116463641E-2</v>
      </c>
    </row>
    <row r="4793" spans="9:13" x14ac:dyDescent="0.25">
      <c r="I4793" s="135">
        <v>40674</v>
      </c>
      <c r="J4793" s="136">
        <v>1342.08</v>
      </c>
      <c r="K4793" s="136">
        <v>20735.46</v>
      </c>
      <c r="L4793" s="138">
        <f t="shared" si="156"/>
        <v>-1.1111438592354736E-2</v>
      </c>
      <c r="M4793" s="138">
        <f t="shared" si="157"/>
        <v>-1.8665528309226916E-2</v>
      </c>
    </row>
    <row r="4794" spans="9:13" x14ac:dyDescent="0.25">
      <c r="I4794" s="135">
        <v>40675</v>
      </c>
      <c r="J4794" s="136">
        <v>1348.65</v>
      </c>
      <c r="K4794" s="136">
        <v>21483.63</v>
      </c>
      <c r="L4794" s="138">
        <f t="shared" si="156"/>
        <v>4.8953862660945429E-3</v>
      </c>
      <c r="M4794" s="138">
        <f t="shared" si="157"/>
        <v>3.6081668793458255E-2</v>
      </c>
    </row>
    <row r="4795" spans="9:13" x14ac:dyDescent="0.25">
      <c r="I4795" s="135">
        <v>40676</v>
      </c>
      <c r="J4795" s="136">
        <v>1337.77</v>
      </c>
      <c r="K4795" s="136">
        <v>22080.21</v>
      </c>
      <c r="L4795" s="138">
        <f t="shared" si="156"/>
        <v>-8.0673265858451845E-3</v>
      </c>
      <c r="M4795" s="138">
        <f t="shared" si="157"/>
        <v>2.7769050202409839E-2</v>
      </c>
    </row>
    <row r="4796" spans="9:13" x14ac:dyDescent="0.25">
      <c r="I4796" s="135">
        <v>40679</v>
      </c>
      <c r="J4796" s="136">
        <v>1329.47</v>
      </c>
      <c r="K4796" s="136">
        <v>22053.07</v>
      </c>
      <c r="L4796" s="138">
        <f t="shared" si="156"/>
        <v>-6.2043550087084887E-3</v>
      </c>
      <c r="M4796" s="138">
        <f t="shared" si="157"/>
        <v>-1.2291549763339851E-3</v>
      </c>
    </row>
    <row r="4797" spans="9:13" x14ac:dyDescent="0.25">
      <c r="I4797" s="135">
        <v>40680</v>
      </c>
      <c r="J4797" s="136">
        <v>1328.98</v>
      </c>
      <c r="K4797" s="136">
        <v>21969.040000000001</v>
      </c>
      <c r="L4797" s="138">
        <f t="shared" si="156"/>
        <v>-3.6856792556432948E-4</v>
      </c>
      <c r="M4797" s="138">
        <f t="shared" si="157"/>
        <v>-3.8103538418913481E-3</v>
      </c>
    </row>
    <row r="4798" spans="9:13" x14ac:dyDescent="0.25">
      <c r="I4798" s="135">
        <v>40681</v>
      </c>
      <c r="J4798" s="136">
        <v>1340.68</v>
      </c>
      <c r="K4798" s="136">
        <v>22070.799999999999</v>
      </c>
      <c r="L4798" s="138">
        <f t="shared" si="156"/>
        <v>8.8037442248943137E-3</v>
      </c>
      <c r="M4798" s="138">
        <f t="shared" si="157"/>
        <v>4.6319729947234102E-3</v>
      </c>
    </row>
    <row r="4799" spans="9:13" x14ac:dyDescent="0.25">
      <c r="I4799" s="135">
        <v>40682</v>
      </c>
      <c r="J4799" s="136">
        <v>1343.6</v>
      </c>
      <c r="K4799" s="136">
        <v>22034.42</v>
      </c>
      <c r="L4799" s="138">
        <f t="shared" si="156"/>
        <v>2.1779992242741335E-3</v>
      </c>
      <c r="M4799" s="138">
        <f t="shared" si="157"/>
        <v>-1.6483317324247884E-3</v>
      </c>
    </row>
    <row r="4800" spans="9:13" x14ac:dyDescent="0.25">
      <c r="I4800" s="135">
        <v>40683</v>
      </c>
      <c r="J4800" s="136">
        <v>1333.27</v>
      </c>
      <c r="K4800" s="136">
        <v>21814.19</v>
      </c>
      <c r="L4800" s="138">
        <f t="shared" si="156"/>
        <v>-7.688300089312242E-3</v>
      </c>
      <c r="M4800" s="138">
        <f t="shared" si="157"/>
        <v>-9.9948171996358231E-3</v>
      </c>
    </row>
    <row r="4801" spans="9:13" x14ac:dyDescent="0.25">
      <c r="I4801" s="135">
        <v>40686</v>
      </c>
      <c r="J4801" s="136">
        <v>1317.37</v>
      </c>
      <c r="K4801" s="136">
        <v>21478.639999999999</v>
      </c>
      <c r="L4801" s="138">
        <f t="shared" si="156"/>
        <v>-1.1925566464407128E-2</v>
      </c>
      <c r="M4801" s="138">
        <f t="shared" si="157"/>
        <v>-1.5382189299717262E-2</v>
      </c>
    </row>
    <row r="4802" spans="9:13" x14ac:dyDescent="0.25">
      <c r="I4802" s="135">
        <v>40687</v>
      </c>
      <c r="J4802" s="136">
        <v>1316.28</v>
      </c>
      <c r="K4802" s="136">
        <v>21776.94</v>
      </c>
      <c r="L4802" s="138">
        <f t="shared" si="156"/>
        <v>-8.2740611976887151E-4</v>
      </c>
      <c r="M4802" s="138">
        <f t="shared" si="157"/>
        <v>1.3888216386139872E-2</v>
      </c>
    </row>
    <row r="4803" spans="9:13" x14ac:dyDescent="0.25">
      <c r="I4803" s="135">
        <v>40688</v>
      </c>
      <c r="J4803" s="136">
        <v>1320.47</v>
      </c>
      <c r="K4803" s="136">
        <v>21999.71</v>
      </c>
      <c r="L4803" s="138">
        <f t="shared" si="156"/>
        <v>3.1832132980825164E-3</v>
      </c>
      <c r="M4803" s="138">
        <f t="shared" si="157"/>
        <v>1.0229628221412213E-2</v>
      </c>
    </row>
    <row r="4804" spans="9:13" x14ac:dyDescent="0.25">
      <c r="I4804" s="135">
        <v>40689</v>
      </c>
      <c r="J4804" s="136">
        <v>1325.69</v>
      </c>
      <c r="K4804" s="136">
        <v>22619.09</v>
      </c>
      <c r="L4804" s="138">
        <f t="shared" si="156"/>
        <v>3.9531378978697185E-3</v>
      </c>
      <c r="M4804" s="138">
        <f t="shared" si="157"/>
        <v>2.8154007484644163E-2</v>
      </c>
    </row>
    <row r="4805" spans="9:13" x14ac:dyDescent="0.25">
      <c r="I4805" s="135">
        <v>40690</v>
      </c>
      <c r="J4805" s="136">
        <v>1331.1</v>
      </c>
      <c r="K4805" s="136">
        <v>22375.3</v>
      </c>
      <c r="L4805" s="138">
        <f t="shared" si="156"/>
        <v>4.0808937232685279E-3</v>
      </c>
      <c r="M4805" s="138">
        <f t="shared" si="157"/>
        <v>-1.0778064015837988E-2</v>
      </c>
    </row>
    <row r="4806" spans="9:13" x14ac:dyDescent="0.25">
      <c r="I4806" s="135">
        <v>40693</v>
      </c>
      <c r="J4806" s="136">
        <v>1331.1</v>
      </c>
      <c r="K4806" s="136">
        <v>21217.759999999998</v>
      </c>
      <c r="L4806" s="138">
        <f t="shared" si="156"/>
        <v>0</v>
      </c>
      <c r="M4806" s="138">
        <f t="shared" si="157"/>
        <v>-5.1732937658936461E-2</v>
      </c>
    </row>
    <row r="4807" spans="9:13" x14ac:dyDescent="0.25">
      <c r="I4807" s="135">
        <v>40694</v>
      </c>
      <c r="J4807" s="136">
        <v>1345.2</v>
      </c>
      <c r="K4807" s="136">
        <v>21566.07</v>
      </c>
      <c r="L4807" s="138">
        <f t="shared" ref="L4807:L4870" si="158">(J4807-J4806)/J4806</f>
        <v>1.0592742844264246E-2</v>
      </c>
      <c r="M4807" s="138">
        <f t="shared" ref="M4807:M4870" si="159">(K4807-K4806)/K4806</f>
        <v>1.641596473897345E-2</v>
      </c>
    </row>
    <row r="4808" spans="9:13" x14ac:dyDescent="0.25">
      <c r="I4808" s="135">
        <v>40695</v>
      </c>
      <c r="J4808" s="136">
        <v>1314.55</v>
      </c>
      <c r="K4808" s="136">
        <v>20283.93</v>
      </c>
      <c r="L4808" s="138">
        <f t="shared" si="158"/>
        <v>-2.2784716027356593E-2</v>
      </c>
      <c r="M4808" s="138">
        <f t="shared" si="159"/>
        <v>-5.94517220801008E-2</v>
      </c>
    </row>
    <row r="4809" spans="9:13" x14ac:dyDescent="0.25">
      <c r="I4809" s="135">
        <v>40696</v>
      </c>
      <c r="J4809" s="136">
        <v>1312.94</v>
      </c>
      <c r="K4809" s="136">
        <v>21736.48</v>
      </c>
      <c r="L4809" s="138">
        <f t="shared" si="158"/>
        <v>-1.2247537180022821E-3</v>
      </c>
      <c r="M4809" s="138">
        <f t="shared" si="159"/>
        <v>7.1610876196082279E-2</v>
      </c>
    </row>
    <row r="4810" spans="9:13" x14ac:dyDescent="0.25">
      <c r="I4810" s="135">
        <v>40697</v>
      </c>
      <c r="J4810" s="136">
        <v>1300.1600000000001</v>
      </c>
      <c r="K4810" s="136">
        <v>21227.68</v>
      </c>
      <c r="L4810" s="138">
        <f t="shared" si="158"/>
        <v>-9.7338796898563309E-3</v>
      </c>
      <c r="M4810" s="138">
        <f t="shared" si="159"/>
        <v>-2.3407653861158718E-2</v>
      </c>
    </row>
    <row r="4811" spans="9:13" x14ac:dyDescent="0.25">
      <c r="I4811" s="135">
        <v>40700</v>
      </c>
      <c r="J4811" s="136">
        <v>1286.17</v>
      </c>
      <c r="K4811" s="136">
        <v>18585.810000000001</v>
      </c>
      <c r="L4811" s="138">
        <f t="shared" si="158"/>
        <v>-1.0760214127492007E-2</v>
      </c>
      <c r="M4811" s="138">
        <f t="shared" si="159"/>
        <v>-0.12445401475808938</v>
      </c>
    </row>
    <row r="4812" spans="9:13" x14ac:dyDescent="0.25">
      <c r="I4812" s="135">
        <v>40701</v>
      </c>
      <c r="J4812" s="136">
        <v>1284.94</v>
      </c>
      <c r="K4812" s="136">
        <v>19881.099999999999</v>
      </c>
      <c r="L4812" s="138">
        <f t="shared" si="158"/>
        <v>-9.5632770162577113E-4</v>
      </c>
      <c r="M4812" s="138">
        <f t="shared" si="159"/>
        <v>6.9692415880717451E-2</v>
      </c>
    </row>
    <row r="4813" spans="9:13" x14ac:dyDescent="0.25">
      <c r="I4813" s="135">
        <v>40702</v>
      </c>
      <c r="J4813" s="136">
        <v>1279.56</v>
      </c>
      <c r="K4813" s="136">
        <v>20581.13</v>
      </c>
      <c r="L4813" s="138">
        <f t="shared" si="158"/>
        <v>-4.1869659283702808E-3</v>
      </c>
      <c r="M4813" s="138">
        <f t="shared" si="159"/>
        <v>3.5210828374687642E-2</v>
      </c>
    </row>
    <row r="4814" spans="9:13" x14ac:dyDescent="0.25">
      <c r="I4814" s="135">
        <v>40703</v>
      </c>
      <c r="J4814" s="136">
        <v>1289</v>
      </c>
      <c r="K4814" s="136">
        <v>20953.259999999998</v>
      </c>
      <c r="L4814" s="138">
        <f t="shared" si="158"/>
        <v>7.3775360280096715E-3</v>
      </c>
      <c r="M4814" s="138">
        <f t="shared" si="159"/>
        <v>1.8081125769090295E-2</v>
      </c>
    </row>
    <row r="4815" spans="9:13" x14ac:dyDescent="0.25">
      <c r="I4815" s="135">
        <v>40704</v>
      </c>
      <c r="J4815" s="136">
        <v>1270.98</v>
      </c>
      <c r="K4815" s="136">
        <v>20661.02</v>
      </c>
      <c r="L4815" s="138">
        <f t="shared" si="158"/>
        <v>-1.3979829325058171E-2</v>
      </c>
      <c r="M4815" s="138">
        <f t="shared" si="159"/>
        <v>-1.394723303199588E-2</v>
      </c>
    </row>
    <row r="4816" spans="9:13" x14ac:dyDescent="0.25">
      <c r="I4816" s="135">
        <v>40707</v>
      </c>
      <c r="J4816" s="136">
        <v>1271.83</v>
      </c>
      <c r="K4816" s="136">
        <v>20597.580000000002</v>
      </c>
      <c r="L4816" s="138">
        <f t="shared" si="158"/>
        <v>6.6877527577138037E-4</v>
      </c>
      <c r="M4816" s="138">
        <f t="shared" si="159"/>
        <v>-3.0705163636644602E-3</v>
      </c>
    </row>
    <row r="4817" spans="9:13" x14ac:dyDescent="0.25">
      <c r="I4817" s="135">
        <v>40708</v>
      </c>
      <c r="J4817" s="136">
        <v>1287.8699999999999</v>
      </c>
      <c r="K4817" s="136">
        <v>20677.88</v>
      </c>
      <c r="L4817" s="138">
        <f t="shared" si="158"/>
        <v>1.261174842549709E-2</v>
      </c>
      <c r="M4817" s="138">
        <f t="shared" si="159"/>
        <v>3.8985162334604002E-3</v>
      </c>
    </row>
    <row r="4818" spans="9:13" x14ac:dyDescent="0.25">
      <c r="I4818" s="135">
        <v>40709</v>
      </c>
      <c r="J4818" s="136">
        <v>1265.42</v>
      </c>
      <c r="K4818" s="136">
        <v>20146.169999999998</v>
      </c>
      <c r="L4818" s="138">
        <f t="shared" si="158"/>
        <v>-1.743188365285302E-2</v>
      </c>
      <c r="M4818" s="138">
        <f t="shared" si="159"/>
        <v>-2.5713951333502405E-2</v>
      </c>
    </row>
    <row r="4819" spans="9:13" x14ac:dyDescent="0.25">
      <c r="I4819" s="135">
        <v>40710</v>
      </c>
      <c r="J4819" s="136">
        <v>1267.6400000000001</v>
      </c>
      <c r="K4819" s="136">
        <v>19813.599999999999</v>
      </c>
      <c r="L4819" s="138">
        <f t="shared" si="158"/>
        <v>1.7543582367909683E-3</v>
      </c>
      <c r="M4819" s="138">
        <f t="shared" si="159"/>
        <v>-1.6507852361019475E-2</v>
      </c>
    </row>
    <row r="4820" spans="9:13" x14ac:dyDescent="0.25">
      <c r="I4820" s="135">
        <v>40711</v>
      </c>
      <c r="J4820" s="136">
        <v>1271.5</v>
      </c>
      <c r="K4820" s="136">
        <v>19898.22</v>
      </c>
      <c r="L4820" s="138">
        <f t="shared" si="158"/>
        <v>3.0450285570034867E-3</v>
      </c>
      <c r="M4820" s="138">
        <f t="shared" si="159"/>
        <v>4.2708038922761446E-3</v>
      </c>
    </row>
    <row r="4821" spans="9:13" x14ac:dyDescent="0.25">
      <c r="I4821" s="135">
        <v>40714</v>
      </c>
      <c r="J4821" s="136">
        <v>1278.3599999999999</v>
      </c>
      <c r="K4821" s="136">
        <v>19734.02</v>
      </c>
      <c r="L4821" s="138">
        <f t="shared" si="158"/>
        <v>5.3952025167124653E-3</v>
      </c>
      <c r="M4821" s="138">
        <f t="shared" si="159"/>
        <v>-8.2519943994990869E-3</v>
      </c>
    </row>
    <row r="4822" spans="9:13" x14ac:dyDescent="0.25">
      <c r="I4822" s="135">
        <v>40715</v>
      </c>
      <c r="J4822" s="136">
        <v>1295.52</v>
      </c>
      <c r="K4822" s="136">
        <v>19221.419999999998</v>
      </c>
      <c r="L4822" s="138">
        <f t="shared" si="158"/>
        <v>1.3423448793767079E-2</v>
      </c>
      <c r="M4822" s="138">
        <f t="shared" si="159"/>
        <v>-2.597544747598321E-2</v>
      </c>
    </row>
    <row r="4823" spans="9:13" x14ac:dyDescent="0.25">
      <c r="I4823" s="135">
        <v>40716</v>
      </c>
      <c r="J4823" s="136">
        <v>1287.1400000000001</v>
      </c>
      <c r="K4823" s="136">
        <v>19149.900000000001</v>
      </c>
      <c r="L4823" s="138">
        <f t="shared" si="158"/>
        <v>-6.4684451031245226E-3</v>
      </c>
      <c r="M4823" s="138">
        <f t="shared" si="159"/>
        <v>-3.7208489279146289E-3</v>
      </c>
    </row>
    <row r="4824" spans="9:13" x14ac:dyDescent="0.25">
      <c r="I4824" s="135">
        <v>40717</v>
      </c>
      <c r="J4824" s="136">
        <v>1283.5</v>
      </c>
      <c r="K4824" s="136">
        <v>19013.57</v>
      </c>
      <c r="L4824" s="138">
        <f t="shared" si="158"/>
        <v>-2.8279752008329318E-3</v>
      </c>
      <c r="M4824" s="138">
        <f t="shared" si="159"/>
        <v>-7.1190972276618542E-3</v>
      </c>
    </row>
    <row r="4825" spans="9:13" x14ac:dyDescent="0.25">
      <c r="I4825" s="135">
        <v>40718</v>
      </c>
      <c r="J4825" s="136">
        <v>1268.45</v>
      </c>
      <c r="K4825" s="136">
        <v>18996.88</v>
      </c>
      <c r="L4825" s="138">
        <f t="shared" si="158"/>
        <v>-1.1725749902610015E-2</v>
      </c>
      <c r="M4825" s="138">
        <f t="shared" si="159"/>
        <v>-8.7779412282904738E-4</v>
      </c>
    </row>
    <row r="4826" spans="9:13" x14ac:dyDescent="0.25">
      <c r="I4826" s="135">
        <v>40721</v>
      </c>
      <c r="J4826" s="136">
        <v>1280.0999999999999</v>
      </c>
      <c r="K4826" s="136">
        <v>18842.29</v>
      </c>
      <c r="L4826" s="138">
        <f t="shared" si="158"/>
        <v>9.1844376995544666E-3</v>
      </c>
      <c r="M4826" s="138">
        <f t="shared" si="159"/>
        <v>-8.1376520776043296E-3</v>
      </c>
    </row>
    <row r="4827" spans="9:13" x14ac:dyDescent="0.25">
      <c r="I4827" s="135">
        <v>40722</v>
      </c>
      <c r="J4827" s="136">
        <v>1296.67</v>
      </c>
      <c r="K4827" s="136">
        <v>18719.46</v>
      </c>
      <c r="L4827" s="138">
        <f t="shared" si="158"/>
        <v>1.2944301226466811E-2</v>
      </c>
      <c r="M4827" s="138">
        <f t="shared" si="159"/>
        <v>-6.5188467006930548E-3</v>
      </c>
    </row>
    <row r="4828" spans="9:13" x14ac:dyDescent="0.25">
      <c r="I4828" s="135">
        <v>40723</v>
      </c>
      <c r="J4828" s="136">
        <v>1307.4100000000001</v>
      </c>
      <c r="K4828" s="136">
        <v>18719.46</v>
      </c>
      <c r="L4828" s="138">
        <f t="shared" si="158"/>
        <v>8.2827550571849488E-3</v>
      </c>
      <c r="M4828" s="138">
        <f t="shared" si="159"/>
        <v>0</v>
      </c>
    </row>
    <row r="4829" spans="9:13" x14ac:dyDescent="0.25">
      <c r="I4829" s="135">
        <v>40724</v>
      </c>
      <c r="J4829" s="136">
        <v>1320.64</v>
      </c>
      <c r="K4829" s="136">
        <v>18878.78</v>
      </c>
      <c r="L4829" s="138">
        <f t="shared" si="158"/>
        <v>1.0119243389602357E-2</v>
      </c>
      <c r="M4829" s="138">
        <f t="shared" si="159"/>
        <v>8.5109292682587923E-3</v>
      </c>
    </row>
    <row r="4830" spans="9:13" x14ac:dyDescent="0.25">
      <c r="I4830" s="135">
        <v>40725</v>
      </c>
      <c r="J4830" s="136">
        <v>1339.67</v>
      </c>
      <c r="K4830" s="136">
        <v>19207.77</v>
      </c>
      <c r="L4830" s="138">
        <f t="shared" si="158"/>
        <v>1.4409680155076305E-2</v>
      </c>
      <c r="M4830" s="138">
        <f t="shared" si="159"/>
        <v>1.7426443869784043E-2</v>
      </c>
    </row>
    <row r="4831" spans="9:13" x14ac:dyDescent="0.25">
      <c r="I4831" s="135">
        <v>40728</v>
      </c>
      <c r="J4831" s="136">
        <v>1339.67</v>
      </c>
      <c r="K4831" s="136">
        <v>19368.439999999999</v>
      </c>
      <c r="L4831" s="138">
        <f t="shared" si="158"/>
        <v>0</v>
      </c>
      <c r="M4831" s="138">
        <f t="shared" si="159"/>
        <v>8.3648440188526969E-3</v>
      </c>
    </row>
    <row r="4832" spans="9:13" x14ac:dyDescent="0.25">
      <c r="I4832" s="135">
        <v>40729</v>
      </c>
      <c r="J4832" s="136">
        <v>1337.88</v>
      </c>
      <c r="K4832" s="136">
        <v>19375.02</v>
      </c>
      <c r="L4832" s="138">
        <f t="shared" si="158"/>
        <v>-1.3361499473750725E-3</v>
      </c>
      <c r="M4832" s="138">
        <f t="shared" si="159"/>
        <v>3.3972792852711664E-4</v>
      </c>
    </row>
    <row r="4833" spans="9:13" x14ac:dyDescent="0.25">
      <c r="I4833" s="135">
        <v>40730</v>
      </c>
      <c r="J4833" s="136">
        <v>1339.22</v>
      </c>
      <c r="K4833" s="136">
        <v>19459.57</v>
      </c>
      <c r="L4833" s="138">
        <f t="shared" si="158"/>
        <v>1.0015845965257856E-3</v>
      </c>
      <c r="M4833" s="138">
        <f t="shared" si="159"/>
        <v>4.3638664631055488E-3</v>
      </c>
    </row>
    <row r="4834" spans="9:13" x14ac:dyDescent="0.25">
      <c r="I4834" s="135">
        <v>40731</v>
      </c>
      <c r="J4834" s="136">
        <v>1353.22</v>
      </c>
      <c r="K4834" s="136">
        <v>19863.509999999998</v>
      </c>
      <c r="L4834" s="138">
        <f t="shared" si="158"/>
        <v>1.0453846268723584E-2</v>
      </c>
      <c r="M4834" s="138">
        <f t="shared" si="159"/>
        <v>2.0757909861317526E-2</v>
      </c>
    </row>
    <row r="4835" spans="9:13" x14ac:dyDescent="0.25">
      <c r="I4835" s="135">
        <v>40732</v>
      </c>
      <c r="J4835" s="136">
        <v>1343.8</v>
      </c>
      <c r="K4835" s="136">
        <v>19916.900000000001</v>
      </c>
      <c r="L4835" s="138">
        <f t="shared" si="158"/>
        <v>-6.961174088470517E-3</v>
      </c>
      <c r="M4835" s="138">
        <f t="shared" si="159"/>
        <v>2.6878431858217938E-3</v>
      </c>
    </row>
    <row r="4836" spans="9:13" x14ac:dyDescent="0.25">
      <c r="I4836" s="135">
        <v>40735</v>
      </c>
      <c r="J4836" s="136">
        <v>1319.49</v>
      </c>
      <c r="K4836" s="136">
        <v>19763.8</v>
      </c>
      <c r="L4836" s="138">
        <f t="shared" si="158"/>
        <v>-1.8090489656198798E-2</v>
      </c>
      <c r="M4836" s="138">
        <f t="shared" si="159"/>
        <v>-7.6869392325111929E-3</v>
      </c>
    </row>
    <row r="4837" spans="9:13" x14ac:dyDescent="0.25">
      <c r="I4837" s="135">
        <v>40736</v>
      </c>
      <c r="J4837" s="136">
        <v>1313.64</v>
      </c>
      <c r="K4837" s="136">
        <v>19931.900000000001</v>
      </c>
      <c r="L4837" s="138">
        <f t="shared" si="158"/>
        <v>-4.4335311370301469E-3</v>
      </c>
      <c r="M4837" s="138">
        <f t="shared" si="159"/>
        <v>8.5054493569051599E-3</v>
      </c>
    </row>
    <row r="4838" spans="9:13" x14ac:dyDescent="0.25">
      <c r="I4838" s="135">
        <v>40737</v>
      </c>
      <c r="J4838" s="136">
        <v>1317.72</v>
      </c>
      <c r="K4838" s="136">
        <v>20220.939999999999</v>
      </c>
      <c r="L4838" s="138">
        <f t="shared" si="158"/>
        <v>3.1058737553667113E-3</v>
      </c>
      <c r="M4838" s="138">
        <f t="shared" si="159"/>
        <v>1.4501377189329527E-2</v>
      </c>
    </row>
    <row r="4839" spans="9:13" x14ac:dyDescent="0.25">
      <c r="I4839" s="135">
        <v>40738</v>
      </c>
      <c r="J4839" s="136">
        <v>1308.8699999999999</v>
      </c>
      <c r="K4839" s="136">
        <v>20181.82</v>
      </c>
      <c r="L4839" s="138">
        <f t="shared" si="158"/>
        <v>-6.7161460704854873E-3</v>
      </c>
      <c r="M4839" s="138">
        <f t="shared" si="159"/>
        <v>-1.9346281626867487E-3</v>
      </c>
    </row>
    <row r="4840" spans="9:13" x14ac:dyDescent="0.25">
      <c r="I4840" s="135">
        <v>40739</v>
      </c>
      <c r="J4840" s="136">
        <v>1316.14</v>
      </c>
      <c r="K4840" s="136">
        <v>20345.75</v>
      </c>
      <c r="L4840" s="138">
        <f t="shared" si="158"/>
        <v>5.5544095288303725E-3</v>
      </c>
      <c r="M4840" s="138">
        <f t="shared" si="159"/>
        <v>8.1226569258867776E-3</v>
      </c>
    </row>
    <row r="4841" spans="9:13" x14ac:dyDescent="0.25">
      <c r="I4841" s="135">
        <v>40742</v>
      </c>
      <c r="J4841" s="136">
        <v>1305.44</v>
      </c>
      <c r="K4841" s="136">
        <v>21284.74</v>
      </c>
      <c r="L4841" s="138">
        <f t="shared" si="158"/>
        <v>-8.1298342121659123E-3</v>
      </c>
      <c r="M4841" s="138">
        <f t="shared" si="159"/>
        <v>4.6151653293685493E-2</v>
      </c>
    </row>
    <row r="4842" spans="9:13" x14ac:dyDescent="0.25">
      <c r="I4842" s="135">
        <v>40743</v>
      </c>
      <c r="J4842" s="136">
        <v>1326.73</v>
      </c>
      <c r="K4842" s="136">
        <v>21963.55</v>
      </c>
      <c r="L4842" s="138">
        <f t="shared" si="158"/>
        <v>1.6308677534011492E-2</v>
      </c>
      <c r="M4842" s="138">
        <f t="shared" si="159"/>
        <v>3.1891862432897822E-2</v>
      </c>
    </row>
    <row r="4843" spans="9:13" x14ac:dyDescent="0.25">
      <c r="I4843" s="135">
        <v>40744</v>
      </c>
      <c r="J4843" s="136">
        <v>1325.84</v>
      </c>
      <c r="K4843" s="136">
        <v>22176.12</v>
      </c>
      <c r="L4843" s="138">
        <f t="shared" si="158"/>
        <v>-6.7082224717923016E-4</v>
      </c>
      <c r="M4843" s="138">
        <f t="shared" si="159"/>
        <v>9.6783079238101175E-3</v>
      </c>
    </row>
    <row r="4844" spans="9:13" x14ac:dyDescent="0.25">
      <c r="I4844" s="135">
        <v>40745</v>
      </c>
      <c r="J4844" s="136">
        <v>1343.8</v>
      </c>
      <c r="K4844" s="136">
        <v>22164.41</v>
      </c>
      <c r="L4844" s="138">
        <f t="shared" si="158"/>
        <v>1.3546129246364598E-2</v>
      </c>
      <c r="M4844" s="138">
        <f t="shared" si="159"/>
        <v>-5.2804548315932309E-4</v>
      </c>
    </row>
    <row r="4845" spans="9:13" x14ac:dyDescent="0.25">
      <c r="I4845" s="135">
        <v>40746</v>
      </c>
      <c r="J4845" s="136">
        <v>1345.02</v>
      </c>
      <c r="K4845" s="136">
        <v>22049.23</v>
      </c>
      <c r="L4845" s="138">
        <f t="shared" si="158"/>
        <v>9.078731954160049E-4</v>
      </c>
      <c r="M4845" s="138">
        <f t="shared" si="159"/>
        <v>-5.1966192648484795E-3</v>
      </c>
    </row>
    <row r="4846" spans="9:13" x14ac:dyDescent="0.25">
      <c r="I4846" s="135">
        <v>40749</v>
      </c>
      <c r="J4846" s="136">
        <v>1337.43</v>
      </c>
      <c r="K4846" s="136">
        <v>22077.03</v>
      </c>
      <c r="L4846" s="138">
        <f t="shared" si="158"/>
        <v>-5.6430387652227614E-3</v>
      </c>
      <c r="M4846" s="138">
        <f t="shared" si="159"/>
        <v>1.2608150035170968E-3</v>
      </c>
    </row>
    <row r="4847" spans="9:13" x14ac:dyDescent="0.25">
      <c r="I4847" s="135">
        <v>40750</v>
      </c>
      <c r="J4847" s="136">
        <v>1331.94</v>
      </c>
      <c r="K4847" s="136">
        <v>22307.17</v>
      </c>
      <c r="L4847" s="138">
        <f t="shared" si="158"/>
        <v>-4.1048877324420781E-3</v>
      </c>
      <c r="M4847" s="138">
        <f t="shared" si="159"/>
        <v>1.0424409442755635E-2</v>
      </c>
    </row>
    <row r="4848" spans="9:13" x14ac:dyDescent="0.25">
      <c r="I4848" s="135">
        <v>40751</v>
      </c>
      <c r="J4848" s="136">
        <v>1304.8900000000001</v>
      </c>
      <c r="K4848" s="136">
        <v>21963.1</v>
      </c>
      <c r="L4848" s="138">
        <f t="shared" si="158"/>
        <v>-2.0308722615132779E-2</v>
      </c>
      <c r="M4848" s="138">
        <f t="shared" si="159"/>
        <v>-1.542418872497048E-2</v>
      </c>
    </row>
    <row r="4849" spans="9:13" x14ac:dyDescent="0.25">
      <c r="I4849" s="135">
        <v>40752</v>
      </c>
      <c r="J4849" s="136">
        <v>1300.67</v>
      </c>
      <c r="K4849" s="136">
        <v>21963.1</v>
      </c>
      <c r="L4849" s="138">
        <f t="shared" si="158"/>
        <v>-3.2339890718758109E-3</v>
      </c>
      <c r="M4849" s="138">
        <f t="shared" si="159"/>
        <v>0</v>
      </c>
    </row>
    <row r="4850" spans="9:13" x14ac:dyDescent="0.25">
      <c r="I4850" s="135">
        <v>40753</v>
      </c>
      <c r="J4850" s="136">
        <v>1292.28</v>
      </c>
      <c r="K4850" s="136">
        <v>21963.1</v>
      </c>
      <c r="L4850" s="138">
        <f t="shared" si="158"/>
        <v>-6.4505216542244375E-3</v>
      </c>
      <c r="M4850" s="138">
        <f t="shared" si="159"/>
        <v>0</v>
      </c>
    </row>
    <row r="4851" spans="9:13" x14ac:dyDescent="0.25">
      <c r="I4851" s="135">
        <v>40756</v>
      </c>
      <c r="J4851" s="136">
        <v>1286.94</v>
      </c>
      <c r="K4851" s="136">
        <v>21943.78</v>
      </c>
      <c r="L4851" s="138">
        <f t="shared" si="158"/>
        <v>-4.1322314049586145E-3</v>
      </c>
      <c r="M4851" s="138">
        <f t="shared" si="159"/>
        <v>-8.7965724328531534E-4</v>
      </c>
    </row>
    <row r="4852" spans="9:13" x14ac:dyDescent="0.25">
      <c r="I4852" s="135">
        <v>40757</v>
      </c>
      <c r="J4852" s="136">
        <v>1254.05</v>
      </c>
      <c r="K4852" s="136">
        <v>21710.28</v>
      </c>
      <c r="L4852" s="138">
        <f t="shared" si="158"/>
        <v>-2.5556747012292803E-2</v>
      </c>
      <c r="M4852" s="138">
        <f t="shared" si="159"/>
        <v>-1.0640828517238143E-2</v>
      </c>
    </row>
    <row r="4853" spans="9:13" x14ac:dyDescent="0.25">
      <c r="I4853" s="135">
        <v>40758</v>
      </c>
      <c r="J4853" s="136">
        <v>1260.3399999999999</v>
      </c>
      <c r="K4853" s="136">
        <v>21517.25</v>
      </c>
      <c r="L4853" s="138">
        <f t="shared" si="158"/>
        <v>5.0157489733263939E-3</v>
      </c>
      <c r="M4853" s="138">
        <f t="shared" si="159"/>
        <v>-8.8911796623534489E-3</v>
      </c>
    </row>
    <row r="4854" spans="9:13" x14ac:dyDescent="0.25">
      <c r="I4854" s="135">
        <v>40759</v>
      </c>
      <c r="J4854" s="136">
        <v>1200.07</v>
      </c>
      <c r="K4854" s="136">
        <v>20319.87</v>
      </c>
      <c r="L4854" s="138">
        <f t="shared" si="158"/>
        <v>-4.7820429407937529E-2</v>
      </c>
      <c r="M4854" s="138">
        <f t="shared" si="159"/>
        <v>-5.5647445654068296E-2</v>
      </c>
    </row>
    <row r="4855" spans="9:13" x14ac:dyDescent="0.25">
      <c r="I4855" s="135">
        <v>40760</v>
      </c>
      <c r="J4855" s="136">
        <v>1199.3800000000001</v>
      </c>
      <c r="K4855" s="136">
        <v>20160.11</v>
      </c>
      <c r="L4855" s="138">
        <f t="shared" si="158"/>
        <v>-5.7496646028967248E-4</v>
      </c>
      <c r="M4855" s="138">
        <f t="shared" si="159"/>
        <v>-7.8622550242692692E-3</v>
      </c>
    </row>
    <row r="4856" spans="9:13" x14ac:dyDescent="0.25">
      <c r="I4856" s="135">
        <v>40763</v>
      </c>
      <c r="J4856" s="136">
        <v>1119.46</v>
      </c>
      <c r="K4856" s="136">
        <v>18730.560000000001</v>
      </c>
      <c r="L4856" s="138">
        <f t="shared" si="158"/>
        <v>-6.6634427787690367E-2</v>
      </c>
      <c r="M4856" s="138">
        <f t="shared" si="159"/>
        <v>-7.0909831345166235E-2</v>
      </c>
    </row>
    <row r="4857" spans="9:13" x14ac:dyDescent="0.25">
      <c r="I4857" s="135">
        <v>40764</v>
      </c>
      <c r="J4857" s="136">
        <v>1172.53</v>
      </c>
      <c r="K4857" s="136">
        <v>19212.599999999999</v>
      </c>
      <c r="L4857" s="138">
        <f t="shared" si="158"/>
        <v>4.740678541439617E-2</v>
      </c>
      <c r="M4857" s="138">
        <f t="shared" si="159"/>
        <v>2.5735482548305936E-2</v>
      </c>
    </row>
    <row r="4858" spans="9:13" x14ac:dyDescent="0.25">
      <c r="I4858" s="135">
        <v>40765</v>
      </c>
      <c r="J4858" s="136">
        <v>1120.76</v>
      </c>
      <c r="K4858" s="136">
        <v>18969.23</v>
      </c>
      <c r="L4858" s="138">
        <f t="shared" si="158"/>
        <v>-4.4152388425029623E-2</v>
      </c>
      <c r="M4858" s="138">
        <f t="shared" si="159"/>
        <v>-1.2667207978097655E-2</v>
      </c>
    </row>
    <row r="4859" spans="9:13" x14ac:dyDescent="0.25">
      <c r="I4859" s="135">
        <v>40766</v>
      </c>
      <c r="J4859" s="136">
        <v>1172.6400000000001</v>
      </c>
      <c r="K4859" s="136">
        <v>19678.72</v>
      </c>
      <c r="L4859" s="138">
        <f t="shared" si="158"/>
        <v>4.6290017488133148E-2</v>
      </c>
      <c r="M4859" s="138">
        <f t="shared" si="159"/>
        <v>3.7402150746234909E-2</v>
      </c>
    </row>
    <row r="4860" spans="9:13" x14ac:dyDescent="0.25">
      <c r="I4860" s="135">
        <v>40767</v>
      </c>
      <c r="J4860" s="136">
        <v>1178.81</v>
      </c>
      <c r="K4860" s="136">
        <v>19937.43</v>
      </c>
      <c r="L4860" s="138">
        <f t="shared" si="158"/>
        <v>5.2616318733795919E-3</v>
      </c>
      <c r="M4860" s="138">
        <f t="shared" si="159"/>
        <v>1.3146688402497678E-2</v>
      </c>
    </row>
    <row r="4861" spans="9:13" x14ac:dyDescent="0.25">
      <c r="I4861" s="135">
        <v>40770</v>
      </c>
      <c r="J4861" s="136">
        <v>1204.49</v>
      </c>
      <c r="K4861" s="136">
        <v>20067.39</v>
      </c>
      <c r="L4861" s="138">
        <f t="shared" si="158"/>
        <v>2.1784681161510392E-2</v>
      </c>
      <c r="M4861" s="138">
        <f t="shared" si="159"/>
        <v>6.5183927918492568E-3</v>
      </c>
    </row>
    <row r="4862" spans="9:13" x14ac:dyDescent="0.25">
      <c r="I4862" s="135">
        <v>40771</v>
      </c>
      <c r="J4862" s="136">
        <v>1192.76</v>
      </c>
      <c r="K4862" s="136">
        <v>19772</v>
      </c>
      <c r="L4862" s="138">
        <f t="shared" si="158"/>
        <v>-9.7385615488713214E-3</v>
      </c>
      <c r="M4862" s="138">
        <f t="shared" si="159"/>
        <v>-1.4719901292594574E-2</v>
      </c>
    </row>
    <row r="4863" spans="9:13" x14ac:dyDescent="0.25">
      <c r="I4863" s="135">
        <v>40772</v>
      </c>
      <c r="J4863" s="136">
        <v>1193.8900000000001</v>
      </c>
      <c r="K4863" s="136">
        <v>19980.02</v>
      </c>
      <c r="L4863" s="138">
        <f t="shared" si="158"/>
        <v>9.4738254133279888E-4</v>
      </c>
      <c r="M4863" s="138">
        <f t="shared" si="159"/>
        <v>1.052093870119363E-2</v>
      </c>
    </row>
    <row r="4864" spans="9:13" x14ac:dyDescent="0.25">
      <c r="I4864" s="135">
        <v>40773</v>
      </c>
      <c r="J4864" s="136">
        <v>1140.6500000000001</v>
      </c>
      <c r="K4864" s="136">
        <v>19516.14</v>
      </c>
      <c r="L4864" s="138">
        <f t="shared" si="158"/>
        <v>-4.4593723039811045E-2</v>
      </c>
      <c r="M4864" s="138">
        <f t="shared" si="159"/>
        <v>-2.3217193976782857E-2</v>
      </c>
    </row>
    <row r="4865" spans="9:13" x14ac:dyDescent="0.25">
      <c r="I4865" s="135">
        <v>40774</v>
      </c>
      <c r="J4865" s="136">
        <v>1123.53</v>
      </c>
      <c r="K4865" s="136">
        <v>19378.12</v>
      </c>
      <c r="L4865" s="138">
        <f t="shared" si="158"/>
        <v>-1.5008986104414252E-2</v>
      </c>
      <c r="M4865" s="138">
        <f t="shared" si="159"/>
        <v>-7.0720951991531337E-3</v>
      </c>
    </row>
    <row r="4866" spans="9:13" x14ac:dyDescent="0.25">
      <c r="I4866" s="135">
        <v>40777</v>
      </c>
      <c r="J4866" s="136">
        <v>1123.82</v>
      </c>
      <c r="K4866" s="136">
        <v>19388.57</v>
      </c>
      <c r="L4866" s="138">
        <f t="shared" si="158"/>
        <v>2.5811504810727229E-4</v>
      </c>
      <c r="M4866" s="138">
        <f t="shared" si="159"/>
        <v>5.3926799916610734E-4</v>
      </c>
    </row>
    <row r="4867" spans="9:13" x14ac:dyDescent="0.25">
      <c r="I4867" s="135">
        <v>40778</v>
      </c>
      <c r="J4867" s="136">
        <v>1162.3499999999999</v>
      </c>
      <c r="K4867" s="136">
        <v>19488.45</v>
      </c>
      <c r="L4867" s="138">
        <f t="shared" si="158"/>
        <v>3.4284849886992555E-2</v>
      </c>
      <c r="M4867" s="138">
        <f t="shared" si="159"/>
        <v>5.1514887379523616E-3</v>
      </c>
    </row>
    <row r="4868" spans="9:13" x14ac:dyDescent="0.25">
      <c r="I4868" s="135">
        <v>40779</v>
      </c>
      <c r="J4868" s="136">
        <v>1177.5999999999999</v>
      </c>
      <c r="K4868" s="136">
        <v>19502.86</v>
      </c>
      <c r="L4868" s="138">
        <f t="shared" si="158"/>
        <v>1.3119972469565967E-2</v>
      </c>
      <c r="M4868" s="138">
        <f t="shared" si="159"/>
        <v>7.3941231857843257E-4</v>
      </c>
    </row>
    <row r="4869" spans="9:13" x14ac:dyDescent="0.25">
      <c r="I4869" s="135">
        <v>40780</v>
      </c>
      <c r="J4869" s="136">
        <v>1159.27</v>
      </c>
      <c r="K4869" s="136">
        <v>19475.439999999999</v>
      </c>
      <c r="L4869" s="138">
        <f t="shared" si="158"/>
        <v>-1.556555706521733E-2</v>
      </c>
      <c r="M4869" s="138">
        <f t="shared" si="159"/>
        <v>-1.4059476405000031E-3</v>
      </c>
    </row>
    <row r="4870" spans="9:13" x14ac:dyDescent="0.25">
      <c r="I4870" s="135">
        <v>40781</v>
      </c>
      <c r="J4870" s="136">
        <v>1176.8</v>
      </c>
      <c r="K4870" s="136">
        <v>19795.939999999999</v>
      </c>
      <c r="L4870" s="138">
        <f t="shared" si="158"/>
        <v>1.5121585135473162E-2</v>
      </c>
      <c r="M4870" s="138">
        <f t="shared" si="159"/>
        <v>1.6456624343275428E-2</v>
      </c>
    </row>
    <row r="4871" spans="9:13" x14ac:dyDescent="0.25">
      <c r="I4871" s="135">
        <v>40784</v>
      </c>
      <c r="J4871" s="136">
        <v>1210.08</v>
      </c>
      <c r="K4871" s="136">
        <v>20019.900000000001</v>
      </c>
      <c r="L4871" s="138">
        <f t="shared" ref="L4871:L4934" si="160">(J4871-J4870)/J4870</f>
        <v>2.8280081577158375E-2</v>
      </c>
      <c r="M4871" s="138">
        <f t="shared" ref="M4871:M4934" si="161">(K4871-K4870)/K4870</f>
        <v>1.13134309358385E-2</v>
      </c>
    </row>
    <row r="4872" spans="9:13" x14ac:dyDescent="0.25">
      <c r="I4872" s="135">
        <v>40785</v>
      </c>
      <c r="J4872" s="136">
        <v>1212.92</v>
      </c>
      <c r="K4872" s="136">
        <v>20019.900000000001</v>
      </c>
      <c r="L4872" s="138">
        <f t="shared" si="160"/>
        <v>2.3469522676187902E-3</v>
      </c>
      <c r="M4872" s="138">
        <f t="shared" si="161"/>
        <v>0</v>
      </c>
    </row>
    <row r="4873" spans="9:13" x14ac:dyDescent="0.25">
      <c r="I4873" s="135">
        <v>40786</v>
      </c>
      <c r="J4873" s="136">
        <v>1218.8900000000001</v>
      </c>
      <c r="K4873" s="136">
        <v>20697.11</v>
      </c>
      <c r="L4873" s="138">
        <f t="shared" si="160"/>
        <v>4.9220063977838827E-3</v>
      </c>
      <c r="M4873" s="138">
        <f t="shared" si="161"/>
        <v>3.3826842291919491E-2</v>
      </c>
    </row>
    <row r="4874" spans="9:13" x14ac:dyDescent="0.25">
      <c r="I4874" s="135">
        <v>40787</v>
      </c>
      <c r="J4874" s="136">
        <v>1204.42</v>
      </c>
      <c r="K4874" s="136">
        <v>20726.599999999999</v>
      </c>
      <c r="L4874" s="138">
        <f t="shared" si="160"/>
        <v>-1.1871456817268191E-2</v>
      </c>
      <c r="M4874" s="138">
        <f t="shared" si="161"/>
        <v>1.4248366076228982E-3</v>
      </c>
    </row>
    <row r="4875" spans="9:13" x14ac:dyDescent="0.25">
      <c r="I4875" s="135">
        <v>40788</v>
      </c>
      <c r="J4875" s="136">
        <v>1173.97</v>
      </c>
      <c r="K4875" s="136">
        <v>20443.560000000001</v>
      </c>
      <c r="L4875" s="138">
        <f t="shared" si="160"/>
        <v>-2.5281878414506603E-2</v>
      </c>
      <c r="M4875" s="138">
        <f t="shared" si="161"/>
        <v>-1.3655881813707856E-2</v>
      </c>
    </row>
    <row r="4876" spans="9:13" x14ac:dyDescent="0.25">
      <c r="I4876" s="135">
        <v>40791</v>
      </c>
      <c r="J4876" s="136">
        <v>1173.97</v>
      </c>
      <c r="K4876" s="136">
        <v>20108.41</v>
      </c>
      <c r="L4876" s="138">
        <f t="shared" si="160"/>
        <v>0</v>
      </c>
      <c r="M4876" s="138">
        <f t="shared" si="161"/>
        <v>-1.6393915736789551E-2</v>
      </c>
    </row>
    <row r="4877" spans="9:13" x14ac:dyDescent="0.25">
      <c r="I4877" s="135">
        <v>40792</v>
      </c>
      <c r="J4877" s="136">
        <v>1165.24</v>
      </c>
      <c r="K4877" s="136">
        <v>19931.29</v>
      </c>
      <c r="L4877" s="138">
        <f t="shared" si="160"/>
        <v>-7.4363058681227098E-3</v>
      </c>
      <c r="M4877" s="138">
        <f t="shared" si="161"/>
        <v>-8.8082548545608021E-3</v>
      </c>
    </row>
    <row r="4878" spans="9:13" x14ac:dyDescent="0.25">
      <c r="I4878" s="135">
        <v>40793</v>
      </c>
      <c r="J4878" s="136">
        <v>1198.6199999999999</v>
      </c>
      <c r="K4878" s="136">
        <v>20134.759999999998</v>
      </c>
      <c r="L4878" s="138">
        <f t="shared" si="160"/>
        <v>2.8646459098554702E-2</v>
      </c>
      <c r="M4878" s="138">
        <f t="shared" si="161"/>
        <v>1.0208571547551488E-2</v>
      </c>
    </row>
    <row r="4879" spans="9:13" x14ac:dyDescent="0.25">
      <c r="I4879" s="135">
        <v>40794</v>
      </c>
      <c r="J4879" s="136">
        <v>1185.9000000000001</v>
      </c>
      <c r="K4879" s="136">
        <v>20077.53</v>
      </c>
      <c r="L4879" s="138">
        <f t="shared" si="160"/>
        <v>-1.061220403463967E-2</v>
      </c>
      <c r="M4879" s="138">
        <f t="shared" si="161"/>
        <v>-2.8423482574413388E-3</v>
      </c>
    </row>
    <row r="4880" spans="9:13" x14ac:dyDescent="0.25">
      <c r="I4880" s="135">
        <v>40795</v>
      </c>
      <c r="J4880" s="136">
        <v>1154.23</v>
      </c>
      <c r="K4880" s="136">
        <v>19906.55</v>
      </c>
      <c r="L4880" s="138">
        <f t="shared" si="160"/>
        <v>-2.6705455771987581E-2</v>
      </c>
      <c r="M4880" s="138">
        <f t="shared" si="161"/>
        <v>-8.5159877733964068E-3</v>
      </c>
    </row>
    <row r="4881" spans="9:13" x14ac:dyDescent="0.25">
      <c r="I4881" s="135">
        <v>40798</v>
      </c>
      <c r="J4881" s="136">
        <v>1162.27</v>
      </c>
      <c r="K4881" s="136">
        <v>19939.77</v>
      </c>
      <c r="L4881" s="138">
        <f t="shared" si="160"/>
        <v>6.9656827495386221E-3</v>
      </c>
      <c r="M4881" s="138">
        <f t="shared" si="161"/>
        <v>1.6687974561137497E-3</v>
      </c>
    </row>
    <row r="4882" spans="9:13" x14ac:dyDescent="0.25">
      <c r="I4882" s="135">
        <v>40799</v>
      </c>
      <c r="J4882" s="136">
        <v>1172.8699999999999</v>
      </c>
      <c r="K4882" s="136">
        <v>19980.849999999999</v>
      </c>
      <c r="L4882" s="138">
        <f t="shared" si="160"/>
        <v>9.1200839736033015E-3</v>
      </c>
      <c r="M4882" s="138">
        <f t="shared" si="161"/>
        <v>2.0602043052652115E-3</v>
      </c>
    </row>
    <row r="4883" spans="9:13" x14ac:dyDescent="0.25">
      <c r="I4883" s="135">
        <v>40800</v>
      </c>
      <c r="J4883" s="136">
        <v>1188.68</v>
      </c>
      <c r="K4883" s="136">
        <v>20179.689999999999</v>
      </c>
      <c r="L4883" s="138">
        <f t="shared" si="160"/>
        <v>1.3479754789533515E-2</v>
      </c>
      <c r="M4883" s="138">
        <f t="shared" si="161"/>
        <v>9.9515285886236145E-3</v>
      </c>
    </row>
    <row r="4884" spans="9:13" x14ac:dyDescent="0.25">
      <c r="I4884" s="135">
        <v>40801</v>
      </c>
      <c r="J4884" s="136">
        <v>1209.1099999999999</v>
      </c>
      <c r="K4884" s="136">
        <v>20426.79</v>
      </c>
      <c r="L4884" s="138">
        <f t="shared" si="160"/>
        <v>1.7187131944677993E-2</v>
      </c>
      <c r="M4884" s="138">
        <f t="shared" si="161"/>
        <v>1.2244984932870732E-2</v>
      </c>
    </row>
    <row r="4885" spans="9:13" x14ac:dyDescent="0.25">
      <c r="I4885" s="135">
        <v>40802</v>
      </c>
      <c r="J4885" s="136">
        <v>1216.01</v>
      </c>
      <c r="K4885" s="136">
        <v>20573.07</v>
      </c>
      <c r="L4885" s="138">
        <f t="shared" si="160"/>
        <v>5.7066768118699636E-3</v>
      </c>
      <c r="M4885" s="138">
        <f t="shared" si="161"/>
        <v>7.1611839158281275E-3</v>
      </c>
    </row>
    <row r="4886" spans="9:13" x14ac:dyDescent="0.25">
      <c r="I4886" s="135">
        <v>40805</v>
      </c>
      <c r="J4886" s="136">
        <v>1204.0899999999999</v>
      </c>
      <c r="K4886" s="136">
        <v>20321.09</v>
      </c>
      <c r="L4886" s="138">
        <f t="shared" si="160"/>
        <v>-9.8025509658638283E-3</v>
      </c>
      <c r="M4886" s="138">
        <f t="shared" si="161"/>
        <v>-1.2248050485416108E-2</v>
      </c>
    </row>
    <row r="4887" spans="9:13" x14ac:dyDescent="0.25">
      <c r="I4887" s="135">
        <v>40806</v>
      </c>
      <c r="J4887" s="136">
        <v>1202.0899999999999</v>
      </c>
      <c r="K4887" s="136">
        <v>20305.740000000002</v>
      </c>
      <c r="L4887" s="138">
        <f t="shared" si="160"/>
        <v>-1.6610054065725984E-3</v>
      </c>
      <c r="M4887" s="138">
        <f t="shared" si="161"/>
        <v>-7.5537286631763084E-4</v>
      </c>
    </row>
    <row r="4888" spans="9:13" x14ac:dyDescent="0.25">
      <c r="I4888" s="135">
        <v>40807</v>
      </c>
      <c r="J4888" s="136">
        <v>1166.76</v>
      </c>
      <c r="K4888" s="136">
        <v>19933.32</v>
      </c>
      <c r="L4888" s="138">
        <f t="shared" si="160"/>
        <v>-2.939047825038053E-2</v>
      </c>
      <c r="M4888" s="138">
        <f t="shared" si="161"/>
        <v>-1.83406268375347E-2</v>
      </c>
    </row>
    <row r="4889" spans="9:13" x14ac:dyDescent="0.25">
      <c r="I4889" s="135">
        <v>40808</v>
      </c>
      <c r="J4889" s="136">
        <v>1129.56</v>
      </c>
      <c r="K4889" s="136">
        <v>19011.88</v>
      </c>
      <c r="L4889" s="138">
        <f t="shared" si="160"/>
        <v>-3.1883163632623716E-2</v>
      </c>
      <c r="M4889" s="138">
        <f t="shared" si="161"/>
        <v>-4.6226117877001857E-2</v>
      </c>
    </row>
    <row r="4890" spans="9:13" x14ac:dyDescent="0.25">
      <c r="I4890" s="135">
        <v>40809</v>
      </c>
      <c r="J4890" s="136">
        <v>1136.43</v>
      </c>
      <c r="K4890" s="136">
        <v>18813.82</v>
      </c>
      <c r="L4890" s="138">
        <f t="shared" si="160"/>
        <v>6.0820142356316784E-3</v>
      </c>
      <c r="M4890" s="138">
        <f t="shared" si="161"/>
        <v>-1.0417696724363993E-2</v>
      </c>
    </row>
    <row r="4891" spans="9:13" x14ac:dyDescent="0.25">
      <c r="I4891" s="135">
        <v>40812</v>
      </c>
      <c r="J4891" s="136">
        <v>1162.95</v>
      </c>
      <c r="K4891" s="136">
        <v>18694.259999999998</v>
      </c>
      <c r="L4891" s="138">
        <f t="shared" si="160"/>
        <v>2.3336237163749621E-2</v>
      </c>
      <c r="M4891" s="138">
        <f t="shared" si="161"/>
        <v>-6.3549029383719686E-3</v>
      </c>
    </row>
    <row r="4892" spans="9:13" x14ac:dyDescent="0.25">
      <c r="I4892" s="135">
        <v>40813</v>
      </c>
      <c r="J4892" s="136">
        <v>1175.3800000000001</v>
      </c>
      <c r="K4892" s="136">
        <v>19134.43</v>
      </c>
      <c r="L4892" s="138">
        <f t="shared" si="160"/>
        <v>1.0688335698009426E-2</v>
      </c>
      <c r="M4892" s="138">
        <f t="shared" si="161"/>
        <v>2.354573007971441E-2</v>
      </c>
    </row>
    <row r="4893" spans="9:13" x14ac:dyDescent="0.25">
      <c r="I4893" s="135">
        <v>40814</v>
      </c>
      <c r="J4893" s="136">
        <v>1151.06</v>
      </c>
      <c r="K4893" s="136">
        <v>18543.93</v>
      </c>
      <c r="L4893" s="138">
        <f t="shared" si="160"/>
        <v>-2.0691180724531778E-2</v>
      </c>
      <c r="M4893" s="138">
        <f t="shared" si="161"/>
        <v>-3.0860600498682219E-2</v>
      </c>
    </row>
    <row r="4894" spans="9:13" x14ac:dyDescent="0.25">
      <c r="I4894" s="135">
        <v>40815</v>
      </c>
      <c r="J4894" s="136">
        <v>1160.4000000000001</v>
      </c>
      <c r="K4894" s="136">
        <v>18435.79</v>
      </c>
      <c r="L4894" s="138">
        <f t="shared" si="160"/>
        <v>8.1142598995709563E-3</v>
      </c>
      <c r="M4894" s="138">
        <f t="shared" si="161"/>
        <v>-5.8315578197285804E-3</v>
      </c>
    </row>
    <row r="4895" spans="9:13" x14ac:dyDescent="0.25">
      <c r="I4895" s="135">
        <v>40816</v>
      </c>
      <c r="J4895" s="136">
        <v>1131.42</v>
      </c>
      <c r="K4895" s="136">
        <v>18329.099999999999</v>
      </c>
      <c r="L4895" s="138">
        <f t="shared" si="160"/>
        <v>-2.4974146845915215E-2</v>
      </c>
      <c r="M4895" s="138">
        <f t="shared" si="161"/>
        <v>-5.787113001395781E-3</v>
      </c>
    </row>
    <row r="4896" spans="9:13" x14ac:dyDescent="0.25">
      <c r="I4896" s="135">
        <v>40819</v>
      </c>
      <c r="J4896" s="136">
        <v>1099.23</v>
      </c>
      <c r="K4896" s="136">
        <v>17838.98</v>
      </c>
      <c r="L4896" s="138">
        <f t="shared" si="160"/>
        <v>-2.8450973113432722E-2</v>
      </c>
      <c r="M4896" s="138">
        <f t="shared" si="161"/>
        <v>-2.6739992689220914E-2</v>
      </c>
    </row>
    <row r="4897" spans="9:13" x14ac:dyDescent="0.25">
      <c r="I4897" s="135">
        <v>40820</v>
      </c>
      <c r="J4897" s="136">
        <v>1123.95</v>
      </c>
      <c r="K4897" s="136">
        <v>17317.88</v>
      </c>
      <c r="L4897" s="138">
        <f t="shared" si="160"/>
        <v>2.2488469201168114E-2</v>
      </c>
      <c r="M4897" s="138">
        <f t="shared" si="161"/>
        <v>-2.9211311409060303E-2</v>
      </c>
    </row>
    <row r="4898" spans="9:13" x14ac:dyDescent="0.25">
      <c r="I4898" s="135">
        <v>40821</v>
      </c>
      <c r="J4898" s="136">
        <v>1144.03</v>
      </c>
      <c r="K4898" s="136">
        <v>17543.34</v>
      </c>
      <c r="L4898" s="138">
        <f t="shared" si="160"/>
        <v>1.7865563414742582E-2</v>
      </c>
      <c r="M4898" s="138">
        <f t="shared" si="161"/>
        <v>1.3018914555361229E-2</v>
      </c>
    </row>
    <row r="4899" spans="9:13" x14ac:dyDescent="0.25">
      <c r="I4899" s="135">
        <v>40822</v>
      </c>
      <c r="J4899" s="136">
        <v>1164.97</v>
      </c>
      <c r="K4899" s="136">
        <v>17745.48</v>
      </c>
      <c r="L4899" s="138">
        <f t="shared" si="160"/>
        <v>1.8303715811648344E-2</v>
      </c>
      <c r="M4899" s="138">
        <f t="shared" si="161"/>
        <v>1.1522321291156611E-2</v>
      </c>
    </row>
    <row r="4900" spans="9:13" x14ac:dyDescent="0.25">
      <c r="I4900" s="135">
        <v>40823</v>
      </c>
      <c r="J4900" s="136">
        <v>1155.46</v>
      </c>
      <c r="K4900" s="136">
        <v>17761.27</v>
      </c>
      <c r="L4900" s="138">
        <f t="shared" si="160"/>
        <v>-8.163300342498082E-3</v>
      </c>
      <c r="M4900" s="138">
        <f t="shared" si="161"/>
        <v>8.8980405151063105E-4</v>
      </c>
    </row>
    <row r="4901" spans="9:13" x14ac:dyDescent="0.25">
      <c r="I4901" s="135">
        <v>40826</v>
      </c>
      <c r="J4901" s="136">
        <v>1194.8900000000001</v>
      </c>
      <c r="K4901" s="136">
        <v>18270.650000000001</v>
      </c>
      <c r="L4901" s="138">
        <f t="shared" si="160"/>
        <v>3.4124937254426863E-2</v>
      </c>
      <c r="M4901" s="138">
        <f t="shared" si="161"/>
        <v>2.8679255481167787E-2</v>
      </c>
    </row>
    <row r="4902" spans="9:13" x14ac:dyDescent="0.25">
      <c r="I4902" s="135">
        <v>40827</v>
      </c>
      <c r="J4902" s="136">
        <v>1195.54</v>
      </c>
      <c r="K4902" s="136">
        <v>18268.849999999999</v>
      </c>
      <c r="L4902" s="138">
        <f t="shared" si="160"/>
        <v>5.4398312815394183E-4</v>
      </c>
      <c r="M4902" s="138">
        <f t="shared" si="161"/>
        <v>-9.8518662445118828E-5</v>
      </c>
    </row>
    <row r="4903" spans="9:13" x14ac:dyDescent="0.25">
      <c r="I4903" s="135">
        <v>40828</v>
      </c>
      <c r="J4903" s="136">
        <v>1207.25</v>
      </c>
      <c r="K4903" s="136">
        <v>18554.900000000001</v>
      </c>
      <c r="L4903" s="138">
        <f t="shared" si="160"/>
        <v>9.7947371062449082E-3</v>
      </c>
      <c r="M4903" s="138">
        <f t="shared" si="161"/>
        <v>1.5657800025727014E-2</v>
      </c>
    </row>
    <row r="4904" spans="9:13" x14ac:dyDescent="0.25">
      <c r="I4904" s="135">
        <v>40829</v>
      </c>
      <c r="J4904" s="136">
        <v>1203.6600000000001</v>
      </c>
      <c r="K4904" s="136">
        <v>18623.62</v>
      </c>
      <c r="L4904" s="138">
        <f t="shared" si="160"/>
        <v>-2.9737005591219034E-3</v>
      </c>
      <c r="M4904" s="138">
        <f t="shared" si="161"/>
        <v>3.7036038997783614E-3</v>
      </c>
    </row>
    <row r="4905" spans="9:13" x14ac:dyDescent="0.25">
      <c r="I4905" s="135">
        <v>40830</v>
      </c>
      <c r="J4905" s="136">
        <v>1224.58</v>
      </c>
      <c r="K4905" s="136">
        <v>18897.41</v>
      </c>
      <c r="L4905" s="138">
        <f t="shared" si="160"/>
        <v>1.7380323347124475E-2</v>
      </c>
      <c r="M4905" s="138">
        <f t="shared" si="161"/>
        <v>1.4701223500049983E-2</v>
      </c>
    </row>
    <row r="4906" spans="9:13" x14ac:dyDescent="0.25">
      <c r="I4906" s="135">
        <v>40833</v>
      </c>
      <c r="J4906" s="136">
        <v>1200.8599999999999</v>
      </c>
      <c r="K4906" s="136">
        <v>18723.34</v>
      </c>
      <c r="L4906" s="138">
        <f t="shared" si="160"/>
        <v>-1.936990641689398E-2</v>
      </c>
      <c r="M4906" s="138">
        <f t="shared" si="161"/>
        <v>-9.2113152013953079E-3</v>
      </c>
    </row>
    <row r="4907" spans="9:13" x14ac:dyDescent="0.25">
      <c r="I4907" s="135">
        <v>40834</v>
      </c>
      <c r="J4907" s="136">
        <v>1225.3800000000001</v>
      </c>
      <c r="K4907" s="136">
        <v>18988.64</v>
      </c>
      <c r="L4907" s="138">
        <f t="shared" si="160"/>
        <v>2.0418699931715779E-2</v>
      </c>
      <c r="M4907" s="138">
        <f t="shared" si="161"/>
        <v>1.4169480445262398E-2</v>
      </c>
    </row>
    <row r="4908" spans="9:13" x14ac:dyDescent="0.25">
      <c r="I4908" s="135">
        <v>40835</v>
      </c>
      <c r="J4908" s="136">
        <v>1209.8800000000001</v>
      </c>
      <c r="K4908" s="136">
        <v>18766.55</v>
      </c>
      <c r="L4908" s="138">
        <f t="shared" si="160"/>
        <v>-1.2649137410435945E-2</v>
      </c>
      <c r="M4908" s="138">
        <f t="shared" si="161"/>
        <v>-1.1695940309574574E-2</v>
      </c>
    </row>
    <row r="4909" spans="9:13" x14ac:dyDescent="0.25">
      <c r="I4909" s="135">
        <v>40836</v>
      </c>
      <c r="J4909" s="136">
        <v>1215.3900000000001</v>
      </c>
      <c r="K4909" s="136">
        <v>18567.91</v>
      </c>
      <c r="L4909" s="138">
        <f t="shared" si="160"/>
        <v>4.5541706615532043E-3</v>
      </c>
      <c r="M4909" s="138">
        <f t="shared" si="161"/>
        <v>-1.0584790491592723E-2</v>
      </c>
    </row>
    <row r="4910" spans="9:13" x14ac:dyDescent="0.25">
      <c r="I4910" s="135">
        <v>40837</v>
      </c>
      <c r="J4910" s="136">
        <v>1238.25</v>
      </c>
      <c r="K4910" s="136">
        <v>18857.099999999999</v>
      </c>
      <c r="L4910" s="138">
        <f t="shared" si="160"/>
        <v>1.8808777429467002E-2</v>
      </c>
      <c r="M4910" s="138">
        <f t="shared" si="161"/>
        <v>1.5574720041189273E-2</v>
      </c>
    </row>
    <row r="4911" spans="9:13" x14ac:dyDescent="0.25">
      <c r="I4911" s="135">
        <v>40840</v>
      </c>
      <c r="J4911" s="136">
        <v>1254.19</v>
      </c>
      <c r="K4911" s="136">
        <v>19465.919999999998</v>
      </c>
      <c r="L4911" s="138">
        <f t="shared" si="160"/>
        <v>1.2873006258833074E-2</v>
      </c>
      <c r="M4911" s="138">
        <f t="shared" si="161"/>
        <v>3.228598246814196E-2</v>
      </c>
    </row>
    <row r="4912" spans="9:13" x14ac:dyDescent="0.25">
      <c r="I4912" s="135">
        <v>40841</v>
      </c>
      <c r="J4912" s="136">
        <v>1229.05</v>
      </c>
      <c r="K4912" s="136">
        <v>19307.25</v>
      </c>
      <c r="L4912" s="138">
        <f t="shared" si="160"/>
        <v>-2.0044809797558662E-2</v>
      </c>
      <c r="M4912" s="138">
        <f t="shared" si="161"/>
        <v>-8.1511688119543426E-3</v>
      </c>
    </row>
    <row r="4913" spans="9:13" x14ac:dyDescent="0.25">
      <c r="I4913" s="135">
        <v>40842</v>
      </c>
      <c r="J4913" s="136">
        <v>1242</v>
      </c>
      <c r="K4913" s="136">
        <v>19342.14</v>
      </c>
      <c r="L4913" s="138">
        <f t="shared" si="160"/>
        <v>1.0536593303771243E-2</v>
      </c>
      <c r="M4913" s="138">
        <f t="shared" si="161"/>
        <v>1.8070931903818213E-3</v>
      </c>
    </row>
    <row r="4914" spans="9:13" x14ac:dyDescent="0.25">
      <c r="I4914" s="135">
        <v>40843</v>
      </c>
      <c r="J4914" s="136">
        <v>1284.5899999999999</v>
      </c>
      <c r="K4914" s="136">
        <v>20012.080000000002</v>
      </c>
      <c r="L4914" s="138">
        <f t="shared" si="160"/>
        <v>3.4291465378421836E-2</v>
      </c>
      <c r="M4914" s="138">
        <f t="shared" si="161"/>
        <v>3.4636291537544571E-2</v>
      </c>
    </row>
    <row r="4915" spans="9:13" x14ac:dyDescent="0.25">
      <c r="I4915" s="135">
        <v>40844</v>
      </c>
      <c r="J4915" s="136">
        <v>1285.0899999999999</v>
      </c>
      <c r="K4915" s="136">
        <v>20044.34</v>
      </c>
      <c r="L4915" s="138">
        <f t="shared" si="160"/>
        <v>3.8922924824262995E-4</v>
      </c>
      <c r="M4915" s="138">
        <f t="shared" si="161"/>
        <v>1.6120263360929197E-3</v>
      </c>
    </row>
    <row r="4916" spans="9:13" x14ac:dyDescent="0.25">
      <c r="I4916" s="135">
        <v>40847</v>
      </c>
      <c r="J4916" s="136">
        <v>1253.3</v>
      </c>
      <c r="K4916" s="136">
        <v>19629.63</v>
      </c>
      <c r="L4916" s="138">
        <f t="shared" si="160"/>
        <v>-2.4737567018652363E-2</v>
      </c>
      <c r="M4916" s="138">
        <f t="shared" si="161"/>
        <v>-2.0689631087878132E-2</v>
      </c>
    </row>
    <row r="4917" spans="9:13" x14ac:dyDescent="0.25">
      <c r="I4917" s="135">
        <v>40848</v>
      </c>
      <c r="J4917" s="136">
        <v>1218.28</v>
      </c>
      <c r="K4917" s="136">
        <v>19629.63</v>
      </c>
      <c r="L4917" s="138">
        <f t="shared" si="160"/>
        <v>-2.7942232506183662E-2</v>
      </c>
      <c r="M4917" s="138">
        <f t="shared" si="161"/>
        <v>0</v>
      </c>
    </row>
    <row r="4918" spans="9:13" x14ac:dyDescent="0.25">
      <c r="I4918" s="135">
        <v>40849</v>
      </c>
      <c r="J4918" s="136">
        <v>1237.9000000000001</v>
      </c>
      <c r="K4918" s="136">
        <v>19486.18</v>
      </c>
      <c r="L4918" s="138">
        <f t="shared" si="160"/>
        <v>1.6104672160751319E-2</v>
      </c>
      <c r="M4918" s="138">
        <f t="shared" si="161"/>
        <v>-7.3078300507956962E-3</v>
      </c>
    </row>
    <row r="4919" spans="9:13" x14ac:dyDescent="0.25">
      <c r="I4919" s="135">
        <v>40850</v>
      </c>
      <c r="J4919" s="136">
        <v>1261.1500000000001</v>
      </c>
      <c r="K4919" s="136">
        <v>19579.97</v>
      </c>
      <c r="L4919" s="138">
        <f t="shared" si="160"/>
        <v>1.8781807900476611E-2</v>
      </c>
      <c r="M4919" s="138">
        <f t="shared" si="161"/>
        <v>4.8131547589112316E-3</v>
      </c>
    </row>
    <row r="4920" spans="9:13" x14ac:dyDescent="0.25">
      <c r="I4920" s="135">
        <v>40851</v>
      </c>
      <c r="J4920" s="136">
        <v>1253.23</v>
      </c>
      <c r="K4920" s="136">
        <v>19370.46</v>
      </c>
      <c r="L4920" s="138">
        <f t="shared" si="160"/>
        <v>-6.2799825556040696E-3</v>
      </c>
      <c r="M4920" s="138">
        <f t="shared" si="161"/>
        <v>-1.0700220684710039E-2</v>
      </c>
    </row>
    <row r="4921" spans="9:13" x14ac:dyDescent="0.25">
      <c r="I4921" s="135">
        <v>40854</v>
      </c>
      <c r="J4921" s="136">
        <v>1261.1199999999999</v>
      </c>
      <c r="K4921" s="136">
        <v>19392.34</v>
      </c>
      <c r="L4921" s="138">
        <f t="shared" si="160"/>
        <v>6.295731828953881E-3</v>
      </c>
      <c r="M4921" s="138">
        <f t="shared" si="161"/>
        <v>1.1295550028239401E-3</v>
      </c>
    </row>
    <row r="4922" spans="9:13" x14ac:dyDescent="0.25">
      <c r="I4922" s="135">
        <v>40855</v>
      </c>
      <c r="J4922" s="136">
        <v>1275.92</v>
      </c>
      <c r="K4922" s="136">
        <v>19509.95</v>
      </c>
      <c r="L4922" s="138">
        <f t="shared" si="160"/>
        <v>1.1735600101497228E-2</v>
      </c>
      <c r="M4922" s="138">
        <f t="shared" si="161"/>
        <v>6.0647657786528381E-3</v>
      </c>
    </row>
    <row r="4923" spans="9:13" x14ac:dyDescent="0.25">
      <c r="I4923" s="135">
        <v>40856</v>
      </c>
      <c r="J4923" s="136">
        <v>1229.0999999999999</v>
      </c>
      <c r="K4923" s="136">
        <v>19010.75</v>
      </c>
      <c r="L4923" s="138">
        <f t="shared" si="160"/>
        <v>-3.6695090601291745E-2</v>
      </c>
      <c r="M4923" s="138">
        <f t="shared" si="161"/>
        <v>-2.5586944097755283E-2</v>
      </c>
    </row>
    <row r="4924" spans="9:13" x14ac:dyDescent="0.25">
      <c r="I4924" s="135">
        <v>40857</v>
      </c>
      <c r="J4924" s="136">
        <v>1239.69</v>
      </c>
      <c r="K4924" s="136">
        <v>19127.849999999999</v>
      </c>
      <c r="L4924" s="138">
        <f t="shared" si="160"/>
        <v>8.6160605320967747E-3</v>
      </c>
      <c r="M4924" s="138">
        <f t="shared" si="161"/>
        <v>6.1596728166957403E-3</v>
      </c>
    </row>
    <row r="4925" spans="9:13" x14ac:dyDescent="0.25">
      <c r="I4925" s="135">
        <v>40858</v>
      </c>
      <c r="J4925" s="136">
        <v>1263.8499999999999</v>
      </c>
      <c r="K4925" s="136">
        <v>19450.89</v>
      </c>
      <c r="L4925" s="138">
        <f t="shared" si="160"/>
        <v>1.9488743153530198E-2</v>
      </c>
      <c r="M4925" s="138">
        <f t="shared" si="161"/>
        <v>1.6888463679922253E-2</v>
      </c>
    </row>
    <row r="4926" spans="9:13" x14ac:dyDescent="0.25">
      <c r="I4926" s="135">
        <v>40861</v>
      </c>
      <c r="J4926" s="136">
        <v>1251.78</v>
      </c>
      <c r="K4926" s="136">
        <v>19346.98</v>
      </c>
      <c r="L4926" s="138">
        <f t="shared" si="160"/>
        <v>-9.5501839617042669E-3</v>
      </c>
      <c r="M4926" s="138">
        <f t="shared" si="161"/>
        <v>-5.342172003440452E-3</v>
      </c>
    </row>
    <row r="4927" spans="9:13" x14ac:dyDescent="0.25">
      <c r="I4927" s="135">
        <v>40862</v>
      </c>
      <c r="J4927" s="136">
        <v>1257.81</v>
      </c>
      <c r="K4927" s="136">
        <v>19359.25</v>
      </c>
      <c r="L4927" s="138">
        <f t="shared" si="160"/>
        <v>4.8171403920816537E-3</v>
      </c>
      <c r="M4927" s="138">
        <f t="shared" si="161"/>
        <v>6.3420750938908486E-4</v>
      </c>
    </row>
    <row r="4928" spans="9:13" x14ac:dyDescent="0.25">
      <c r="I4928" s="135">
        <v>40863</v>
      </c>
      <c r="J4928" s="136">
        <v>1236.9100000000001</v>
      </c>
      <c r="K4928" s="136">
        <v>19529.14</v>
      </c>
      <c r="L4928" s="138">
        <f t="shared" si="160"/>
        <v>-1.6616182094274862E-2</v>
      </c>
      <c r="M4928" s="138">
        <f t="shared" si="161"/>
        <v>8.7756498831307733E-3</v>
      </c>
    </row>
    <row r="4929" spans="9:13" x14ac:dyDescent="0.25">
      <c r="I4929" s="135">
        <v>40864</v>
      </c>
      <c r="J4929" s="136">
        <v>1216.1300000000001</v>
      </c>
      <c r="K4929" s="136">
        <v>19304.53</v>
      </c>
      <c r="L4929" s="138">
        <f t="shared" si="160"/>
        <v>-1.6799928854969216E-2</v>
      </c>
      <c r="M4929" s="138">
        <f t="shared" si="161"/>
        <v>-1.1501274505687428E-2</v>
      </c>
    </row>
    <row r="4930" spans="9:13" x14ac:dyDescent="0.25">
      <c r="I4930" s="135">
        <v>40865</v>
      </c>
      <c r="J4930" s="136">
        <v>1215.6500000000001</v>
      </c>
      <c r="K4930" s="136">
        <v>19240.14</v>
      </c>
      <c r="L4930" s="138">
        <f t="shared" si="160"/>
        <v>-3.9469464613159626E-4</v>
      </c>
      <c r="M4930" s="138">
        <f t="shared" si="161"/>
        <v>-3.3354865412418442E-3</v>
      </c>
    </row>
    <row r="4931" spans="9:13" x14ac:dyDescent="0.25">
      <c r="I4931" s="135">
        <v>40868</v>
      </c>
      <c r="J4931" s="136">
        <v>1192.98</v>
      </c>
      <c r="K4931" s="136">
        <v>18956.18</v>
      </c>
      <c r="L4931" s="138">
        <f t="shared" si="160"/>
        <v>-1.8648459671780589E-2</v>
      </c>
      <c r="M4931" s="138">
        <f t="shared" si="161"/>
        <v>-1.475872836684136E-2</v>
      </c>
    </row>
    <row r="4932" spans="9:13" x14ac:dyDescent="0.25">
      <c r="I4932" s="135">
        <v>40869</v>
      </c>
      <c r="J4932" s="136">
        <v>1188.04</v>
      </c>
      <c r="K4932" s="136">
        <v>19131.61</v>
      </c>
      <c r="L4932" s="138">
        <f t="shared" si="160"/>
        <v>-4.1408908783047947E-3</v>
      </c>
      <c r="M4932" s="138">
        <f t="shared" si="161"/>
        <v>9.2545016981269591E-3</v>
      </c>
    </row>
    <row r="4933" spans="9:13" x14ac:dyDescent="0.25">
      <c r="I4933" s="135">
        <v>40870</v>
      </c>
      <c r="J4933" s="136">
        <v>1161.79</v>
      </c>
      <c r="K4933" s="136">
        <v>19007.82</v>
      </c>
      <c r="L4933" s="138">
        <f t="shared" si="160"/>
        <v>-2.2095215649304736E-2</v>
      </c>
      <c r="M4933" s="138">
        <f t="shared" si="161"/>
        <v>-6.4704434179873446E-3</v>
      </c>
    </row>
    <row r="4934" spans="9:13" x14ac:dyDescent="0.25">
      <c r="I4934" s="135">
        <v>40871</v>
      </c>
      <c r="J4934" s="136">
        <v>1161.79</v>
      </c>
      <c r="K4934" s="136">
        <v>18975.54</v>
      </c>
      <c r="L4934" s="138">
        <f t="shared" si="160"/>
        <v>0</v>
      </c>
      <c r="M4934" s="138">
        <f t="shared" si="161"/>
        <v>-1.6982484051300379E-3</v>
      </c>
    </row>
    <row r="4935" spans="9:13" x14ac:dyDescent="0.25">
      <c r="I4935" s="135">
        <v>40872</v>
      </c>
      <c r="J4935" s="136">
        <v>1170.94</v>
      </c>
      <c r="K4935" s="136">
        <v>18957.75</v>
      </c>
      <c r="L4935" s="138">
        <f t="shared" ref="L4935:L4998" si="162">(J4935-J4934)/J4934</f>
        <v>7.8757778944560479E-3</v>
      </c>
      <c r="M4935" s="138">
        <f t="shared" ref="M4935:M4998" si="163">(K4935-K4934)/K4934</f>
        <v>-9.3752272662600761E-4</v>
      </c>
    </row>
    <row r="4936" spans="9:13" x14ac:dyDescent="0.25">
      <c r="I4936" s="135">
        <v>40875</v>
      </c>
      <c r="J4936" s="136">
        <v>1192.55</v>
      </c>
      <c r="K4936" s="136">
        <v>19168.900000000001</v>
      </c>
      <c r="L4936" s="138">
        <f t="shared" si="162"/>
        <v>1.8455258168650741E-2</v>
      </c>
      <c r="M4936" s="138">
        <f t="shared" si="163"/>
        <v>1.1137925122970894E-2</v>
      </c>
    </row>
    <row r="4937" spans="9:13" x14ac:dyDescent="0.25">
      <c r="I4937" s="135">
        <v>40876</v>
      </c>
      <c r="J4937" s="136">
        <v>1195.19</v>
      </c>
      <c r="K4937" s="136">
        <v>19236.990000000002</v>
      </c>
      <c r="L4937" s="138">
        <f t="shared" si="162"/>
        <v>2.2137436585468956E-3</v>
      </c>
      <c r="M4937" s="138">
        <f t="shared" si="163"/>
        <v>3.5521078413471895E-3</v>
      </c>
    </row>
    <row r="4938" spans="9:13" x14ac:dyDescent="0.25">
      <c r="I4938" s="135">
        <v>40877</v>
      </c>
      <c r="J4938" s="136">
        <v>1246.96</v>
      </c>
      <c r="K4938" s="136">
        <v>19911.82</v>
      </c>
      <c r="L4938" s="138">
        <f t="shared" si="162"/>
        <v>4.3315288782536654E-2</v>
      </c>
      <c r="M4938" s="138">
        <f t="shared" si="163"/>
        <v>3.5079812382290472E-2</v>
      </c>
    </row>
    <row r="4939" spans="9:13" x14ac:dyDescent="0.25">
      <c r="I4939" s="135">
        <v>40878</v>
      </c>
      <c r="J4939" s="136">
        <v>1244.58</v>
      </c>
      <c r="K4939" s="136">
        <v>19814.400000000001</v>
      </c>
      <c r="L4939" s="138">
        <f t="shared" si="162"/>
        <v>-1.9086418168987851E-3</v>
      </c>
      <c r="M4939" s="138">
        <f t="shared" si="163"/>
        <v>-4.8925713470691409E-3</v>
      </c>
    </row>
    <row r="4940" spans="9:13" x14ac:dyDescent="0.25">
      <c r="I4940" s="135">
        <v>40879</v>
      </c>
      <c r="J4940" s="136">
        <v>1244.28</v>
      </c>
      <c r="K4940" s="136">
        <v>20178.689999999999</v>
      </c>
      <c r="L4940" s="138">
        <f t="shared" si="162"/>
        <v>-2.4104517186517103E-4</v>
      </c>
      <c r="M4940" s="138">
        <f t="shared" si="163"/>
        <v>1.8385113856589006E-2</v>
      </c>
    </row>
    <row r="4941" spans="9:13" x14ac:dyDescent="0.25">
      <c r="I4941" s="135">
        <v>40882</v>
      </c>
      <c r="J4941" s="136">
        <v>1257.08</v>
      </c>
      <c r="K4941" s="136">
        <v>20200.38</v>
      </c>
      <c r="L4941" s="138">
        <f t="shared" si="162"/>
        <v>1.028707364901787E-2</v>
      </c>
      <c r="M4941" s="138">
        <f t="shared" si="163"/>
        <v>1.0748963386623379E-3</v>
      </c>
    </row>
    <row r="4942" spans="9:13" x14ac:dyDescent="0.25">
      <c r="I4942" s="135">
        <v>40883</v>
      </c>
      <c r="J4942" s="136">
        <v>1258.47</v>
      </c>
      <c r="K4942" s="136">
        <v>20090.29</v>
      </c>
      <c r="L4942" s="138">
        <f t="shared" si="162"/>
        <v>1.1057371050371496E-3</v>
      </c>
      <c r="M4942" s="138">
        <f t="shared" si="163"/>
        <v>-5.4498974771761792E-3</v>
      </c>
    </row>
    <row r="4943" spans="9:13" x14ac:dyDescent="0.25">
      <c r="I4943" s="135">
        <v>40884</v>
      </c>
      <c r="J4943" s="136">
        <v>1261.01</v>
      </c>
      <c r="K4943" s="136">
        <v>19986.43</v>
      </c>
      <c r="L4943" s="138">
        <f t="shared" si="162"/>
        <v>2.018323837675879E-3</v>
      </c>
      <c r="M4943" s="138">
        <f t="shared" si="163"/>
        <v>-5.1696615628744318E-3</v>
      </c>
    </row>
    <row r="4944" spans="9:13" x14ac:dyDescent="0.25">
      <c r="I4944" s="135">
        <v>40886</v>
      </c>
      <c r="J4944" s="136">
        <v>1255.19</v>
      </c>
      <c r="K4944" s="136">
        <v>19985.96</v>
      </c>
      <c r="L4944" s="138">
        <f t="shared" si="162"/>
        <v>-4.6153480146865896E-3</v>
      </c>
      <c r="M4944" s="138">
        <f t="shared" si="163"/>
        <v>-2.3515955575916468E-5</v>
      </c>
    </row>
    <row r="4945" spans="9:13" x14ac:dyDescent="0.25">
      <c r="I4945" s="135">
        <v>40889</v>
      </c>
      <c r="J4945" s="136">
        <v>1236.47</v>
      </c>
      <c r="K4945" s="136">
        <v>19734.71</v>
      </c>
      <c r="L4945" s="138">
        <f t="shared" si="162"/>
        <v>-1.4914076753320236E-2</v>
      </c>
      <c r="M4945" s="138">
        <f t="shared" si="163"/>
        <v>-1.257132507019928E-2</v>
      </c>
    </row>
    <row r="4946" spans="9:13" x14ac:dyDescent="0.25">
      <c r="I4946" s="135">
        <v>40890</v>
      </c>
      <c r="J4946" s="136">
        <v>1225.73</v>
      </c>
      <c r="K4946" s="136">
        <v>19587.189999999999</v>
      </c>
      <c r="L4946" s="138">
        <f t="shared" si="162"/>
        <v>-8.686017452910309E-3</v>
      </c>
      <c r="M4946" s="138">
        <f t="shared" si="163"/>
        <v>-7.4751541826558604E-3</v>
      </c>
    </row>
    <row r="4947" spans="9:13" x14ac:dyDescent="0.25">
      <c r="I4947" s="135">
        <v>40891</v>
      </c>
      <c r="J4947" s="136">
        <v>1211.82</v>
      </c>
      <c r="K4947" s="136">
        <v>19305.93</v>
      </c>
      <c r="L4947" s="138">
        <f t="shared" si="162"/>
        <v>-1.1348339356954697E-2</v>
      </c>
      <c r="M4947" s="138">
        <f t="shared" si="163"/>
        <v>-1.4359384883691761E-2</v>
      </c>
    </row>
    <row r="4948" spans="9:13" x14ac:dyDescent="0.25">
      <c r="I4948" s="135">
        <v>40892</v>
      </c>
      <c r="J4948" s="136">
        <v>1215.75</v>
      </c>
      <c r="K4948" s="136">
        <v>19389.82</v>
      </c>
      <c r="L4948" s="138">
        <f t="shared" si="162"/>
        <v>3.2430558993910515E-3</v>
      </c>
      <c r="M4948" s="138">
        <f t="shared" si="163"/>
        <v>4.3452970149585862E-3</v>
      </c>
    </row>
    <row r="4949" spans="9:13" x14ac:dyDescent="0.25">
      <c r="I4949" s="135">
        <v>40893</v>
      </c>
      <c r="J4949" s="136">
        <v>1219.6600000000001</v>
      </c>
      <c r="K4949" s="136">
        <v>19446.490000000002</v>
      </c>
      <c r="L4949" s="138">
        <f t="shared" si="162"/>
        <v>3.2161217355542518E-3</v>
      </c>
      <c r="M4949" s="138">
        <f t="shared" si="163"/>
        <v>2.9226676678794283E-3</v>
      </c>
    </row>
    <row r="4950" spans="9:13" x14ac:dyDescent="0.25">
      <c r="I4950" s="135">
        <v>40896</v>
      </c>
      <c r="J4950" s="136">
        <v>1205.3499999999999</v>
      </c>
      <c r="K4950" s="136">
        <v>19168.95</v>
      </c>
      <c r="L4950" s="138">
        <f t="shared" si="162"/>
        <v>-1.1732777987308079E-2</v>
      </c>
      <c r="M4950" s="138">
        <f t="shared" si="163"/>
        <v>-1.4271984301537236E-2</v>
      </c>
    </row>
    <row r="4951" spans="9:13" x14ac:dyDescent="0.25">
      <c r="I4951" s="135">
        <v>40897</v>
      </c>
      <c r="J4951" s="136">
        <v>1241.3</v>
      </c>
      <c r="K4951" s="136">
        <v>19370.41</v>
      </c>
      <c r="L4951" s="138">
        <f t="shared" si="162"/>
        <v>2.9825361928070726E-2</v>
      </c>
      <c r="M4951" s="138">
        <f t="shared" si="163"/>
        <v>1.050970449607303E-2</v>
      </c>
    </row>
    <row r="4952" spans="9:13" x14ac:dyDescent="0.25">
      <c r="I4952" s="135">
        <v>40898</v>
      </c>
      <c r="J4952" s="136">
        <v>1243.72</v>
      </c>
      <c r="K4952" s="136">
        <v>19360.66</v>
      </c>
      <c r="L4952" s="138">
        <f t="shared" si="162"/>
        <v>1.9495690002417408E-3</v>
      </c>
      <c r="M4952" s="138">
        <f t="shared" si="163"/>
        <v>-5.033450505177743E-4</v>
      </c>
    </row>
    <row r="4953" spans="9:13" x14ac:dyDescent="0.25">
      <c r="I4953" s="135">
        <v>40899</v>
      </c>
      <c r="J4953" s="136">
        <v>1254</v>
      </c>
      <c r="K4953" s="136">
        <v>19383.07</v>
      </c>
      <c r="L4953" s="138">
        <f t="shared" si="162"/>
        <v>8.2655260026372277E-3</v>
      </c>
      <c r="M4953" s="138">
        <f t="shared" si="163"/>
        <v>1.1575018620232913E-3</v>
      </c>
    </row>
    <row r="4954" spans="9:13" x14ac:dyDescent="0.25">
      <c r="I4954" s="135">
        <v>40900</v>
      </c>
      <c r="J4954" s="136">
        <v>1265.33</v>
      </c>
      <c r="K4954" s="136">
        <v>19428.810000000001</v>
      </c>
      <c r="L4954" s="138">
        <f t="shared" si="162"/>
        <v>9.0350877192981877E-3</v>
      </c>
      <c r="M4954" s="138">
        <f t="shared" si="163"/>
        <v>2.3597913024098662E-3</v>
      </c>
    </row>
    <row r="4955" spans="9:13" x14ac:dyDescent="0.25">
      <c r="I4955" s="135">
        <v>40903</v>
      </c>
      <c r="J4955" s="136">
        <v>1265.33</v>
      </c>
      <c r="K4955" s="136">
        <v>19458.87</v>
      </c>
      <c r="L4955" s="138">
        <f t="shared" si="162"/>
        <v>0</v>
      </c>
      <c r="M4955" s="138">
        <f t="shared" si="163"/>
        <v>1.547186883807998E-3</v>
      </c>
    </row>
    <row r="4956" spans="9:13" x14ac:dyDescent="0.25">
      <c r="I4956" s="135">
        <v>40904</v>
      </c>
      <c r="J4956" s="136">
        <v>1265.43</v>
      </c>
      <c r="K4956" s="136">
        <v>19398.509999999998</v>
      </c>
      <c r="L4956" s="138">
        <f t="shared" si="162"/>
        <v>7.9030766677575356E-5</v>
      </c>
      <c r="M4956" s="138">
        <f t="shared" si="163"/>
        <v>-3.1019272958810345E-3</v>
      </c>
    </row>
    <row r="4957" spans="9:13" x14ac:dyDescent="0.25">
      <c r="I4957" s="135">
        <v>40905</v>
      </c>
      <c r="J4957" s="136">
        <v>1249.6400000000001</v>
      </c>
      <c r="K4957" s="136">
        <v>19268.55</v>
      </c>
      <c r="L4957" s="138">
        <f t="shared" si="162"/>
        <v>-1.2477971914685098E-2</v>
      </c>
      <c r="M4957" s="138">
        <f t="shared" si="163"/>
        <v>-6.6994836201336666E-3</v>
      </c>
    </row>
    <row r="4958" spans="9:13" x14ac:dyDescent="0.25">
      <c r="I4958" s="135">
        <v>40906</v>
      </c>
      <c r="J4958" s="136">
        <v>1263.02</v>
      </c>
      <c r="K4958" s="136">
        <v>19385.189999999999</v>
      </c>
      <c r="L4958" s="138">
        <f t="shared" si="162"/>
        <v>1.0707083640088251E-2</v>
      </c>
      <c r="M4958" s="138">
        <f t="shared" si="163"/>
        <v>6.053387514888221E-3</v>
      </c>
    </row>
    <row r="4959" spans="9:13" x14ac:dyDescent="0.25">
      <c r="I4959" s="135">
        <v>40907</v>
      </c>
      <c r="J4959" s="136">
        <v>1257.5999999999999</v>
      </c>
      <c r="K4959" s="136">
        <v>19473.310000000001</v>
      </c>
      <c r="L4959" s="138">
        <f t="shared" si="162"/>
        <v>-4.2913018004466065E-3</v>
      </c>
      <c r="M4959" s="138">
        <f t="shared" si="163"/>
        <v>4.5457382672030875E-3</v>
      </c>
    </row>
    <row r="4960" spans="9:13" x14ac:dyDescent="0.25">
      <c r="I4960" s="135">
        <v>40910</v>
      </c>
      <c r="J4960" s="136">
        <v>1257.5999999999999</v>
      </c>
      <c r="K4960" s="136">
        <v>19579.41</v>
      </c>
      <c r="L4960" s="138">
        <f t="shared" si="162"/>
        <v>0</v>
      </c>
      <c r="M4960" s="138">
        <f t="shared" si="163"/>
        <v>5.4484830776071729E-3</v>
      </c>
    </row>
    <row r="4961" spans="9:13" x14ac:dyDescent="0.25">
      <c r="I4961" s="135">
        <v>40911</v>
      </c>
      <c r="J4961" s="136">
        <v>1277.06</v>
      </c>
      <c r="K4961" s="136">
        <v>19886.89</v>
      </c>
      <c r="L4961" s="138">
        <f t="shared" si="162"/>
        <v>1.5473918575063644E-2</v>
      </c>
      <c r="M4961" s="138">
        <f t="shared" si="163"/>
        <v>1.5704252579623164E-2</v>
      </c>
    </row>
    <row r="4962" spans="9:13" x14ac:dyDescent="0.25">
      <c r="I4962" s="135">
        <v>40912</v>
      </c>
      <c r="J4962" s="136">
        <v>1277.3</v>
      </c>
      <c r="K4962" s="136">
        <v>19940.09</v>
      </c>
      <c r="L4962" s="138">
        <f t="shared" si="162"/>
        <v>1.8793165552128256E-4</v>
      </c>
      <c r="M4962" s="138">
        <f t="shared" si="163"/>
        <v>2.6751291931519073E-3</v>
      </c>
    </row>
    <row r="4963" spans="9:13" x14ac:dyDescent="0.25">
      <c r="I4963" s="135">
        <v>40913</v>
      </c>
      <c r="J4963" s="136">
        <v>1281.06</v>
      </c>
      <c r="K4963" s="136">
        <v>19943.990000000002</v>
      </c>
      <c r="L4963" s="138">
        <f t="shared" si="162"/>
        <v>2.9437093869881712E-3</v>
      </c>
      <c r="M4963" s="138">
        <f t="shared" si="163"/>
        <v>1.9558587749611236E-4</v>
      </c>
    </row>
    <row r="4964" spans="9:13" x14ac:dyDescent="0.25">
      <c r="I4964" s="135">
        <v>40914</v>
      </c>
      <c r="J4964" s="136">
        <v>1277.81</v>
      </c>
      <c r="K4964" s="136">
        <v>19800.88</v>
      </c>
      <c r="L4964" s="138">
        <f t="shared" si="162"/>
        <v>-2.5369615786926454E-3</v>
      </c>
      <c r="M4964" s="138">
        <f t="shared" si="163"/>
        <v>-7.1755952545102843E-3</v>
      </c>
    </row>
    <row r="4965" spans="9:13" x14ac:dyDescent="0.25">
      <c r="I4965" s="135">
        <v>40917</v>
      </c>
      <c r="J4965" s="136">
        <v>1280.7</v>
      </c>
      <c r="K4965" s="136">
        <v>19947.48</v>
      </c>
      <c r="L4965" s="138">
        <f t="shared" si="162"/>
        <v>2.261682096712422E-3</v>
      </c>
      <c r="M4965" s="138">
        <f t="shared" si="163"/>
        <v>7.4037113502025435E-3</v>
      </c>
    </row>
    <row r="4966" spans="9:13" x14ac:dyDescent="0.25">
      <c r="I4966" s="135">
        <v>40918</v>
      </c>
      <c r="J4966" s="136">
        <v>1292.08</v>
      </c>
      <c r="K4966" s="136">
        <v>20269.16</v>
      </c>
      <c r="L4966" s="138">
        <f t="shared" si="162"/>
        <v>8.8857655969390818E-3</v>
      </c>
      <c r="M4966" s="138">
        <f t="shared" si="163"/>
        <v>1.6126347789294702E-2</v>
      </c>
    </row>
    <row r="4967" spans="9:13" x14ac:dyDescent="0.25">
      <c r="I4967" s="135">
        <v>40919</v>
      </c>
      <c r="J4967" s="136">
        <v>1292.48</v>
      </c>
      <c r="K4967" s="136">
        <v>20280.64</v>
      </c>
      <c r="L4967" s="138">
        <f t="shared" si="162"/>
        <v>3.0957835428153902E-4</v>
      </c>
      <c r="M4967" s="138">
        <f t="shared" si="163"/>
        <v>5.6637768906060064E-4</v>
      </c>
    </row>
    <row r="4968" spans="9:13" x14ac:dyDescent="0.25">
      <c r="I4968" s="135">
        <v>40920</v>
      </c>
      <c r="J4968" s="136">
        <v>1295.5</v>
      </c>
      <c r="K4968" s="136">
        <v>20539.689999999999</v>
      </c>
      <c r="L4968" s="138">
        <f t="shared" si="162"/>
        <v>2.3365932161425957E-3</v>
      </c>
      <c r="M4968" s="138">
        <f t="shared" si="163"/>
        <v>1.2773265537971153E-2</v>
      </c>
    </row>
    <row r="4969" spans="9:13" x14ac:dyDescent="0.25">
      <c r="I4969" s="135">
        <v>40921</v>
      </c>
      <c r="J4969" s="136">
        <v>1289.0899999999999</v>
      </c>
      <c r="K4969" s="136">
        <v>20472</v>
      </c>
      <c r="L4969" s="138">
        <f t="shared" si="162"/>
        <v>-4.9478965650328688E-3</v>
      </c>
      <c r="M4969" s="138">
        <f t="shared" si="163"/>
        <v>-3.2955706731697845E-3</v>
      </c>
    </row>
    <row r="4970" spans="9:13" x14ac:dyDescent="0.25">
      <c r="I4970" s="135">
        <v>40924</v>
      </c>
      <c r="J4970" s="136">
        <v>1289.0899999999999</v>
      </c>
      <c r="K4970" s="136">
        <v>20592.419999999998</v>
      </c>
      <c r="L4970" s="138">
        <f t="shared" si="162"/>
        <v>0</v>
      </c>
      <c r="M4970" s="138">
        <f t="shared" si="163"/>
        <v>5.8821805392730679E-3</v>
      </c>
    </row>
    <row r="4971" spans="9:13" x14ac:dyDescent="0.25">
      <c r="I4971" s="135">
        <v>40925</v>
      </c>
      <c r="J4971" s="136">
        <v>1293.67</v>
      </c>
      <c r="K4971" s="136">
        <v>20712.919999999998</v>
      </c>
      <c r="L4971" s="138">
        <f t="shared" si="162"/>
        <v>3.5528939018999099E-3</v>
      </c>
      <c r="M4971" s="138">
        <f t="shared" si="163"/>
        <v>5.8516677495894127E-3</v>
      </c>
    </row>
    <row r="4972" spans="9:13" x14ac:dyDescent="0.25">
      <c r="I4972" s="135">
        <v>40926</v>
      </c>
      <c r="J4972" s="136">
        <v>1308.04</v>
      </c>
      <c r="K4972" s="136">
        <v>20868.23</v>
      </c>
      <c r="L4972" s="138">
        <f t="shared" si="162"/>
        <v>1.1107933244181198E-2</v>
      </c>
      <c r="M4972" s="138">
        <f t="shared" si="163"/>
        <v>7.4982185032337941E-3</v>
      </c>
    </row>
    <row r="4973" spans="9:13" x14ac:dyDescent="0.25">
      <c r="I4973" s="135">
        <v>40927</v>
      </c>
      <c r="J4973" s="136">
        <v>1314.5</v>
      </c>
      <c r="K4973" s="136">
        <v>21006.51</v>
      </c>
      <c r="L4973" s="138">
        <f t="shared" si="162"/>
        <v>4.938686890309193E-3</v>
      </c>
      <c r="M4973" s="138">
        <f t="shared" si="163"/>
        <v>6.6263406144171713E-3</v>
      </c>
    </row>
    <row r="4974" spans="9:13" x14ac:dyDescent="0.25">
      <c r="I4974" s="135">
        <v>40928</v>
      </c>
      <c r="J4974" s="136">
        <v>1315.38</v>
      </c>
      <c r="K4974" s="136">
        <v>20887.84</v>
      </c>
      <c r="L4974" s="138">
        <f t="shared" si="162"/>
        <v>6.6945606694568968E-4</v>
      </c>
      <c r="M4974" s="138">
        <f t="shared" si="163"/>
        <v>-5.6492011286024312E-3</v>
      </c>
    </row>
    <row r="4975" spans="9:13" x14ac:dyDescent="0.25">
      <c r="I4975" s="135">
        <v>40931</v>
      </c>
      <c r="J4975" s="136">
        <v>1316</v>
      </c>
      <c r="K4975" s="136">
        <v>21206.06</v>
      </c>
      <c r="L4975" s="138">
        <f t="shared" si="162"/>
        <v>4.7134668308769392E-4</v>
      </c>
      <c r="M4975" s="138">
        <f t="shared" si="163"/>
        <v>1.5234701146695933E-2</v>
      </c>
    </row>
    <row r="4976" spans="9:13" x14ac:dyDescent="0.25">
      <c r="I4976" s="135">
        <v>40932</v>
      </c>
      <c r="J4976" s="136">
        <v>1314.65</v>
      </c>
      <c r="K4976" s="136">
        <v>21277.53</v>
      </c>
      <c r="L4976" s="138">
        <f t="shared" si="162"/>
        <v>-1.0258358662613291E-3</v>
      </c>
      <c r="M4976" s="138">
        <f t="shared" si="163"/>
        <v>3.3702630285869944E-3</v>
      </c>
    </row>
    <row r="4977" spans="9:13" x14ac:dyDescent="0.25">
      <c r="I4977" s="135">
        <v>40933</v>
      </c>
      <c r="J4977" s="136">
        <v>1326.05</v>
      </c>
      <c r="K4977" s="136">
        <v>21410.67</v>
      </c>
      <c r="L4977" s="138">
        <f t="shared" si="162"/>
        <v>8.6715095272504941E-3</v>
      </c>
      <c r="M4977" s="138">
        <f t="shared" si="163"/>
        <v>6.257305241726809E-3</v>
      </c>
    </row>
    <row r="4978" spans="9:13" x14ac:dyDescent="0.25">
      <c r="I4978" s="135">
        <v>40934</v>
      </c>
      <c r="J4978" s="136">
        <v>1318.43</v>
      </c>
      <c r="K4978" s="136">
        <v>21645.82</v>
      </c>
      <c r="L4978" s="138">
        <f t="shared" si="162"/>
        <v>-5.7463896534820638E-3</v>
      </c>
      <c r="M4978" s="138">
        <f t="shared" si="163"/>
        <v>1.0982841732650191E-2</v>
      </c>
    </row>
    <row r="4979" spans="9:13" x14ac:dyDescent="0.25">
      <c r="I4979" s="135">
        <v>40935</v>
      </c>
      <c r="J4979" s="136">
        <v>1316.33</v>
      </c>
      <c r="K4979" s="136">
        <v>21843.63</v>
      </c>
      <c r="L4979" s="138">
        <f t="shared" si="162"/>
        <v>-1.5928035618122587E-3</v>
      </c>
      <c r="M4979" s="138">
        <f t="shared" si="163"/>
        <v>9.1384849361216772E-3</v>
      </c>
    </row>
    <row r="4980" spans="9:13" x14ac:dyDescent="0.25">
      <c r="I4980" s="135">
        <v>40938</v>
      </c>
      <c r="J4980" s="136">
        <v>1313.01</v>
      </c>
      <c r="K4980" s="136">
        <v>21852.1</v>
      </c>
      <c r="L4980" s="138">
        <f t="shared" si="162"/>
        <v>-2.5221638950718561E-3</v>
      </c>
      <c r="M4980" s="138">
        <f t="shared" si="163"/>
        <v>3.8775606435365945E-4</v>
      </c>
    </row>
    <row r="4981" spans="9:13" x14ac:dyDescent="0.25">
      <c r="I4981" s="135">
        <v>40939</v>
      </c>
      <c r="J4981" s="136">
        <v>1312.41</v>
      </c>
      <c r="K4981" s="136">
        <v>21948.07</v>
      </c>
      <c r="L4981" s="138">
        <f t="shared" si="162"/>
        <v>-4.5696529348589047E-4</v>
      </c>
      <c r="M4981" s="138">
        <f t="shared" si="163"/>
        <v>4.3917975846715493E-3</v>
      </c>
    </row>
    <row r="4982" spans="9:13" x14ac:dyDescent="0.25">
      <c r="I4982" s="135">
        <v>40940</v>
      </c>
      <c r="J4982" s="136">
        <v>1324.09</v>
      </c>
      <c r="K4982" s="136">
        <v>22371.22</v>
      </c>
      <c r="L4982" s="138">
        <f t="shared" si="162"/>
        <v>8.8996578813022118E-3</v>
      </c>
      <c r="M4982" s="138">
        <f t="shared" si="163"/>
        <v>1.9279599527430042E-2</v>
      </c>
    </row>
    <row r="4983" spans="9:13" x14ac:dyDescent="0.25">
      <c r="I4983" s="135">
        <v>40941</v>
      </c>
      <c r="J4983" s="136">
        <v>1325.54</v>
      </c>
      <c r="K4983" s="136">
        <v>22686.68</v>
      </c>
      <c r="L4983" s="138">
        <f t="shared" si="162"/>
        <v>1.0950917233723126E-3</v>
      </c>
      <c r="M4983" s="138">
        <f t="shared" si="163"/>
        <v>1.410115317805641E-2</v>
      </c>
    </row>
    <row r="4984" spans="9:13" x14ac:dyDescent="0.25">
      <c r="I4984" s="135">
        <v>40942</v>
      </c>
      <c r="J4984" s="136">
        <v>1344.9</v>
      </c>
      <c r="K4984" s="136">
        <v>22918.62</v>
      </c>
      <c r="L4984" s="138">
        <f t="shared" si="162"/>
        <v>1.4605368378170502E-2</v>
      </c>
      <c r="M4984" s="138">
        <f t="shared" si="163"/>
        <v>1.022362020357314E-2</v>
      </c>
    </row>
    <row r="4985" spans="9:13" x14ac:dyDescent="0.25">
      <c r="I4985" s="135">
        <v>40945</v>
      </c>
      <c r="J4985" s="136">
        <v>1344.33</v>
      </c>
      <c r="K4985" s="136">
        <v>22906.38</v>
      </c>
      <c r="L4985" s="138">
        <f t="shared" si="162"/>
        <v>-4.2382333258990531E-4</v>
      </c>
      <c r="M4985" s="138">
        <f t="shared" si="163"/>
        <v>-5.3406356927240654E-4</v>
      </c>
    </row>
    <row r="4986" spans="9:13" x14ac:dyDescent="0.25">
      <c r="I4986" s="135">
        <v>40946</v>
      </c>
      <c r="J4986" s="136">
        <v>1347.05</v>
      </c>
      <c r="K4986" s="136">
        <v>22803.81</v>
      </c>
      <c r="L4986" s="138">
        <f t="shared" si="162"/>
        <v>2.023312728273584E-3</v>
      </c>
      <c r="M4986" s="138">
        <f t="shared" si="163"/>
        <v>-4.4777917767888122E-3</v>
      </c>
    </row>
    <row r="4987" spans="9:13" x14ac:dyDescent="0.25">
      <c r="I4987" s="135">
        <v>40947</v>
      </c>
      <c r="J4987" s="136">
        <v>1349.96</v>
      </c>
      <c r="K4987" s="136">
        <v>22730.7</v>
      </c>
      <c r="L4987" s="138">
        <f t="shared" si="162"/>
        <v>2.1602761590142029E-3</v>
      </c>
      <c r="M4987" s="138">
        <f t="shared" si="163"/>
        <v>-3.2060432006757018E-3</v>
      </c>
    </row>
    <row r="4988" spans="9:13" x14ac:dyDescent="0.25">
      <c r="I4988" s="135">
        <v>40948</v>
      </c>
      <c r="J4988" s="136">
        <v>1351.95</v>
      </c>
      <c r="K4988" s="136">
        <v>22697.16</v>
      </c>
      <c r="L4988" s="138">
        <f t="shared" si="162"/>
        <v>1.4741177516370922E-3</v>
      </c>
      <c r="M4988" s="138">
        <f t="shared" si="163"/>
        <v>-1.4755374889467052E-3</v>
      </c>
    </row>
    <row r="4989" spans="9:13" x14ac:dyDescent="0.25">
      <c r="I4989" s="135">
        <v>40949</v>
      </c>
      <c r="J4989" s="136">
        <v>1342.64</v>
      </c>
      <c r="K4989" s="136">
        <v>22496.639999999999</v>
      </c>
      <c r="L4989" s="138">
        <f t="shared" si="162"/>
        <v>-6.8863493472391324E-3</v>
      </c>
      <c r="M4989" s="138">
        <f t="shared" si="163"/>
        <v>-8.8345854723674878E-3</v>
      </c>
    </row>
    <row r="4990" spans="9:13" x14ac:dyDescent="0.25">
      <c r="I4990" s="135">
        <v>40952</v>
      </c>
      <c r="J4990" s="136">
        <v>1351.77</v>
      </c>
      <c r="K4990" s="136">
        <v>22429.9</v>
      </c>
      <c r="L4990" s="138">
        <f t="shared" si="162"/>
        <v>6.8000357504616879E-3</v>
      </c>
      <c r="M4990" s="138">
        <f t="shared" si="163"/>
        <v>-2.966665244231937E-3</v>
      </c>
    </row>
    <row r="4991" spans="9:13" x14ac:dyDescent="0.25">
      <c r="I4991" s="135">
        <v>40953</v>
      </c>
      <c r="J4991" s="136">
        <v>1350.5</v>
      </c>
      <c r="K4991" s="136">
        <v>22269.27</v>
      </c>
      <c r="L4991" s="138">
        <f t="shared" si="162"/>
        <v>-9.3950894013033418E-4</v>
      </c>
      <c r="M4991" s="138">
        <f t="shared" si="163"/>
        <v>-7.1614229220817302E-3</v>
      </c>
    </row>
    <row r="4992" spans="9:13" x14ac:dyDescent="0.25">
      <c r="I4992" s="135">
        <v>40954</v>
      </c>
      <c r="J4992" s="136">
        <v>1343.23</v>
      </c>
      <c r="K4992" s="136">
        <v>22276.71</v>
      </c>
      <c r="L4992" s="138">
        <f t="shared" si="162"/>
        <v>-5.3831914105886575E-3</v>
      </c>
      <c r="M4992" s="138">
        <f t="shared" si="163"/>
        <v>3.3409267569160057E-4</v>
      </c>
    </row>
    <row r="4993" spans="9:13" x14ac:dyDescent="0.25">
      <c r="I4993" s="135">
        <v>40955</v>
      </c>
      <c r="J4993" s="136">
        <v>1358.04</v>
      </c>
      <c r="K4993" s="136">
        <v>22360.79</v>
      </c>
      <c r="L4993" s="138">
        <f t="shared" si="162"/>
        <v>1.1025662023629569E-2</v>
      </c>
      <c r="M4993" s="138">
        <f t="shared" si="163"/>
        <v>3.774345493567127E-3</v>
      </c>
    </row>
    <row r="4994" spans="9:13" x14ac:dyDescent="0.25">
      <c r="I4994" s="135">
        <v>40956</v>
      </c>
      <c r="J4994" s="136">
        <v>1361.23</v>
      </c>
      <c r="K4994" s="136">
        <v>22456.799999999999</v>
      </c>
      <c r="L4994" s="138">
        <f t="shared" si="162"/>
        <v>2.3489735206621708E-3</v>
      </c>
      <c r="M4994" s="138">
        <f t="shared" si="163"/>
        <v>4.2936765650944527E-3</v>
      </c>
    </row>
    <row r="4995" spans="9:13" x14ac:dyDescent="0.25">
      <c r="I4995" s="135">
        <v>40959</v>
      </c>
      <c r="J4995" s="136">
        <v>1361.23</v>
      </c>
      <c r="K4995" s="136">
        <v>22604.62</v>
      </c>
      <c r="L4995" s="138">
        <f t="shared" si="162"/>
        <v>0</v>
      </c>
      <c r="M4995" s="138">
        <f t="shared" si="163"/>
        <v>6.5824160165295015E-3</v>
      </c>
    </row>
    <row r="4996" spans="9:13" x14ac:dyDescent="0.25">
      <c r="I4996" s="135">
        <v>40960</v>
      </c>
      <c r="J4996" s="136">
        <v>1362.21</v>
      </c>
      <c r="K4996" s="136">
        <v>22873.38</v>
      </c>
      <c r="L4996" s="138">
        <f t="shared" si="162"/>
        <v>7.1993711569684634E-4</v>
      </c>
      <c r="M4996" s="138">
        <f t="shared" si="163"/>
        <v>1.1889604868385403E-2</v>
      </c>
    </row>
    <row r="4997" spans="9:13" x14ac:dyDescent="0.25">
      <c r="I4997" s="135">
        <v>40961</v>
      </c>
      <c r="J4997" s="136">
        <v>1357.66</v>
      </c>
      <c r="K4997" s="136">
        <v>22870.86</v>
      </c>
      <c r="L4997" s="138">
        <f t="shared" si="162"/>
        <v>-3.3401604745229843E-3</v>
      </c>
      <c r="M4997" s="138">
        <f t="shared" si="163"/>
        <v>-1.1017173675252352E-4</v>
      </c>
    </row>
    <row r="4998" spans="9:13" x14ac:dyDescent="0.25">
      <c r="I4998" s="135">
        <v>40962</v>
      </c>
      <c r="J4998" s="136">
        <v>1363.46</v>
      </c>
      <c r="K4998" s="136">
        <v>22835.83</v>
      </c>
      <c r="L4998" s="138">
        <f t="shared" si="162"/>
        <v>4.2720563322186369E-3</v>
      </c>
      <c r="M4998" s="138">
        <f t="shared" si="163"/>
        <v>-1.5316433225510031E-3</v>
      </c>
    </row>
    <row r="4999" spans="9:13" x14ac:dyDescent="0.25">
      <c r="I4999" s="135">
        <v>40963</v>
      </c>
      <c r="J4999" s="136">
        <v>1365.74</v>
      </c>
      <c r="K4999" s="136">
        <v>22825.87</v>
      </c>
      <c r="L4999" s="138">
        <f t="shared" ref="L4999:L5062" si="164">(J4999-J4998)/J4998</f>
        <v>1.6722162733046606E-3</v>
      </c>
      <c r="M4999" s="138">
        <f t="shared" ref="M4999:M5062" si="165">(K4999-K4998)/K4998</f>
        <v>-4.36156688852683E-4</v>
      </c>
    </row>
    <row r="5000" spans="9:13" x14ac:dyDescent="0.25">
      <c r="I5000" s="135">
        <v>40966</v>
      </c>
      <c r="J5000" s="136">
        <v>1367.59</v>
      </c>
      <c r="K5000" s="136">
        <v>22729.93</v>
      </c>
      <c r="L5000" s="138">
        <f t="shared" si="164"/>
        <v>1.3545770058722077E-3</v>
      </c>
      <c r="M5000" s="138">
        <f t="shared" si="165"/>
        <v>-4.2031256639943494E-3</v>
      </c>
    </row>
    <row r="5001" spans="9:13" x14ac:dyDescent="0.25">
      <c r="I5001" s="135">
        <v>40967</v>
      </c>
      <c r="J5001" s="136">
        <v>1372.18</v>
      </c>
      <c r="K5001" s="136">
        <v>22900.81</v>
      </c>
      <c r="L5001" s="138">
        <f t="shared" si="164"/>
        <v>3.3562690572467961E-3</v>
      </c>
      <c r="M5001" s="138">
        <f t="shared" si="165"/>
        <v>7.5178410140286844E-3</v>
      </c>
    </row>
    <row r="5002" spans="9:13" x14ac:dyDescent="0.25">
      <c r="I5002" s="135">
        <v>40968</v>
      </c>
      <c r="J5002" s="136">
        <v>1365.68</v>
      </c>
      <c r="K5002" s="136">
        <v>22728.75</v>
      </c>
      <c r="L5002" s="138">
        <f t="shared" si="164"/>
        <v>-4.7369878587357342E-3</v>
      </c>
      <c r="M5002" s="138">
        <f t="shared" si="165"/>
        <v>-7.5132713646373778E-3</v>
      </c>
    </row>
    <row r="5003" spans="9:13" x14ac:dyDescent="0.25">
      <c r="I5003" s="135">
        <v>40969</v>
      </c>
      <c r="J5003" s="136">
        <v>1374.09</v>
      </c>
      <c r="K5003" s="136">
        <v>22982.85</v>
      </c>
      <c r="L5003" s="138">
        <f t="shared" si="164"/>
        <v>6.1581043875577396E-3</v>
      </c>
      <c r="M5003" s="138">
        <f t="shared" si="165"/>
        <v>1.1179673321234056E-2</v>
      </c>
    </row>
    <row r="5004" spans="9:13" x14ac:dyDescent="0.25">
      <c r="I5004" s="135">
        <v>40970</v>
      </c>
      <c r="J5004" s="136">
        <v>1369.63</v>
      </c>
      <c r="K5004" s="136">
        <v>23163.87</v>
      </c>
      <c r="L5004" s="138">
        <f t="shared" si="164"/>
        <v>-3.2457844828212195E-3</v>
      </c>
      <c r="M5004" s="138">
        <f t="shared" si="165"/>
        <v>7.8763077686187944E-3</v>
      </c>
    </row>
    <row r="5005" spans="9:13" x14ac:dyDescent="0.25">
      <c r="I5005" s="135">
        <v>40973</v>
      </c>
      <c r="J5005" s="136">
        <v>1364.33</v>
      </c>
      <c r="K5005" s="136">
        <v>22967.3</v>
      </c>
      <c r="L5005" s="138">
        <f t="shared" si="164"/>
        <v>-3.8696582288648626E-3</v>
      </c>
      <c r="M5005" s="138">
        <f t="shared" si="165"/>
        <v>-8.486060403550863E-3</v>
      </c>
    </row>
    <row r="5006" spans="9:13" x14ac:dyDescent="0.25">
      <c r="I5006" s="135">
        <v>40974</v>
      </c>
      <c r="J5006" s="136">
        <v>1343.36</v>
      </c>
      <c r="K5006" s="136">
        <v>22664.720000000001</v>
      </c>
      <c r="L5006" s="138">
        <f t="shared" si="164"/>
        <v>-1.5370181700908158E-2</v>
      </c>
      <c r="M5006" s="138">
        <f t="shared" si="165"/>
        <v>-1.317438270933014E-2</v>
      </c>
    </row>
    <row r="5007" spans="9:13" x14ac:dyDescent="0.25">
      <c r="I5007" s="135">
        <v>40975</v>
      </c>
      <c r="J5007" s="136">
        <v>1352.63</v>
      </c>
      <c r="K5007" s="136">
        <v>22839.18</v>
      </c>
      <c r="L5007" s="138">
        <f t="shared" si="164"/>
        <v>6.9006074321106853E-3</v>
      </c>
      <c r="M5007" s="138">
        <f t="shared" si="165"/>
        <v>7.6974257789197975E-3</v>
      </c>
    </row>
    <row r="5008" spans="9:13" x14ac:dyDescent="0.25">
      <c r="I5008" s="135">
        <v>40976</v>
      </c>
      <c r="J5008" s="136">
        <v>1365.91</v>
      </c>
      <c r="K5008" s="136">
        <v>23033.26</v>
      </c>
      <c r="L5008" s="138">
        <f t="shared" si="164"/>
        <v>9.8179102932804772E-3</v>
      </c>
      <c r="M5008" s="138">
        <f t="shared" si="165"/>
        <v>8.497678112786804E-3</v>
      </c>
    </row>
    <row r="5009" spans="9:13" x14ac:dyDescent="0.25">
      <c r="I5009" s="135">
        <v>40977</v>
      </c>
      <c r="J5009" s="136">
        <v>1370.87</v>
      </c>
      <c r="K5009" s="136">
        <v>23232.5</v>
      </c>
      <c r="L5009" s="138">
        <f t="shared" si="164"/>
        <v>3.6312787811787076E-3</v>
      </c>
      <c r="M5009" s="138">
        <f t="shared" si="165"/>
        <v>8.6500998990156671E-3</v>
      </c>
    </row>
    <row r="5010" spans="9:13" x14ac:dyDescent="0.25">
      <c r="I5010" s="135">
        <v>40980</v>
      </c>
      <c r="J5010" s="136">
        <v>1371.09</v>
      </c>
      <c r="K5010" s="136">
        <v>22997.66</v>
      </c>
      <c r="L5010" s="138">
        <f t="shared" si="164"/>
        <v>1.6048202966001686E-4</v>
      </c>
      <c r="M5010" s="138">
        <f t="shared" si="165"/>
        <v>-1.0108253524157975E-2</v>
      </c>
    </row>
    <row r="5011" spans="9:13" x14ac:dyDescent="0.25">
      <c r="I5011" s="135">
        <v>40981</v>
      </c>
      <c r="J5011" s="136">
        <v>1395.95</v>
      </c>
      <c r="K5011" s="136">
        <v>23145.52</v>
      </c>
      <c r="L5011" s="138">
        <f t="shared" si="164"/>
        <v>1.813155956210032E-2</v>
      </c>
      <c r="M5011" s="138">
        <f t="shared" si="165"/>
        <v>6.4293497686286599E-3</v>
      </c>
    </row>
    <row r="5012" spans="9:13" x14ac:dyDescent="0.25">
      <c r="I5012" s="135">
        <v>40982</v>
      </c>
      <c r="J5012" s="136">
        <v>1394.28</v>
      </c>
      <c r="K5012" s="136">
        <v>23015.47</v>
      </c>
      <c r="L5012" s="138">
        <f t="shared" si="164"/>
        <v>-1.1963179196963162E-3</v>
      </c>
      <c r="M5012" s="138">
        <f t="shared" si="165"/>
        <v>-5.6187979358424123E-3</v>
      </c>
    </row>
    <row r="5013" spans="9:13" x14ac:dyDescent="0.25">
      <c r="I5013" s="135">
        <v>40983</v>
      </c>
      <c r="J5013" s="136">
        <v>1402.6</v>
      </c>
      <c r="K5013" s="136">
        <v>22974.79</v>
      </c>
      <c r="L5013" s="138">
        <f t="shared" si="164"/>
        <v>5.9672375706457358E-3</v>
      </c>
      <c r="M5013" s="138">
        <f t="shared" si="165"/>
        <v>-1.7675068117227364E-3</v>
      </c>
    </row>
    <row r="5014" spans="9:13" x14ac:dyDescent="0.25">
      <c r="I5014" s="135">
        <v>40984</v>
      </c>
      <c r="J5014" s="136">
        <v>1404.17</v>
      </c>
      <c r="K5014" s="136">
        <v>22962.52</v>
      </c>
      <c r="L5014" s="138">
        <f t="shared" si="164"/>
        <v>1.1193497789820075E-3</v>
      </c>
      <c r="M5014" s="138">
        <f t="shared" si="165"/>
        <v>-5.3406364106050306E-4</v>
      </c>
    </row>
    <row r="5015" spans="9:13" x14ac:dyDescent="0.25">
      <c r="I5015" s="135">
        <v>40987</v>
      </c>
      <c r="J5015" s="136">
        <v>1409.75</v>
      </c>
      <c r="K5015" s="136">
        <v>23079.77</v>
      </c>
      <c r="L5015" s="138">
        <f t="shared" si="164"/>
        <v>3.973877806818211E-3</v>
      </c>
      <c r="M5015" s="138">
        <f t="shared" si="165"/>
        <v>5.1061468863173552E-3</v>
      </c>
    </row>
    <row r="5016" spans="9:13" x14ac:dyDescent="0.25">
      <c r="I5016" s="135">
        <v>40988</v>
      </c>
      <c r="J5016" s="136">
        <v>1405.52</v>
      </c>
      <c r="K5016" s="136">
        <v>22935.7</v>
      </c>
      <c r="L5016" s="138">
        <f t="shared" si="164"/>
        <v>-3.0005320092215061E-3</v>
      </c>
      <c r="M5016" s="138">
        <f t="shared" si="165"/>
        <v>-6.2422632461241901E-3</v>
      </c>
    </row>
    <row r="5017" spans="9:13" x14ac:dyDescent="0.25">
      <c r="I5017" s="135">
        <v>40989</v>
      </c>
      <c r="J5017" s="136">
        <v>1402.89</v>
      </c>
      <c r="K5017" s="136">
        <v>23056.42</v>
      </c>
      <c r="L5017" s="138">
        <f t="shared" si="164"/>
        <v>-1.8711935796003486E-3</v>
      </c>
      <c r="M5017" s="138">
        <f t="shared" si="165"/>
        <v>5.263410316667794E-3</v>
      </c>
    </row>
    <row r="5018" spans="9:13" x14ac:dyDescent="0.25">
      <c r="I5018" s="135">
        <v>40990</v>
      </c>
      <c r="J5018" s="136">
        <v>1392.78</v>
      </c>
      <c r="K5018" s="136">
        <v>22772.6</v>
      </c>
      <c r="L5018" s="138">
        <f t="shared" si="164"/>
        <v>-7.2065521886962814E-3</v>
      </c>
      <c r="M5018" s="138">
        <f t="shared" si="165"/>
        <v>-1.2309803516764516E-2</v>
      </c>
    </row>
    <row r="5019" spans="9:13" x14ac:dyDescent="0.25">
      <c r="I5019" s="135">
        <v>40991</v>
      </c>
      <c r="J5019" s="136">
        <v>1397.11</v>
      </c>
      <c r="K5019" s="136">
        <v>22953.79</v>
      </c>
      <c r="L5019" s="138">
        <f t="shared" si="164"/>
        <v>3.1088901334022081E-3</v>
      </c>
      <c r="M5019" s="138">
        <f t="shared" si="165"/>
        <v>7.9564915732064992E-3</v>
      </c>
    </row>
    <row r="5020" spans="9:13" x14ac:dyDescent="0.25">
      <c r="I5020" s="135">
        <v>40994</v>
      </c>
      <c r="J5020" s="136">
        <v>1416.51</v>
      </c>
      <c r="K5020" s="136">
        <v>23334.57</v>
      </c>
      <c r="L5020" s="138">
        <f t="shared" si="164"/>
        <v>1.3885807130433603E-2</v>
      </c>
      <c r="M5020" s="138">
        <f t="shared" si="165"/>
        <v>1.6588981601731077E-2</v>
      </c>
    </row>
    <row r="5021" spans="9:13" x14ac:dyDescent="0.25">
      <c r="I5021" s="135">
        <v>40995</v>
      </c>
      <c r="J5021" s="136">
        <v>1412.52</v>
      </c>
      <c r="K5021" s="136">
        <v>23650.62</v>
      </c>
      <c r="L5021" s="138">
        <f t="shared" si="164"/>
        <v>-2.8167820911959738E-3</v>
      </c>
      <c r="M5021" s="138">
        <f t="shared" si="165"/>
        <v>1.3544282153045857E-2</v>
      </c>
    </row>
    <row r="5022" spans="9:13" x14ac:dyDescent="0.25">
      <c r="I5022" s="135">
        <v>40996</v>
      </c>
      <c r="J5022" s="136">
        <v>1405.54</v>
      </c>
      <c r="K5022" s="136">
        <v>23537.51</v>
      </c>
      <c r="L5022" s="138">
        <f t="shared" si="164"/>
        <v>-4.9415229518874199E-3</v>
      </c>
      <c r="M5022" s="138">
        <f t="shared" si="165"/>
        <v>-4.782538470450271E-3</v>
      </c>
    </row>
    <row r="5023" spans="9:13" x14ac:dyDescent="0.25">
      <c r="I5023" s="135">
        <v>40997</v>
      </c>
      <c r="J5023" s="136">
        <v>1403.28</v>
      </c>
      <c r="K5023" s="136">
        <v>23335.119999999999</v>
      </c>
      <c r="L5023" s="138">
        <f t="shared" si="164"/>
        <v>-1.6079229335344359E-3</v>
      </c>
      <c r="M5023" s="138">
        <f t="shared" si="165"/>
        <v>-8.5986155714856596E-3</v>
      </c>
    </row>
    <row r="5024" spans="9:13" x14ac:dyDescent="0.25">
      <c r="I5024" s="135">
        <v>40998</v>
      </c>
      <c r="J5024" s="136">
        <v>1408.47</v>
      </c>
      <c r="K5024" s="136">
        <v>23612.02</v>
      </c>
      <c r="L5024" s="138">
        <f t="shared" si="164"/>
        <v>3.6984778518898971E-3</v>
      </c>
      <c r="M5024" s="138">
        <f t="shared" si="165"/>
        <v>1.1866234242635198E-2</v>
      </c>
    </row>
    <row r="5025" spans="9:13" x14ac:dyDescent="0.25">
      <c r="I5025" s="135">
        <v>41001</v>
      </c>
      <c r="J5025" s="136">
        <v>1419.04</v>
      </c>
      <c r="K5025" s="136">
        <v>24051.62</v>
      </c>
      <c r="L5025" s="138">
        <f t="shared" si="164"/>
        <v>7.5045971870184927E-3</v>
      </c>
      <c r="M5025" s="138">
        <f t="shared" si="165"/>
        <v>1.8617636271695454E-2</v>
      </c>
    </row>
    <row r="5026" spans="9:13" x14ac:dyDescent="0.25">
      <c r="I5026" s="135">
        <v>41002</v>
      </c>
      <c r="J5026" s="136">
        <v>1413.38</v>
      </c>
      <c r="K5026" s="136">
        <v>24035.61</v>
      </c>
      <c r="L5026" s="138">
        <f t="shared" si="164"/>
        <v>-3.9886120193932907E-3</v>
      </c>
      <c r="M5026" s="138">
        <f t="shared" si="165"/>
        <v>-6.65651627624185E-4</v>
      </c>
    </row>
    <row r="5027" spans="9:13" x14ac:dyDescent="0.25">
      <c r="I5027" s="135">
        <v>41003</v>
      </c>
      <c r="J5027" s="136">
        <v>1398.96</v>
      </c>
      <c r="K5027" s="136">
        <v>23622.59</v>
      </c>
      <c r="L5027" s="138">
        <f t="shared" si="164"/>
        <v>-1.0202493313900064E-2</v>
      </c>
      <c r="M5027" s="138">
        <f t="shared" si="165"/>
        <v>-1.7183670395717041E-2</v>
      </c>
    </row>
    <row r="5028" spans="9:13" x14ac:dyDescent="0.25">
      <c r="I5028" s="135">
        <v>41008</v>
      </c>
      <c r="J5028" s="136">
        <v>1382.2</v>
      </c>
      <c r="K5028" s="136">
        <v>23405.64</v>
      </c>
      <c r="L5028" s="138">
        <f t="shared" si="164"/>
        <v>-1.1980328243838273E-2</v>
      </c>
      <c r="M5028" s="138">
        <f t="shared" si="165"/>
        <v>-9.1840056488302398E-3</v>
      </c>
    </row>
    <row r="5029" spans="9:13" x14ac:dyDescent="0.25">
      <c r="I5029" s="135">
        <v>41009</v>
      </c>
      <c r="J5029" s="136">
        <v>1358.59</v>
      </c>
      <c r="K5029" s="136">
        <v>23284.84</v>
      </c>
      <c r="L5029" s="138">
        <f t="shared" si="164"/>
        <v>-1.7081464332224083E-2</v>
      </c>
      <c r="M5029" s="138">
        <f t="shared" si="165"/>
        <v>-5.1611491931004352E-3</v>
      </c>
    </row>
    <row r="5030" spans="9:13" x14ac:dyDescent="0.25">
      <c r="I5030" s="135">
        <v>41010</v>
      </c>
      <c r="J5030" s="136">
        <v>1368.71</v>
      </c>
      <c r="K5030" s="136">
        <v>23270.01</v>
      </c>
      <c r="L5030" s="138">
        <f t="shared" si="164"/>
        <v>7.4488992264039322E-3</v>
      </c>
      <c r="M5030" s="138">
        <f t="shared" si="165"/>
        <v>-6.368950785146793E-4</v>
      </c>
    </row>
    <row r="5031" spans="9:13" x14ac:dyDescent="0.25">
      <c r="I5031" s="135">
        <v>41011</v>
      </c>
      <c r="J5031" s="136">
        <v>1387.57</v>
      </c>
      <c r="K5031" s="136">
        <v>23471.360000000001</v>
      </c>
      <c r="L5031" s="138">
        <f t="shared" si="164"/>
        <v>1.3779398119397024E-2</v>
      </c>
      <c r="M5031" s="138">
        <f t="shared" si="165"/>
        <v>8.6527680907744434E-3</v>
      </c>
    </row>
    <row r="5032" spans="9:13" x14ac:dyDescent="0.25">
      <c r="I5032" s="135">
        <v>41012</v>
      </c>
      <c r="J5032" s="136">
        <v>1370.26</v>
      </c>
      <c r="K5032" s="136">
        <v>23335.66</v>
      </c>
      <c r="L5032" s="138">
        <f t="shared" si="164"/>
        <v>-1.2475046303970212E-2</v>
      </c>
      <c r="M5032" s="138">
        <f t="shared" si="165"/>
        <v>-5.7815141517151428E-3</v>
      </c>
    </row>
    <row r="5033" spans="9:13" x14ac:dyDescent="0.25">
      <c r="I5033" s="135">
        <v>41015</v>
      </c>
      <c r="J5033" s="136">
        <v>1369.57</v>
      </c>
      <c r="K5033" s="136">
        <v>23268.5</v>
      </c>
      <c r="L5033" s="138">
        <f t="shared" si="164"/>
        <v>-5.0355407003054497E-4</v>
      </c>
      <c r="M5033" s="138">
        <f t="shared" si="165"/>
        <v>-2.8779987366973916E-3</v>
      </c>
    </row>
    <row r="5034" spans="9:13" x14ac:dyDescent="0.25">
      <c r="I5034" s="135">
        <v>41016</v>
      </c>
      <c r="J5034" s="136">
        <v>1390.78</v>
      </c>
      <c r="K5034" s="136">
        <v>23361.21</v>
      </c>
      <c r="L5034" s="138">
        <f t="shared" si="164"/>
        <v>1.5486612586432266E-2</v>
      </c>
      <c r="M5034" s="138">
        <f t="shared" si="165"/>
        <v>3.9843565335109321E-3</v>
      </c>
    </row>
    <row r="5035" spans="9:13" x14ac:dyDescent="0.25">
      <c r="I5035" s="135">
        <v>41017</v>
      </c>
      <c r="J5035" s="136">
        <v>1385.14</v>
      </c>
      <c r="K5035" s="136">
        <v>23274.98</v>
      </c>
      <c r="L5035" s="138">
        <f t="shared" si="164"/>
        <v>-4.0552783330216665E-3</v>
      </c>
      <c r="M5035" s="138">
        <f t="shared" si="165"/>
        <v>-3.6911615451425488E-3</v>
      </c>
    </row>
    <row r="5036" spans="9:13" x14ac:dyDescent="0.25">
      <c r="I5036" s="135">
        <v>41018</v>
      </c>
      <c r="J5036" s="136">
        <v>1376.92</v>
      </c>
      <c r="K5036" s="136">
        <v>23149.97</v>
      </c>
      <c r="L5036" s="138">
        <f t="shared" si="164"/>
        <v>-5.9344181815556745E-3</v>
      </c>
      <c r="M5036" s="138">
        <f t="shared" si="165"/>
        <v>-5.3710035411415353E-3</v>
      </c>
    </row>
    <row r="5037" spans="9:13" x14ac:dyDescent="0.25">
      <c r="I5037" s="135">
        <v>41019</v>
      </c>
      <c r="J5037" s="136">
        <v>1378.53</v>
      </c>
      <c r="K5037" s="136">
        <v>23264.9</v>
      </c>
      <c r="L5037" s="138">
        <f t="shared" si="164"/>
        <v>1.1692763559247449E-3</v>
      </c>
      <c r="M5037" s="138">
        <f t="shared" si="165"/>
        <v>4.9645852672811361E-3</v>
      </c>
    </row>
    <row r="5038" spans="9:13" x14ac:dyDescent="0.25">
      <c r="I5038" s="135">
        <v>41022</v>
      </c>
      <c r="J5038" s="136">
        <v>1366.94</v>
      </c>
      <c r="K5038" s="136">
        <v>22938.240000000002</v>
      </c>
      <c r="L5038" s="138">
        <f t="shared" si="164"/>
        <v>-8.40750654682881E-3</v>
      </c>
      <c r="M5038" s="138">
        <f t="shared" si="165"/>
        <v>-1.4040894222627212E-2</v>
      </c>
    </row>
    <row r="5039" spans="9:13" x14ac:dyDescent="0.25">
      <c r="I5039" s="135">
        <v>41023</v>
      </c>
      <c r="J5039" s="136">
        <v>1371.97</v>
      </c>
      <c r="K5039" s="136">
        <v>22945.72</v>
      </c>
      <c r="L5039" s="138">
        <f t="shared" si="164"/>
        <v>3.6797518545071272E-3</v>
      </c>
      <c r="M5039" s="138">
        <f t="shared" si="165"/>
        <v>3.2609302195807361E-4</v>
      </c>
    </row>
    <row r="5040" spans="9:13" x14ac:dyDescent="0.25">
      <c r="I5040" s="135">
        <v>41024</v>
      </c>
      <c r="J5040" s="136">
        <v>1390.69</v>
      </c>
      <c r="K5040" s="136">
        <v>22845.02</v>
      </c>
      <c r="L5040" s="138">
        <f t="shared" si="164"/>
        <v>1.3644613220405714E-2</v>
      </c>
      <c r="M5040" s="138">
        <f t="shared" si="165"/>
        <v>-4.3886180080642805E-3</v>
      </c>
    </row>
    <row r="5041" spans="9:13" x14ac:dyDescent="0.25">
      <c r="I5041" s="135">
        <v>41025</v>
      </c>
      <c r="J5041" s="136">
        <v>1399.98</v>
      </c>
      <c r="K5041" s="136">
        <v>22799.41</v>
      </c>
      <c r="L5041" s="138">
        <f t="shared" si="164"/>
        <v>6.6801371980815018E-3</v>
      </c>
      <c r="M5041" s="138">
        <f t="shared" si="165"/>
        <v>-1.9964963917738126E-3</v>
      </c>
    </row>
    <row r="5042" spans="9:13" x14ac:dyDescent="0.25">
      <c r="I5042" s="135">
        <v>41026</v>
      </c>
      <c r="J5042" s="136">
        <v>1403.36</v>
      </c>
      <c r="K5042" s="136">
        <v>22908.98</v>
      </c>
      <c r="L5042" s="138">
        <f t="shared" si="164"/>
        <v>2.4143202045742666E-3</v>
      </c>
      <c r="M5042" s="138">
        <f t="shared" si="165"/>
        <v>4.8058261156757875E-3</v>
      </c>
    </row>
    <row r="5043" spans="9:13" x14ac:dyDescent="0.25">
      <c r="I5043" s="135">
        <v>41029</v>
      </c>
      <c r="J5043" s="136">
        <v>1397.91</v>
      </c>
      <c r="K5043" s="136">
        <v>22677.93</v>
      </c>
      <c r="L5043" s="138">
        <f t="shared" si="164"/>
        <v>-3.8835366548852887E-3</v>
      </c>
      <c r="M5043" s="138">
        <f t="shared" si="165"/>
        <v>-1.0085564699956055E-2</v>
      </c>
    </row>
    <row r="5044" spans="9:13" x14ac:dyDescent="0.25">
      <c r="I5044" s="135">
        <v>41031</v>
      </c>
      <c r="J5044" s="136">
        <v>1402.31</v>
      </c>
      <c r="K5044" s="136">
        <v>22379.99</v>
      </c>
      <c r="L5044" s="138">
        <f t="shared" si="164"/>
        <v>3.1475559943056875E-3</v>
      </c>
      <c r="M5044" s="138">
        <f t="shared" si="165"/>
        <v>-1.3137883395883076E-2</v>
      </c>
    </row>
    <row r="5045" spans="9:13" x14ac:dyDescent="0.25">
      <c r="I5045" s="135">
        <v>41032</v>
      </c>
      <c r="J5045" s="136">
        <v>1391.57</v>
      </c>
      <c r="K5045" s="136">
        <v>22055.99</v>
      </c>
      <c r="L5045" s="138">
        <f t="shared" si="164"/>
        <v>-7.6587915653457579E-3</v>
      </c>
      <c r="M5045" s="138">
        <f t="shared" si="165"/>
        <v>-1.4477218265066248E-2</v>
      </c>
    </row>
    <row r="5046" spans="9:13" x14ac:dyDescent="0.25">
      <c r="I5046" s="135">
        <v>41033</v>
      </c>
      <c r="J5046" s="136">
        <v>1369.1</v>
      </c>
      <c r="K5046" s="136">
        <v>22138.03</v>
      </c>
      <c r="L5046" s="138">
        <f t="shared" si="164"/>
        <v>-1.6147229388388674E-2</v>
      </c>
      <c r="M5046" s="138">
        <f t="shared" si="165"/>
        <v>3.7196244648277964E-3</v>
      </c>
    </row>
    <row r="5047" spans="9:13" x14ac:dyDescent="0.25">
      <c r="I5047" s="135">
        <v>41036</v>
      </c>
      <c r="J5047" s="136">
        <v>1369.58</v>
      </c>
      <c r="K5047" s="136">
        <v>21967.93</v>
      </c>
      <c r="L5047" s="138">
        <f t="shared" si="164"/>
        <v>3.5059528157184883E-4</v>
      </c>
      <c r="M5047" s="138">
        <f t="shared" si="165"/>
        <v>-7.683610510962292E-3</v>
      </c>
    </row>
    <row r="5048" spans="9:13" x14ac:dyDescent="0.25">
      <c r="I5048" s="135">
        <v>41037</v>
      </c>
      <c r="J5048" s="136">
        <v>1363.72</v>
      </c>
      <c r="K5048" s="136">
        <v>21393.59</v>
      </c>
      <c r="L5048" s="138">
        <f t="shared" si="164"/>
        <v>-4.2786839761093914E-3</v>
      </c>
      <c r="M5048" s="138">
        <f t="shared" si="165"/>
        <v>-2.6144475150822136E-2</v>
      </c>
    </row>
    <row r="5049" spans="9:13" x14ac:dyDescent="0.25">
      <c r="I5049" s="135">
        <v>41038</v>
      </c>
      <c r="J5049" s="136">
        <v>1354.58</v>
      </c>
      <c r="K5049" s="136">
        <v>21550.799999999999</v>
      </c>
      <c r="L5049" s="138">
        <f t="shared" si="164"/>
        <v>-6.702255594990247E-3</v>
      </c>
      <c r="M5049" s="138">
        <f t="shared" si="165"/>
        <v>7.348462787218E-3</v>
      </c>
    </row>
    <row r="5050" spans="9:13" x14ac:dyDescent="0.25">
      <c r="I5050" s="135">
        <v>41039</v>
      </c>
      <c r="J5050" s="136">
        <v>1357.99</v>
      </c>
      <c r="K5050" s="136">
        <v>21763.94</v>
      </c>
      <c r="L5050" s="138">
        <f t="shared" si="164"/>
        <v>2.5173854626526909E-3</v>
      </c>
      <c r="M5050" s="138">
        <f t="shared" si="165"/>
        <v>9.8901200883493613E-3</v>
      </c>
    </row>
    <row r="5051" spans="9:13" x14ac:dyDescent="0.25">
      <c r="I5051" s="135">
        <v>41040</v>
      </c>
      <c r="J5051" s="136">
        <v>1353.39</v>
      </c>
      <c r="K5051" s="136">
        <v>21662.45</v>
      </c>
      <c r="L5051" s="138">
        <f t="shared" si="164"/>
        <v>-3.3873592589046377E-3</v>
      </c>
      <c r="M5051" s="138">
        <f t="shared" si="165"/>
        <v>-4.6632181489196338E-3</v>
      </c>
    </row>
    <row r="5052" spans="9:13" x14ac:dyDescent="0.25">
      <c r="I5052" s="135">
        <v>41043</v>
      </c>
      <c r="J5052" s="136">
        <v>1338.35</v>
      </c>
      <c r="K5052" s="136">
        <v>21255.200000000001</v>
      </c>
      <c r="L5052" s="138">
        <f t="shared" si="164"/>
        <v>-1.1112835176852342E-2</v>
      </c>
      <c r="M5052" s="138">
        <f t="shared" si="165"/>
        <v>-1.8799812578909586E-2</v>
      </c>
    </row>
    <row r="5053" spans="9:13" x14ac:dyDescent="0.25">
      <c r="I5053" s="135">
        <v>41044</v>
      </c>
      <c r="J5053" s="136">
        <v>1330.66</v>
      </c>
      <c r="K5053" s="136">
        <v>20871.12</v>
      </c>
      <c r="L5053" s="138">
        <f t="shared" si="164"/>
        <v>-5.7458811222773024E-3</v>
      </c>
      <c r="M5053" s="138">
        <f t="shared" si="165"/>
        <v>-1.8069931122737106E-2</v>
      </c>
    </row>
    <row r="5054" spans="9:13" x14ac:dyDescent="0.25">
      <c r="I5054" s="135">
        <v>41045</v>
      </c>
      <c r="J5054" s="136">
        <v>1324.8</v>
      </c>
      <c r="K5054" s="136">
        <v>20856.990000000002</v>
      </c>
      <c r="L5054" s="138">
        <f t="shared" si="164"/>
        <v>-4.4038296785054989E-3</v>
      </c>
      <c r="M5054" s="138">
        <f t="shared" si="165"/>
        <v>-6.7701206260121073E-4</v>
      </c>
    </row>
    <row r="5055" spans="9:13" x14ac:dyDescent="0.25">
      <c r="I5055" s="135">
        <v>41046</v>
      </c>
      <c r="J5055" s="136">
        <v>1304.8599999999999</v>
      </c>
      <c r="K5055" s="136">
        <v>20643.88</v>
      </c>
      <c r="L5055" s="138">
        <f t="shared" si="164"/>
        <v>-1.5051328502415501E-2</v>
      </c>
      <c r="M5055" s="138">
        <f t="shared" si="165"/>
        <v>-1.0217677622705892E-2</v>
      </c>
    </row>
    <row r="5056" spans="9:13" x14ac:dyDescent="0.25">
      <c r="I5056" s="135">
        <v>41047</v>
      </c>
      <c r="J5056" s="136">
        <v>1295.22</v>
      </c>
      <c r="K5056" s="136">
        <v>20501.810000000001</v>
      </c>
      <c r="L5056" s="138">
        <f t="shared" si="164"/>
        <v>-7.387765737320382E-3</v>
      </c>
      <c r="M5056" s="138">
        <f t="shared" si="165"/>
        <v>-6.8819427355710124E-3</v>
      </c>
    </row>
    <row r="5057" spans="9:13" x14ac:dyDescent="0.25">
      <c r="I5057" s="135">
        <v>41050</v>
      </c>
      <c r="J5057" s="136">
        <v>1315.99</v>
      </c>
      <c r="K5057" s="136">
        <v>20680.89</v>
      </c>
      <c r="L5057" s="138">
        <f t="shared" si="164"/>
        <v>1.6035885795463306E-2</v>
      </c>
      <c r="M5057" s="138">
        <f t="shared" si="165"/>
        <v>8.7348385337683888E-3</v>
      </c>
    </row>
    <row r="5058" spans="9:13" x14ac:dyDescent="0.25">
      <c r="I5058" s="135">
        <v>41051</v>
      </c>
      <c r="J5058" s="136">
        <v>1316.63</v>
      </c>
      <c r="K5058" s="136">
        <v>20726.59</v>
      </c>
      <c r="L5058" s="138">
        <f t="shared" si="164"/>
        <v>4.8632588393536427E-4</v>
      </c>
      <c r="M5058" s="138">
        <f t="shared" si="165"/>
        <v>2.2097695021829683E-3</v>
      </c>
    </row>
    <row r="5059" spans="9:13" x14ac:dyDescent="0.25">
      <c r="I5059" s="135">
        <v>41052</v>
      </c>
      <c r="J5059" s="136">
        <v>1318.86</v>
      </c>
      <c r="K5059" s="136">
        <v>20536.830000000002</v>
      </c>
      <c r="L5059" s="138">
        <f t="shared" si="164"/>
        <v>1.6937180529076434E-3</v>
      </c>
      <c r="M5059" s="138">
        <f t="shared" si="165"/>
        <v>-9.1553892849715462E-3</v>
      </c>
    </row>
    <row r="5060" spans="9:13" x14ac:dyDescent="0.25">
      <c r="I5060" s="135">
        <v>41053</v>
      </c>
      <c r="J5060" s="136">
        <v>1320.68</v>
      </c>
      <c r="K5060" s="136">
        <v>20637.22</v>
      </c>
      <c r="L5060" s="138">
        <f t="shared" si="164"/>
        <v>1.3799796794202294E-3</v>
      </c>
      <c r="M5060" s="138">
        <f t="shared" si="165"/>
        <v>4.8882909387670545E-3</v>
      </c>
    </row>
    <row r="5061" spans="9:13" x14ac:dyDescent="0.25">
      <c r="I5061" s="135">
        <v>41054</v>
      </c>
      <c r="J5061" s="136">
        <v>1317.82</v>
      </c>
      <c r="K5061" s="136">
        <v>20744.490000000002</v>
      </c>
      <c r="L5061" s="138">
        <f t="shared" si="164"/>
        <v>-2.1655510797468935E-3</v>
      </c>
      <c r="M5061" s="138">
        <f t="shared" si="165"/>
        <v>5.1978900258852906E-3</v>
      </c>
    </row>
    <row r="5062" spans="9:13" x14ac:dyDescent="0.25">
      <c r="I5062" s="135">
        <v>41057</v>
      </c>
      <c r="J5062" s="136">
        <v>1317.82</v>
      </c>
      <c r="K5062" s="136">
        <v>20849.259999999998</v>
      </c>
      <c r="L5062" s="138">
        <f t="shared" si="164"/>
        <v>0</v>
      </c>
      <c r="M5062" s="138">
        <f t="shared" si="165"/>
        <v>5.0504977466303965E-3</v>
      </c>
    </row>
    <row r="5063" spans="9:13" x14ac:dyDescent="0.25">
      <c r="I5063" s="135">
        <v>41058</v>
      </c>
      <c r="J5063" s="136">
        <v>1332.42</v>
      </c>
      <c r="K5063" s="136">
        <v>21026.33</v>
      </c>
      <c r="L5063" s="138">
        <f t="shared" ref="L5063:L5126" si="166">(J5063-J5062)/J5062</f>
        <v>1.1078903036833662E-2</v>
      </c>
      <c r="M5063" s="138">
        <f t="shared" ref="M5063:M5126" si="167">(K5063-K5062)/K5062</f>
        <v>8.4928673727510413E-3</v>
      </c>
    </row>
    <row r="5064" spans="9:13" x14ac:dyDescent="0.25">
      <c r="I5064" s="135">
        <v>41059</v>
      </c>
      <c r="J5064" s="136">
        <v>1313.32</v>
      </c>
      <c r="K5064" s="136">
        <v>20875.09</v>
      </c>
      <c r="L5064" s="138">
        <f t="shared" si="166"/>
        <v>-1.4334819351255712E-2</v>
      </c>
      <c r="M5064" s="138">
        <f t="shared" si="167"/>
        <v>-7.1928862526176272E-3</v>
      </c>
    </row>
    <row r="5065" spans="9:13" x14ac:dyDescent="0.25">
      <c r="I5065" s="135">
        <v>41060</v>
      </c>
      <c r="J5065" s="136">
        <v>1310.33</v>
      </c>
      <c r="K5065" s="136">
        <v>20997.56</v>
      </c>
      <c r="L5065" s="138">
        <f t="shared" si="166"/>
        <v>-2.2766728596229475E-3</v>
      </c>
      <c r="M5065" s="138">
        <f t="shared" si="167"/>
        <v>5.8668010533128798E-3</v>
      </c>
    </row>
    <row r="5066" spans="9:13" x14ac:dyDescent="0.25">
      <c r="I5066" s="135">
        <v>41061</v>
      </c>
      <c r="J5066" s="136">
        <v>1278.04</v>
      </c>
      <c r="K5066" s="136">
        <v>20700.68</v>
      </c>
      <c r="L5066" s="138">
        <f t="shared" si="166"/>
        <v>-2.4642647272061211E-2</v>
      </c>
      <c r="M5066" s="138">
        <f t="shared" si="167"/>
        <v>-1.4138785649380261E-2</v>
      </c>
    </row>
    <row r="5067" spans="9:13" x14ac:dyDescent="0.25">
      <c r="I5067" s="135">
        <v>41064</v>
      </c>
      <c r="J5067" s="136">
        <v>1278.18</v>
      </c>
      <c r="K5067" s="136">
        <v>20575.03</v>
      </c>
      <c r="L5067" s="138">
        <f t="shared" si="166"/>
        <v>1.095427373165942E-4</v>
      </c>
      <c r="M5067" s="138">
        <f t="shared" si="167"/>
        <v>-6.0698489131758692E-3</v>
      </c>
    </row>
    <row r="5068" spans="9:13" x14ac:dyDescent="0.25">
      <c r="I5068" s="135">
        <v>41065</v>
      </c>
      <c r="J5068" s="136">
        <v>1285.5</v>
      </c>
      <c r="K5068" s="136">
        <v>20655.57</v>
      </c>
      <c r="L5068" s="138">
        <f t="shared" si="166"/>
        <v>5.7268929258789342E-3</v>
      </c>
      <c r="M5068" s="138">
        <f t="shared" si="167"/>
        <v>3.9144535876740336E-3</v>
      </c>
    </row>
    <row r="5069" spans="9:13" x14ac:dyDescent="0.25">
      <c r="I5069" s="135">
        <v>41066</v>
      </c>
      <c r="J5069" s="136">
        <v>1315.13</v>
      </c>
      <c r="K5069" s="136">
        <v>21018.91</v>
      </c>
      <c r="L5069" s="138">
        <f t="shared" si="166"/>
        <v>2.3049397121742598E-2</v>
      </c>
      <c r="M5069" s="138">
        <f t="shared" si="167"/>
        <v>1.7590412658667863E-2</v>
      </c>
    </row>
    <row r="5070" spans="9:13" x14ac:dyDescent="0.25">
      <c r="I5070" s="135">
        <v>41067</v>
      </c>
      <c r="J5070" s="136">
        <v>1314.99</v>
      </c>
      <c r="K5070" s="136">
        <v>21020.17</v>
      </c>
      <c r="L5070" s="138">
        <f t="shared" si="166"/>
        <v>-1.0645335442131199E-4</v>
      </c>
      <c r="M5070" s="138">
        <f t="shared" si="167"/>
        <v>5.9946020036167399E-5</v>
      </c>
    </row>
    <row r="5071" spans="9:13" x14ac:dyDescent="0.25">
      <c r="I5071" s="135">
        <v>41068</v>
      </c>
      <c r="J5071" s="136">
        <v>1325.66</v>
      </c>
      <c r="K5071" s="136">
        <v>20957.55</v>
      </c>
      <c r="L5071" s="138">
        <f t="shared" si="166"/>
        <v>8.1141301454764475E-3</v>
      </c>
      <c r="M5071" s="138">
        <f t="shared" si="167"/>
        <v>-2.9790434615894631E-3</v>
      </c>
    </row>
    <row r="5072" spans="9:13" x14ac:dyDescent="0.25">
      <c r="I5072" s="135">
        <v>41071</v>
      </c>
      <c r="J5072" s="136">
        <v>1308.93</v>
      </c>
      <c r="K5072" s="136">
        <v>20905.8</v>
      </c>
      <c r="L5072" s="138">
        <f t="shared" si="166"/>
        <v>-1.2620128841482746E-2</v>
      </c>
      <c r="M5072" s="138">
        <f t="shared" si="167"/>
        <v>-2.4692771817316434E-3</v>
      </c>
    </row>
    <row r="5073" spans="9:13" x14ac:dyDescent="0.25">
      <c r="I5073" s="135">
        <v>41072</v>
      </c>
      <c r="J5073" s="136">
        <v>1324.18</v>
      </c>
      <c r="K5073" s="136">
        <v>20887.63</v>
      </c>
      <c r="L5073" s="138">
        <f t="shared" si="166"/>
        <v>1.1650737625388676E-2</v>
      </c>
      <c r="M5073" s="138">
        <f t="shared" si="167"/>
        <v>-8.6913679457367114E-4</v>
      </c>
    </row>
    <row r="5074" spans="9:13" x14ac:dyDescent="0.25">
      <c r="I5074" s="135">
        <v>41073</v>
      </c>
      <c r="J5074" s="136">
        <v>1314.88</v>
      </c>
      <c r="K5074" s="136">
        <v>20812.599999999999</v>
      </c>
      <c r="L5074" s="138">
        <f t="shared" si="166"/>
        <v>-7.0232143666268589E-3</v>
      </c>
      <c r="M5074" s="138">
        <f t="shared" si="167"/>
        <v>-3.5920781821586496E-3</v>
      </c>
    </row>
    <row r="5075" spans="9:13" x14ac:dyDescent="0.25">
      <c r="I5075" s="135">
        <v>41074</v>
      </c>
      <c r="J5075" s="136">
        <v>1329.1</v>
      </c>
      <c r="K5075" s="136">
        <v>20702.900000000001</v>
      </c>
      <c r="L5075" s="138">
        <f t="shared" si="166"/>
        <v>1.0814675103431339E-2</v>
      </c>
      <c r="M5075" s="138">
        <f t="shared" si="167"/>
        <v>-5.2708455454867293E-3</v>
      </c>
    </row>
    <row r="5076" spans="9:13" x14ac:dyDescent="0.25">
      <c r="I5076" s="135">
        <v>41075</v>
      </c>
      <c r="J5076" s="136">
        <v>1342.84</v>
      </c>
      <c r="K5076" s="136">
        <v>20634.18</v>
      </c>
      <c r="L5076" s="138">
        <f t="shared" si="166"/>
        <v>1.0337822586712821E-2</v>
      </c>
      <c r="M5076" s="138">
        <f t="shared" si="167"/>
        <v>-3.3193417347328713E-3</v>
      </c>
    </row>
    <row r="5077" spans="9:13" x14ac:dyDescent="0.25">
      <c r="I5077" s="135">
        <v>41078</v>
      </c>
      <c r="J5077" s="136">
        <v>1344.78</v>
      </c>
      <c r="K5077" s="136">
        <v>20714.599999999999</v>
      </c>
      <c r="L5077" s="138">
        <f t="shared" si="166"/>
        <v>1.4446992940335816E-3</v>
      </c>
      <c r="M5077" s="138">
        <f t="shared" si="167"/>
        <v>3.8974168103602012E-3</v>
      </c>
    </row>
    <row r="5078" spans="9:13" x14ac:dyDescent="0.25">
      <c r="I5078" s="135">
        <v>41079</v>
      </c>
      <c r="J5078" s="136">
        <v>1357.98</v>
      </c>
      <c r="K5078" s="136">
        <v>20776.54</v>
      </c>
      <c r="L5078" s="138">
        <f t="shared" si="166"/>
        <v>9.8157319412841108E-3</v>
      </c>
      <c r="M5078" s="138">
        <f t="shared" si="167"/>
        <v>2.9901615285838168E-3</v>
      </c>
    </row>
    <row r="5079" spans="9:13" x14ac:dyDescent="0.25">
      <c r="I5079" s="135">
        <v>41080</v>
      </c>
      <c r="J5079" s="136">
        <v>1355.69</v>
      </c>
      <c r="K5079" s="136">
        <v>20712.41</v>
      </c>
      <c r="L5079" s="138">
        <f t="shared" si="166"/>
        <v>-1.6863282228014873E-3</v>
      </c>
      <c r="M5079" s="138">
        <f t="shared" si="167"/>
        <v>-3.0866544670094739E-3</v>
      </c>
    </row>
    <row r="5080" spans="9:13" x14ac:dyDescent="0.25">
      <c r="I5080" s="135">
        <v>41081</v>
      </c>
      <c r="J5080" s="136">
        <v>1325.51</v>
      </c>
      <c r="K5080" s="136">
        <v>20434.580000000002</v>
      </c>
      <c r="L5080" s="138">
        <f t="shared" si="166"/>
        <v>-2.2261726500896268E-2</v>
      </c>
      <c r="M5080" s="138">
        <f t="shared" si="167"/>
        <v>-1.3413697392046512E-2</v>
      </c>
    </row>
    <row r="5081" spans="9:13" x14ac:dyDescent="0.25">
      <c r="I5081" s="135">
        <v>41082</v>
      </c>
      <c r="J5081" s="136">
        <v>1335.02</v>
      </c>
      <c r="K5081" s="136">
        <v>20509.259999999998</v>
      </c>
      <c r="L5081" s="138">
        <f t="shared" si="166"/>
        <v>7.1745969475899771E-3</v>
      </c>
      <c r="M5081" s="138">
        <f t="shared" si="167"/>
        <v>3.6545894263545738E-3</v>
      </c>
    </row>
    <row r="5082" spans="9:13" x14ac:dyDescent="0.25">
      <c r="I5082" s="135">
        <v>41085</v>
      </c>
      <c r="J5082" s="136">
        <v>1313.72</v>
      </c>
      <c r="K5082" s="136">
        <v>20426.87</v>
      </c>
      <c r="L5082" s="138">
        <f t="shared" si="166"/>
        <v>-1.5954817156297249E-2</v>
      </c>
      <c r="M5082" s="138">
        <f t="shared" si="167"/>
        <v>-4.0172097871887837E-3</v>
      </c>
    </row>
    <row r="5083" spans="9:13" x14ac:dyDescent="0.25">
      <c r="I5083" s="135">
        <v>41086</v>
      </c>
      <c r="J5083" s="136">
        <v>1319.99</v>
      </c>
      <c r="K5083" s="136">
        <v>20372.07</v>
      </c>
      <c r="L5083" s="138">
        <f t="shared" si="166"/>
        <v>4.7727065128033231E-3</v>
      </c>
      <c r="M5083" s="138">
        <f t="shared" si="167"/>
        <v>-2.6827409191912061E-3</v>
      </c>
    </row>
    <row r="5084" spans="9:13" x14ac:dyDescent="0.25">
      <c r="I5084" s="135">
        <v>41087</v>
      </c>
      <c r="J5084" s="136">
        <v>1331.85</v>
      </c>
      <c r="K5084" s="136">
        <v>20334.849999999999</v>
      </c>
      <c r="L5084" s="138">
        <f t="shared" si="166"/>
        <v>8.9849165523980482E-3</v>
      </c>
      <c r="M5084" s="138">
        <f t="shared" si="167"/>
        <v>-1.8270111971930769E-3</v>
      </c>
    </row>
    <row r="5085" spans="9:13" x14ac:dyDescent="0.25">
      <c r="I5085" s="135">
        <v>41088</v>
      </c>
      <c r="J5085" s="136">
        <v>1329.04</v>
      </c>
      <c r="K5085" s="136">
        <v>20207.16</v>
      </c>
      <c r="L5085" s="138">
        <f t="shared" si="166"/>
        <v>-2.109847205015539E-3</v>
      </c>
      <c r="M5085" s="138">
        <f t="shared" si="167"/>
        <v>-6.2793676865085654E-3</v>
      </c>
    </row>
    <row r="5086" spans="9:13" x14ac:dyDescent="0.25">
      <c r="I5086" s="135">
        <v>41092</v>
      </c>
      <c r="J5086" s="136">
        <v>1365.51</v>
      </c>
      <c r="K5086" s="136">
        <v>20645.099999999999</v>
      </c>
      <c r="L5086" s="138">
        <f t="shared" si="166"/>
        <v>2.7440859567808364E-2</v>
      </c>
      <c r="M5086" s="138">
        <f t="shared" si="167"/>
        <v>2.1672516078459252E-2</v>
      </c>
    </row>
    <row r="5087" spans="9:13" x14ac:dyDescent="0.25">
      <c r="I5087" s="135">
        <v>41093</v>
      </c>
      <c r="J5087" s="136">
        <v>1374.02</v>
      </c>
      <c r="K5087" s="136">
        <v>20776.82</v>
      </c>
      <c r="L5087" s="138">
        <f t="shared" si="166"/>
        <v>6.232103756105771E-3</v>
      </c>
      <c r="M5087" s="138">
        <f t="shared" si="167"/>
        <v>6.3802064412379293E-3</v>
      </c>
    </row>
    <row r="5088" spans="9:13" x14ac:dyDescent="0.25">
      <c r="I5088" s="135">
        <v>41094</v>
      </c>
      <c r="J5088" s="136">
        <v>1374.02</v>
      </c>
      <c r="K5088" s="136">
        <v>20718.490000000002</v>
      </c>
      <c r="L5088" s="138">
        <f t="shared" si="166"/>
        <v>0</v>
      </c>
      <c r="M5088" s="138">
        <f t="shared" si="167"/>
        <v>-2.8074556164031893E-3</v>
      </c>
    </row>
    <row r="5089" spans="9:13" x14ac:dyDescent="0.25">
      <c r="I5089" s="135">
        <v>41095</v>
      </c>
      <c r="J5089" s="136">
        <v>1367.58</v>
      </c>
      <c r="K5089" s="136">
        <v>20661.89</v>
      </c>
      <c r="L5089" s="138">
        <f t="shared" si="166"/>
        <v>-4.6869768998996043E-3</v>
      </c>
      <c r="M5089" s="138">
        <f t="shared" si="167"/>
        <v>-2.7318593198636665E-3</v>
      </c>
    </row>
    <row r="5090" spans="9:13" x14ac:dyDescent="0.25">
      <c r="I5090" s="135">
        <v>41096</v>
      </c>
      <c r="J5090" s="136">
        <v>1354.68</v>
      </c>
      <c r="K5090" s="136">
        <v>20602.68</v>
      </c>
      <c r="L5090" s="138">
        <f t="shared" si="166"/>
        <v>-9.4327205721053721E-3</v>
      </c>
      <c r="M5090" s="138">
        <f t="shared" si="167"/>
        <v>-2.8656623377628634E-3</v>
      </c>
    </row>
    <row r="5091" spans="9:13" x14ac:dyDescent="0.25">
      <c r="I5091" s="135">
        <v>41099</v>
      </c>
      <c r="J5091" s="136">
        <v>1352.46</v>
      </c>
      <c r="K5091" s="136">
        <v>20434.36</v>
      </c>
      <c r="L5091" s="138">
        <f t="shared" si="166"/>
        <v>-1.6387633979980712E-3</v>
      </c>
      <c r="M5091" s="138">
        <f t="shared" si="167"/>
        <v>-8.1698109178029131E-3</v>
      </c>
    </row>
    <row r="5092" spans="9:13" x14ac:dyDescent="0.25">
      <c r="I5092" s="135">
        <v>41100</v>
      </c>
      <c r="J5092" s="136">
        <v>1341.47</v>
      </c>
      <c r="K5092" s="136">
        <v>20224.52</v>
      </c>
      <c r="L5092" s="138">
        <f t="shared" si="166"/>
        <v>-8.1259334841695934E-3</v>
      </c>
      <c r="M5092" s="138">
        <f t="shared" si="167"/>
        <v>-1.0268978328658208E-2</v>
      </c>
    </row>
    <row r="5093" spans="9:13" x14ac:dyDescent="0.25">
      <c r="I5093" s="135">
        <v>41101</v>
      </c>
      <c r="J5093" s="136">
        <v>1341.45</v>
      </c>
      <c r="K5093" s="136">
        <v>20089.310000000001</v>
      </c>
      <c r="L5093" s="138">
        <f t="shared" si="166"/>
        <v>-1.4909017719354E-5</v>
      </c>
      <c r="M5093" s="138">
        <f t="shared" si="167"/>
        <v>-6.6854491478660124E-3</v>
      </c>
    </row>
    <row r="5094" spans="9:13" x14ac:dyDescent="0.25">
      <c r="I5094" s="135">
        <v>41102</v>
      </c>
      <c r="J5094" s="136">
        <v>1334.76</v>
      </c>
      <c r="K5094" s="136">
        <v>19954.849999999999</v>
      </c>
      <c r="L5094" s="138">
        <f t="shared" si="166"/>
        <v>-4.9871407804987543E-3</v>
      </c>
      <c r="M5094" s="138">
        <f t="shared" si="167"/>
        <v>-6.6931119087715188E-3</v>
      </c>
    </row>
    <row r="5095" spans="9:13" x14ac:dyDescent="0.25">
      <c r="I5095" s="135">
        <v>41103</v>
      </c>
      <c r="J5095" s="136">
        <v>1356.78</v>
      </c>
      <c r="K5095" s="136">
        <v>20107.13</v>
      </c>
      <c r="L5095" s="138">
        <f t="shared" si="166"/>
        <v>1.6497347837813526E-2</v>
      </c>
      <c r="M5095" s="138">
        <f t="shared" si="167"/>
        <v>7.6312274960725077E-3</v>
      </c>
    </row>
    <row r="5096" spans="9:13" x14ac:dyDescent="0.25">
      <c r="I5096" s="135">
        <v>41106</v>
      </c>
      <c r="J5096" s="136">
        <v>1353.64</v>
      </c>
      <c r="K5096" s="136">
        <v>20067.349999999999</v>
      </c>
      <c r="L5096" s="138">
        <f t="shared" si="166"/>
        <v>-2.314302982060373E-3</v>
      </c>
      <c r="M5096" s="138">
        <f t="shared" si="167"/>
        <v>-1.9784026860124974E-3</v>
      </c>
    </row>
    <row r="5097" spans="9:13" x14ac:dyDescent="0.25">
      <c r="I5097" s="135">
        <v>41107</v>
      </c>
      <c r="J5097" s="136">
        <v>1363.67</v>
      </c>
      <c r="K5097" s="136">
        <v>20033.849999999999</v>
      </c>
      <c r="L5097" s="138">
        <f t="shared" si="166"/>
        <v>7.4096510150409058E-3</v>
      </c>
      <c r="M5097" s="138">
        <f t="shared" si="167"/>
        <v>-1.6693783683445996E-3</v>
      </c>
    </row>
    <row r="5098" spans="9:13" x14ac:dyDescent="0.25">
      <c r="I5098" s="135">
        <v>41108</v>
      </c>
      <c r="J5098" s="136">
        <v>1372.78</v>
      </c>
      <c r="K5098" s="136">
        <v>20088.64</v>
      </c>
      <c r="L5098" s="138">
        <f t="shared" si="166"/>
        <v>6.680501880953529E-3</v>
      </c>
      <c r="M5098" s="138">
        <f t="shared" si="167"/>
        <v>2.7348712304425199E-3</v>
      </c>
    </row>
    <row r="5099" spans="9:13" x14ac:dyDescent="0.25">
      <c r="I5099" s="135">
        <v>41109</v>
      </c>
      <c r="J5099" s="136">
        <v>1376.51</v>
      </c>
      <c r="K5099" s="136">
        <v>20115.5</v>
      </c>
      <c r="L5099" s="138">
        <f t="shared" si="166"/>
        <v>2.7171141770713577E-3</v>
      </c>
      <c r="M5099" s="138">
        <f t="shared" si="167"/>
        <v>1.3370740876435926E-3</v>
      </c>
    </row>
    <row r="5100" spans="9:13" x14ac:dyDescent="0.25">
      <c r="I5100" s="135">
        <v>41110</v>
      </c>
      <c r="J5100" s="136">
        <v>1362.66</v>
      </c>
      <c r="K5100" s="136">
        <v>20023.060000000001</v>
      </c>
      <c r="L5100" s="138">
        <f t="shared" si="166"/>
        <v>-1.0061677721193388E-2</v>
      </c>
      <c r="M5100" s="138">
        <f t="shared" si="167"/>
        <v>-4.5954612115035017E-3</v>
      </c>
    </row>
    <row r="5101" spans="9:13" x14ac:dyDescent="0.25">
      <c r="I5101" s="135">
        <v>41113</v>
      </c>
      <c r="J5101" s="136">
        <v>1350.52</v>
      </c>
      <c r="K5101" s="136">
        <v>19754.37</v>
      </c>
      <c r="L5101" s="138">
        <f t="shared" si="166"/>
        <v>-8.9090455432757256E-3</v>
      </c>
      <c r="M5101" s="138">
        <f t="shared" si="167"/>
        <v>-1.3419027860876525E-2</v>
      </c>
    </row>
    <row r="5102" spans="9:13" x14ac:dyDescent="0.25">
      <c r="I5102" s="135">
        <v>41114</v>
      </c>
      <c r="J5102" s="136">
        <v>1338.31</v>
      </c>
      <c r="K5102" s="136">
        <v>19536.55</v>
      </c>
      <c r="L5102" s="138">
        <f t="shared" si="166"/>
        <v>-9.0409619998223171E-3</v>
      </c>
      <c r="M5102" s="138">
        <f t="shared" si="167"/>
        <v>-1.102642098938107E-2</v>
      </c>
    </row>
    <row r="5103" spans="9:13" x14ac:dyDescent="0.25">
      <c r="I5103" s="135">
        <v>41115</v>
      </c>
      <c r="J5103" s="136">
        <v>1337.89</v>
      </c>
      <c r="K5103" s="136">
        <v>19544.29</v>
      </c>
      <c r="L5103" s="138">
        <f t="shared" si="166"/>
        <v>-3.1382863462116057E-4</v>
      </c>
      <c r="M5103" s="138">
        <f t="shared" si="167"/>
        <v>3.9618049246164757E-4</v>
      </c>
    </row>
    <row r="5104" spans="9:13" x14ac:dyDescent="0.25">
      <c r="I5104" s="135">
        <v>41116</v>
      </c>
      <c r="J5104" s="136">
        <v>1360.02</v>
      </c>
      <c r="K5104" s="136">
        <v>19674.23</v>
      </c>
      <c r="L5104" s="138">
        <f t="shared" si="166"/>
        <v>1.6540971230818588E-2</v>
      </c>
      <c r="M5104" s="138">
        <f t="shared" si="167"/>
        <v>6.6484891495162367E-3</v>
      </c>
    </row>
    <row r="5105" spans="9:13" x14ac:dyDescent="0.25">
      <c r="I5105" s="135">
        <v>41117</v>
      </c>
      <c r="J5105" s="136">
        <v>1385.97</v>
      </c>
      <c r="K5105" s="136">
        <v>19822.53</v>
      </c>
      <c r="L5105" s="138">
        <f t="shared" si="166"/>
        <v>1.9080601755856564E-2</v>
      </c>
      <c r="M5105" s="138">
        <f t="shared" si="167"/>
        <v>7.5377791151165392E-3</v>
      </c>
    </row>
    <row r="5106" spans="9:13" x14ac:dyDescent="0.25">
      <c r="I5106" s="135">
        <v>41120</v>
      </c>
      <c r="J5106" s="136">
        <v>1385.3</v>
      </c>
      <c r="K5106" s="136">
        <v>19692.52</v>
      </c>
      <c r="L5106" s="138">
        <f t="shared" si="166"/>
        <v>-4.8341594695417128E-4</v>
      </c>
      <c r="M5106" s="138">
        <f t="shared" si="167"/>
        <v>-6.5586986121346979E-3</v>
      </c>
    </row>
    <row r="5107" spans="9:13" x14ac:dyDescent="0.25">
      <c r="I5107" s="135">
        <v>41121</v>
      </c>
      <c r="J5107" s="136">
        <v>1379.32</v>
      </c>
      <c r="K5107" s="136">
        <v>19627.5</v>
      </c>
      <c r="L5107" s="138">
        <f t="shared" si="166"/>
        <v>-4.3167544936115057E-3</v>
      </c>
      <c r="M5107" s="138">
        <f t="shared" si="167"/>
        <v>-3.3017612778862447E-3</v>
      </c>
    </row>
    <row r="5108" spans="9:13" x14ac:dyDescent="0.25">
      <c r="I5108" s="135">
        <v>41122</v>
      </c>
      <c r="J5108" s="136">
        <v>1375.14</v>
      </c>
      <c r="K5108" s="136">
        <v>19452.8</v>
      </c>
      <c r="L5108" s="138">
        <f t="shared" si="166"/>
        <v>-3.030478786648375E-3</v>
      </c>
      <c r="M5108" s="138">
        <f t="shared" si="167"/>
        <v>-8.9007769710865228E-3</v>
      </c>
    </row>
    <row r="5109" spans="9:13" x14ac:dyDescent="0.25">
      <c r="I5109" s="135">
        <v>41123</v>
      </c>
      <c r="J5109" s="136">
        <v>1365</v>
      </c>
      <c r="K5109" s="136">
        <v>19282.919999999998</v>
      </c>
      <c r="L5109" s="138">
        <f t="shared" si="166"/>
        <v>-7.3737946681793117E-3</v>
      </c>
      <c r="M5109" s="138">
        <f t="shared" si="167"/>
        <v>-8.7329330481987696E-3</v>
      </c>
    </row>
    <row r="5110" spans="9:13" x14ac:dyDescent="0.25">
      <c r="I5110" s="135">
        <v>41124</v>
      </c>
      <c r="J5110" s="136">
        <v>1390.99</v>
      </c>
      <c r="K5110" s="136">
        <v>19730.47</v>
      </c>
      <c r="L5110" s="138">
        <f t="shared" si="166"/>
        <v>1.9040293040293046E-2</v>
      </c>
      <c r="M5110" s="138">
        <f t="shared" si="167"/>
        <v>2.3209659118017548E-2</v>
      </c>
    </row>
    <row r="5111" spans="9:13" x14ac:dyDescent="0.25">
      <c r="I5111" s="135">
        <v>41127</v>
      </c>
      <c r="J5111" s="136">
        <v>1394.23</v>
      </c>
      <c r="K5111" s="136">
        <v>19738.5</v>
      </c>
      <c r="L5111" s="138">
        <f t="shared" si="166"/>
        <v>2.3292762708574536E-3</v>
      </c>
      <c r="M5111" s="138">
        <f t="shared" si="167"/>
        <v>4.0698472970987693E-4</v>
      </c>
    </row>
    <row r="5112" spans="9:13" x14ac:dyDescent="0.25">
      <c r="I5112" s="135">
        <v>41128</v>
      </c>
      <c r="J5112" s="136">
        <v>1401.35</v>
      </c>
      <c r="K5112" s="136">
        <v>19754.169999999998</v>
      </c>
      <c r="L5112" s="138">
        <f t="shared" si="166"/>
        <v>5.1067614382131286E-3</v>
      </c>
      <c r="M5112" s="138">
        <f t="shared" si="167"/>
        <v>7.9387998074819538E-4</v>
      </c>
    </row>
    <row r="5113" spans="9:13" x14ac:dyDescent="0.25">
      <c r="I5113" s="135">
        <v>41129</v>
      </c>
      <c r="J5113" s="136">
        <v>1402.22</v>
      </c>
      <c r="K5113" s="136">
        <v>19769.55</v>
      </c>
      <c r="L5113" s="138">
        <f t="shared" si="166"/>
        <v>6.2082991401157328E-4</v>
      </c>
      <c r="M5113" s="138">
        <f t="shared" si="167"/>
        <v>7.785697905809771E-4</v>
      </c>
    </row>
    <row r="5114" spans="9:13" x14ac:dyDescent="0.25">
      <c r="I5114" s="135">
        <v>41130</v>
      </c>
      <c r="J5114" s="136">
        <v>1402.8</v>
      </c>
      <c r="K5114" s="136">
        <v>19748.2</v>
      </c>
      <c r="L5114" s="138">
        <f t="shared" si="166"/>
        <v>4.1362981557810277E-4</v>
      </c>
      <c r="M5114" s="138">
        <f t="shared" si="167"/>
        <v>-1.0799436507152942E-3</v>
      </c>
    </row>
    <row r="5115" spans="9:13" x14ac:dyDescent="0.25">
      <c r="I5115" s="135">
        <v>41131</v>
      </c>
      <c r="J5115" s="136">
        <v>1405.87</v>
      </c>
      <c r="K5115" s="136">
        <v>19806.650000000001</v>
      </c>
      <c r="L5115" s="138">
        <f t="shared" si="166"/>
        <v>2.188480182492113E-3</v>
      </c>
      <c r="M5115" s="138">
        <f t="shared" si="167"/>
        <v>2.9597634214764243E-3</v>
      </c>
    </row>
    <row r="5116" spans="9:13" x14ac:dyDescent="0.25">
      <c r="I5116" s="135">
        <v>41134</v>
      </c>
      <c r="J5116" s="136">
        <v>1404.11</v>
      </c>
      <c r="K5116" s="136">
        <v>19736.77</v>
      </c>
      <c r="L5116" s="138">
        <f t="shared" si="166"/>
        <v>-1.2518938450923564E-3</v>
      </c>
      <c r="M5116" s="138">
        <f t="shared" si="167"/>
        <v>-3.5281079839347396E-3</v>
      </c>
    </row>
    <row r="5117" spans="9:13" x14ac:dyDescent="0.25">
      <c r="I5117" s="135">
        <v>41135</v>
      </c>
      <c r="J5117" s="136">
        <v>1403.93</v>
      </c>
      <c r="K5117" s="136">
        <v>19833.060000000001</v>
      </c>
      <c r="L5117" s="138">
        <f t="shared" si="166"/>
        <v>-1.2819508443059042E-4</v>
      </c>
      <c r="M5117" s="138">
        <f t="shared" si="167"/>
        <v>4.8787111568914703E-3</v>
      </c>
    </row>
    <row r="5118" spans="9:13" x14ac:dyDescent="0.25">
      <c r="I5118" s="135">
        <v>41136</v>
      </c>
      <c r="J5118" s="136">
        <v>1405.53</v>
      </c>
      <c r="K5118" s="136">
        <v>19844.55</v>
      </c>
      <c r="L5118" s="138">
        <f t="shared" si="166"/>
        <v>1.1396579601546438E-3</v>
      </c>
      <c r="M5118" s="138">
        <f t="shared" si="167"/>
        <v>5.7933571521479597E-4</v>
      </c>
    </row>
    <row r="5119" spans="9:13" x14ac:dyDescent="0.25">
      <c r="I5119" s="135">
        <v>41137</v>
      </c>
      <c r="J5119" s="136">
        <v>1415.51</v>
      </c>
      <c r="K5119" s="136">
        <v>20022.02</v>
      </c>
      <c r="L5119" s="138">
        <f t="shared" si="166"/>
        <v>7.1005243573598704E-3</v>
      </c>
      <c r="M5119" s="138">
        <f t="shared" si="167"/>
        <v>8.9430095416626314E-3</v>
      </c>
    </row>
    <row r="5120" spans="9:13" x14ac:dyDescent="0.25">
      <c r="I5120" s="135">
        <v>41138</v>
      </c>
      <c r="J5120" s="136">
        <v>1418.16</v>
      </c>
      <c r="K5120" s="136">
        <v>20105.310000000001</v>
      </c>
      <c r="L5120" s="138">
        <f t="shared" si="166"/>
        <v>1.8721167635693786E-3</v>
      </c>
      <c r="M5120" s="138">
        <f t="shared" si="167"/>
        <v>4.1599199281591405E-3</v>
      </c>
    </row>
    <row r="5121" spans="9:13" x14ac:dyDescent="0.25">
      <c r="I5121" s="135">
        <v>41141</v>
      </c>
      <c r="J5121" s="136">
        <v>1418.13</v>
      </c>
      <c r="K5121" s="136">
        <v>20107.080000000002</v>
      </c>
      <c r="L5121" s="138">
        <f t="shared" si="166"/>
        <v>-2.11541716026208E-5</v>
      </c>
      <c r="M5121" s="138">
        <f t="shared" si="167"/>
        <v>8.8036444103594349E-5</v>
      </c>
    </row>
    <row r="5122" spans="9:13" x14ac:dyDescent="0.25">
      <c r="I5122" s="135">
        <v>41142</v>
      </c>
      <c r="J5122" s="136">
        <v>1413.17</v>
      </c>
      <c r="K5122" s="136">
        <v>20304.73</v>
      </c>
      <c r="L5122" s="138">
        <f t="shared" si="166"/>
        <v>-3.4975636930323988E-3</v>
      </c>
      <c r="M5122" s="138">
        <f t="shared" si="167"/>
        <v>9.8298708713546578E-3</v>
      </c>
    </row>
    <row r="5123" spans="9:13" x14ac:dyDescent="0.25">
      <c r="I5123" s="135">
        <v>41143</v>
      </c>
      <c r="J5123" s="136">
        <v>1413.49</v>
      </c>
      <c r="K5123" s="136">
        <v>20295.43</v>
      </c>
      <c r="L5123" s="138">
        <f t="shared" si="166"/>
        <v>2.2644126325915235E-4</v>
      </c>
      <c r="M5123" s="138">
        <f t="shared" si="167"/>
        <v>-4.5802135758511795E-4</v>
      </c>
    </row>
    <row r="5124" spans="9:13" x14ac:dyDescent="0.25">
      <c r="I5124" s="135">
        <v>41144</v>
      </c>
      <c r="J5124" s="136">
        <v>1402.08</v>
      </c>
      <c r="K5124" s="136">
        <v>20177.650000000001</v>
      </c>
      <c r="L5124" s="138">
        <f t="shared" si="166"/>
        <v>-8.0722184097518079E-3</v>
      </c>
      <c r="M5124" s="138">
        <f t="shared" si="167"/>
        <v>-5.8032768953404203E-3</v>
      </c>
    </row>
    <row r="5125" spans="9:13" x14ac:dyDescent="0.25">
      <c r="I5125" s="135">
        <v>41145</v>
      </c>
      <c r="J5125" s="136">
        <v>1411.13</v>
      </c>
      <c r="K5125" s="136">
        <v>20215.36</v>
      </c>
      <c r="L5125" s="138">
        <f t="shared" si="166"/>
        <v>6.454695880406384E-3</v>
      </c>
      <c r="M5125" s="138">
        <f t="shared" si="167"/>
        <v>1.8688995001895229E-3</v>
      </c>
    </row>
    <row r="5126" spans="9:13" x14ac:dyDescent="0.25">
      <c r="I5126" s="135">
        <v>41148</v>
      </c>
      <c r="J5126" s="136">
        <v>1410.44</v>
      </c>
      <c r="K5126" s="136">
        <v>20265.77</v>
      </c>
      <c r="L5126" s="138">
        <f t="shared" si="166"/>
        <v>-4.8896983268731766E-4</v>
      </c>
      <c r="M5126" s="138">
        <f t="shared" si="167"/>
        <v>2.4936483940924056E-3</v>
      </c>
    </row>
    <row r="5127" spans="9:13" x14ac:dyDescent="0.25">
      <c r="I5127" s="135">
        <v>41149</v>
      </c>
      <c r="J5127" s="136">
        <v>1409.3</v>
      </c>
      <c r="K5127" s="136">
        <v>20230.82</v>
      </c>
      <c r="L5127" s="138">
        <f t="shared" ref="L5127:L5190" si="168">(J5127-J5126)/J5126</f>
        <v>-8.0825841581357591E-4</v>
      </c>
      <c r="M5127" s="138">
        <f t="shared" ref="M5127:M5190" si="169">(K5127-K5126)/K5126</f>
        <v>-1.7245828803939217E-3</v>
      </c>
    </row>
    <row r="5128" spans="9:13" x14ac:dyDescent="0.25">
      <c r="I5128" s="135">
        <v>41150</v>
      </c>
      <c r="J5128" s="136">
        <v>1410.49</v>
      </c>
      <c r="K5128" s="136">
        <v>20197.62</v>
      </c>
      <c r="L5128" s="138">
        <f t="shared" si="168"/>
        <v>8.4439083232814487E-4</v>
      </c>
      <c r="M5128" s="138">
        <f t="shared" si="169"/>
        <v>-1.6410605205325699E-3</v>
      </c>
    </row>
    <row r="5129" spans="9:13" x14ac:dyDescent="0.25">
      <c r="I5129" s="135">
        <v>41152</v>
      </c>
      <c r="J5129" s="136">
        <v>1406.58</v>
      </c>
      <c r="K5129" s="136">
        <v>20311.66</v>
      </c>
      <c r="L5129" s="138">
        <f t="shared" si="168"/>
        <v>-2.7720862962517154E-3</v>
      </c>
      <c r="M5129" s="138">
        <f t="shared" si="169"/>
        <v>5.6462098009567897E-3</v>
      </c>
    </row>
    <row r="5130" spans="9:13" x14ac:dyDescent="0.25">
      <c r="I5130" s="135">
        <v>41155</v>
      </c>
      <c r="J5130" s="136">
        <v>1406.58</v>
      </c>
      <c r="K5130" s="136">
        <v>20270.41</v>
      </c>
      <c r="L5130" s="138">
        <f t="shared" si="168"/>
        <v>0</v>
      </c>
      <c r="M5130" s="138">
        <f t="shared" si="169"/>
        <v>-2.0308532143606187E-3</v>
      </c>
    </row>
    <row r="5131" spans="9:13" x14ac:dyDescent="0.25">
      <c r="I5131" s="135">
        <v>41156</v>
      </c>
      <c r="J5131" s="136">
        <v>1404.94</v>
      </c>
      <c r="K5131" s="136">
        <v>19985.310000000001</v>
      </c>
      <c r="L5131" s="138">
        <f t="shared" si="168"/>
        <v>-1.1659486129476267E-3</v>
      </c>
      <c r="M5131" s="138">
        <f t="shared" si="169"/>
        <v>-1.4064836379727818E-2</v>
      </c>
    </row>
    <row r="5132" spans="9:13" x14ac:dyDescent="0.25">
      <c r="I5132" s="135">
        <v>41157</v>
      </c>
      <c r="J5132" s="136">
        <v>1403.44</v>
      </c>
      <c r="K5132" s="136">
        <v>19977.86</v>
      </c>
      <c r="L5132" s="138">
        <f t="shared" si="168"/>
        <v>-1.0676612524378264E-3</v>
      </c>
      <c r="M5132" s="138">
        <f t="shared" si="169"/>
        <v>-3.7277380235786821E-4</v>
      </c>
    </row>
    <row r="5133" spans="9:13" x14ac:dyDescent="0.25">
      <c r="I5133" s="135">
        <v>41158</v>
      </c>
      <c r="J5133" s="136">
        <v>1432.12</v>
      </c>
      <c r="K5133" s="136">
        <v>20161.75</v>
      </c>
      <c r="L5133" s="138">
        <f t="shared" si="168"/>
        <v>2.043550133956552E-2</v>
      </c>
      <c r="M5133" s="138">
        <f t="shared" si="169"/>
        <v>9.204689591377626E-3</v>
      </c>
    </row>
    <row r="5134" spans="9:13" x14ac:dyDescent="0.25">
      <c r="I5134" s="135">
        <v>41159</v>
      </c>
      <c r="J5134" s="136">
        <v>1437.92</v>
      </c>
      <c r="K5134" s="136">
        <v>20494.04</v>
      </c>
      <c r="L5134" s="138">
        <f t="shared" si="168"/>
        <v>4.0499399491663981E-3</v>
      </c>
      <c r="M5134" s="138">
        <f t="shared" si="169"/>
        <v>1.6481208228452435E-2</v>
      </c>
    </row>
    <row r="5135" spans="9:13" x14ac:dyDescent="0.25">
      <c r="I5135" s="135">
        <v>41162</v>
      </c>
      <c r="J5135" s="136">
        <v>1429.08</v>
      </c>
      <c r="K5135" s="136">
        <v>20536.23</v>
      </c>
      <c r="L5135" s="138">
        <f t="shared" si="168"/>
        <v>-6.1477689996662852E-3</v>
      </c>
      <c r="M5135" s="138">
        <f t="shared" si="169"/>
        <v>2.0586472945304433E-3</v>
      </c>
    </row>
    <row r="5136" spans="9:13" x14ac:dyDescent="0.25">
      <c r="I5136" s="135">
        <v>41163</v>
      </c>
      <c r="J5136" s="136">
        <v>1433.56</v>
      </c>
      <c r="K5136" s="136">
        <v>20717.419999999998</v>
      </c>
      <c r="L5136" s="138">
        <f t="shared" si="168"/>
        <v>3.1348839813026691E-3</v>
      </c>
      <c r="M5136" s="138">
        <f t="shared" si="169"/>
        <v>8.8229436464238413E-3</v>
      </c>
    </row>
    <row r="5137" spans="9:13" x14ac:dyDescent="0.25">
      <c r="I5137" s="135">
        <v>41164</v>
      </c>
      <c r="J5137" s="136">
        <v>1436.56</v>
      </c>
      <c r="K5137" s="136">
        <v>20997.78</v>
      </c>
      <c r="L5137" s="138">
        <f t="shared" si="168"/>
        <v>2.0926923184240633E-3</v>
      </c>
      <c r="M5137" s="138">
        <f t="shared" si="169"/>
        <v>1.3532573071357371E-2</v>
      </c>
    </row>
    <row r="5138" spans="9:13" x14ac:dyDescent="0.25">
      <c r="I5138" s="135">
        <v>41165</v>
      </c>
      <c r="J5138" s="136">
        <v>1459.99</v>
      </c>
      <c r="K5138" s="136">
        <v>21435.23</v>
      </c>
      <c r="L5138" s="138">
        <f t="shared" si="168"/>
        <v>1.6309795622876919E-2</v>
      </c>
      <c r="M5138" s="138">
        <f t="shared" si="169"/>
        <v>2.0833154743025252E-2</v>
      </c>
    </row>
    <row r="5139" spans="9:13" x14ac:dyDescent="0.25">
      <c r="I5139" s="135">
        <v>41166</v>
      </c>
      <c r="J5139" s="136">
        <v>1465.77</v>
      </c>
      <c r="K5139" s="136">
        <v>21951.8</v>
      </c>
      <c r="L5139" s="138">
        <f t="shared" si="168"/>
        <v>3.9589312255563208E-3</v>
      </c>
      <c r="M5139" s="138">
        <f t="shared" si="169"/>
        <v>2.4099111602721303E-2</v>
      </c>
    </row>
    <row r="5140" spans="9:13" x14ac:dyDescent="0.25">
      <c r="I5140" s="135">
        <v>41169</v>
      </c>
      <c r="J5140" s="136">
        <v>1461.19</v>
      </c>
      <c r="K5140" s="136">
        <v>21762.3</v>
      </c>
      <c r="L5140" s="138">
        <f t="shared" si="168"/>
        <v>-3.1246375625097575E-3</v>
      </c>
      <c r="M5140" s="138">
        <f t="shared" si="169"/>
        <v>-8.6325494948022493E-3</v>
      </c>
    </row>
    <row r="5141" spans="9:13" x14ac:dyDescent="0.25">
      <c r="I5141" s="135">
        <v>41170</v>
      </c>
      <c r="J5141" s="136">
        <v>1459.32</v>
      </c>
      <c r="K5141" s="136">
        <v>21610.01</v>
      </c>
      <c r="L5141" s="138">
        <f t="shared" si="168"/>
        <v>-1.2797788104217235E-3</v>
      </c>
      <c r="M5141" s="138">
        <f t="shared" si="169"/>
        <v>-6.9978816577292323E-3</v>
      </c>
    </row>
    <row r="5142" spans="9:13" x14ac:dyDescent="0.25">
      <c r="I5142" s="135">
        <v>41171</v>
      </c>
      <c r="J5142" s="136">
        <v>1461.05</v>
      </c>
      <c r="K5142" s="136">
        <v>21723.63</v>
      </c>
      <c r="L5142" s="138">
        <f t="shared" si="168"/>
        <v>1.185483649919153E-3</v>
      </c>
      <c r="M5142" s="138">
        <f t="shared" si="169"/>
        <v>5.2577486081682809E-3</v>
      </c>
    </row>
    <row r="5143" spans="9:13" x14ac:dyDescent="0.25">
      <c r="I5143" s="135">
        <v>41172</v>
      </c>
      <c r="J5143" s="136">
        <v>1460.26</v>
      </c>
      <c r="K5143" s="136">
        <v>21694.87</v>
      </c>
      <c r="L5143" s="138">
        <f t="shared" si="168"/>
        <v>-5.407070257691137E-4</v>
      </c>
      <c r="M5143" s="138">
        <f t="shared" si="169"/>
        <v>-1.3239039700087894E-3</v>
      </c>
    </row>
    <row r="5144" spans="9:13" x14ac:dyDescent="0.25">
      <c r="I5144" s="135">
        <v>41173</v>
      </c>
      <c r="J5144" s="136">
        <v>1460.15</v>
      </c>
      <c r="K5144" s="136">
        <v>21884.55</v>
      </c>
      <c r="L5144" s="138">
        <f t="shared" si="168"/>
        <v>-7.5329050990850915E-5</v>
      </c>
      <c r="M5144" s="138">
        <f t="shared" si="169"/>
        <v>8.7430807375199898E-3</v>
      </c>
    </row>
    <row r="5145" spans="9:13" x14ac:dyDescent="0.25">
      <c r="I5145" s="135">
        <v>41176</v>
      </c>
      <c r="J5145" s="136">
        <v>1456.89</v>
      </c>
      <c r="K5145" s="136">
        <v>21784.77</v>
      </c>
      <c r="L5145" s="138">
        <f t="shared" si="168"/>
        <v>-2.2326473307536835E-3</v>
      </c>
      <c r="M5145" s="138">
        <f t="shared" si="169"/>
        <v>-4.559380933124E-3</v>
      </c>
    </row>
    <row r="5146" spans="9:13" x14ac:dyDescent="0.25">
      <c r="I5146" s="135">
        <v>41177</v>
      </c>
      <c r="J5146" s="136">
        <v>1441.59</v>
      </c>
      <c r="K5146" s="136">
        <v>21747.83</v>
      </c>
      <c r="L5146" s="138">
        <f t="shared" si="168"/>
        <v>-1.0501822375059325E-2</v>
      </c>
      <c r="M5146" s="138">
        <f t="shared" si="169"/>
        <v>-1.695680055378078E-3</v>
      </c>
    </row>
    <row r="5147" spans="9:13" x14ac:dyDescent="0.25">
      <c r="I5147" s="135">
        <v>41178</v>
      </c>
      <c r="J5147" s="136">
        <v>1433.32</v>
      </c>
      <c r="K5147" s="136">
        <v>21583.91</v>
      </c>
      <c r="L5147" s="138">
        <f t="shared" si="168"/>
        <v>-5.7367212591652146E-3</v>
      </c>
      <c r="M5147" s="138">
        <f t="shared" si="169"/>
        <v>-7.5373037217966975E-3</v>
      </c>
    </row>
    <row r="5148" spans="9:13" x14ac:dyDescent="0.25">
      <c r="I5148" s="135">
        <v>41179</v>
      </c>
      <c r="J5148" s="136">
        <v>1447.15</v>
      </c>
      <c r="K5148" s="136">
        <v>21736.07</v>
      </c>
      <c r="L5148" s="138">
        <f t="shared" si="168"/>
        <v>9.6489269667625905E-3</v>
      </c>
      <c r="M5148" s="138">
        <f t="shared" si="169"/>
        <v>7.0496958150770579E-3</v>
      </c>
    </row>
    <row r="5149" spans="9:13" x14ac:dyDescent="0.25">
      <c r="I5149" s="135">
        <v>41180</v>
      </c>
      <c r="J5149" s="136">
        <v>1440.67</v>
      </c>
      <c r="K5149" s="136">
        <v>21674.79</v>
      </c>
      <c r="L5149" s="138">
        <f t="shared" si="168"/>
        <v>-4.4777666447845888E-3</v>
      </c>
      <c r="M5149" s="138">
        <f t="shared" si="169"/>
        <v>-2.819276897801619E-3</v>
      </c>
    </row>
    <row r="5150" spans="9:13" x14ac:dyDescent="0.25">
      <c r="I5150" s="135">
        <v>41185</v>
      </c>
      <c r="J5150" s="136">
        <v>1450.99</v>
      </c>
      <c r="K5150" s="136">
        <v>21432.79</v>
      </c>
      <c r="L5150" s="138">
        <f t="shared" si="168"/>
        <v>7.1633337266687972E-3</v>
      </c>
      <c r="M5150" s="138">
        <f t="shared" si="169"/>
        <v>-1.1165044736304249E-2</v>
      </c>
    </row>
    <row r="5151" spans="9:13" x14ac:dyDescent="0.25">
      <c r="I5151" s="135">
        <v>41186</v>
      </c>
      <c r="J5151" s="136">
        <v>1461.4</v>
      </c>
      <c r="K5151" s="136">
        <v>21680.57</v>
      </c>
      <c r="L5151" s="138">
        <f t="shared" si="168"/>
        <v>7.1744119532182044E-3</v>
      </c>
      <c r="M5151" s="138">
        <f t="shared" si="169"/>
        <v>1.1560790732331107E-2</v>
      </c>
    </row>
    <row r="5152" spans="9:13" x14ac:dyDescent="0.25">
      <c r="I5152" s="135">
        <v>41187</v>
      </c>
      <c r="J5152" s="136">
        <v>1460.93</v>
      </c>
      <c r="K5152" s="136">
        <v>21766.63</v>
      </c>
      <c r="L5152" s="138">
        <f t="shared" si="168"/>
        <v>-3.2160941562886768E-4</v>
      </c>
      <c r="M5152" s="138">
        <f t="shared" si="169"/>
        <v>3.9694528326516005E-3</v>
      </c>
    </row>
    <row r="5153" spans="9:13" x14ac:dyDescent="0.25">
      <c r="I5153" s="135">
        <v>41191</v>
      </c>
      <c r="J5153" s="136">
        <v>1441.48</v>
      </c>
      <c r="K5153" s="136">
        <v>21508.1</v>
      </c>
      <c r="L5153" s="138">
        <f t="shared" si="168"/>
        <v>-1.3313437331015206E-2</v>
      </c>
      <c r="M5153" s="138">
        <f t="shared" si="169"/>
        <v>-1.1877355382987741E-2</v>
      </c>
    </row>
    <row r="5154" spans="9:13" x14ac:dyDescent="0.25">
      <c r="I5154" s="135">
        <v>41192</v>
      </c>
      <c r="J5154" s="136">
        <v>1432.56</v>
      </c>
      <c r="K5154" s="136">
        <v>21399.3</v>
      </c>
      <c r="L5154" s="138">
        <f t="shared" si="168"/>
        <v>-6.1880844687405116E-3</v>
      </c>
      <c r="M5154" s="138">
        <f t="shared" si="169"/>
        <v>-5.0585593334603841E-3</v>
      </c>
    </row>
    <row r="5155" spans="9:13" x14ac:dyDescent="0.25">
      <c r="I5155" s="135">
        <v>41193</v>
      </c>
      <c r="J5155" s="136">
        <v>1432.84</v>
      </c>
      <c r="K5155" s="136">
        <v>21525.1</v>
      </c>
      <c r="L5155" s="138">
        <f t="shared" si="168"/>
        <v>1.9545429161778405E-4</v>
      </c>
      <c r="M5155" s="138">
        <f t="shared" si="169"/>
        <v>5.8786969667231764E-3</v>
      </c>
    </row>
    <row r="5156" spans="9:13" x14ac:dyDescent="0.25">
      <c r="I5156" s="135">
        <v>41194</v>
      </c>
      <c r="J5156" s="136">
        <v>1428.59</v>
      </c>
      <c r="K5156" s="136">
        <v>21410.29</v>
      </c>
      <c r="L5156" s="138">
        <f t="shared" si="168"/>
        <v>-2.9661371820998857E-3</v>
      </c>
      <c r="M5156" s="138">
        <f t="shared" si="169"/>
        <v>-5.3337731299737366E-3</v>
      </c>
    </row>
    <row r="5157" spans="9:13" x14ac:dyDescent="0.25">
      <c r="I5157" s="135">
        <v>41197</v>
      </c>
      <c r="J5157" s="136">
        <v>1440.13</v>
      </c>
      <c r="K5157" s="136">
        <v>21349.18</v>
      </c>
      <c r="L5157" s="138">
        <f t="shared" si="168"/>
        <v>8.0778949873652976E-3</v>
      </c>
      <c r="M5157" s="138">
        <f t="shared" si="169"/>
        <v>-2.8542350430564266E-3</v>
      </c>
    </row>
    <row r="5158" spans="9:13" x14ac:dyDescent="0.25">
      <c r="I5158" s="135">
        <v>41198</v>
      </c>
      <c r="J5158" s="136">
        <v>1454.92</v>
      </c>
      <c r="K5158" s="136">
        <v>21472.51</v>
      </c>
      <c r="L5158" s="138">
        <f t="shared" si="168"/>
        <v>1.0269906189024576E-2</v>
      </c>
      <c r="M5158" s="138">
        <f t="shared" si="169"/>
        <v>5.7768026687675172E-3</v>
      </c>
    </row>
    <row r="5159" spans="9:13" x14ac:dyDescent="0.25">
      <c r="I5159" s="135">
        <v>41199</v>
      </c>
      <c r="J5159" s="136">
        <v>1460.91</v>
      </c>
      <c r="K5159" s="136">
        <v>21529.58</v>
      </c>
      <c r="L5159" s="138">
        <f t="shared" si="168"/>
        <v>4.1170648557996379E-3</v>
      </c>
      <c r="M5159" s="138">
        <f t="shared" si="169"/>
        <v>2.6578169017037762E-3</v>
      </c>
    </row>
    <row r="5160" spans="9:13" x14ac:dyDescent="0.25">
      <c r="I5160" s="135">
        <v>41200</v>
      </c>
      <c r="J5160" s="136">
        <v>1457.34</v>
      </c>
      <c r="K5160" s="136">
        <v>21476.86</v>
      </c>
      <c r="L5160" s="138">
        <f t="shared" si="168"/>
        <v>-2.4436823623632965E-3</v>
      </c>
      <c r="M5160" s="138">
        <f t="shared" si="169"/>
        <v>-2.4487240345608765E-3</v>
      </c>
    </row>
    <row r="5161" spans="9:13" x14ac:dyDescent="0.25">
      <c r="I5161" s="135">
        <v>41201</v>
      </c>
      <c r="J5161" s="136">
        <v>1433.19</v>
      </c>
      <c r="K5161" s="136">
        <v>21443.3</v>
      </c>
      <c r="L5161" s="138">
        <f t="shared" si="168"/>
        <v>-1.6571287414055651E-2</v>
      </c>
      <c r="M5161" s="138">
        <f t="shared" si="169"/>
        <v>-1.5626120391901473E-3</v>
      </c>
    </row>
    <row r="5162" spans="9:13" x14ac:dyDescent="0.25">
      <c r="I5162" s="135">
        <v>41204</v>
      </c>
      <c r="J5162" s="136">
        <v>1433.82</v>
      </c>
      <c r="K5162" s="136">
        <v>21402.98</v>
      </c>
      <c r="L5162" s="138">
        <f t="shared" si="168"/>
        <v>4.3957884160500822E-4</v>
      </c>
      <c r="M5162" s="138">
        <f t="shared" si="169"/>
        <v>-1.8803076019082749E-3</v>
      </c>
    </row>
    <row r="5163" spans="9:13" x14ac:dyDescent="0.25">
      <c r="I5163" s="135">
        <v>41205</v>
      </c>
      <c r="J5163" s="136">
        <v>1413.11</v>
      </c>
      <c r="K5163" s="136">
        <v>21166.87</v>
      </c>
      <c r="L5163" s="138">
        <f t="shared" si="168"/>
        <v>-1.4443932990194053E-2</v>
      </c>
      <c r="M5163" s="138">
        <f t="shared" si="169"/>
        <v>-1.1031641388255308E-2</v>
      </c>
    </row>
    <row r="5164" spans="9:13" x14ac:dyDescent="0.25">
      <c r="I5164" s="135">
        <v>41206</v>
      </c>
      <c r="J5164" s="136">
        <v>1408.75</v>
      </c>
      <c r="K5164" s="136">
        <v>21056.94</v>
      </c>
      <c r="L5164" s="138">
        <f t="shared" si="168"/>
        <v>-3.0853932107195478E-3</v>
      </c>
      <c r="M5164" s="138">
        <f t="shared" si="169"/>
        <v>-5.1934934168349073E-3</v>
      </c>
    </row>
    <row r="5165" spans="9:13" x14ac:dyDescent="0.25">
      <c r="I5165" s="135">
        <v>41207</v>
      </c>
      <c r="J5165" s="136">
        <v>1412.97</v>
      </c>
      <c r="K5165" s="136">
        <v>21011.040000000001</v>
      </c>
      <c r="L5165" s="138">
        <f t="shared" si="168"/>
        <v>2.995563442768431E-3</v>
      </c>
      <c r="M5165" s="138">
        <f t="shared" si="169"/>
        <v>-2.1798039031311208E-3</v>
      </c>
    </row>
    <row r="5166" spans="9:13" x14ac:dyDescent="0.25">
      <c r="I5166" s="135">
        <v>41208</v>
      </c>
      <c r="J5166" s="136">
        <v>1411.94</v>
      </c>
      <c r="K5166" s="136">
        <v>20968.79</v>
      </c>
      <c r="L5166" s="138">
        <f t="shared" si="168"/>
        <v>-7.2896098289416814E-4</v>
      </c>
      <c r="M5166" s="138">
        <f t="shared" si="169"/>
        <v>-2.0108476305789719E-3</v>
      </c>
    </row>
    <row r="5167" spans="9:13" x14ac:dyDescent="0.25">
      <c r="I5167" s="135">
        <v>41211</v>
      </c>
      <c r="J5167" s="136">
        <v>1411.94</v>
      </c>
      <c r="K5167" s="136">
        <v>20918.599999999999</v>
      </c>
      <c r="L5167" s="138">
        <f t="shared" si="168"/>
        <v>0</v>
      </c>
      <c r="M5167" s="138">
        <f t="shared" si="169"/>
        <v>-2.3935572820368905E-3</v>
      </c>
    </row>
    <row r="5168" spans="9:13" x14ac:dyDescent="0.25">
      <c r="I5168" s="135">
        <v>41212</v>
      </c>
      <c r="J5168" s="136">
        <v>1411.94</v>
      </c>
      <c r="K5168" s="136">
        <v>20952.400000000001</v>
      </c>
      <c r="L5168" s="138">
        <f t="shared" si="168"/>
        <v>0</v>
      </c>
      <c r="M5168" s="138">
        <f t="shared" si="169"/>
        <v>1.6157869073457551E-3</v>
      </c>
    </row>
    <row r="5169" spans="9:13" x14ac:dyDescent="0.25">
      <c r="I5169" s="135">
        <v>41213</v>
      </c>
      <c r="J5169" s="136">
        <v>1412.16</v>
      </c>
      <c r="K5169" s="136">
        <v>20789.41</v>
      </c>
      <c r="L5169" s="138">
        <f t="shared" si="168"/>
        <v>1.5581398643003759E-4</v>
      </c>
      <c r="M5169" s="138">
        <f t="shared" si="169"/>
        <v>-7.7790611099445217E-3</v>
      </c>
    </row>
    <row r="5170" spans="9:13" x14ac:dyDescent="0.25">
      <c r="I5170" s="135">
        <v>41215</v>
      </c>
      <c r="J5170" s="136">
        <v>1414.2</v>
      </c>
      <c r="K5170" s="136">
        <v>20865.63</v>
      </c>
      <c r="L5170" s="138">
        <f t="shared" si="168"/>
        <v>1.4445955132562625E-3</v>
      </c>
      <c r="M5170" s="138">
        <f t="shared" si="169"/>
        <v>3.6662897119255026E-3</v>
      </c>
    </row>
    <row r="5171" spans="9:13" x14ac:dyDescent="0.25">
      <c r="I5171" s="135">
        <v>41218</v>
      </c>
      <c r="J5171" s="136">
        <v>1417.26</v>
      </c>
      <c r="K5171" s="136">
        <v>20978.92</v>
      </c>
      <c r="L5171" s="138">
        <f t="shared" si="168"/>
        <v>2.1637675010606318E-3</v>
      </c>
      <c r="M5171" s="138">
        <f t="shared" si="169"/>
        <v>5.4295029673198094E-3</v>
      </c>
    </row>
    <row r="5172" spans="9:13" x14ac:dyDescent="0.25">
      <c r="I5172" s="135">
        <v>41219</v>
      </c>
      <c r="J5172" s="136">
        <v>1428.39</v>
      </c>
      <c r="K5172" s="136">
        <v>20935.86</v>
      </c>
      <c r="L5172" s="138">
        <f t="shared" si="168"/>
        <v>7.8531814910461802E-3</v>
      </c>
      <c r="M5172" s="138">
        <f t="shared" si="169"/>
        <v>-2.0525365462091315E-3</v>
      </c>
    </row>
    <row r="5173" spans="9:13" x14ac:dyDescent="0.25">
      <c r="I5173" s="135">
        <v>41220</v>
      </c>
      <c r="J5173" s="136">
        <v>1394.53</v>
      </c>
      <c r="K5173" s="136">
        <v>20886.62</v>
      </c>
      <c r="L5173" s="138">
        <f t="shared" si="168"/>
        <v>-2.3705010536338202E-2</v>
      </c>
      <c r="M5173" s="138">
        <f t="shared" si="169"/>
        <v>-2.3519454180531202E-3</v>
      </c>
    </row>
    <row r="5174" spans="9:13" x14ac:dyDescent="0.25">
      <c r="I5174" s="135">
        <v>41221</v>
      </c>
      <c r="J5174" s="136">
        <v>1377.51</v>
      </c>
      <c r="K5174" s="136">
        <v>21115.06</v>
      </c>
      <c r="L5174" s="138">
        <f t="shared" si="168"/>
        <v>-1.2204828867073482E-2</v>
      </c>
      <c r="M5174" s="138">
        <f t="shared" si="169"/>
        <v>1.0937145406963996E-2</v>
      </c>
    </row>
    <row r="5175" spans="9:13" x14ac:dyDescent="0.25">
      <c r="I5175" s="135">
        <v>41222</v>
      </c>
      <c r="J5175" s="136">
        <v>1379.85</v>
      </c>
      <c r="K5175" s="136">
        <v>21046.16</v>
      </c>
      <c r="L5175" s="138">
        <f t="shared" si="168"/>
        <v>1.6987172506914055E-3</v>
      </c>
      <c r="M5175" s="138">
        <f t="shared" si="169"/>
        <v>-3.263073843976832E-3</v>
      </c>
    </row>
    <row r="5176" spans="9:13" x14ac:dyDescent="0.25">
      <c r="I5176" s="135">
        <v>41225</v>
      </c>
      <c r="J5176" s="136">
        <v>1380.03</v>
      </c>
      <c r="K5176" s="136">
        <v>21060.33</v>
      </c>
      <c r="L5176" s="138">
        <f t="shared" si="168"/>
        <v>1.3044896184372481E-4</v>
      </c>
      <c r="M5176" s="138">
        <f t="shared" si="169"/>
        <v>6.7328196687670779E-4</v>
      </c>
    </row>
    <row r="5177" spans="9:13" x14ac:dyDescent="0.25">
      <c r="I5177" s="135">
        <v>41226</v>
      </c>
      <c r="J5177" s="136">
        <v>1374.53</v>
      </c>
      <c r="K5177" s="136">
        <v>21067.94</v>
      </c>
      <c r="L5177" s="138">
        <f t="shared" si="168"/>
        <v>-3.9854206067984031E-3</v>
      </c>
      <c r="M5177" s="138">
        <f t="shared" si="169"/>
        <v>3.6134286594734954E-4</v>
      </c>
    </row>
    <row r="5178" spans="9:13" x14ac:dyDescent="0.25">
      <c r="I5178" s="135">
        <v>41227</v>
      </c>
      <c r="J5178" s="136">
        <v>1355.49</v>
      </c>
      <c r="K5178" s="136">
        <v>20523.54</v>
      </c>
      <c r="L5178" s="138">
        <f t="shared" si="168"/>
        <v>-1.3852007595323465E-2</v>
      </c>
      <c r="M5178" s="138">
        <f t="shared" si="169"/>
        <v>-2.5840210291086733E-2</v>
      </c>
    </row>
    <row r="5179" spans="9:13" x14ac:dyDescent="0.25">
      <c r="I5179" s="135">
        <v>41228</v>
      </c>
      <c r="J5179" s="136">
        <v>1353.33</v>
      </c>
      <c r="K5179" s="136">
        <v>20093.830000000002</v>
      </c>
      <c r="L5179" s="138">
        <f t="shared" si="168"/>
        <v>-1.5935196866078553E-3</v>
      </c>
      <c r="M5179" s="138">
        <f t="shared" si="169"/>
        <v>-2.0937421127154434E-2</v>
      </c>
    </row>
    <row r="5180" spans="9:13" x14ac:dyDescent="0.25">
      <c r="I5180" s="135">
        <v>41229</v>
      </c>
      <c r="J5180" s="136">
        <v>1359.88</v>
      </c>
      <c r="K5180" s="136">
        <v>20044</v>
      </c>
      <c r="L5180" s="138">
        <f t="shared" si="168"/>
        <v>4.8399133988016093E-3</v>
      </c>
      <c r="M5180" s="138">
        <f t="shared" si="169"/>
        <v>-2.4798657100215211E-3</v>
      </c>
    </row>
    <row r="5181" spans="9:13" x14ac:dyDescent="0.25">
      <c r="I5181" s="135">
        <v>41232</v>
      </c>
      <c r="J5181" s="136">
        <v>1386.89</v>
      </c>
      <c r="K5181" s="136">
        <v>20307.63</v>
      </c>
      <c r="L5181" s="138">
        <f t="shared" si="168"/>
        <v>1.9862046651175094E-2</v>
      </c>
      <c r="M5181" s="138">
        <f t="shared" si="169"/>
        <v>1.3152564358411546E-2</v>
      </c>
    </row>
    <row r="5182" spans="9:13" x14ac:dyDescent="0.25">
      <c r="I5182" s="135">
        <v>41233</v>
      </c>
      <c r="J5182" s="136">
        <v>1387.81</v>
      </c>
      <c r="K5182" s="136">
        <v>20191.7</v>
      </c>
      <c r="L5182" s="138">
        <f t="shared" si="168"/>
        <v>6.6335470008424991E-4</v>
      </c>
      <c r="M5182" s="138">
        <f t="shared" si="169"/>
        <v>-5.7086917577285129E-3</v>
      </c>
    </row>
    <row r="5183" spans="9:13" x14ac:dyDescent="0.25">
      <c r="I5183" s="135">
        <v>41234</v>
      </c>
      <c r="J5183" s="136">
        <v>1391.03</v>
      </c>
      <c r="K5183" s="136">
        <v>20102.05</v>
      </c>
      <c r="L5183" s="138">
        <f t="shared" si="168"/>
        <v>2.320202333172428E-3</v>
      </c>
      <c r="M5183" s="138">
        <f t="shared" si="169"/>
        <v>-4.4399431449556725E-3</v>
      </c>
    </row>
    <row r="5184" spans="9:13" x14ac:dyDescent="0.25">
      <c r="I5184" s="135">
        <v>41235</v>
      </c>
      <c r="J5184" s="136">
        <v>1391.03</v>
      </c>
      <c r="K5184" s="136">
        <v>20039.84</v>
      </c>
      <c r="L5184" s="138">
        <f t="shared" si="168"/>
        <v>0</v>
      </c>
      <c r="M5184" s="138">
        <f t="shared" si="169"/>
        <v>-3.0947092460718749E-3</v>
      </c>
    </row>
    <row r="5185" spans="9:13" x14ac:dyDescent="0.25">
      <c r="I5185" s="135">
        <v>41236</v>
      </c>
      <c r="J5185" s="136">
        <v>1409.15</v>
      </c>
      <c r="K5185" s="136">
        <v>20227.740000000002</v>
      </c>
      <c r="L5185" s="138">
        <f t="shared" si="168"/>
        <v>1.3026318627204388E-2</v>
      </c>
      <c r="M5185" s="138">
        <f t="shared" si="169"/>
        <v>9.376322365847305E-3</v>
      </c>
    </row>
    <row r="5186" spans="9:13" x14ac:dyDescent="0.25">
      <c r="I5186" s="135">
        <v>41239</v>
      </c>
      <c r="J5186" s="136">
        <v>1406.29</v>
      </c>
      <c r="K5186" s="136">
        <v>20211.52</v>
      </c>
      <c r="L5186" s="138">
        <f t="shared" si="168"/>
        <v>-2.0295923074194564E-3</v>
      </c>
      <c r="M5186" s="138">
        <f t="shared" si="169"/>
        <v>-8.0186911637193095E-4</v>
      </c>
    </row>
    <row r="5187" spans="9:13" x14ac:dyDescent="0.25">
      <c r="I5187" s="135">
        <v>41240</v>
      </c>
      <c r="J5187" s="136">
        <v>1398.94</v>
      </c>
      <c r="K5187" s="136">
        <v>20096.61</v>
      </c>
      <c r="L5187" s="138">
        <f t="shared" si="168"/>
        <v>-5.2265180012656771E-3</v>
      </c>
      <c r="M5187" s="138">
        <f t="shared" si="169"/>
        <v>-5.685371510900707E-3</v>
      </c>
    </row>
    <row r="5188" spans="9:13" x14ac:dyDescent="0.25">
      <c r="I5188" s="135">
        <v>41241</v>
      </c>
      <c r="J5188" s="136">
        <v>1409.93</v>
      </c>
      <c r="K5188" s="136">
        <v>20073.39</v>
      </c>
      <c r="L5188" s="138">
        <f t="shared" si="168"/>
        <v>7.8559480749710552E-3</v>
      </c>
      <c r="M5188" s="138">
        <f t="shared" si="169"/>
        <v>-1.1554187497294899E-3</v>
      </c>
    </row>
    <row r="5189" spans="9:13" x14ac:dyDescent="0.25">
      <c r="I5189" s="135">
        <v>41242</v>
      </c>
      <c r="J5189" s="136">
        <v>1415.95</v>
      </c>
      <c r="K5189" s="136">
        <v>20165.150000000001</v>
      </c>
      <c r="L5189" s="138">
        <f t="shared" si="168"/>
        <v>4.2697155177916502E-3</v>
      </c>
      <c r="M5189" s="138">
        <f t="shared" si="169"/>
        <v>4.5712258866091897E-3</v>
      </c>
    </row>
    <row r="5190" spans="9:13" x14ac:dyDescent="0.25">
      <c r="I5190" s="135">
        <v>41243</v>
      </c>
      <c r="J5190" s="136">
        <v>1416.18</v>
      </c>
      <c r="K5190" s="136">
        <v>20044.62</v>
      </c>
      <c r="L5190" s="138">
        <f t="shared" si="168"/>
        <v>1.6243511423427251E-4</v>
      </c>
      <c r="M5190" s="138">
        <f t="shared" si="169"/>
        <v>-5.9771437356033784E-3</v>
      </c>
    </row>
    <row r="5191" spans="9:13" x14ac:dyDescent="0.25">
      <c r="I5191" s="135">
        <v>41246</v>
      </c>
      <c r="J5191" s="136">
        <v>1409.46</v>
      </c>
      <c r="K5191" s="136">
        <v>20291.439999999999</v>
      </c>
      <c r="L5191" s="138">
        <f t="shared" ref="L5191:L5254" si="170">(J5191-J5190)/J5190</f>
        <v>-4.7451595136211687E-3</v>
      </c>
      <c r="M5191" s="138">
        <f t="shared" ref="M5191:M5254" si="171">(K5191-K5190)/K5190</f>
        <v>1.2313528517876603E-2</v>
      </c>
    </row>
    <row r="5192" spans="9:13" x14ac:dyDescent="0.25">
      <c r="I5192" s="135">
        <v>41247</v>
      </c>
      <c r="J5192" s="136">
        <v>1407.05</v>
      </c>
      <c r="K5192" s="136">
        <v>20260.810000000001</v>
      </c>
      <c r="L5192" s="138">
        <f t="shared" si="170"/>
        <v>-1.7098747037873241E-3</v>
      </c>
      <c r="M5192" s="138">
        <f t="shared" si="171"/>
        <v>-1.5095035147824592E-3</v>
      </c>
    </row>
    <row r="5193" spans="9:13" x14ac:dyDescent="0.25">
      <c r="I5193" s="135">
        <v>41248</v>
      </c>
      <c r="J5193" s="136">
        <v>1409.28</v>
      </c>
      <c r="K5193" s="136">
        <v>20199.39</v>
      </c>
      <c r="L5193" s="138">
        <f t="shared" si="170"/>
        <v>1.584876159340477E-3</v>
      </c>
      <c r="M5193" s="138">
        <f t="shared" si="171"/>
        <v>-3.0314681397240234E-3</v>
      </c>
    </row>
    <row r="5194" spans="9:13" x14ac:dyDescent="0.25">
      <c r="I5194" s="135">
        <v>41249</v>
      </c>
      <c r="J5194" s="136">
        <v>1413.94</v>
      </c>
      <c r="K5194" s="136">
        <v>20192.09</v>
      </c>
      <c r="L5194" s="138">
        <f t="shared" si="170"/>
        <v>3.306653042688523E-3</v>
      </c>
      <c r="M5194" s="138">
        <f t="shared" si="171"/>
        <v>-3.6139705208916074E-4</v>
      </c>
    </row>
    <row r="5195" spans="9:13" x14ac:dyDescent="0.25">
      <c r="I5195" s="135">
        <v>41250</v>
      </c>
      <c r="J5195" s="136">
        <v>1418.07</v>
      </c>
      <c r="K5195" s="136">
        <v>19938.259999999998</v>
      </c>
      <c r="L5195" s="138">
        <f t="shared" si="170"/>
        <v>2.920916021896178E-3</v>
      </c>
      <c r="M5195" s="138">
        <f t="shared" si="171"/>
        <v>-1.2570764096237771E-2</v>
      </c>
    </row>
    <row r="5196" spans="9:13" x14ac:dyDescent="0.25">
      <c r="I5196" s="135">
        <v>41253</v>
      </c>
      <c r="J5196" s="136">
        <v>1418.55</v>
      </c>
      <c r="K5196" s="136">
        <v>19908.02</v>
      </c>
      <c r="L5196" s="138">
        <f t="shared" si="170"/>
        <v>3.3848822695636902E-4</v>
      </c>
      <c r="M5196" s="138">
        <f t="shared" si="171"/>
        <v>-1.5166819973256426E-3</v>
      </c>
    </row>
    <row r="5197" spans="9:13" x14ac:dyDescent="0.25">
      <c r="I5197" s="135">
        <v>41254</v>
      </c>
      <c r="J5197" s="136">
        <v>1427.84</v>
      </c>
      <c r="K5197" s="136">
        <v>20147.830000000002</v>
      </c>
      <c r="L5197" s="138">
        <f t="shared" si="170"/>
        <v>6.5489408198512308E-3</v>
      </c>
      <c r="M5197" s="138">
        <f t="shared" si="171"/>
        <v>1.2045899089914582E-2</v>
      </c>
    </row>
    <row r="5198" spans="9:13" x14ac:dyDescent="0.25">
      <c r="I5198" s="135">
        <v>41255</v>
      </c>
      <c r="J5198" s="136">
        <v>1428.48</v>
      </c>
      <c r="K5198" s="136">
        <v>20272.09</v>
      </c>
      <c r="L5198" s="138">
        <f t="shared" si="170"/>
        <v>4.4822949350074246E-4</v>
      </c>
      <c r="M5198" s="138">
        <f t="shared" si="171"/>
        <v>6.1674135626515799E-3</v>
      </c>
    </row>
    <row r="5199" spans="9:13" x14ac:dyDescent="0.25">
      <c r="I5199" s="135">
        <v>41256</v>
      </c>
      <c r="J5199" s="136">
        <v>1419.45</v>
      </c>
      <c r="K5199" s="136">
        <v>20158.650000000001</v>
      </c>
      <c r="L5199" s="138">
        <f t="shared" si="170"/>
        <v>-6.3214045698924536E-3</v>
      </c>
      <c r="M5199" s="138">
        <f t="shared" si="171"/>
        <v>-5.5958709733430886E-3</v>
      </c>
    </row>
    <row r="5200" spans="9:13" x14ac:dyDescent="0.25">
      <c r="I5200" s="135">
        <v>41257</v>
      </c>
      <c r="J5200" s="136">
        <v>1413.58</v>
      </c>
      <c r="K5200" s="136">
        <v>20147.080000000002</v>
      </c>
      <c r="L5200" s="138">
        <f t="shared" si="170"/>
        <v>-4.1354045581035743E-3</v>
      </c>
      <c r="M5200" s="138">
        <f t="shared" si="171"/>
        <v>-5.7394716412059873E-4</v>
      </c>
    </row>
    <row r="5201" spans="9:13" x14ac:dyDescent="0.25">
      <c r="I5201" s="135">
        <v>41260</v>
      </c>
      <c r="J5201" s="136">
        <v>1430.36</v>
      </c>
      <c r="K5201" s="136">
        <v>20163.939999999999</v>
      </c>
      <c r="L5201" s="138">
        <f t="shared" si="170"/>
        <v>1.1870569759051468E-2</v>
      </c>
      <c r="M5201" s="138">
        <f t="shared" si="171"/>
        <v>8.3684583572393332E-4</v>
      </c>
    </row>
    <row r="5202" spans="9:13" x14ac:dyDescent="0.25">
      <c r="I5202" s="135">
        <v>41261</v>
      </c>
      <c r="J5202" s="136">
        <v>1446.79</v>
      </c>
      <c r="K5202" s="136">
        <v>20292.21</v>
      </c>
      <c r="L5202" s="138">
        <f t="shared" si="170"/>
        <v>1.1486618753320887E-2</v>
      </c>
      <c r="M5202" s="138">
        <f t="shared" si="171"/>
        <v>6.3613559651536575E-3</v>
      </c>
    </row>
    <row r="5203" spans="9:13" x14ac:dyDescent="0.25">
      <c r="I5203" s="135">
        <v>41262</v>
      </c>
      <c r="J5203" s="136">
        <v>1435.81</v>
      </c>
      <c r="K5203" s="136">
        <v>20466.87</v>
      </c>
      <c r="L5203" s="138">
        <f t="shared" si="170"/>
        <v>-7.5892147443651246E-3</v>
      </c>
      <c r="M5203" s="138">
        <f t="shared" si="171"/>
        <v>8.6072438635318611E-3</v>
      </c>
    </row>
    <row r="5204" spans="9:13" x14ac:dyDescent="0.25">
      <c r="I5204" s="135">
        <v>41263</v>
      </c>
      <c r="J5204" s="136">
        <v>1443.69</v>
      </c>
      <c r="K5204" s="136">
        <v>20350.45</v>
      </c>
      <c r="L5204" s="138">
        <f t="shared" si="170"/>
        <v>5.4881913345081242E-3</v>
      </c>
      <c r="M5204" s="138">
        <f t="shared" si="171"/>
        <v>-5.6882171040319434E-3</v>
      </c>
    </row>
    <row r="5205" spans="9:13" x14ac:dyDescent="0.25">
      <c r="I5205" s="135">
        <v>41264</v>
      </c>
      <c r="J5205" s="136">
        <v>1430.15</v>
      </c>
      <c r="K5205" s="136">
        <v>20338.87</v>
      </c>
      <c r="L5205" s="138">
        <f t="shared" si="170"/>
        <v>-9.3787447443703029E-3</v>
      </c>
      <c r="M5205" s="138">
        <f t="shared" si="171"/>
        <v>-5.6902918608687993E-4</v>
      </c>
    </row>
    <row r="5206" spans="9:13" x14ac:dyDescent="0.25">
      <c r="I5206" s="135">
        <v>41267</v>
      </c>
      <c r="J5206" s="136">
        <v>1426.66</v>
      </c>
      <c r="K5206" s="136">
        <v>20307.310000000001</v>
      </c>
      <c r="L5206" s="138">
        <f t="shared" si="170"/>
        <v>-2.4403034646715443E-3</v>
      </c>
      <c r="M5206" s="138">
        <f t="shared" si="171"/>
        <v>-1.5517086249136592E-3</v>
      </c>
    </row>
    <row r="5207" spans="9:13" x14ac:dyDescent="0.25">
      <c r="I5207" s="135">
        <v>41269</v>
      </c>
      <c r="J5207" s="136">
        <v>1419.83</v>
      </c>
      <c r="K5207" s="136">
        <v>20354.400000000001</v>
      </c>
      <c r="L5207" s="138">
        <f t="shared" si="170"/>
        <v>-4.7874055486241667E-3</v>
      </c>
      <c r="M5207" s="138">
        <f t="shared" si="171"/>
        <v>2.3188694120491655E-3</v>
      </c>
    </row>
    <row r="5208" spans="9:13" x14ac:dyDescent="0.25">
      <c r="I5208" s="135">
        <v>41270</v>
      </c>
      <c r="J5208" s="136">
        <v>1418.1</v>
      </c>
      <c r="K5208" s="136">
        <v>20377.63</v>
      </c>
      <c r="L5208" s="138">
        <f t="shared" si="170"/>
        <v>-1.21845573061565E-3</v>
      </c>
      <c r="M5208" s="138">
        <f t="shared" si="171"/>
        <v>1.1412765790197483E-3</v>
      </c>
    </row>
    <row r="5209" spans="9:13" x14ac:dyDescent="0.25">
      <c r="I5209" s="135">
        <v>41271</v>
      </c>
      <c r="J5209" s="136">
        <v>1402.43</v>
      </c>
      <c r="K5209" s="136">
        <v>20548.18</v>
      </c>
      <c r="L5209" s="138">
        <f t="shared" si="170"/>
        <v>-1.1049996474155452E-2</v>
      </c>
      <c r="M5209" s="138">
        <f t="shared" si="171"/>
        <v>8.3694718178708351E-3</v>
      </c>
    </row>
    <row r="5210" spans="9:13" x14ac:dyDescent="0.25">
      <c r="I5210" s="135">
        <v>41274</v>
      </c>
      <c r="J5210" s="136">
        <v>1426.19</v>
      </c>
      <c r="K5210" s="136">
        <v>20629.349999999999</v>
      </c>
      <c r="L5210" s="138">
        <f t="shared" si="170"/>
        <v>1.6942022061707172E-2</v>
      </c>
      <c r="M5210" s="138">
        <f t="shared" si="171"/>
        <v>3.950228195392402E-3</v>
      </c>
    </row>
    <row r="5211" spans="9:13" x14ac:dyDescent="0.25">
      <c r="I5211" s="135">
        <v>41276</v>
      </c>
      <c r="J5211" s="136">
        <v>1462.42</v>
      </c>
      <c r="K5211" s="136">
        <v>21016.02</v>
      </c>
      <c r="L5211" s="138">
        <f t="shared" si="170"/>
        <v>2.5403347380082611E-2</v>
      </c>
      <c r="M5211" s="138">
        <f t="shared" si="171"/>
        <v>1.8743683150462903E-2</v>
      </c>
    </row>
    <row r="5212" spans="9:13" x14ac:dyDescent="0.25">
      <c r="I5212" s="135">
        <v>41277</v>
      </c>
      <c r="J5212" s="136">
        <v>1459.37</v>
      </c>
      <c r="K5212" s="136">
        <v>21120.35</v>
      </c>
      <c r="L5212" s="138">
        <f t="shared" si="170"/>
        <v>-2.0855841687067887E-3</v>
      </c>
      <c r="M5212" s="138">
        <f t="shared" si="171"/>
        <v>4.9643081801405836E-3</v>
      </c>
    </row>
    <row r="5213" spans="9:13" x14ac:dyDescent="0.25">
      <c r="I5213" s="135">
        <v>41278</v>
      </c>
      <c r="J5213" s="136">
        <v>1466.47</v>
      </c>
      <c r="K5213" s="136">
        <v>21221.45</v>
      </c>
      <c r="L5213" s="138">
        <f t="shared" si="170"/>
        <v>4.8651130282246014E-3</v>
      </c>
      <c r="M5213" s="138">
        <f t="shared" si="171"/>
        <v>4.7868524906075037E-3</v>
      </c>
    </row>
    <row r="5214" spans="9:13" x14ac:dyDescent="0.25">
      <c r="I5214" s="135">
        <v>41281</v>
      </c>
      <c r="J5214" s="136">
        <v>1461.89</v>
      </c>
      <c r="K5214" s="136">
        <v>21336.93</v>
      </c>
      <c r="L5214" s="138">
        <f t="shared" si="170"/>
        <v>-3.1231460582213937E-3</v>
      </c>
      <c r="M5214" s="138">
        <f t="shared" si="171"/>
        <v>5.4416639767781915E-3</v>
      </c>
    </row>
    <row r="5215" spans="9:13" x14ac:dyDescent="0.25">
      <c r="I5215" s="135">
        <v>41282</v>
      </c>
      <c r="J5215" s="136">
        <v>1457.15</v>
      </c>
      <c r="K5215" s="136">
        <v>21544.54</v>
      </c>
      <c r="L5215" s="138">
        <f t="shared" si="170"/>
        <v>-3.2423780174979026E-3</v>
      </c>
      <c r="M5215" s="138">
        <f t="shared" si="171"/>
        <v>9.7300783196083308E-3</v>
      </c>
    </row>
    <row r="5216" spans="9:13" x14ac:dyDescent="0.25">
      <c r="I5216" s="135">
        <v>41283</v>
      </c>
      <c r="J5216" s="136">
        <v>1461.02</v>
      </c>
      <c r="K5216" s="136">
        <v>21588.080000000002</v>
      </c>
      <c r="L5216" s="138">
        <f t="shared" si="170"/>
        <v>2.6558693339737778E-3</v>
      </c>
      <c r="M5216" s="138">
        <f t="shared" si="171"/>
        <v>2.0209296647782163E-3</v>
      </c>
    </row>
    <row r="5217" spans="9:13" x14ac:dyDescent="0.25">
      <c r="I5217" s="135">
        <v>41284</v>
      </c>
      <c r="J5217" s="136">
        <v>1472.12</v>
      </c>
      <c r="K5217" s="136">
        <v>21902.23</v>
      </c>
      <c r="L5217" s="138">
        <f t="shared" si="170"/>
        <v>7.5974319311165554E-3</v>
      </c>
      <c r="M5217" s="138">
        <f t="shared" si="171"/>
        <v>1.4552012036271766E-2</v>
      </c>
    </row>
    <row r="5218" spans="9:13" x14ac:dyDescent="0.25">
      <c r="I5218" s="135">
        <v>41285</v>
      </c>
      <c r="J5218" s="136">
        <v>1472.05</v>
      </c>
      <c r="K5218" s="136">
        <v>21905.52</v>
      </c>
      <c r="L5218" s="138">
        <f t="shared" si="170"/>
        <v>-4.7550471428916355E-5</v>
      </c>
      <c r="M5218" s="138">
        <f t="shared" si="171"/>
        <v>1.5021301483916812E-4</v>
      </c>
    </row>
    <row r="5219" spans="9:13" x14ac:dyDescent="0.25">
      <c r="I5219" s="135">
        <v>41288</v>
      </c>
      <c r="J5219" s="136">
        <v>1470.68</v>
      </c>
      <c r="K5219" s="136">
        <v>21870.35</v>
      </c>
      <c r="L5219" s="138">
        <f t="shared" si="170"/>
        <v>-9.3067490914024045E-4</v>
      </c>
      <c r="M5219" s="138">
        <f t="shared" si="171"/>
        <v>-1.6055313911745484E-3</v>
      </c>
    </row>
    <row r="5220" spans="9:13" x14ac:dyDescent="0.25">
      <c r="I5220" s="135">
        <v>41289</v>
      </c>
      <c r="J5220" s="136">
        <v>1472.34</v>
      </c>
      <c r="K5220" s="136">
        <v>21735.27</v>
      </c>
      <c r="L5220" s="138">
        <f t="shared" si="170"/>
        <v>1.128729567274903E-3</v>
      </c>
      <c r="M5220" s="138">
        <f t="shared" si="171"/>
        <v>-6.1763986401679955E-3</v>
      </c>
    </row>
    <row r="5221" spans="9:13" x14ac:dyDescent="0.25">
      <c r="I5221" s="135">
        <v>41290</v>
      </c>
      <c r="J5221" s="136">
        <v>1472.63</v>
      </c>
      <c r="K5221" s="136">
        <v>21836.92</v>
      </c>
      <c r="L5221" s="138">
        <f t="shared" si="170"/>
        <v>1.9696537484561379E-4</v>
      </c>
      <c r="M5221" s="138">
        <f t="shared" si="171"/>
        <v>4.6767304938009884E-3</v>
      </c>
    </row>
    <row r="5222" spans="9:13" x14ac:dyDescent="0.25">
      <c r="I5222" s="135">
        <v>41291</v>
      </c>
      <c r="J5222" s="136">
        <v>1480.94</v>
      </c>
      <c r="K5222" s="136">
        <v>21761.43</v>
      </c>
      <c r="L5222" s="138">
        <f t="shared" si="170"/>
        <v>5.6429653069677687E-3</v>
      </c>
      <c r="M5222" s="138">
        <f t="shared" si="171"/>
        <v>-3.4569893556416365E-3</v>
      </c>
    </row>
    <row r="5223" spans="9:13" x14ac:dyDescent="0.25">
      <c r="I5223" s="135">
        <v>41292</v>
      </c>
      <c r="J5223" s="136">
        <v>1485.98</v>
      </c>
      <c r="K5223" s="136">
        <v>21666.720000000001</v>
      </c>
      <c r="L5223" s="138">
        <f t="shared" si="170"/>
        <v>3.4032438856401769E-3</v>
      </c>
      <c r="M5223" s="138">
        <f t="shared" si="171"/>
        <v>-4.3521956047924753E-3</v>
      </c>
    </row>
    <row r="5224" spans="9:13" x14ac:dyDescent="0.25">
      <c r="I5224" s="135">
        <v>41295</v>
      </c>
      <c r="J5224" s="136">
        <v>1485.98</v>
      </c>
      <c r="K5224" s="136">
        <v>21747.62</v>
      </c>
      <c r="L5224" s="138">
        <f t="shared" si="170"/>
        <v>0</v>
      </c>
      <c r="M5224" s="138">
        <f t="shared" si="171"/>
        <v>3.7338369628627595E-3</v>
      </c>
    </row>
    <row r="5225" spans="9:13" x14ac:dyDescent="0.25">
      <c r="I5225" s="135">
        <v>41296</v>
      </c>
      <c r="J5225" s="136">
        <v>1492.56</v>
      </c>
      <c r="K5225" s="136">
        <v>21625.27</v>
      </c>
      <c r="L5225" s="138">
        <f t="shared" si="170"/>
        <v>4.4280542133810193E-3</v>
      </c>
      <c r="M5225" s="138">
        <f t="shared" si="171"/>
        <v>-5.6259029723711631E-3</v>
      </c>
    </row>
    <row r="5226" spans="9:13" x14ac:dyDescent="0.25">
      <c r="I5226" s="135">
        <v>41297</v>
      </c>
      <c r="J5226" s="136">
        <v>1494.81</v>
      </c>
      <c r="K5226" s="136">
        <v>21651.73</v>
      </c>
      <c r="L5226" s="138">
        <f t="shared" si="170"/>
        <v>1.5074770863482876E-3</v>
      </c>
      <c r="M5226" s="138">
        <f t="shared" si="171"/>
        <v>1.2235685381037614E-3</v>
      </c>
    </row>
    <row r="5227" spans="9:13" x14ac:dyDescent="0.25">
      <c r="I5227" s="135">
        <v>41298</v>
      </c>
      <c r="J5227" s="136">
        <v>1494.82</v>
      </c>
      <c r="K5227" s="136">
        <v>21500.47</v>
      </c>
      <c r="L5227" s="138">
        <f t="shared" si="170"/>
        <v>6.6898134210976012E-6</v>
      </c>
      <c r="M5227" s="138">
        <f t="shared" si="171"/>
        <v>-6.9860468424462344E-3</v>
      </c>
    </row>
    <row r="5228" spans="9:13" x14ac:dyDescent="0.25">
      <c r="I5228" s="135">
        <v>41299</v>
      </c>
      <c r="J5228" s="136">
        <v>1502.96</v>
      </c>
      <c r="K5228" s="136">
        <v>21282.799999999999</v>
      </c>
      <c r="L5228" s="138">
        <f t="shared" si="170"/>
        <v>5.4454716955888334E-3</v>
      </c>
      <c r="M5228" s="138">
        <f t="shared" si="171"/>
        <v>-1.0123964731933855E-2</v>
      </c>
    </row>
    <row r="5229" spans="9:13" x14ac:dyDescent="0.25">
      <c r="I5229" s="135">
        <v>41302</v>
      </c>
      <c r="J5229" s="136">
        <v>1500.18</v>
      </c>
      <c r="K5229" s="136">
        <v>20926.11</v>
      </c>
      <c r="L5229" s="138">
        <f t="shared" si="170"/>
        <v>-1.8496832916378165E-3</v>
      </c>
      <c r="M5229" s="138">
        <f t="shared" si="171"/>
        <v>-1.6759542917285257E-2</v>
      </c>
    </row>
    <row r="5230" spans="9:13" x14ac:dyDescent="0.25">
      <c r="I5230" s="135">
        <v>41303</v>
      </c>
      <c r="J5230" s="136">
        <v>1507.84</v>
      </c>
      <c r="K5230" s="136">
        <v>20940.919999999998</v>
      </c>
      <c r="L5230" s="138">
        <f t="shared" si="170"/>
        <v>5.1060539401937459E-3</v>
      </c>
      <c r="M5230" s="138">
        <f t="shared" si="171"/>
        <v>7.0772828777052553E-4</v>
      </c>
    </row>
    <row r="5231" spans="9:13" x14ac:dyDescent="0.25">
      <c r="I5231" s="135">
        <v>41304</v>
      </c>
      <c r="J5231" s="136">
        <v>1501.96</v>
      </c>
      <c r="K5231" s="136">
        <v>21305.86</v>
      </c>
      <c r="L5231" s="138">
        <f t="shared" si="170"/>
        <v>-3.8996179966043361E-3</v>
      </c>
      <c r="M5231" s="138">
        <f t="shared" si="171"/>
        <v>1.7427123545670505E-2</v>
      </c>
    </row>
    <row r="5232" spans="9:13" x14ac:dyDescent="0.25">
      <c r="I5232" s="135">
        <v>41305</v>
      </c>
      <c r="J5232" s="136">
        <v>1498.11</v>
      </c>
      <c r="K5232" s="136">
        <v>21435.29</v>
      </c>
      <c r="L5232" s="138">
        <f t="shared" si="170"/>
        <v>-2.563317265439916E-3</v>
      </c>
      <c r="M5232" s="138">
        <f t="shared" si="171"/>
        <v>6.0748545235911758E-3</v>
      </c>
    </row>
    <row r="5233" spans="9:13" x14ac:dyDescent="0.25">
      <c r="I5233" s="135">
        <v>41306</v>
      </c>
      <c r="J5233" s="136">
        <v>1513.17</v>
      </c>
      <c r="K5233" s="136">
        <v>21800.27</v>
      </c>
      <c r="L5233" s="138">
        <f t="shared" si="170"/>
        <v>1.0052666359613228E-2</v>
      </c>
      <c r="M5233" s="138">
        <f t="shared" si="171"/>
        <v>1.7027061448667107E-2</v>
      </c>
    </row>
    <row r="5234" spans="9:13" x14ac:dyDescent="0.25">
      <c r="I5234" s="135">
        <v>41309</v>
      </c>
      <c r="J5234" s="136">
        <v>1495.71</v>
      </c>
      <c r="K5234" s="136">
        <v>21641.7</v>
      </c>
      <c r="L5234" s="138">
        <f t="shared" si="170"/>
        <v>-1.1538690299173282E-2</v>
      </c>
      <c r="M5234" s="138">
        <f t="shared" si="171"/>
        <v>-7.2737631231172689E-3</v>
      </c>
    </row>
    <row r="5235" spans="9:13" x14ac:dyDescent="0.25">
      <c r="I5235" s="135">
        <v>41310</v>
      </c>
      <c r="J5235" s="136">
        <v>1511.29</v>
      </c>
      <c r="K5235" s="136">
        <v>21730.15</v>
      </c>
      <c r="L5235" s="138">
        <f t="shared" si="170"/>
        <v>1.0416457735790981E-2</v>
      </c>
      <c r="M5235" s="138">
        <f t="shared" si="171"/>
        <v>4.0870171936585719E-3</v>
      </c>
    </row>
    <row r="5236" spans="9:13" x14ac:dyDescent="0.25">
      <c r="I5236" s="135">
        <v>41311</v>
      </c>
      <c r="J5236" s="136">
        <v>1512.12</v>
      </c>
      <c r="K5236" s="136">
        <v>21754.080000000002</v>
      </c>
      <c r="L5236" s="138">
        <f t="shared" si="170"/>
        <v>5.4919969033072889E-4</v>
      </c>
      <c r="M5236" s="138">
        <f t="shared" si="171"/>
        <v>1.1012349201455255E-3</v>
      </c>
    </row>
    <row r="5237" spans="9:13" x14ac:dyDescent="0.25">
      <c r="I5237" s="135">
        <v>41312</v>
      </c>
      <c r="J5237" s="136">
        <v>1509.39</v>
      </c>
      <c r="K5237" s="136">
        <v>21707.35</v>
      </c>
      <c r="L5237" s="138">
        <f t="shared" si="170"/>
        <v>-1.805412268867412E-3</v>
      </c>
      <c r="M5237" s="138">
        <f t="shared" si="171"/>
        <v>-2.1481027926716825E-3</v>
      </c>
    </row>
    <row r="5238" spans="9:13" x14ac:dyDescent="0.25">
      <c r="I5238" s="135">
        <v>41313</v>
      </c>
      <c r="J5238" s="136">
        <v>1517.93</v>
      </c>
      <c r="K5238" s="136">
        <v>21778.57</v>
      </c>
      <c r="L5238" s="138">
        <f t="shared" si="170"/>
        <v>5.6579147867681402E-3</v>
      </c>
      <c r="M5238" s="138">
        <f t="shared" si="171"/>
        <v>3.2809163716437596E-3</v>
      </c>
    </row>
    <row r="5239" spans="9:13" x14ac:dyDescent="0.25">
      <c r="I5239" s="135">
        <v>41316</v>
      </c>
      <c r="J5239" s="136">
        <v>1517.01</v>
      </c>
      <c r="K5239" s="136">
        <v>21613.02</v>
      </c>
      <c r="L5239" s="138">
        <f t="shared" si="170"/>
        <v>-6.0608855480824065E-4</v>
      </c>
      <c r="M5239" s="138">
        <f t="shared" si="171"/>
        <v>-7.6015091899972898E-3</v>
      </c>
    </row>
    <row r="5240" spans="9:13" x14ac:dyDescent="0.25">
      <c r="I5240" s="135">
        <v>41317</v>
      </c>
      <c r="J5240" s="136">
        <v>1519.43</v>
      </c>
      <c r="K5240" s="136">
        <v>21627.8</v>
      </c>
      <c r="L5240" s="138">
        <f t="shared" si="170"/>
        <v>1.5952432745994245E-3</v>
      </c>
      <c r="M5240" s="138">
        <f t="shared" si="171"/>
        <v>6.8384705145319046E-4</v>
      </c>
    </row>
    <row r="5241" spans="9:13" x14ac:dyDescent="0.25">
      <c r="I5241" s="135">
        <v>41318</v>
      </c>
      <c r="J5241" s="136">
        <v>1520.33</v>
      </c>
      <c r="K5241" s="136">
        <v>21612.37</v>
      </c>
      <c r="L5241" s="138">
        <f t="shared" si="170"/>
        <v>5.9232738592752781E-4</v>
      </c>
      <c r="M5241" s="138">
        <f t="shared" si="171"/>
        <v>-7.1343363633842973E-4</v>
      </c>
    </row>
    <row r="5242" spans="9:13" x14ac:dyDescent="0.25">
      <c r="I5242" s="135">
        <v>41319</v>
      </c>
      <c r="J5242" s="136">
        <v>1521.38</v>
      </c>
      <c r="K5242" s="136">
        <v>21395.39</v>
      </c>
      <c r="L5242" s="138">
        <f t="shared" si="170"/>
        <v>6.9063953220694317E-4</v>
      </c>
      <c r="M5242" s="138">
        <f t="shared" si="171"/>
        <v>-1.003962082825713E-2</v>
      </c>
    </row>
    <row r="5243" spans="9:13" x14ac:dyDescent="0.25">
      <c r="I5243" s="135">
        <v>41320</v>
      </c>
      <c r="J5243" s="136">
        <v>1519.79</v>
      </c>
      <c r="K5243" s="136">
        <v>21108.1</v>
      </c>
      <c r="L5243" s="138">
        <f t="shared" si="170"/>
        <v>-1.0451037873510532E-3</v>
      </c>
      <c r="M5243" s="138">
        <f t="shared" si="171"/>
        <v>-1.3427658948960542E-2</v>
      </c>
    </row>
    <row r="5244" spans="9:13" x14ac:dyDescent="0.25">
      <c r="I5244" s="135">
        <v>41323</v>
      </c>
      <c r="J5244" s="136">
        <v>1519.79</v>
      </c>
      <c r="K5244" s="136">
        <v>21106.48</v>
      </c>
      <c r="L5244" s="138">
        <f t="shared" si="170"/>
        <v>0</v>
      </c>
      <c r="M5244" s="138">
        <f t="shared" si="171"/>
        <v>-7.6747788763506972E-5</v>
      </c>
    </row>
    <row r="5245" spans="9:13" x14ac:dyDescent="0.25">
      <c r="I5245" s="135">
        <v>41324</v>
      </c>
      <c r="J5245" s="136">
        <v>1530.94</v>
      </c>
      <c r="K5245" s="136">
        <v>21026.39</v>
      </c>
      <c r="L5245" s="138">
        <f t="shared" si="170"/>
        <v>7.3365399166990773E-3</v>
      </c>
      <c r="M5245" s="138">
        <f t="shared" si="171"/>
        <v>-3.7945692507703865E-3</v>
      </c>
    </row>
    <row r="5246" spans="9:13" x14ac:dyDescent="0.25">
      <c r="I5246" s="135">
        <v>41325</v>
      </c>
      <c r="J5246" s="136">
        <v>1511.95</v>
      </c>
      <c r="K5246" s="136">
        <v>20818.86</v>
      </c>
      <c r="L5246" s="138">
        <f t="shared" si="170"/>
        <v>-1.2404143859328261E-2</v>
      </c>
      <c r="M5246" s="138">
        <f t="shared" si="171"/>
        <v>-9.8699776804291577E-3</v>
      </c>
    </row>
    <row r="5247" spans="9:13" x14ac:dyDescent="0.25">
      <c r="I5247" s="135">
        <v>41326</v>
      </c>
      <c r="J5247" s="136">
        <v>1502.42</v>
      </c>
      <c r="K5247" s="136">
        <v>20663.400000000001</v>
      </c>
      <c r="L5247" s="138">
        <f t="shared" si="170"/>
        <v>-6.3031184893680165E-3</v>
      </c>
      <c r="M5247" s="138">
        <f t="shared" si="171"/>
        <v>-7.4672676601888442E-3</v>
      </c>
    </row>
    <row r="5248" spans="9:13" x14ac:dyDescent="0.25">
      <c r="I5248" s="135">
        <v>41327</v>
      </c>
      <c r="J5248" s="136">
        <v>1515.6</v>
      </c>
      <c r="K5248" s="136">
        <v>20633.63</v>
      </c>
      <c r="L5248" s="138">
        <f t="shared" si="170"/>
        <v>8.7725136779328253E-3</v>
      </c>
      <c r="M5248" s="138">
        <f t="shared" si="171"/>
        <v>-1.4407115963491215E-3</v>
      </c>
    </row>
    <row r="5249" spans="9:13" x14ac:dyDescent="0.25">
      <c r="I5249" s="135">
        <v>41330</v>
      </c>
      <c r="J5249" s="136">
        <v>1487.85</v>
      </c>
      <c r="K5249" s="136">
        <v>20562.5</v>
      </c>
      <c r="L5249" s="138">
        <f t="shared" si="170"/>
        <v>-1.8309580364212194E-2</v>
      </c>
      <c r="M5249" s="138">
        <f t="shared" si="171"/>
        <v>-3.4472848451775578E-3</v>
      </c>
    </row>
    <row r="5250" spans="9:13" x14ac:dyDescent="0.25">
      <c r="I5250" s="135">
        <v>41331</v>
      </c>
      <c r="J5250" s="136">
        <v>1496.94</v>
      </c>
      <c r="K5250" s="136">
        <v>20678.88</v>
      </c>
      <c r="L5250" s="138">
        <f t="shared" si="170"/>
        <v>6.1094868434318954E-3</v>
      </c>
      <c r="M5250" s="138">
        <f t="shared" si="171"/>
        <v>5.6598176291793806E-3</v>
      </c>
    </row>
    <row r="5251" spans="9:13" x14ac:dyDescent="0.25">
      <c r="I5251" s="135">
        <v>41332</v>
      </c>
      <c r="J5251" s="136">
        <v>1515.99</v>
      </c>
      <c r="K5251" s="136">
        <v>20640.62</v>
      </c>
      <c r="L5251" s="138">
        <f t="shared" si="170"/>
        <v>1.2725960960359101E-2</v>
      </c>
      <c r="M5251" s="138">
        <f t="shared" si="171"/>
        <v>-1.8501969158872258E-3</v>
      </c>
    </row>
    <row r="5252" spans="9:13" x14ac:dyDescent="0.25">
      <c r="I5252" s="135">
        <v>41333</v>
      </c>
      <c r="J5252" s="136">
        <v>1514.68</v>
      </c>
      <c r="K5252" s="136">
        <v>20611.68</v>
      </c>
      <c r="L5252" s="138">
        <f t="shared" si="170"/>
        <v>-8.6412179499861178E-4</v>
      </c>
      <c r="M5252" s="138">
        <f t="shared" si="171"/>
        <v>-1.4020896659111351E-3</v>
      </c>
    </row>
    <row r="5253" spans="9:13" x14ac:dyDescent="0.25">
      <c r="I5253" s="135">
        <v>41334</v>
      </c>
      <c r="J5253" s="136">
        <v>1518.2</v>
      </c>
      <c r="K5253" s="136">
        <v>20646.48</v>
      </c>
      <c r="L5253" s="138">
        <f t="shared" si="170"/>
        <v>2.3239232049013531E-3</v>
      </c>
      <c r="M5253" s="138">
        <f t="shared" si="171"/>
        <v>1.6883631028620312E-3</v>
      </c>
    </row>
    <row r="5254" spans="9:13" x14ac:dyDescent="0.25">
      <c r="I5254" s="135">
        <v>41337</v>
      </c>
      <c r="J5254" s="136">
        <v>1525.2</v>
      </c>
      <c r="K5254" s="136">
        <v>20385.47</v>
      </c>
      <c r="L5254" s="138">
        <f t="shared" si="170"/>
        <v>4.6107232248715586E-3</v>
      </c>
      <c r="M5254" s="138">
        <f t="shared" si="171"/>
        <v>-1.2641864375912911E-2</v>
      </c>
    </row>
    <row r="5255" spans="9:13" x14ac:dyDescent="0.25">
      <c r="I5255" s="135">
        <v>41338</v>
      </c>
      <c r="J5255" s="136">
        <v>1539.79</v>
      </c>
      <c r="K5255" s="136">
        <v>20446.400000000001</v>
      </c>
      <c r="L5255" s="138">
        <f t="shared" ref="L5255:L5318" si="172">(J5255-J5254)/J5254</f>
        <v>9.5659585628113802E-3</v>
      </c>
      <c r="M5255" s="138">
        <f t="shared" ref="M5255:M5318" si="173">(K5255-K5254)/K5254</f>
        <v>2.988893559971896E-3</v>
      </c>
    </row>
    <row r="5256" spans="9:13" x14ac:dyDescent="0.25">
      <c r="I5256" s="135">
        <v>41339</v>
      </c>
      <c r="J5256" s="136">
        <v>1541.46</v>
      </c>
      <c r="K5256" s="136">
        <v>20560.62</v>
      </c>
      <c r="L5256" s="138">
        <f t="shared" si="172"/>
        <v>1.0845634794355548E-3</v>
      </c>
      <c r="M5256" s="138">
        <f t="shared" si="173"/>
        <v>5.5863134830580205E-3</v>
      </c>
    </row>
    <row r="5257" spans="9:13" x14ac:dyDescent="0.25">
      <c r="I5257" s="135">
        <v>41340</v>
      </c>
      <c r="J5257" s="136">
        <v>1544.26</v>
      </c>
      <c r="K5257" s="136">
        <v>20364.560000000001</v>
      </c>
      <c r="L5257" s="138">
        <f t="shared" si="172"/>
        <v>1.8164597200056793E-3</v>
      </c>
      <c r="M5257" s="138">
        <f t="shared" si="173"/>
        <v>-9.5357046626024736E-3</v>
      </c>
    </row>
    <row r="5258" spans="9:13" x14ac:dyDescent="0.25">
      <c r="I5258" s="135">
        <v>41341</v>
      </c>
      <c r="J5258" s="136">
        <v>1551.18</v>
      </c>
      <c r="K5258" s="136">
        <v>20384.79</v>
      </c>
      <c r="L5258" s="138">
        <f t="shared" si="172"/>
        <v>4.4811106937951333E-3</v>
      </c>
      <c r="M5258" s="138">
        <f t="shared" si="173"/>
        <v>9.9339244255704814E-4</v>
      </c>
    </row>
    <row r="5259" spans="9:13" x14ac:dyDescent="0.25">
      <c r="I5259" s="135">
        <v>41344</v>
      </c>
      <c r="J5259" s="136">
        <v>1556.22</v>
      </c>
      <c r="K5259" s="136">
        <v>20360.8</v>
      </c>
      <c r="L5259" s="138">
        <f t="shared" si="172"/>
        <v>3.2491393648705911E-3</v>
      </c>
      <c r="M5259" s="138">
        <f t="shared" si="173"/>
        <v>-1.176857843519683E-3</v>
      </c>
    </row>
    <row r="5260" spans="9:13" x14ac:dyDescent="0.25">
      <c r="I5260" s="135">
        <v>41345</v>
      </c>
      <c r="J5260" s="136">
        <v>1552.48</v>
      </c>
      <c r="K5260" s="136">
        <v>20218.3</v>
      </c>
      <c r="L5260" s="138">
        <f t="shared" si="172"/>
        <v>-2.4032591792934217E-3</v>
      </c>
      <c r="M5260" s="138">
        <f t="shared" si="173"/>
        <v>-6.9987426820164239E-3</v>
      </c>
    </row>
    <row r="5261" spans="9:13" x14ac:dyDescent="0.25">
      <c r="I5261" s="135">
        <v>41346</v>
      </c>
      <c r="J5261" s="136">
        <v>1554.52</v>
      </c>
      <c r="K5261" s="136">
        <v>19796.57</v>
      </c>
      <c r="L5261" s="138">
        <f t="shared" si="172"/>
        <v>1.3140265897144978E-3</v>
      </c>
      <c r="M5261" s="138">
        <f t="shared" si="173"/>
        <v>-2.0858825915136266E-2</v>
      </c>
    </row>
    <row r="5262" spans="9:13" x14ac:dyDescent="0.25">
      <c r="I5262" s="135">
        <v>41347</v>
      </c>
      <c r="J5262" s="136">
        <v>1563.23</v>
      </c>
      <c r="K5262" s="136">
        <v>19796.84</v>
      </c>
      <c r="L5262" s="138">
        <f t="shared" si="172"/>
        <v>5.6030157218948853E-3</v>
      </c>
      <c r="M5262" s="138">
        <f t="shared" si="173"/>
        <v>1.3638726304629365E-5</v>
      </c>
    </row>
    <row r="5263" spans="9:13" x14ac:dyDescent="0.25">
      <c r="I5263" s="135">
        <v>41348</v>
      </c>
      <c r="J5263" s="136">
        <v>1560.7</v>
      </c>
      <c r="K5263" s="136">
        <v>20196.13</v>
      </c>
      <c r="L5263" s="138">
        <f t="shared" si="172"/>
        <v>-1.6184438630271762E-3</v>
      </c>
      <c r="M5263" s="138">
        <f t="shared" si="173"/>
        <v>2.0169380567807836E-2</v>
      </c>
    </row>
    <row r="5264" spans="9:13" x14ac:dyDescent="0.25">
      <c r="I5264" s="135">
        <v>41351</v>
      </c>
      <c r="J5264" s="136">
        <v>1552.1</v>
      </c>
      <c r="K5264" s="136">
        <v>20155.47</v>
      </c>
      <c r="L5264" s="138">
        <f t="shared" si="172"/>
        <v>-5.5103479208048547E-3</v>
      </c>
      <c r="M5264" s="138">
        <f t="shared" si="173"/>
        <v>-2.0132569952758203E-3</v>
      </c>
    </row>
    <row r="5265" spans="9:13" x14ac:dyDescent="0.25">
      <c r="I5265" s="135">
        <v>41352</v>
      </c>
      <c r="J5265" s="136">
        <v>1548.34</v>
      </c>
      <c r="K5265" s="136">
        <v>19815.95</v>
      </c>
      <c r="L5265" s="138">
        <f t="shared" si="172"/>
        <v>-2.4225243218864707E-3</v>
      </c>
      <c r="M5265" s="138">
        <f t="shared" si="173"/>
        <v>-1.6845054965227823E-2</v>
      </c>
    </row>
    <row r="5266" spans="9:13" x14ac:dyDescent="0.25">
      <c r="I5266" s="135">
        <v>41353</v>
      </c>
      <c r="J5266" s="136">
        <v>1558.71</v>
      </c>
      <c r="K5266" s="136">
        <v>19852.599999999999</v>
      </c>
      <c r="L5266" s="138">
        <f t="shared" si="172"/>
        <v>6.6974953821512841E-3</v>
      </c>
      <c r="M5266" s="138">
        <f t="shared" si="173"/>
        <v>1.8495202097299306E-3</v>
      </c>
    </row>
    <row r="5267" spans="9:13" x14ac:dyDescent="0.25">
      <c r="I5267" s="135">
        <v>41354</v>
      </c>
      <c r="J5267" s="136">
        <v>1545.8</v>
      </c>
      <c r="K5267" s="136">
        <v>19966.45</v>
      </c>
      <c r="L5267" s="138">
        <f t="shared" si="172"/>
        <v>-8.2824900077628823E-3</v>
      </c>
      <c r="M5267" s="138">
        <f t="shared" si="173"/>
        <v>5.7347652196690704E-3</v>
      </c>
    </row>
    <row r="5268" spans="9:13" x14ac:dyDescent="0.25">
      <c r="I5268" s="135">
        <v>41355</v>
      </c>
      <c r="J5268" s="136">
        <v>1556.89</v>
      </c>
      <c r="K5268" s="136">
        <v>19992.52</v>
      </c>
      <c r="L5268" s="138">
        <f t="shared" si="172"/>
        <v>7.1742786906457143E-3</v>
      </c>
      <c r="M5268" s="138">
        <f t="shared" si="173"/>
        <v>1.3056902954706373E-3</v>
      </c>
    </row>
    <row r="5269" spans="9:13" x14ac:dyDescent="0.25">
      <c r="I5269" s="135">
        <v>41358</v>
      </c>
      <c r="J5269" s="136">
        <v>1551.69</v>
      </c>
      <c r="K5269" s="136">
        <v>19744.55</v>
      </c>
      <c r="L5269" s="138">
        <f t="shared" si="172"/>
        <v>-3.3399919069427159E-3</v>
      </c>
      <c r="M5269" s="138">
        <f t="shared" si="173"/>
        <v>-1.2403138773901498E-2</v>
      </c>
    </row>
    <row r="5270" spans="9:13" x14ac:dyDescent="0.25">
      <c r="I5270" s="135">
        <v>41359</v>
      </c>
      <c r="J5270" s="136">
        <v>1563.77</v>
      </c>
      <c r="K5270" s="136">
        <v>19762.849999999999</v>
      </c>
      <c r="L5270" s="138">
        <f t="shared" si="172"/>
        <v>7.7850601602123667E-3</v>
      </c>
      <c r="M5270" s="138">
        <f t="shared" si="173"/>
        <v>9.2683803885119053E-4</v>
      </c>
    </row>
    <row r="5271" spans="9:13" x14ac:dyDescent="0.25">
      <c r="I5271" s="135">
        <v>41360</v>
      </c>
      <c r="J5271" s="136">
        <v>1562.85</v>
      </c>
      <c r="K5271" s="136">
        <v>19858.95</v>
      </c>
      <c r="L5271" s="138">
        <f t="shared" si="172"/>
        <v>-5.8832181203122757E-4</v>
      </c>
      <c r="M5271" s="138">
        <f t="shared" si="173"/>
        <v>4.8626589788417253E-3</v>
      </c>
    </row>
    <row r="5272" spans="9:13" x14ac:dyDescent="0.25">
      <c r="I5272" s="135">
        <v>41365</v>
      </c>
      <c r="J5272" s="136">
        <v>1562.17</v>
      </c>
      <c r="K5272" s="136">
        <v>19917.41</v>
      </c>
      <c r="L5272" s="138">
        <f t="shared" si="172"/>
        <v>-4.3510253703160016E-4</v>
      </c>
      <c r="M5272" s="138">
        <f t="shared" si="173"/>
        <v>2.9437608735607434E-3</v>
      </c>
    </row>
    <row r="5273" spans="9:13" x14ac:dyDescent="0.25">
      <c r="I5273" s="135">
        <v>41366</v>
      </c>
      <c r="J5273" s="136">
        <v>1570.25</v>
      </c>
      <c r="K5273" s="136">
        <v>19702.150000000001</v>
      </c>
      <c r="L5273" s="138">
        <f t="shared" si="172"/>
        <v>5.1722923881523308E-3</v>
      </c>
      <c r="M5273" s="138">
        <f t="shared" si="173"/>
        <v>-1.0807630108533108E-2</v>
      </c>
    </row>
    <row r="5274" spans="9:13" x14ac:dyDescent="0.25">
      <c r="I5274" s="135">
        <v>41367</v>
      </c>
      <c r="J5274" s="136">
        <v>1553.69</v>
      </c>
      <c r="K5274" s="136">
        <v>19549.080000000002</v>
      </c>
      <c r="L5274" s="138">
        <f t="shared" si="172"/>
        <v>-1.0546091386721825E-2</v>
      </c>
      <c r="M5274" s="138">
        <f t="shared" si="173"/>
        <v>-7.7692028534956693E-3</v>
      </c>
    </row>
    <row r="5275" spans="9:13" x14ac:dyDescent="0.25">
      <c r="I5275" s="135">
        <v>41368</v>
      </c>
      <c r="J5275" s="136">
        <v>1559.98</v>
      </c>
      <c r="K5275" s="136">
        <v>19608.48</v>
      </c>
      <c r="L5275" s="138">
        <f t="shared" si="172"/>
        <v>4.0484266488166644E-3</v>
      </c>
      <c r="M5275" s="138">
        <f t="shared" si="173"/>
        <v>3.0385061598805579E-3</v>
      </c>
    </row>
    <row r="5276" spans="9:13" x14ac:dyDescent="0.25">
      <c r="I5276" s="135">
        <v>41369</v>
      </c>
      <c r="J5276" s="136">
        <v>1553.28</v>
      </c>
      <c r="K5276" s="136">
        <v>19509.57</v>
      </c>
      <c r="L5276" s="138">
        <f t="shared" si="172"/>
        <v>-4.2949268580366705E-3</v>
      </c>
      <c r="M5276" s="138">
        <f t="shared" si="173"/>
        <v>-5.0442461628846221E-3</v>
      </c>
    </row>
    <row r="5277" spans="9:13" x14ac:dyDescent="0.25">
      <c r="I5277" s="135">
        <v>41372</v>
      </c>
      <c r="J5277" s="136">
        <v>1563.07</v>
      </c>
      <c r="K5277" s="136">
        <v>19381.259999999998</v>
      </c>
      <c r="L5277" s="138">
        <f t="shared" si="172"/>
        <v>6.3027915121549004E-3</v>
      </c>
      <c r="M5277" s="138">
        <f t="shared" si="173"/>
        <v>-6.5767723225064068E-3</v>
      </c>
    </row>
    <row r="5278" spans="9:13" x14ac:dyDescent="0.25">
      <c r="I5278" s="135">
        <v>41373</v>
      </c>
      <c r="J5278" s="136">
        <v>1568.61</v>
      </c>
      <c r="K5278" s="136">
        <v>19494.2</v>
      </c>
      <c r="L5278" s="138">
        <f t="shared" si="172"/>
        <v>3.544307036792955E-3</v>
      </c>
      <c r="M5278" s="138">
        <f t="shared" si="173"/>
        <v>5.8272785154320382E-3</v>
      </c>
    </row>
    <row r="5279" spans="9:13" x14ac:dyDescent="0.25">
      <c r="I5279" s="135">
        <v>41374</v>
      </c>
      <c r="J5279" s="136">
        <v>1587.73</v>
      </c>
      <c r="K5279" s="136">
        <v>19389.54</v>
      </c>
      <c r="L5279" s="138">
        <f t="shared" si="172"/>
        <v>1.2189135604133672E-2</v>
      </c>
      <c r="M5279" s="138">
        <f t="shared" si="173"/>
        <v>-5.3687763539924617E-3</v>
      </c>
    </row>
    <row r="5280" spans="9:13" x14ac:dyDescent="0.25">
      <c r="I5280" s="135">
        <v>41375</v>
      </c>
      <c r="J5280" s="136">
        <v>1593.37</v>
      </c>
      <c r="K5280" s="136">
        <v>19462.2</v>
      </c>
      <c r="L5280" s="138">
        <f t="shared" si="172"/>
        <v>3.5522412500865212E-3</v>
      </c>
      <c r="M5280" s="138">
        <f t="shared" si="173"/>
        <v>3.747381320031308E-3</v>
      </c>
    </row>
    <row r="5281" spans="9:13" x14ac:dyDescent="0.25">
      <c r="I5281" s="135">
        <v>41376</v>
      </c>
      <c r="J5281" s="136">
        <v>1588.85</v>
      </c>
      <c r="K5281" s="136">
        <v>19226.88</v>
      </c>
      <c r="L5281" s="138">
        <f t="shared" si="172"/>
        <v>-2.8367548027137339E-3</v>
      </c>
      <c r="M5281" s="138">
        <f t="shared" si="173"/>
        <v>-1.2091130499121359E-2</v>
      </c>
    </row>
    <row r="5282" spans="9:13" x14ac:dyDescent="0.25">
      <c r="I5282" s="135">
        <v>41379</v>
      </c>
      <c r="J5282" s="136">
        <v>1552.36</v>
      </c>
      <c r="K5282" s="136">
        <v>18435.84</v>
      </c>
      <c r="L5282" s="138">
        <f t="shared" si="172"/>
        <v>-2.2966296377883381E-2</v>
      </c>
      <c r="M5282" s="138">
        <f t="shared" si="173"/>
        <v>-4.1142400639105299E-2</v>
      </c>
    </row>
    <row r="5283" spans="9:13" x14ac:dyDescent="0.25">
      <c r="I5283" s="135">
        <v>41380</v>
      </c>
      <c r="J5283" s="136">
        <v>1574.57</v>
      </c>
      <c r="K5283" s="136">
        <v>18487.57</v>
      </c>
      <c r="L5283" s="138">
        <f t="shared" si="172"/>
        <v>1.4307248318688988E-2</v>
      </c>
      <c r="M5283" s="138">
        <f t="shared" si="173"/>
        <v>2.8059475456501883E-3</v>
      </c>
    </row>
    <row r="5284" spans="9:13" x14ac:dyDescent="0.25">
      <c r="I5284" s="135">
        <v>41381</v>
      </c>
      <c r="J5284" s="136">
        <v>1552.01</v>
      </c>
      <c r="K5284" s="136">
        <v>17915.72</v>
      </c>
      <c r="L5284" s="138">
        <f t="shared" si="172"/>
        <v>-1.4327721219126458E-2</v>
      </c>
      <c r="M5284" s="138">
        <f t="shared" si="173"/>
        <v>-3.0931593497685123E-2</v>
      </c>
    </row>
    <row r="5285" spans="9:13" x14ac:dyDescent="0.25">
      <c r="I5285" s="135">
        <v>41382</v>
      </c>
      <c r="J5285" s="136">
        <v>1541.61</v>
      </c>
      <c r="K5285" s="136">
        <v>17858.14</v>
      </c>
      <c r="L5285" s="138">
        <f t="shared" si="172"/>
        <v>-6.7009877513676402E-3</v>
      </c>
      <c r="M5285" s="138">
        <f t="shared" si="173"/>
        <v>-3.213937257336113E-3</v>
      </c>
    </row>
    <row r="5286" spans="9:13" x14ac:dyDescent="0.25">
      <c r="I5286" s="135">
        <v>41383</v>
      </c>
      <c r="J5286" s="136">
        <v>1555.25</v>
      </c>
      <c r="K5286" s="136">
        <v>17904.84</v>
      </c>
      <c r="L5286" s="138">
        <f t="shared" si="172"/>
        <v>8.8478927874106293E-3</v>
      </c>
      <c r="M5286" s="138">
        <f t="shared" si="173"/>
        <v>2.6150539753860553E-3</v>
      </c>
    </row>
    <row r="5287" spans="9:13" x14ac:dyDescent="0.25">
      <c r="I5287" s="135">
        <v>41386</v>
      </c>
      <c r="J5287" s="136">
        <v>1562.5</v>
      </c>
      <c r="K5287" s="136">
        <v>17900.16</v>
      </c>
      <c r="L5287" s="138">
        <f t="shared" si="172"/>
        <v>4.6616299630284517E-3</v>
      </c>
      <c r="M5287" s="138">
        <f t="shared" si="173"/>
        <v>-2.6138183865369872E-4</v>
      </c>
    </row>
    <row r="5288" spans="9:13" x14ac:dyDescent="0.25">
      <c r="I5288" s="135">
        <v>41387</v>
      </c>
      <c r="J5288" s="136">
        <v>1578.78</v>
      </c>
      <c r="K5288" s="136">
        <v>17781.560000000001</v>
      </c>
      <c r="L5288" s="138">
        <f t="shared" si="172"/>
        <v>1.0419199999999983E-2</v>
      </c>
      <c r="M5288" s="138">
        <f t="shared" si="173"/>
        <v>-6.6256391004325408E-3</v>
      </c>
    </row>
    <row r="5289" spans="9:13" x14ac:dyDescent="0.25">
      <c r="I5289" s="135">
        <v>41388</v>
      </c>
      <c r="J5289" s="136">
        <v>1578.79</v>
      </c>
      <c r="K5289" s="136">
        <v>17662.16</v>
      </c>
      <c r="L5289" s="138">
        <f t="shared" si="172"/>
        <v>6.3340047378297835E-6</v>
      </c>
      <c r="M5289" s="138">
        <f t="shared" si="173"/>
        <v>-6.7148214217426054E-3</v>
      </c>
    </row>
    <row r="5290" spans="9:13" x14ac:dyDescent="0.25">
      <c r="I5290" s="135">
        <v>41389</v>
      </c>
      <c r="J5290" s="136">
        <v>1585.16</v>
      </c>
      <c r="K5290" s="136">
        <v>18153.91</v>
      </c>
      <c r="L5290" s="138">
        <f t="shared" si="172"/>
        <v>4.0347354619677846E-3</v>
      </c>
      <c r="M5290" s="138">
        <f t="shared" si="173"/>
        <v>2.7842007999021638E-2</v>
      </c>
    </row>
    <row r="5291" spans="9:13" x14ac:dyDescent="0.25">
      <c r="I5291" s="135">
        <v>41390</v>
      </c>
      <c r="J5291" s="136">
        <v>1582.24</v>
      </c>
      <c r="K5291" s="136">
        <v>17789.27</v>
      </c>
      <c r="L5291" s="138">
        <f t="shared" si="172"/>
        <v>-1.8420853415428554E-3</v>
      </c>
      <c r="M5291" s="138">
        <f t="shared" si="173"/>
        <v>-2.008603105336533E-2</v>
      </c>
    </row>
    <row r="5292" spans="9:13" x14ac:dyDescent="0.25">
      <c r="I5292" s="135">
        <v>41393</v>
      </c>
      <c r="J5292" s="136">
        <v>1593.61</v>
      </c>
      <c r="K5292" s="136">
        <v>17822.09</v>
      </c>
      <c r="L5292" s="138">
        <f t="shared" si="172"/>
        <v>7.1860147638789888E-3</v>
      </c>
      <c r="M5292" s="138">
        <f t="shared" si="173"/>
        <v>1.8449323665332927E-3</v>
      </c>
    </row>
    <row r="5293" spans="9:13" x14ac:dyDescent="0.25">
      <c r="I5293" s="135">
        <v>41394</v>
      </c>
      <c r="J5293" s="136">
        <v>1597.57</v>
      </c>
      <c r="K5293" s="136">
        <v>17352.919999999998</v>
      </c>
      <c r="L5293" s="138">
        <f t="shared" si="172"/>
        <v>2.4849241658875362E-3</v>
      </c>
      <c r="M5293" s="138">
        <f t="shared" si="173"/>
        <v>-2.6325195305376747E-2</v>
      </c>
    </row>
    <row r="5294" spans="9:13" x14ac:dyDescent="0.25">
      <c r="I5294" s="135">
        <v>41396</v>
      </c>
      <c r="J5294" s="136">
        <v>1597.59</v>
      </c>
      <c r="K5294" s="136">
        <v>17447.61</v>
      </c>
      <c r="L5294" s="138">
        <f t="shared" si="172"/>
        <v>1.2519013251364141E-5</v>
      </c>
      <c r="M5294" s="138">
        <f t="shared" si="173"/>
        <v>5.4567185234532479E-3</v>
      </c>
    </row>
    <row r="5295" spans="9:13" x14ac:dyDescent="0.25">
      <c r="I5295" s="135">
        <v>41397</v>
      </c>
      <c r="J5295" s="136">
        <v>1614.42</v>
      </c>
      <c r="K5295" s="136">
        <v>17652.27</v>
      </c>
      <c r="L5295" s="138">
        <f t="shared" si="172"/>
        <v>1.0534617768013167E-2</v>
      </c>
      <c r="M5295" s="138">
        <f t="shared" si="173"/>
        <v>1.1729973331590966E-2</v>
      </c>
    </row>
    <row r="5296" spans="9:13" x14ac:dyDescent="0.25">
      <c r="I5296" s="135">
        <v>41400</v>
      </c>
      <c r="J5296" s="136">
        <v>1617.5</v>
      </c>
      <c r="K5296" s="136">
        <v>17706.34</v>
      </c>
      <c r="L5296" s="138">
        <f t="shared" si="172"/>
        <v>1.9078058993322227E-3</v>
      </c>
      <c r="M5296" s="138">
        <f t="shared" si="173"/>
        <v>3.0630621444154042E-3</v>
      </c>
    </row>
    <row r="5297" spans="9:13" x14ac:dyDescent="0.25">
      <c r="I5297" s="135">
        <v>41401</v>
      </c>
      <c r="J5297" s="136">
        <v>1625.96</v>
      </c>
      <c r="K5297" s="136">
        <v>17408.11</v>
      </c>
      <c r="L5297" s="138">
        <f t="shared" si="172"/>
        <v>5.2302936630603007E-3</v>
      </c>
      <c r="M5297" s="138">
        <f t="shared" si="173"/>
        <v>-1.6843119470201045E-2</v>
      </c>
    </row>
    <row r="5298" spans="9:13" x14ac:dyDescent="0.25">
      <c r="I5298" s="135">
        <v>41402</v>
      </c>
      <c r="J5298" s="136">
        <v>1632.69</v>
      </c>
      <c r="K5298" s="136">
        <v>17575.32</v>
      </c>
      <c r="L5298" s="138">
        <f t="shared" si="172"/>
        <v>4.1390932126251683E-3</v>
      </c>
      <c r="M5298" s="138">
        <f t="shared" si="173"/>
        <v>9.6052931650822022E-3</v>
      </c>
    </row>
    <row r="5299" spans="9:13" x14ac:dyDescent="0.25">
      <c r="I5299" s="135">
        <v>41403</v>
      </c>
      <c r="J5299" s="136">
        <v>1626.67</v>
      </c>
      <c r="K5299" s="136">
        <v>17812.75</v>
      </c>
      <c r="L5299" s="138">
        <f t="shared" si="172"/>
        <v>-3.6871665778561648E-3</v>
      </c>
      <c r="M5299" s="138">
        <f t="shared" si="173"/>
        <v>1.3509284610465147E-2</v>
      </c>
    </row>
    <row r="5300" spans="9:13" x14ac:dyDescent="0.25">
      <c r="I5300" s="135">
        <v>41404</v>
      </c>
      <c r="J5300" s="136">
        <v>1633.7</v>
      </c>
      <c r="K5300" s="136">
        <v>17801.38</v>
      </c>
      <c r="L5300" s="138">
        <f t="shared" si="172"/>
        <v>4.3217124555072466E-3</v>
      </c>
      <c r="M5300" s="138">
        <f t="shared" si="173"/>
        <v>-6.3830683078126523E-4</v>
      </c>
    </row>
    <row r="5301" spans="9:13" x14ac:dyDescent="0.25">
      <c r="I5301" s="135">
        <v>41407</v>
      </c>
      <c r="J5301" s="136">
        <v>1633.77</v>
      </c>
      <c r="K5301" s="136">
        <v>17996.48</v>
      </c>
      <c r="L5301" s="138">
        <f t="shared" si="172"/>
        <v>4.2847524025179855E-5</v>
      </c>
      <c r="M5301" s="138">
        <f t="shared" si="173"/>
        <v>1.0959824463047165E-2</v>
      </c>
    </row>
    <row r="5302" spans="9:13" x14ac:dyDescent="0.25">
      <c r="I5302" s="135">
        <v>41408</v>
      </c>
      <c r="J5302" s="136">
        <v>1650.34</v>
      </c>
      <c r="K5302" s="136">
        <v>17565.34</v>
      </c>
      <c r="L5302" s="138">
        <f t="shared" si="172"/>
        <v>1.0142186476676605E-2</v>
      </c>
      <c r="M5302" s="138">
        <f t="shared" si="173"/>
        <v>-2.3956907128505098E-2</v>
      </c>
    </row>
    <row r="5303" spans="9:13" x14ac:dyDescent="0.25">
      <c r="I5303" s="135">
        <v>41409</v>
      </c>
      <c r="J5303" s="136">
        <v>1658.78</v>
      </c>
      <c r="K5303" s="136">
        <v>17129.650000000001</v>
      </c>
      <c r="L5303" s="138">
        <f t="shared" si="172"/>
        <v>5.1140977010798111E-3</v>
      </c>
      <c r="M5303" s="138">
        <f t="shared" si="173"/>
        <v>-2.4803960526810109E-2</v>
      </c>
    </row>
    <row r="5304" spans="9:13" x14ac:dyDescent="0.25">
      <c r="I5304" s="135">
        <v>41410</v>
      </c>
      <c r="J5304" s="136">
        <v>1650.47</v>
      </c>
      <c r="K5304" s="136">
        <v>16416.57</v>
      </c>
      <c r="L5304" s="138">
        <f t="shared" si="172"/>
        <v>-5.0097059284534085E-3</v>
      </c>
      <c r="M5304" s="138">
        <f t="shared" si="173"/>
        <v>-4.16284045500055E-2</v>
      </c>
    </row>
    <row r="5305" spans="9:13" x14ac:dyDescent="0.25">
      <c r="I5305" s="135">
        <v>41411</v>
      </c>
      <c r="J5305" s="136">
        <v>1667.47</v>
      </c>
      <c r="K5305" s="136">
        <v>16543.37</v>
      </c>
      <c r="L5305" s="138">
        <f t="shared" si="172"/>
        <v>1.0300096336195145E-2</v>
      </c>
      <c r="M5305" s="138">
        <f t="shared" si="173"/>
        <v>7.7239033488724672E-3</v>
      </c>
    </row>
    <row r="5306" spans="9:13" x14ac:dyDescent="0.25">
      <c r="I5306" s="135">
        <v>41414</v>
      </c>
      <c r="J5306" s="136">
        <v>1666.29</v>
      </c>
      <c r="K5306" s="136">
        <v>16679.29</v>
      </c>
      <c r="L5306" s="138">
        <f t="shared" si="172"/>
        <v>-7.0765890840618643E-4</v>
      </c>
      <c r="M5306" s="138">
        <f t="shared" si="173"/>
        <v>8.2159801781621217E-3</v>
      </c>
    </row>
    <row r="5307" spans="9:13" x14ac:dyDescent="0.25">
      <c r="I5307" s="135">
        <v>41415</v>
      </c>
      <c r="J5307" s="136">
        <v>1669.16</v>
      </c>
      <c r="K5307" s="136">
        <v>16745.830000000002</v>
      </c>
      <c r="L5307" s="138">
        <f t="shared" si="172"/>
        <v>1.7223892599728249E-3</v>
      </c>
      <c r="M5307" s="138">
        <f t="shared" si="173"/>
        <v>3.9893784447659862E-3</v>
      </c>
    </row>
    <row r="5308" spans="9:13" x14ac:dyDescent="0.25">
      <c r="I5308" s="135">
        <v>41416</v>
      </c>
      <c r="J5308" s="136">
        <v>1655.35</v>
      </c>
      <c r="K5308" s="136">
        <v>16736.28</v>
      </c>
      <c r="L5308" s="138">
        <f t="shared" si="172"/>
        <v>-8.2736226604999945E-3</v>
      </c>
      <c r="M5308" s="138">
        <f t="shared" si="173"/>
        <v>-5.7029123071253621E-4</v>
      </c>
    </row>
    <row r="5309" spans="9:13" x14ac:dyDescent="0.25">
      <c r="I5309" s="135">
        <v>41417</v>
      </c>
      <c r="J5309" s="136">
        <v>1650.51</v>
      </c>
      <c r="K5309" s="136">
        <v>16610.8</v>
      </c>
      <c r="L5309" s="138">
        <f t="shared" si="172"/>
        <v>-2.9238529616092781E-3</v>
      </c>
      <c r="M5309" s="138">
        <f t="shared" si="173"/>
        <v>-7.4974845067123383E-3</v>
      </c>
    </row>
    <row r="5310" spans="9:13" x14ac:dyDescent="0.25">
      <c r="I5310" s="135">
        <v>41418</v>
      </c>
      <c r="J5310" s="136">
        <v>1649.6</v>
      </c>
      <c r="K5310" s="136">
        <v>16454.05</v>
      </c>
      <c r="L5310" s="138">
        <f t="shared" si="172"/>
        <v>-5.5134473586956867E-4</v>
      </c>
      <c r="M5310" s="138">
        <f t="shared" si="173"/>
        <v>-9.4366315890866189E-3</v>
      </c>
    </row>
    <row r="5311" spans="9:13" x14ac:dyDescent="0.25">
      <c r="I5311" s="135">
        <v>41421</v>
      </c>
      <c r="J5311" s="136">
        <v>1649.6</v>
      </c>
      <c r="K5311" s="136">
        <v>16418.54</v>
      </c>
      <c r="L5311" s="138">
        <f t="shared" si="172"/>
        <v>0</v>
      </c>
      <c r="M5311" s="138">
        <f t="shared" si="173"/>
        <v>-2.1581312807484117E-3</v>
      </c>
    </row>
    <row r="5312" spans="9:13" x14ac:dyDescent="0.25">
      <c r="I5312" s="135">
        <v>41422</v>
      </c>
      <c r="J5312" s="136">
        <v>1660.06</v>
      </c>
      <c r="K5312" s="136">
        <v>16259.62</v>
      </c>
      <c r="L5312" s="138">
        <f t="shared" si="172"/>
        <v>6.3409311348205846E-3</v>
      </c>
      <c r="M5312" s="138">
        <f t="shared" si="173"/>
        <v>-9.6793015700543453E-3</v>
      </c>
    </row>
    <row r="5313" spans="9:13" x14ac:dyDescent="0.25">
      <c r="I5313" s="135">
        <v>41423</v>
      </c>
      <c r="J5313" s="136">
        <v>1648.36</v>
      </c>
      <c r="K5313" s="136">
        <v>16110.1</v>
      </c>
      <c r="L5313" s="138">
        <f t="shared" si="172"/>
        <v>-7.0479380263364253E-3</v>
      </c>
      <c r="M5313" s="138">
        <f t="shared" si="173"/>
        <v>-9.1957868634076588E-3</v>
      </c>
    </row>
    <row r="5314" spans="9:13" x14ac:dyDescent="0.25">
      <c r="I5314" s="135">
        <v>41424</v>
      </c>
      <c r="J5314" s="136">
        <v>1654.41</v>
      </c>
      <c r="K5314" s="136">
        <v>16097.54</v>
      </c>
      <c r="L5314" s="138">
        <f t="shared" si="172"/>
        <v>3.6703147370721096E-3</v>
      </c>
      <c r="M5314" s="138">
        <f t="shared" si="173"/>
        <v>-7.7963513572227921E-4</v>
      </c>
    </row>
    <row r="5315" spans="9:13" x14ac:dyDescent="0.25">
      <c r="I5315" s="135">
        <v>41425</v>
      </c>
      <c r="J5315" s="136">
        <v>1630.74</v>
      </c>
      <c r="K5315" s="136">
        <v>16049.65</v>
      </c>
      <c r="L5315" s="138">
        <f t="shared" si="172"/>
        <v>-1.4307215261029654E-2</v>
      </c>
      <c r="M5315" s="138">
        <f t="shared" si="173"/>
        <v>-2.9749887249853851E-3</v>
      </c>
    </row>
    <row r="5316" spans="9:13" x14ac:dyDescent="0.25">
      <c r="I5316" s="135">
        <v>41428</v>
      </c>
      <c r="J5316" s="136">
        <v>1640.42</v>
      </c>
      <c r="K5316" s="136">
        <v>15970.84</v>
      </c>
      <c r="L5316" s="138">
        <f t="shared" si="172"/>
        <v>5.9359554558053793E-3</v>
      </c>
      <c r="M5316" s="138">
        <f t="shared" si="173"/>
        <v>-4.9103874539319853E-3</v>
      </c>
    </row>
    <row r="5317" spans="9:13" x14ac:dyDescent="0.25">
      <c r="I5317" s="135">
        <v>41429</v>
      </c>
      <c r="J5317" s="136">
        <v>1631.38</v>
      </c>
      <c r="K5317" s="136">
        <v>16063.22</v>
      </c>
      <c r="L5317" s="138">
        <f t="shared" si="172"/>
        <v>-5.5107838236548952E-3</v>
      </c>
      <c r="M5317" s="138">
        <f t="shared" si="173"/>
        <v>5.7842918719365546E-3</v>
      </c>
    </row>
    <row r="5318" spans="9:13" x14ac:dyDescent="0.25">
      <c r="I5318" s="135">
        <v>41430</v>
      </c>
      <c r="J5318" s="136">
        <v>1608.9</v>
      </c>
      <c r="K5318" s="136">
        <v>15959.73</v>
      </c>
      <c r="L5318" s="138">
        <f t="shared" si="172"/>
        <v>-1.377974475597348E-2</v>
      </c>
      <c r="M5318" s="138">
        <f t="shared" si="173"/>
        <v>-6.4426684064589658E-3</v>
      </c>
    </row>
    <row r="5319" spans="9:13" x14ac:dyDescent="0.25">
      <c r="I5319" s="135">
        <v>41431</v>
      </c>
      <c r="J5319" s="136">
        <v>1622.56</v>
      </c>
      <c r="K5319" s="136">
        <v>15914.96</v>
      </c>
      <c r="L5319" s="138">
        <f t="shared" ref="L5319:L5382" si="174">(J5319-J5318)/J5318</f>
        <v>8.4902728572315584E-3</v>
      </c>
      <c r="M5319" s="138">
        <f t="shared" ref="M5319:M5382" si="175">(K5319-K5318)/K5318</f>
        <v>-2.8051853007538623E-3</v>
      </c>
    </row>
    <row r="5320" spans="9:13" x14ac:dyDescent="0.25">
      <c r="I5320" s="135">
        <v>41432</v>
      </c>
      <c r="J5320" s="136">
        <v>1643.38</v>
      </c>
      <c r="K5320" s="136">
        <v>16114.33</v>
      </c>
      <c r="L5320" s="138">
        <f t="shared" si="174"/>
        <v>1.2831574795385171E-2</v>
      </c>
      <c r="M5320" s="138">
        <f t="shared" si="175"/>
        <v>1.2527207105767203E-2</v>
      </c>
    </row>
    <row r="5321" spans="9:13" x14ac:dyDescent="0.25">
      <c r="I5321" s="135">
        <v>41435</v>
      </c>
      <c r="J5321" s="136">
        <v>1642.81</v>
      </c>
      <c r="K5321" s="136">
        <v>16145.86</v>
      </c>
      <c r="L5321" s="138">
        <f t="shared" si="174"/>
        <v>-3.4684613418695841E-4</v>
      </c>
      <c r="M5321" s="138">
        <f t="shared" si="175"/>
        <v>1.9566435588696928E-3</v>
      </c>
    </row>
    <row r="5322" spans="9:13" x14ac:dyDescent="0.25">
      <c r="I5322" s="135">
        <v>41436</v>
      </c>
      <c r="J5322" s="136">
        <v>1626.13</v>
      </c>
      <c r="K5322" s="136">
        <v>15713.69</v>
      </c>
      <c r="L5322" s="138">
        <f t="shared" si="174"/>
        <v>-1.0153334834825596E-2</v>
      </c>
      <c r="M5322" s="138">
        <f t="shared" si="175"/>
        <v>-2.6766613856431313E-2</v>
      </c>
    </row>
    <row r="5323" spans="9:13" x14ac:dyDescent="0.25">
      <c r="I5323" s="135">
        <v>41437</v>
      </c>
      <c r="J5323" s="136">
        <v>1612.52</v>
      </c>
      <c r="K5323" s="136">
        <v>15761.38</v>
      </c>
      <c r="L5323" s="138">
        <f t="shared" si="174"/>
        <v>-8.3695645489598788E-3</v>
      </c>
      <c r="M5323" s="138">
        <f t="shared" si="175"/>
        <v>3.0349332333779455E-3</v>
      </c>
    </row>
    <row r="5324" spans="9:13" x14ac:dyDescent="0.25">
      <c r="I5324" s="135">
        <v>41438</v>
      </c>
      <c r="J5324" s="136">
        <v>1636.36</v>
      </c>
      <c r="K5324" s="136">
        <v>16347.38</v>
      </c>
      <c r="L5324" s="138">
        <f t="shared" si="174"/>
        <v>1.4784312752709994E-2</v>
      </c>
      <c r="M5324" s="138">
        <f t="shared" si="175"/>
        <v>3.7179485552660999E-2</v>
      </c>
    </row>
    <row r="5325" spans="9:13" x14ac:dyDescent="0.25">
      <c r="I5325" s="135">
        <v>41439</v>
      </c>
      <c r="J5325" s="136">
        <v>1626.73</v>
      </c>
      <c r="K5325" s="136">
        <v>16437.48</v>
      </c>
      <c r="L5325" s="138">
        <f t="shared" si="174"/>
        <v>-5.8850130778067677E-3</v>
      </c>
      <c r="M5325" s="138">
        <f t="shared" si="175"/>
        <v>5.5115865661653652E-3</v>
      </c>
    </row>
    <row r="5326" spans="9:13" x14ac:dyDescent="0.25">
      <c r="I5326" s="135">
        <v>41442</v>
      </c>
      <c r="J5326" s="136">
        <v>1639.04</v>
      </c>
      <c r="K5326" s="136">
        <v>16645.7</v>
      </c>
      <c r="L5326" s="138">
        <f t="shared" si="174"/>
        <v>7.567328321233361E-3</v>
      </c>
      <c r="M5326" s="138">
        <f t="shared" si="175"/>
        <v>1.2667391838651738E-2</v>
      </c>
    </row>
    <row r="5327" spans="9:13" x14ac:dyDescent="0.25">
      <c r="I5327" s="135">
        <v>41443</v>
      </c>
      <c r="J5327" s="136">
        <v>1651.81</v>
      </c>
      <c r="K5327" s="136">
        <v>16714.68</v>
      </c>
      <c r="L5327" s="138">
        <f t="shared" si="174"/>
        <v>7.7911460367044013E-3</v>
      </c>
      <c r="M5327" s="138">
        <f t="shared" si="175"/>
        <v>4.1440131685660294E-3</v>
      </c>
    </row>
    <row r="5328" spans="9:13" x14ac:dyDescent="0.25">
      <c r="I5328" s="135">
        <v>41444</v>
      </c>
      <c r="J5328" s="136">
        <v>1628.93</v>
      </c>
      <c r="K5328" s="136">
        <v>16561.75</v>
      </c>
      <c r="L5328" s="138">
        <f t="shared" si="174"/>
        <v>-1.3851472021600477E-2</v>
      </c>
      <c r="M5328" s="138">
        <f t="shared" si="175"/>
        <v>-9.1494422866606057E-3</v>
      </c>
    </row>
    <row r="5329" spans="9:13" x14ac:dyDescent="0.25">
      <c r="I5329" s="135">
        <v>41445</v>
      </c>
      <c r="J5329" s="136">
        <v>1588.19</v>
      </c>
      <c r="K5329" s="136">
        <v>15746.1</v>
      </c>
      <c r="L5329" s="138">
        <f t="shared" si="174"/>
        <v>-2.5010282823694087E-2</v>
      </c>
      <c r="M5329" s="138">
        <f t="shared" si="175"/>
        <v>-4.9249022597249663E-2</v>
      </c>
    </row>
    <row r="5330" spans="9:13" x14ac:dyDescent="0.25">
      <c r="I5330" s="135">
        <v>41446</v>
      </c>
      <c r="J5330" s="136">
        <v>1592.43</v>
      </c>
      <c r="K5330" s="136">
        <v>15630.08</v>
      </c>
      <c r="L5330" s="138">
        <f t="shared" si="174"/>
        <v>2.6697057656829529E-3</v>
      </c>
      <c r="M5330" s="138">
        <f t="shared" si="175"/>
        <v>-7.36817370650513E-3</v>
      </c>
    </row>
    <row r="5331" spans="9:13" x14ac:dyDescent="0.25">
      <c r="I5331" s="135">
        <v>41449</v>
      </c>
      <c r="J5331" s="136">
        <v>1573.09</v>
      </c>
      <c r="K5331" s="136">
        <v>15250.53</v>
      </c>
      <c r="L5331" s="138">
        <f t="shared" si="174"/>
        <v>-1.2144960846002742E-2</v>
      </c>
      <c r="M5331" s="138">
        <f t="shared" si="175"/>
        <v>-2.4283305011874493E-2</v>
      </c>
    </row>
    <row r="5332" spans="9:13" x14ac:dyDescent="0.25">
      <c r="I5332" s="135">
        <v>41450</v>
      </c>
      <c r="J5332" s="136">
        <v>1588.03</v>
      </c>
      <c r="K5332" s="136">
        <v>15328.74</v>
      </c>
      <c r="L5332" s="138">
        <f t="shared" si="174"/>
        <v>9.4972315633562315E-3</v>
      </c>
      <c r="M5332" s="138">
        <f t="shared" si="175"/>
        <v>5.1283463591100852E-3</v>
      </c>
    </row>
    <row r="5333" spans="9:13" x14ac:dyDescent="0.25">
      <c r="I5333" s="135">
        <v>41451</v>
      </c>
      <c r="J5333" s="136">
        <v>1603.26</v>
      </c>
      <c r="K5333" s="136">
        <v>15134.25</v>
      </c>
      <c r="L5333" s="138">
        <f t="shared" si="174"/>
        <v>9.5904989200456033E-3</v>
      </c>
      <c r="M5333" s="138">
        <f t="shared" si="175"/>
        <v>-1.2687931297680029E-2</v>
      </c>
    </row>
    <row r="5334" spans="9:13" x14ac:dyDescent="0.25">
      <c r="I5334" s="135">
        <v>41452</v>
      </c>
      <c r="J5334" s="136">
        <v>1613.2</v>
      </c>
      <c r="K5334" s="136">
        <v>15166.67</v>
      </c>
      <c r="L5334" s="138">
        <f t="shared" si="174"/>
        <v>6.1998677694198416E-3</v>
      </c>
      <c r="M5334" s="138">
        <f t="shared" si="175"/>
        <v>2.1421609924509024E-3</v>
      </c>
    </row>
    <row r="5335" spans="9:13" x14ac:dyDescent="0.25">
      <c r="I5335" s="135">
        <v>41453</v>
      </c>
      <c r="J5335" s="136">
        <v>1606.28</v>
      </c>
      <c r="K5335" s="136">
        <v>15549.55</v>
      </c>
      <c r="L5335" s="138">
        <f t="shared" si="174"/>
        <v>-4.2896107116291056E-3</v>
      </c>
      <c r="M5335" s="138">
        <f t="shared" si="175"/>
        <v>2.5244829616520911E-2</v>
      </c>
    </row>
    <row r="5336" spans="9:13" x14ac:dyDescent="0.25">
      <c r="I5336" s="135">
        <v>41456</v>
      </c>
      <c r="J5336" s="136">
        <v>1614.96</v>
      </c>
      <c r="K5336" s="136">
        <v>15621.95</v>
      </c>
      <c r="L5336" s="138">
        <f t="shared" si="174"/>
        <v>5.4037901237642648E-3</v>
      </c>
      <c r="M5336" s="138">
        <f t="shared" si="175"/>
        <v>4.656083295015062E-3</v>
      </c>
    </row>
    <row r="5337" spans="9:13" x14ac:dyDescent="0.25">
      <c r="I5337" s="135">
        <v>41457</v>
      </c>
      <c r="J5337" s="136">
        <v>1614.08</v>
      </c>
      <c r="K5337" s="136">
        <v>15492.35</v>
      </c>
      <c r="L5337" s="138">
        <f t="shared" si="174"/>
        <v>-5.4490513696940429E-4</v>
      </c>
      <c r="M5337" s="138">
        <f t="shared" si="175"/>
        <v>-8.2960193829835806E-3</v>
      </c>
    </row>
    <row r="5338" spans="9:13" x14ac:dyDescent="0.25">
      <c r="I5338" s="135">
        <v>41458</v>
      </c>
      <c r="J5338" s="136">
        <v>1615.41</v>
      </c>
      <c r="K5338" s="136">
        <v>15450.24</v>
      </c>
      <c r="L5338" s="138">
        <f t="shared" si="174"/>
        <v>8.2399881046797848E-4</v>
      </c>
      <c r="M5338" s="138">
        <f t="shared" si="175"/>
        <v>-2.718115715175592E-3</v>
      </c>
    </row>
    <row r="5339" spans="9:13" x14ac:dyDescent="0.25">
      <c r="I5339" s="135">
        <v>41459</v>
      </c>
      <c r="J5339" s="136">
        <v>1615.41</v>
      </c>
      <c r="K5339" s="136">
        <v>15415.37</v>
      </c>
      <c r="L5339" s="138">
        <f t="shared" si="174"/>
        <v>0</v>
      </c>
      <c r="M5339" s="138">
        <f t="shared" si="175"/>
        <v>-2.2569228698064874E-3</v>
      </c>
    </row>
    <row r="5340" spans="9:13" x14ac:dyDescent="0.25">
      <c r="I5340" s="135">
        <v>41460</v>
      </c>
      <c r="J5340" s="136">
        <v>1631.89</v>
      </c>
      <c r="K5340" s="136">
        <v>15181.7</v>
      </c>
      <c r="L5340" s="138">
        <f t="shared" si="174"/>
        <v>1.020174444877772E-2</v>
      </c>
      <c r="M5340" s="138">
        <f t="shared" si="175"/>
        <v>-1.515824790452646E-2</v>
      </c>
    </row>
    <row r="5341" spans="9:13" x14ac:dyDescent="0.25">
      <c r="I5341" s="135">
        <v>41463</v>
      </c>
      <c r="J5341" s="136">
        <v>1640.46</v>
      </c>
      <c r="K5341" s="136">
        <v>15152.49</v>
      </c>
      <c r="L5341" s="138">
        <f t="shared" si="174"/>
        <v>5.2515794569486518E-3</v>
      </c>
      <c r="M5341" s="138">
        <f t="shared" si="175"/>
        <v>-1.9240269535032932E-3</v>
      </c>
    </row>
    <row r="5342" spans="9:13" x14ac:dyDescent="0.25">
      <c r="I5342" s="135">
        <v>41464</v>
      </c>
      <c r="J5342" s="136">
        <v>1652.32</v>
      </c>
      <c r="K5342" s="136">
        <v>14899.53</v>
      </c>
      <c r="L5342" s="138">
        <f t="shared" si="174"/>
        <v>7.2296794801457514E-3</v>
      </c>
      <c r="M5342" s="138">
        <f t="shared" si="175"/>
        <v>-1.6694285889645801E-2</v>
      </c>
    </row>
    <row r="5343" spans="9:13" x14ac:dyDescent="0.25">
      <c r="I5343" s="135">
        <v>41465</v>
      </c>
      <c r="J5343" s="136">
        <v>1652.62</v>
      </c>
      <c r="K5343" s="136">
        <v>14643.03</v>
      </c>
      <c r="L5343" s="138">
        <f t="shared" si="174"/>
        <v>1.815628933862415E-4</v>
      </c>
      <c r="M5343" s="138">
        <f t="shared" si="175"/>
        <v>-1.7215308133880732E-2</v>
      </c>
    </row>
    <row r="5344" spans="9:13" x14ac:dyDescent="0.25">
      <c r="I5344" s="135">
        <v>41466</v>
      </c>
      <c r="J5344" s="136">
        <v>1675.02</v>
      </c>
      <c r="K5344" s="136">
        <v>14955.11</v>
      </c>
      <c r="L5344" s="138">
        <f t="shared" si="174"/>
        <v>1.3554235093366953E-2</v>
      </c>
      <c r="M5344" s="138">
        <f t="shared" si="175"/>
        <v>2.1312528896000344E-2</v>
      </c>
    </row>
    <row r="5345" spans="9:13" x14ac:dyDescent="0.25">
      <c r="I5345" s="135">
        <v>41467</v>
      </c>
      <c r="J5345" s="136">
        <v>1680.19</v>
      </c>
      <c r="K5345" s="136">
        <v>15013.6</v>
      </c>
      <c r="L5345" s="138">
        <f t="shared" si="174"/>
        <v>3.0865303100858933E-3</v>
      </c>
      <c r="M5345" s="138">
        <f t="shared" si="175"/>
        <v>3.911037765686764E-3</v>
      </c>
    </row>
    <row r="5346" spans="9:13" x14ac:dyDescent="0.25">
      <c r="I5346" s="135">
        <v>41470</v>
      </c>
      <c r="J5346" s="136">
        <v>1682.5</v>
      </c>
      <c r="K5346" s="136">
        <v>15023</v>
      </c>
      <c r="L5346" s="138">
        <f t="shared" si="174"/>
        <v>1.3748445116325806E-3</v>
      </c>
      <c r="M5346" s="138">
        <f t="shared" si="175"/>
        <v>6.2609900357007216E-4</v>
      </c>
    </row>
    <row r="5347" spans="9:13" x14ac:dyDescent="0.25">
      <c r="I5347" s="135">
        <v>41471</v>
      </c>
      <c r="J5347" s="136">
        <v>1676.26</v>
      </c>
      <c r="K5347" s="136">
        <v>15136.15</v>
      </c>
      <c r="L5347" s="138">
        <f t="shared" si="174"/>
        <v>-3.7087667161961419E-3</v>
      </c>
      <c r="M5347" s="138">
        <f t="shared" si="175"/>
        <v>7.5317845969513171E-3</v>
      </c>
    </row>
    <row r="5348" spans="9:13" x14ac:dyDescent="0.25">
      <c r="I5348" s="135">
        <v>41472</v>
      </c>
      <c r="J5348" s="136">
        <v>1680.91</v>
      </c>
      <c r="K5348" s="136">
        <v>15326.01</v>
      </c>
      <c r="L5348" s="138">
        <f t="shared" si="174"/>
        <v>2.7740326679632581E-3</v>
      </c>
      <c r="M5348" s="138">
        <f t="shared" si="175"/>
        <v>1.2543480343416296E-2</v>
      </c>
    </row>
    <row r="5349" spans="9:13" x14ac:dyDescent="0.25">
      <c r="I5349" s="135">
        <v>41473</v>
      </c>
      <c r="J5349" s="136">
        <v>1689.37</v>
      </c>
      <c r="K5349" s="136">
        <v>15318.54</v>
      </c>
      <c r="L5349" s="138">
        <f t="shared" si="174"/>
        <v>5.0329880838354277E-3</v>
      </c>
      <c r="M5349" s="138">
        <f t="shared" si="175"/>
        <v>-4.874067027229752E-4</v>
      </c>
    </row>
    <row r="5350" spans="9:13" x14ac:dyDescent="0.25">
      <c r="I5350" s="135">
        <v>41474</v>
      </c>
      <c r="J5350" s="136">
        <v>1692.09</v>
      </c>
      <c r="K5350" s="136">
        <v>15417.65</v>
      </c>
      <c r="L5350" s="138">
        <f t="shared" si="174"/>
        <v>1.6100676583578656E-3</v>
      </c>
      <c r="M5350" s="138">
        <f t="shared" si="175"/>
        <v>6.469937735580464E-3</v>
      </c>
    </row>
    <row r="5351" spans="9:13" x14ac:dyDescent="0.25">
      <c r="I5351" s="135">
        <v>41477</v>
      </c>
      <c r="J5351" s="136">
        <v>1695.53</v>
      </c>
      <c r="K5351" s="136">
        <v>15524.31</v>
      </c>
      <c r="L5351" s="138">
        <f t="shared" si="174"/>
        <v>2.0329887890124373E-3</v>
      </c>
      <c r="M5351" s="138">
        <f t="shared" si="175"/>
        <v>6.9180452273854874E-3</v>
      </c>
    </row>
    <row r="5352" spans="9:13" x14ac:dyDescent="0.25">
      <c r="I5352" s="135">
        <v>41478</v>
      </c>
      <c r="J5352" s="136">
        <v>1692.39</v>
      </c>
      <c r="K5352" s="136">
        <v>15622.8</v>
      </c>
      <c r="L5352" s="138">
        <f t="shared" si="174"/>
        <v>-1.8519283056034825E-3</v>
      </c>
      <c r="M5352" s="138">
        <f t="shared" si="175"/>
        <v>6.3442433190267255E-3</v>
      </c>
    </row>
    <row r="5353" spans="9:13" x14ac:dyDescent="0.25">
      <c r="I5353" s="135">
        <v>41479</v>
      </c>
      <c r="J5353" s="136">
        <v>1685.94</v>
      </c>
      <c r="K5353" s="136">
        <v>15412.89</v>
      </c>
      <c r="L5353" s="138">
        <f t="shared" si="174"/>
        <v>-3.8111782745112207E-3</v>
      </c>
      <c r="M5353" s="138">
        <f t="shared" si="175"/>
        <v>-1.3436131807358467E-2</v>
      </c>
    </row>
    <row r="5354" spans="9:13" x14ac:dyDescent="0.25">
      <c r="I5354" s="135">
        <v>41480</v>
      </c>
      <c r="J5354" s="136">
        <v>1690.25</v>
      </c>
      <c r="K5354" s="136">
        <v>15335.67</v>
      </c>
      <c r="L5354" s="138">
        <f t="shared" si="174"/>
        <v>2.5564373583875735E-3</v>
      </c>
      <c r="M5354" s="138">
        <f t="shared" si="175"/>
        <v>-5.0100922020464263E-3</v>
      </c>
    </row>
    <row r="5355" spans="9:13" x14ac:dyDescent="0.25">
      <c r="I5355" s="135">
        <v>41481</v>
      </c>
      <c r="J5355" s="136">
        <v>1691.65</v>
      </c>
      <c r="K5355" s="136">
        <v>15310.92</v>
      </c>
      <c r="L5355" s="138">
        <f t="shared" si="174"/>
        <v>8.2827984026037031E-4</v>
      </c>
      <c r="M5355" s="138">
        <f t="shared" si="175"/>
        <v>-1.6138844928196812E-3</v>
      </c>
    </row>
    <row r="5356" spans="9:13" x14ac:dyDescent="0.25">
      <c r="I5356" s="135">
        <v>41485</v>
      </c>
      <c r="J5356" s="136">
        <v>1685.96</v>
      </c>
      <c r="K5356" s="136">
        <v>15122.77</v>
      </c>
      <c r="L5356" s="138">
        <f t="shared" si="174"/>
        <v>-3.3635799367481775E-3</v>
      </c>
      <c r="M5356" s="138">
        <f t="shared" si="175"/>
        <v>-1.2288614923205113E-2</v>
      </c>
    </row>
    <row r="5357" spans="9:13" x14ac:dyDescent="0.25">
      <c r="I5357" s="135">
        <v>41486</v>
      </c>
      <c r="J5357" s="136">
        <v>1685.73</v>
      </c>
      <c r="K5357" s="136">
        <v>15118.46</v>
      </c>
      <c r="L5357" s="138">
        <f t="shared" si="174"/>
        <v>-1.3642079290138449E-4</v>
      </c>
      <c r="M5357" s="138">
        <f t="shared" si="175"/>
        <v>-2.85000697623604E-4</v>
      </c>
    </row>
    <row r="5358" spans="9:13" x14ac:dyDescent="0.25">
      <c r="I5358" s="135">
        <v>41487</v>
      </c>
      <c r="J5358" s="136">
        <v>1706.87</v>
      </c>
      <c r="K5358" s="136">
        <v>15308.76</v>
      </c>
      <c r="L5358" s="138">
        <f t="shared" si="174"/>
        <v>1.2540561062566289E-2</v>
      </c>
      <c r="M5358" s="138">
        <f t="shared" si="175"/>
        <v>1.2587260871808444E-2</v>
      </c>
    </row>
    <row r="5359" spans="9:13" x14ac:dyDescent="0.25">
      <c r="I5359" s="135">
        <v>41488</v>
      </c>
      <c r="J5359" s="136">
        <v>1709.67</v>
      </c>
      <c r="K5359" s="136">
        <v>15298.04</v>
      </c>
      <c r="L5359" s="138">
        <f t="shared" si="174"/>
        <v>1.6404295581972745E-3</v>
      </c>
      <c r="M5359" s="138">
        <f t="shared" si="175"/>
        <v>-7.0025266579392092E-4</v>
      </c>
    </row>
    <row r="5360" spans="9:13" x14ac:dyDescent="0.25">
      <c r="I5360" s="135">
        <v>41491</v>
      </c>
      <c r="J5360" s="136">
        <v>1707.14</v>
      </c>
      <c r="K5360" s="136">
        <v>15267.87</v>
      </c>
      <c r="L5360" s="138">
        <f t="shared" si="174"/>
        <v>-1.479817742605282E-3</v>
      </c>
      <c r="M5360" s="138">
        <f t="shared" si="175"/>
        <v>-1.9721480660267634E-3</v>
      </c>
    </row>
    <row r="5361" spans="9:13" x14ac:dyDescent="0.25">
      <c r="I5361" s="135">
        <v>41492</v>
      </c>
      <c r="J5361" s="136">
        <v>1697.37</v>
      </c>
      <c r="K5361" s="136">
        <v>15045.4</v>
      </c>
      <c r="L5361" s="138">
        <f t="shared" si="174"/>
        <v>-5.723022130581094E-3</v>
      </c>
      <c r="M5361" s="138">
        <f t="shared" si="175"/>
        <v>-1.457112223250533E-2</v>
      </c>
    </row>
    <row r="5362" spans="9:13" x14ac:dyDescent="0.25">
      <c r="I5362" s="135">
        <v>41493</v>
      </c>
      <c r="J5362" s="136">
        <v>1690.91</v>
      </c>
      <c r="K5362" s="136">
        <v>15082.58</v>
      </c>
      <c r="L5362" s="138">
        <f t="shared" si="174"/>
        <v>-3.8058879325072372E-3</v>
      </c>
      <c r="M5362" s="138">
        <f t="shared" si="175"/>
        <v>2.4711872067210107E-3</v>
      </c>
    </row>
    <row r="5363" spans="9:13" x14ac:dyDescent="0.25">
      <c r="I5363" s="135">
        <v>41494</v>
      </c>
      <c r="J5363" s="136">
        <v>1697.48</v>
      </c>
      <c r="K5363" s="136">
        <v>15226.93</v>
      </c>
      <c r="L5363" s="138">
        <f t="shared" si="174"/>
        <v>3.8854817819990043E-3</v>
      </c>
      <c r="M5363" s="138">
        <f t="shared" si="175"/>
        <v>9.5706437492789932E-3</v>
      </c>
    </row>
    <row r="5364" spans="9:13" x14ac:dyDescent="0.25">
      <c r="I5364" s="135">
        <v>41495</v>
      </c>
      <c r="J5364" s="136">
        <v>1691.42</v>
      </c>
      <c r="K5364" s="136">
        <v>15638.41</v>
      </c>
      <c r="L5364" s="138">
        <f t="shared" si="174"/>
        <v>-3.5699978792091483E-3</v>
      </c>
      <c r="M5364" s="138">
        <f t="shared" si="175"/>
        <v>2.7023175387290776E-2</v>
      </c>
    </row>
    <row r="5365" spans="9:13" x14ac:dyDescent="0.25">
      <c r="I5365" s="135">
        <v>41498</v>
      </c>
      <c r="J5365" s="136">
        <v>1689.47</v>
      </c>
      <c r="K5365" s="136">
        <v>16255.61</v>
      </c>
      <c r="L5365" s="138">
        <f t="shared" si="174"/>
        <v>-1.1528774639060939E-3</v>
      </c>
      <c r="M5365" s="138">
        <f t="shared" si="175"/>
        <v>3.9466927903795891E-2</v>
      </c>
    </row>
    <row r="5366" spans="9:13" x14ac:dyDescent="0.25">
      <c r="I5366" s="135">
        <v>41499</v>
      </c>
      <c r="J5366" s="136">
        <v>1694.16</v>
      </c>
      <c r="K5366" s="136">
        <v>16362.32</v>
      </c>
      <c r="L5366" s="138">
        <f t="shared" si="174"/>
        <v>2.7760185146821514E-3</v>
      </c>
      <c r="M5366" s="138">
        <f t="shared" si="175"/>
        <v>6.5645029623618628E-3</v>
      </c>
    </row>
    <row r="5367" spans="9:13" x14ac:dyDescent="0.25">
      <c r="I5367" s="135">
        <v>41500</v>
      </c>
      <c r="J5367" s="136">
        <v>1685.39</v>
      </c>
      <c r="K5367" s="136">
        <v>16500.91</v>
      </c>
      <c r="L5367" s="138">
        <f t="shared" si="174"/>
        <v>-5.1766066959437014E-3</v>
      </c>
      <c r="M5367" s="138">
        <f t="shared" si="175"/>
        <v>8.4700702589852878E-3</v>
      </c>
    </row>
    <row r="5368" spans="9:13" x14ac:dyDescent="0.25">
      <c r="I5368" s="135">
        <v>41501</v>
      </c>
      <c r="J5368" s="136">
        <v>1661.32</v>
      </c>
      <c r="K5368" s="136">
        <v>16509.259999999998</v>
      </c>
      <c r="L5368" s="138">
        <f t="shared" si="174"/>
        <v>-1.4281560944351256E-2</v>
      </c>
      <c r="M5368" s="138">
        <f t="shared" si="175"/>
        <v>5.0603269759052951E-4</v>
      </c>
    </row>
    <row r="5369" spans="9:13" x14ac:dyDescent="0.25">
      <c r="I5369" s="135">
        <v>41502</v>
      </c>
      <c r="J5369" s="136">
        <v>1655.83</v>
      </c>
      <c r="K5369" s="136">
        <v>16525.490000000002</v>
      </c>
      <c r="L5369" s="138">
        <f t="shared" si="174"/>
        <v>-3.3046011605229633E-3</v>
      </c>
      <c r="M5369" s="138">
        <f t="shared" si="175"/>
        <v>9.8308464461782066E-4</v>
      </c>
    </row>
    <row r="5370" spans="9:13" x14ac:dyDescent="0.25">
      <c r="I5370" s="135">
        <v>41505</v>
      </c>
      <c r="J5370" s="136">
        <v>1646.06</v>
      </c>
      <c r="K5370" s="136">
        <v>16550.759999999998</v>
      </c>
      <c r="L5370" s="138">
        <f t="shared" si="174"/>
        <v>-5.9003641678191492E-3</v>
      </c>
      <c r="M5370" s="138">
        <f t="shared" si="175"/>
        <v>1.5291528420637932E-3</v>
      </c>
    </row>
    <row r="5371" spans="9:13" x14ac:dyDescent="0.25">
      <c r="I5371" s="135">
        <v>41506</v>
      </c>
      <c r="J5371" s="136">
        <v>1652.35</v>
      </c>
      <c r="K5371" s="136">
        <v>16681</v>
      </c>
      <c r="L5371" s="138">
        <f t="shared" si="174"/>
        <v>3.8212458841111281E-3</v>
      </c>
      <c r="M5371" s="138">
        <f t="shared" si="175"/>
        <v>7.8691250432005311E-3</v>
      </c>
    </row>
    <row r="5372" spans="9:13" x14ac:dyDescent="0.25">
      <c r="I5372" s="135">
        <v>41507</v>
      </c>
      <c r="J5372" s="136">
        <v>1642.8</v>
      </c>
      <c r="K5372" s="136">
        <v>16615.310000000001</v>
      </c>
      <c r="L5372" s="138">
        <f t="shared" si="174"/>
        <v>-5.7796471691832574E-3</v>
      </c>
      <c r="M5372" s="138">
        <f t="shared" si="175"/>
        <v>-3.9380133085545645E-3</v>
      </c>
    </row>
    <row r="5373" spans="9:13" x14ac:dyDescent="0.25">
      <c r="I5373" s="135">
        <v>41508</v>
      </c>
      <c r="J5373" s="136">
        <v>1656.96</v>
      </c>
      <c r="K5373" s="136">
        <v>16596.22</v>
      </c>
      <c r="L5373" s="138">
        <f t="shared" si="174"/>
        <v>8.6194302410519119E-3</v>
      </c>
      <c r="M5373" s="138">
        <f t="shared" si="175"/>
        <v>-1.1489403447784089E-3</v>
      </c>
    </row>
    <row r="5374" spans="9:13" x14ac:dyDescent="0.25">
      <c r="I5374" s="135">
        <v>41509</v>
      </c>
      <c r="J5374" s="136">
        <v>1663.5</v>
      </c>
      <c r="K5374" s="136">
        <v>16765.36</v>
      </c>
      <c r="L5374" s="138">
        <f t="shared" si="174"/>
        <v>3.946987253765911E-3</v>
      </c>
      <c r="M5374" s="138">
        <f t="shared" si="175"/>
        <v>1.0191477336405482E-2</v>
      </c>
    </row>
    <row r="5375" spans="9:13" x14ac:dyDescent="0.25">
      <c r="I5375" s="135">
        <v>41512</v>
      </c>
      <c r="J5375" s="136">
        <v>1656.78</v>
      </c>
      <c r="K5375" s="136">
        <v>16855.55</v>
      </c>
      <c r="L5375" s="138">
        <f t="shared" si="174"/>
        <v>-4.0396753832281501E-3</v>
      </c>
      <c r="M5375" s="138">
        <f t="shared" si="175"/>
        <v>5.3795444893517761E-3</v>
      </c>
    </row>
    <row r="5376" spans="9:13" x14ac:dyDescent="0.25">
      <c r="I5376" s="135">
        <v>41513</v>
      </c>
      <c r="J5376" s="136">
        <v>1630.48</v>
      </c>
      <c r="K5376" s="136">
        <v>16506.57</v>
      </c>
      <c r="L5376" s="138">
        <f t="shared" si="174"/>
        <v>-1.5874165550042826E-2</v>
      </c>
      <c r="M5376" s="138">
        <f t="shared" si="175"/>
        <v>-2.0704159757468584E-2</v>
      </c>
    </row>
    <row r="5377" spans="9:13" x14ac:dyDescent="0.25">
      <c r="I5377" s="135">
        <v>41514</v>
      </c>
      <c r="J5377" s="136">
        <v>1634.96</v>
      </c>
      <c r="K5377" s="136">
        <v>16521.580000000002</v>
      </c>
      <c r="L5377" s="138">
        <f t="shared" si="174"/>
        <v>2.7476571316422268E-3</v>
      </c>
      <c r="M5377" s="138">
        <f t="shared" si="175"/>
        <v>9.0933488907762405E-4</v>
      </c>
    </row>
    <row r="5378" spans="9:13" x14ac:dyDescent="0.25">
      <c r="I5378" s="135">
        <v>41515</v>
      </c>
      <c r="J5378" s="136">
        <v>1638.17</v>
      </c>
      <c r="K5378" s="136">
        <v>16652.22</v>
      </c>
      <c r="L5378" s="138">
        <f t="shared" si="174"/>
        <v>1.9633507853403362E-3</v>
      </c>
      <c r="M5378" s="138">
        <f t="shared" si="175"/>
        <v>7.9072340538858515E-3</v>
      </c>
    </row>
    <row r="5379" spans="9:13" x14ac:dyDescent="0.25">
      <c r="I5379" s="135">
        <v>41519</v>
      </c>
      <c r="J5379" s="136">
        <v>1638.17</v>
      </c>
      <c r="K5379" s="136">
        <v>16714.59</v>
      </c>
      <c r="L5379" s="138">
        <f t="shared" si="174"/>
        <v>0</v>
      </c>
      <c r="M5379" s="138">
        <f t="shared" si="175"/>
        <v>3.7454465530721414E-3</v>
      </c>
    </row>
    <row r="5380" spans="9:13" x14ac:dyDescent="0.25">
      <c r="I5380" s="135">
        <v>41520</v>
      </c>
      <c r="J5380" s="136">
        <v>1639.77</v>
      </c>
      <c r="K5380" s="136">
        <v>16928.39</v>
      </c>
      <c r="L5380" s="138">
        <f t="shared" si="174"/>
        <v>9.7669960993053764E-4</v>
      </c>
      <c r="M5380" s="138">
        <f t="shared" si="175"/>
        <v>1.2791220125650661E-2</v>
      </c>
    </row>
    <row r="5381" spans="9:13" x14ac:dyDescent="0.25">
      <c r="I5381" s="135">
        <v>41521</v>
      </c>
      <c r="J5381" s="136">
        <v>1653.08</v>
      </c>
      <c r="K5381" s="136">
        <v>16826.8</v>
      </c>
      <c r="L5381" s="138">
        <f t="shared" si="174"/>
        <v>8.1169920171731066E-3</v>
      </c>
      <c r="M5381" s="138">
        <f t="shared" si="175"/>
        <v>-6.001161362657651E-3</v>
      </c>
    </row>
    <row r="5382" spans="9:13" x14ac:dyDescent="0.25">
      <c r="I5382" s="135">
        <v>41522</v>
      </c>
      <c r="J5382" s="136">
        <v>1655.08</v>
      </c>
      <c r="K5382" s="136">
        <v>16767.41</v>
      </c>
      <c r="L5382" s="138">
        <f t="shared" si="174"/>
        <v>1.2098628015583034E-3</v>
      </c>
      <c r="M5382" s="138">
        <f t="shared" si="175"/>
        <v>-3.5294886728314012E-3</v>
      </c>
    </row>
    <row r="5383" spans="9:13" x14ac:dyDescent="0.25">
      <c r="I5383" s="135">
        <v>41523</v>
      </c>
      <c r="J5383" s="136">
        <v>1655.17</v>
      </c>
      <c r="K5383" s="136">
        <v>16966.79</v>
      </c>
      <c r="L5383" s="138">
        <f t="shared" ref="L5383:L5446" si="176">(J5383-J5382)/J5382</f>
        <v>5.43780361071039E-5</v>
      </c>
      <c r="M5383" s="138">
        <f t="shared" ref="M5383:M5446" si="177">(K5383-K5382)/K5382</f>
        <v>1.1890924120063923E-2</v>
      </c>
    </row>
    <row r="5384" spans="9:13" x14ac:dyDescent="0.25">
      <c r="I5384" s="135">
        <v>41526</v>
      </c>
      <c r="J5384" s="136">
        <v>1671.71</v>
      </c>
      <c r="K5384" s="136">
        <v>16977.32</v>
      </c>
      <c r="L5384" s="138">
        <f t="shared" si="176"/>
        <v>9.9929312396913692E-3</v>
      </c>
      <c r="M5384" s="138">
        <f t="shared" si="177"/>
        <v>6.2062417228001497E-4</v>
      </c>
    </row>
    <row r="5385" spans="9:13" x14ac:dyDescent="0.25">
      <c r="I5385" s="135">
        <v>41527</v>
      </c>
      <c r="J5385" s="136">
        <v>1683.99</v>
      </c>
      <c r="K5385" s="136">
        <v>17130.34</v>
      </c>
      <c r="L5385" s="138">
        <f t="shared" si="176"/>
        <v>7.3457716948513632E-3</v>
      </c>
      <c r="M5385" s="138">
        <f t="shared" si="177"/>
        <v>9.0132011412873431E-3</v>
      </c>
    </row>
    <row r="5386" spans="9:13" x14ac:dyDescent="0.25">
      <c r="I5386" s="135">
        <v>41528</v>
      </c>
      <c r="J5386" s="136">
        <v>1689.13</v>
      </c>
      <c r="K5386" s="136">
        <v>17000.43</v>
      </c>
      <c r="L5386" s="138">
        <f t="shared" si="176"/>
        <v>3.0522746572129882E-3</v>
      </c>
      <c r="M5386" s="138">
        <f t="shared" si="177"/>
        <v>-7.5836206403375444E-3</v>
      </c>
    </row>
    <row r="5387" spans="9:13" x14ac:dyDescent="0.25">
      <c r="I5387" s="135">
        <v>41529</v>
      </c>
      <c r="J5387" s="136">
        <v>1683.42</v>
      </c>
      <c r="K5387" s="136">
        <v>16498.57</v>
      </c>
      <c r="L5387" s="138">
        <f t="shared" si="176"/>
        <v>-3.3804384505633292E-3</v>
      </c>
      <c r="M5387" s="138">
        <f t="shared" si="177"/>
        <v>-2.952042977736449E-2</v>
      </c>
    </row>
    <row r="5388" spans="9:13" x14ac:dyDescent="0.25">
      <c r="I5388" s="135">
        <v>41530</v>
      </c>
      <c r="J5388" s="136">
        <v>1687.99</v>
      </c>
      <c r="K5388" s="136">
        <v>16444.54</v>
      </c>
      <c r="L5388" s="138">
        <f t="shared" si="176"/>
        <v>2.7147117178125102E-3</v>
      </c>
      <c r="M5388" s="138">
        <f t="shared" si="177"/>
        <v>-3.2748292730823843E-3</v>
      </c>
    </row>
    <row r="5389" spans="9:13" x14ac:dyDescent="0.25">
      <c r="I5389" s="135">
        <v>41533</v>
      </c>
      <c r="J5389" s="136">
        <v>1697.6</v>
      </c>
      <c r="K5389" s="136">
        <v>16645.759999999998</v>
      </c>
      <c r="L5389" s="138">
        <f t="shared" si="176"/>
        <v>5.6931616893464414E-3</v>
      </c>
      <c r="M5389" s="138">
        <f t="shared" si="177"/>
        <v>1.2236280248641648E-2</v>
      </c>
    </row>
    <row r="5390" spans="9:13" x14ac:dyDescent="0.25">
      <c r="I5390" s="135">
        <v>41534</v>
      </c>
      <c r="J5390" s="136">
        <v>1704.76</v>
      </c>
      <c r="K5390" s="136">
        <v>16196.93</v>
      </c>
      <c r="L5390" s="138">
        <f t="shared" si="176"/>
        <v>4.2177191328935451E-3</v>
      </c>
      <c r="M5390" s="138">
        <f t="shared" si="177"/>
        <v>-2.696362316890296E-2</v>
      </c>
    </row>
    <row r="5391" spans="9:13" x14ac:dyDescent="0.25">
      <c r="I5391" s="135">
        <v>41535</v>
      </c>
      <c r="J5391" s="136">
        <v>1725.52</v>
      </c>
      <c r="K5391" s="136">
        <v>16154.26</v>
      </c>
      <c r="L5391" s="138">
        <f t="shared" si="176"/>
        <v>1.2177667237617019E-2</v>
      </c>
      <c r="M5391" s="138">
        <f t="shared" si="177"/>
        <v>-2.6344498617948014E-3</v>
      </c>
    </row>
    <row r="5392" spans="9:13" x14ac:dyDescent="0.25">
      <c r="I5392" s="135">
        <v>41536</v>
      </c>
      <c r="J5392" s="136">
        <v>1722.34</v>
      </c>
      <c r="K5392" s="136">
        <v>16405.7</v>
      </c>
      <c r="L5392" s="138">
        <f t="shared" si="176"/>
        <v>-1.8429227131531733E-3</v>
      </c>
      <c r="M5392" s="138">
        <f t="shared" si="177"/>
        <v>1.5564934574533312E-2</v>
      </c>
    </row>
    <row r="5393" spans="9:13" x14ac:dyDescent="0.25">
      <c r="I5393" s="135">
        <v>41537</v>
      </c>
      <c r="J5393" s="136">
        <v>1709.91</v>
      </c>
      <c r="K5393" s="136">
        <v>16115.22</v>
      </c>
      <c r="L5393" s="138">
        <f t="shared" si="176"/>
        <v>-7.2169258102348184E-3</v>
      </c>
      <c r="M5393" s="138">
        <f t="shared" si="177"/>
        <v>-1.7706041193000076E-2</v>
      </c>
    </row>
    <row r="5394" spans="9:13" x14ac:dyDescent="0.25">
      <c r="I5394" s="135">
        <v>41540</v>
      </c>
      <c r="J5394" s="136">
        <v>1701.84</v>
      </c>
      <c r="K5394" s="136">
        <v>16043.69</v>
      </c>
      <c r="L5394" s="138">
        <f t="shared" si="176"/>
        <v>-4.719546642805857E-3</v>
      </c>
      <c r="M5394" s="138">
        <f t="shared" si="177"/>
        <v>-4.4386610918125124E-3</v>
      </c>
    </row>
    <row r="5395" spans="9:13" x14ac:dyDescent="0.25">
      <c r="I5395" s="135">
        <v>41541</v>
      </c>
      <c r="J5395" s="136">
        <v>1697.42</v>
      </c>
      <c r="K5395" s="136">
        <v>15906.88</v>
      </c>
      <c r="L5395" s="138">
        <f t="shared" si="176"/>
        <v>-2.597188924928222E-3</v>
      </c>
      <c r="M5395" s="138">
        <f t="shared" si="177"/>
        <v>-8.5273400321248614E-3</v>
      </c>
    </row>
    <row r="5396" spans="9:13" x14ac:dyDescent="0.25">
      <c r="I5396" s="135">
        <v>41542</v>
      </c>
      <c r="J5396" s="136">
        <v>1692.77</v>
      </c>
      <c r="K5396" s="136">
        <v>16003.32</v>
      </c>
      <c r="L5396" s="138">
        <f t="shared" si="176"/>
        <v>-2.739451638368872E-3</v>
      </c>
      <c r="M5396" s="138">
        <f t="shared" si="177"/>
        <v>6.0627854110925907E-3</v>
      </c>
    </row>
    <row r="5397" spans="9:13" x14ac:dyDescent="0.25">
      <c r="I5397" s="135">
        <v>41543</v>
      </c>
      <c r="J5397" s="136">
        <v>1698.67</v>
      </c>
      <c r="K5397" s="136">
        <v>15805.05</v>
      </c>
      <c r="L5397" s="138">
        <f t="shared" si="176"/>
        <v>3.4854114853170195E-3</v>
      </c>
      <c r="M5397" s="138">
        <f t="shared" si="177"/>
        <v>-1.2389304219374507E-2</v>
      </c>
    </row>
    <row r="5398" spans="9:13" x14ac:dyDescent="0.25">
      <c r="I5398" s="135">
        <v>41544</v>
      </c>
      <c r="J5398" s="136">
        <v>1691.75</v>
      </c>
      <c r="K5398" s="136">
        <v>15945.97</v>
      </c>
      <c r="L5398" s="138">
        <f t="shared" si="176"/>
        <v>-4.0737753654329989E-3</v>
      </c>
      <c r="M5398" s="138">
        <f t="shared" si="177"/>
        <v>8.9161375636268199E-3</v>
      </c>
    </row>
    <row r="5399" spans="9:13" x14ac:dyDescent="0.25">
      <c r="I5399" s="135">
        <v>41547</v>
      </c>
      <c r="J5399" s="136">
        <v>1681.55</v>
      </c>
      <c r="K5399" s="136">
        <v>15919.71</v>
      </c>
      <c r="L5399" s="138">
        <f t="shared" si="176"/>
        <v>-6.0292596423821756E-3</v>
      </c>
      <c r="M5399" s="138">
        <f t="shared" si="177"/>
        <v>-1.6468110751494088E-3</v>
      </c>
    </row>
    <row r="5400" spans="9:13" x14ac:dyDescent="0.25">
      <c r="I5400" s="135">
        <v>41548</v>
      </c>
      <c r="J5400" s="136">
        <v>1695</v>
      </c>
      <c r="K5400" s="136">
        <v>15791</v>
      </c>
      <c r="L5400" s="138">
        <f t="shared" si="176"/>
        <v>7.9985727453837502E-3</v>
      </c>
      <c r="M5400" s="138">
        <f t="shared" si="177"/>
        <v>-8.0849462710061385E-3</v>
      </c>
    </row>
    <row r="5401" spans="9:13" x14ac:dyDescent="0.25">
      <c r="I5401" s="135">
        <v>41549</v>
      </c>
      <c r="J5401" s="136">
        <v>1693.87</v>
      </c>
      <c r="K5401" s="136">
        <v>15816.68</v>
      </c>
      <c r="L5401" s="138">
        <f t="shared" si="176"/>
        <v>-6.6666666666673105E-4</v>
      </c>
      <c r="M5401" s="138">
        <f t="shared" si="177"/>
        <v>1.6262427965296872E-3</v>
      </c>
    </row>
    <row r="5402" spans="9:13" x14ac:dyDescent="0.25">
      <c r="I5402" s="135">
        <v>41550</v>
      </c>
      <c r="J5402" s="136">
        <v>1678.66</v>
      </c>
      <c r="K5402" s="136">
        <v>15648.19</v>
      </c>
      <c r="L5402" s="138">
        <f t="shared" si="176"/>
        <v>-8.9794376191796362E-3</v>
      </c>
      <c r="M5402" s="138">
        <f t="shared" si="177"/>
        <v>-1.0652678058859368E-2</v>
      </c>
    </row>
    <row r="5403" spans="9:13" x14ac:dyDescent="0.25">
      <c r="I5403" s="135">
        <v>41551</v>
      </c>
      <c r="J5403" s="136">
        <v>1690.5</v>
      </c>
      <c r="K5403" s="136">
        <v>15530.89</v>
      </c>
      <c r="L5403" s="138">
        <f t="shared" si="176"/>
        <v>7.0532448500589262E-3</v>
      </c>
      <c r="M5403" s="138">
        <f t="shared" si="177"/>
        <v>-7.4960746258833184E-3</v>
      </c>
    </row>
    <row r="5404" spans="9:13" x14ac:dyDescent="0.25">
      <c r="I5404" s="135">
        <v>41554</v>
      </c>
      <c r="J5404" s="136">
        <v>1676.12</v>
      </c>
      <c r="K5404" s="136">
        <v>15551.31</v>
      </c>
      <c r="L5404" s="138">
        <f t="shared" si="176"/>
        <v>-8.5063590653653414E-3</v>
      </c>
      <c r="M5404" s="138">
        <f t="shared" si="177"/>
        <v>1.3147990874959564E-3</v>
      </c>
    </row>
    <row r="5405" spans="9:13" x14ac:dyDescent="0.25">
      <c r="I5405" s="135">
        <v>41556</v>
      </c>
      <c r="J5405" s="136">
        <v>1656.4</v>
      </c>
      <c r="K5405" s="136">
        <v>15512.25</v>
      </c>
      <c r="L5405" s="138">
        <f t="shared" si="176"/>
        <v>-1.1765267403288428E-2</v>
      </c>
      <c r="M5405" s="138">
        <f t="shared" si="177"/>
        <v>-2.5116855107382911E-3</v>
      </c>
    </row>
    <row r="5406" spans="9:13" x14ac:dyDescent="0.25">
      <c r="I5406" s="135">
        <v>41557</v>
      </c>
      <c r="J5406" s="136">
        <v>1692.56</v>
      </c>
      <c r="K5406" s="136">
        <v>15488.27</v>
      </c>
      <c r="L5406" s="138">
        <f t="shared" si="176"/>
        <v>2.1830475730499791E-2</v>
      </c>
      <c r="M5406" s="138">
        <f t="shared" si="177"/>
        <v>-1.545875034247099E-3</v>
      </c>
    </row>
    <row r="5407" spans="9:13" x14ac:dyDescent="0.25">
      <c r="I5407" s="135">
        <v>41558</v>
      </c>
      <c r="J5407" s="136">
        <v>1703.2</v>
      </c>
      <c r="K5407" s="136">
        <v>15460.93</v>
      </c>
      <c r="L5407" s="138">
        <f t="shared" si="176"/>
        <v>6.2863354917994637E-3</v>
      </c>
      <c r="M5407" s="138">
        <f t="shared" si="177"/>
        <v>-1.7652068307177074E-3</v>
      </c>
    </row>
    <row r="5408" spans="9:13" x14ac:dyDescent="0.25">
      <c r="I5408" s="135">
        <v>41561</v>
      </c>
      <c r="J5408" s="136">
        <v>1710.14</v>
      </c>
      <c r="K5408" s="136">
        <v>15467.03</v>
      </c>
      <c r="L5408" s="138">
        <f t="shared" si="176"/>
        <v>4.0746829497416946E-3</v>
      </c>
      <c r="M5408" s="138">
        <f t="shared" si="177"/>
        <v>3.9454288972269868E-4</v>
      </c>
    </row>
    <row r="5409" spans="9:13" x14ac:dyDescent="0.25">
      <c r="I5409" s="135">
        <v>41562</v>
      </c>
      <c r="J5409" s="136">
        <v>1698.06</v>
      </c>
      <c r="K5409" s="136">
        <v>15503.33</v>
      </c>
      <c r="L5409" s="138">
        <f t="shared" si="176"/>
        <v>-7.0637491667349776E-3</v>
      </c>
      <c r="M5409" s="138">
        <f t="shared" si="177"/>
        <v>2.3469276260535648E-3</v>
      </c>
    </row>
    <row r="5410" spans="9:13" x14ac:dyDescent="0.25">
      <c r="I5410" s="135">
        <v>41563</v>
      </c>
      <c r="J5410" s="136">
        <v>1721.54</v>
      </c>
      <c r="K5410" s="136">
        <v>15540.24</v>
      </c>
      <c r="L5410" s="138">
        <f t="shared" si="176"/>
        <v>1.382754437416818E-2</v>
      </c>
      <c r="M5410" s="138">
        <f t="shared" si="177"/>
        <v>2.3807788391268106E-3</v>
      </c>
    </row>
    <row r="5411" spans="9:13" x14ac:dyDescent="0.25">
      <c r="I5411" s="135">
        <v>41564</v>
      </c>
      <c r="J5411" s="136">
        <v>1733.15</v>
      </c>
      <c r="K5411" s="136">
        <v>15734.01</v>
      </c>
      <c r="L5411" s="138">
        <f t="shared" si="176"/>
        <v>6.7439618016427892E-3</v>
      </c>
      <c r="M5411" s="138">
        <f t="shared" si="177"/>
        <v>1.2468919398928231E-2</v>
      </c>
    </row>
    <row r="5412" spans="9:13" x14ac:dyDescent="0.25">
      <c r="I5412" s="135">
        <v>41565</v>
      </c>
      <c r="J5412" s="136">
        <v>1744.5</v>
      </c>
      <c r="K5412" s="136">
        <v>15890.28</v>
      </c>
      <c r="L5412" s="138">
        <f t="shared" si="176"/>
        <v>6.5487695813979795E-3</v>
      </c>
      <c r="M5412" s="138">
        <f t="shared" si="177"/>
        <v>9.9319880945798588E-3</v>
      </c>
    </row>
    <row r="5413" spans="9:13" x14ac:dyDescent="0.25">
      <c r="I5413" s="135">
        <v>41568</v>
      </c>
      <c r="J5413" s="136">
        <v>1744.66</v>
      </c>
      <c r="K5413" s="136">
        <v>15916.41</v>
      </c>
      <c r="L5413" s="138">
        <f t="shared" si="176"/>
        <v>9.1716824305005358E-5</v>
      </c>
      <c r="M5413" s="138">
        <f t="shared" si="177"/>
        <v>1.6444014831707937E-3</v>
      </c>
    </row>
    <row r="5414" spans="9:13" x14ac:dyDescent="0.25">
      <c r="I5414" s="135">
        <v>41569</v>
      </c>
      <c r="J5414" s="136">
        <v>1754.67</v>
      </c>
      <c r="K5414" s="136">
        <v>16285.81</v>
      </c>
      <c r="L5414" s="138">
        <f t="shared" si="176"/>
        <v>5.7375075946029547E-3</v>
      </c>
      <c r="M5414" s="138">
        <f t="shared" si="177"/>
        <v>2.3208751219653153E-2</v>
      </c>
    </row>
    <row r="5415" spans="9:13" x14ac:dyDescent="0.25">
      <c r="I5415" s="135">
        <v>41570</v>
      </c>
      <c r="J5415" s="136">
        <v>1746.38</v>
      </c>
      <c r="K5415" s="136">
        <v>16197.65</v>
      </c>
      <c r="L5415" s="138">
        <f t="shared" si="176"/>
        <v>-4.7245350977676501E-3</v>
      </c>
      <c r="M5415" s="138">
        <f t="shared" si="177"/>
        <v>-5.4133015183156288E-3</v>
      </c>
    </row>
    <row r="5416" spans="9:13" x14ac:dyDescent="0.25">
      <c r="I5416" s="135">
        <v>41571</v>
      </c>
      <c r="J5416" s="136">
        <v>1752.07</v>
      </c>
      <c r="K5416" s="136">
        <v>16223.52</v>
      </c>
      <c r="L5416" s="138">
        <f t="shared" si="176"/>
        <v>3.2581683253357385E-3</v>
      </c>
      <c r="M5416" s="138">
        <f t="shared" si="177"/>
        <v>1.5971452648995874E-3</v>
      </c>
    </row>
    <row r="5417" spans="9:13" x14ac:dyDescent="0.25">
      <c r="I5417" s="135">
        <v>41572</v>
      </c>
      <c r="J5417" s="136">
        <v>1759.77</v>
      </c>
      <c r="K5417" s="136">
        <v>16196.63</v>
      </c>
      <c r="L5417" s="138">
        <f t="shared" si="176"/>
        <v>4.3948015775625666E-3</v>
      </c>
      <c r="M5417" s="138">
        <f t="shared" si="177"/>
        <v>-1.6574701421147343E-3</v>
      </c>
    </row>
    <row r="5418" spans="9:13" x14ac:dyDescent="0.25">
      <c r="I5418" s="135">
        <v>41575</v>
      </c>
      <c r="J5418" s="136">
        <v>1762.11</v>
      </c>
      <c r="K5418" s="136">
        <v>16235.15</v>
      </c>
      <c r="L5418" s="138">
        <f t="shared" si="176"/>
        <v>1.3297192246713595E-3</v>
      </c>
      <c r="M5418" s="138">
        <f t="shared" si="177"/>
        <v>2.3782725171841573E-3</v>
      </c>
    </row>
    <row r="5419" spans="9:13" x14ac:dyDescent="0.25">
      <c r="I5419" s="135">
        <v>41576</v>
      </c>
      <c r="J5419" s="136">
        <v>1771.95</v>
      </c>
      <c r="K5419" s="136">
        <v>16393.7</v>
      </c>
      <c r="L5419" s="138">
        <f t="shared" si="176"/>
        <v>5.5842143793521102E-3</v>
      </c>
      <c r="M5419" s="138">
        <f t="shared" si="177"/>
        <v>9.7658475591541252E-3</v>
      </c>
    </row>
    <row r="5420" spans="9:13" x14ac:dyDescent="0.25">
      <c r="I5420" s="135">
        <v>41577</v>
      </c>
      <c r="J5420" s="136">
        <v>1763.31</v>
      </c>
      <c r="K5420" s="136">
        <v>16309.78</v>
      </c>
      <c r="L5420" s="138">
        <f t="shared" si="176"/>
        <v>-4.8759840853297778E-3</v>
      </c>
      <c r="M5420" s="138">
        <f t="shared" si="177"/>
        <v>-5.1190396310777965E-3</v>
      </c>
    </row>
    <row r="5421" spans="9:13" x14ac:dyDescent="0.25">
      <c r="I5421" s="135">
        <v>41578</v>
      </c>
      <c r="J5421" s="136">
        <v>1756.54</v>
      </c>
      <c r="K5421" s="136">
        <v>16322.01</v>
      </c>
      <c r="L5421" s="138">
        <f t="shared" si="176"/>
        <v>-3.839370275221023E-3</v>
      </c>
      <c r="M5421" s="138">
        <f t="shared" si="177"/>
        <v>7.4985683436561146E-4</v>
      </c>
    </row>
    <row r="5422" spans="9:13" x14ac:dyDescent="0.25">
      <c r="I5422" s="135">
        <v>41582</v>
      </c>
      <c r="J5422" s="136">
        <v>1767.93</v>
      </c>
      <c r="K5422" s="136">
        <v>16484.09</v>
      </c>
      <c r="L5422" s="138">
        <f t="shared" si="176"/>
        <v>6.484338529153962E-3</v>
      </c>
      <c r="M5422" s="138">
        <f t="shared" si="177"/>
        <v>9.9301495342791687E-3</v>
      </c>
    </row>
    <row r="5423" spans="9:13" x14ac:dyDescent="0.25">
      <c r="I5423" s="135">
        <v>41583</v>
      </c>
      <c r="J5423" s="136">
        <v>1762.97</v>
      </c>
      <c r="K5423" s="136">
        <v>16436.349999999999</v>
      </c>
      <c r="L5423" s="138">
        <f t="shared" si="176"/>
        <v>-2.8055409433631628E-3</v>
      </c>
      <c r="M5423" s="138">
        <f t="shared" si="177"/>
        <v>-2.8961259007929223E-3</v>
      </c>
    </row>
    <row r="5424" spans="9:13" x14ac:dyDescent="0.25">
      <c r="I5424" s="135">
        <v>41584</v>
      </c>
      <c r="J5424" s="136">
        <v>1770.49</v>
      </c>
      <c r="K5424" s="136">
        <v>16401.259999999998</v>
      </c>
      <c r="L5424" s="138">
        <f t="shared" si="176"/>
        <v>4.2655291922153987E-3</v>
      </c>
      <c r="M5424" s="138">
        <f t="shared" si="177"/>
        <v>-2.1349022136910047E-3</v>
      </c>
    </row>
    <row r="5425" spans="9:13" x14ac:dyDescent="0.25">
      <c r="I5425" s="135">
        <v>41585</v>
      </c>
      <c r="J5425" s="136">
        <v>1747.15</v>
      </c>
      <c r="K5425" s="136">
        <v>16204.11</v>
      </c>
      <c r="L5425" s="138">
        <f t="shared" si="176"/>
        <v>-1.31827912046947E-2</v>
      </c>
      <c r="M5425" s="138">
        <f t="shared" si="177"/>
        <v>-1.2020417943499331E-2</v>
      </c>
    </row>
    <row r="5426" spans="9:13" x14ac:dyDescent="0.25">
      <c r="I5426" s="135">
        <v>41586</v>
      </c>
      <c r="J5426" s="136">
        <v>1770.61</v>
      </c>
      <c r="K5426" s="136">
        <v>15918.69</v>
      </c>
      <c r="L5426" s="138">
        <f t="shared" si="176"/>
        <v>1.3427582062215499E-2</v>
      </c>
      <c r="M5426" s="138">
        <f t="shared" si="177"/>
        <v>-1.7614049768854941E-2</v>
      </c>
    </row>
    <row r="5427" spans="9:13" x14ac:dyDescent="0.25">
      <c r="I5427" s="135">
        <v>41589</v>
      </c>
      <c r="J5427" s="136">
        <v>1771.89</v>
      </c>
      <c r="K5427" s="136">
        <v>15945.72</v>
      </c>
      <c r="L5427" s="138">
        <f t="shared" si="176"/>
        <v>7.2291470171308202E-4</v>
      </c>
      <c r="M5427" s="138">
        <f t="shared" si="177"/>
        <v>1.6980040443025674E-3</v>
      </c>
    </row>
    <row r="5428" spans="9:13" x14ac:dyDescent="0.25">
      <c r="I5428" s="135">
        <v>41590</v>
      </c>
      <c r="J5428" s="136">
        <v>1767.69</v>
      </c>
      <c r="K5428" s="136">
        <v>15889.47</v>
      </c>
      <c r="L5428" s="138">
        <f t="shared" si="176"/>
        <v>-2.3703503039127966E-3</v>
      </c>
      <c r="M5428" s="138">
        <f t="shared" si="177"/>
        <v>-3.5275923570713646E-3</v>
      </c>
    </row>
    <row r="5429" spans="9:13" x14ac:dyDescent="0.25">
      <c r="I5429" s="135">
        <v>41591</v>
      </c>
      <c r="J5429" s="136">
        <v>1782</v>
      </c>
      <c r="K5429" s="136">
        <v>15729.61</v>
      </c>
      <c r="L5429" s="138">
        <f t="shared" si="176"/>
        <v>8.095310829387475E-3</v>
      </c>
      <c r="M5429" s="138">
        <f t="shared" si="177"/>
        <v>-1.0060750924983576E-2</v>
      </c>
    </row>
    <row r="5430" spans="9:13" x14ac:dyDescent="0.25">
      <c r="I5430" s="135">
        <v>41592</v>
      </c>
      <c r="J5430" s="136">
        <v>1790.62</v>
      </c>
      <c r="K5430" s="136">
        <v>15709.04</v>
      </c>
      <c r="L5430" s="138">
        <f t="shared" si="176"/>
        <v>4.8372615039281091E-3</v>
      </c>
      <c r="M5430" s="138">
        <f t="shared" si="177"/>
        <v>-1.3077247306194945E-3</v>
      </c>
    </row>
    <row r="5431" spans="9:13" x14ac:dyDescent="0.25">
      <c r="I5431" s="135">
        <v>41593</v>
      </c>
      <c r="J5431" s="136">
        <v>1798.18</v>
      </c>
      <c r="K5431" s="136">
        <v>15725.15</v>
      </c>
      <c r="L5431" s="138">
        <f t="shared" si="176"/>
        <v>4.2220013179793438E-3</v>
      </c>
      <c r="M5431" s="138">
        <f t="shared" si="177"/>
        <v>1.02552415679117E-3</v>
      </c>
    </row>
    <row r="5432" spans="9:13" x14ac:dyDescent="0.25">
      <c r="I5432" s="135">
        <v>41596</v>
      </c>
      <c r="J5432" s="136">
        <v>1791.53</v>
      </c>
      <c r="K5432" s="136">
        <v>15556.41</v>
      </c>
      <c r="L5432" s="138">
        <f t="shared" si="176"/>
        <v>-3.6981837190938009E-3</v>
      </c>
      <c r="M5432" s="138">
        <f t="shared" si="177"/>
        <v>-1.0730581266315412E-2</v>
      </c>
    </row>
    <row r="5433" spans="9:13" x14ac:dyDescent="0.25">
      <c r="I5433" s="135">
        <v>41597</v>
      </c>
      <c r="J5433" s="136">
        <v>1787.87</v>
      </c>
      <c r="K5433" s="136">
        <v>15310.41</v>
      </c>
      <c r="L5433" s="138">
        <f t="shared" si="176"/>
        <v>-2.0429465317354898E-3</v>
      </c>
      <c r="M5433" s="138">
        <f t="shared" si="177"/>
        <v>-1.5813417105874684E-2</v>
      </c>
    </row>
    <row r="5434" spans="9:13" x14ac:dyDescent="0.25">
      <c r="I5434" s="135">
        <v>41598</v>
      </c>
      <c r="J5434" s="136">
        <v>1781.37</v>
      </c>
      <c r="K5434" s="136">
        <v>15204.05</v>
      </c>
      <c r="L5434" s="138">
        <f t="shared" si="176"/>
        <v>-3.6356110902918E-3</v>
      </c>
      <c r="M5434" s="138">
        <f t="shared" si="177"/>
        <v>-6.9469073656421082E-3</v>
      </c>
    </row>
    <row r="5435" spans="9:13" x14ac:dyDescent="0.25">
      <c r="I5435" s="135">
        <v>41599</v>
      </c>
      <c r="J5435" s="136">
        <v>1795.85</v>
      </c>
      <c r="K5435" s="136">
        <v>15124.5</v>
      </c>
      <c r="L5435" s="138">
        <f t="shared" si="176"/>
        <v>8.128575197741076E-3</v>
      </c>
      <c r="M5435" s="138">
        <f t="shared" si="177"/>
        <v>-5.2321585367056328E-3</v>
      </c>
    </row>
    <row r="5436" spans="9:13" x14ac:dyDescent="0.25">
      <c r="I5436" s="135">
        <v>41600</v>
      </c>
      <c r="J5436" s="136">
        <v>1804.76</v>
      </c>
      <c r="K5436" s="136">
        <v>15097.13</v>
      </c>
      <c r="L5436" s="138">
        <f t="shared" si="176"/>
        <v>4.9614388729571418E-3</v>
      </c>
      <c r="M5436" s="138">
        <f t="shared" si="177"/>
        <v>-1.8096465998876526E-3</v>
      </c>
    </row>
    <row r="5437" spans="9:13" x14ac:dyDescent="0.25">
      <c r="I5437" s="135">
        <v>41603</v>
      </c>
      <c r="J5437" s="136">
        <v>1802.48</v>
      </c>
      <c r="K5437" s="136">
        <v>15032.63</v>
      </c>
      <c r="L5437" s="138">
        <f t="shared" si="176"/>
        <v>-1.2633258715840183E-3</v>
      </c>
      <c r="M5437" s="138">
        <f t="shared" si="177"/>
        <v>-4.2723352054330858E-3</v>
      </c>
    </row>
    <row r="5438" spans="9:13" x14ac:dyDescent="0.25">
      <c r="I5438" s="135">
        <v>41604</v>
      </c>
      <c r="J5438" s="136">
        <v>1802.75</v>
      </c>
      <c r="K5438" s="136">
        <v>15186.45</v>
      </c>
      <c r="L5438" s="138">
        <f t="shared" si="176"/>
        <v>1.4979361768229429E-4</v>
      </c>
      <c r="M5438" s="138">
        <f t="shared" si="177"/>
        <v>1.0232407768966677E-2</v>
      </c>
    </row>
    <row r="5439" spans="9:13" x14ac:dyDescent="0.25">
      <c r="I5439" s="135">
        <v>41605</v>
      </c>
      <c r="J5439" s="136">
        <v>1807.23</v>
      </c>
      <c r="K5439" s="136">
        <v>15174.7</v>
      </c>
      <c r="L5439" s="138">
        <f t="shared" si="176"/>
        <v>2.4850922202191198E-3</v>
      </c>
      <c r="M5439" s="138">
        <f t="shared" si="177"/>
        <v>-7.737160429198397E-4</v>
      </c>
    </row>
    <row r="5440" spans="9:13" x14ac:dyDescent="0.25">
      <c r="I5440" s="135">
        <v>41606</v>
      </c>
      <c r="J5440" s="136">
        <v>1807.23</v>
      </c>
      <c r="K5440" s="136">
        <v>15170.99</v>
      </c>
      <c r="L5440" s="138">
        <f t="shared" si="176"/>
        <v>0</v>
      </c>
      <c r="M5440" s="138">
        <f t="shared" si="177"/>
        <v>-2.4448588769471197E-4</v>
      </c>
    </row>
    <row r="5441" spans="9:13" x14ac:dyDescent="0.25">
      <c r="I5441" s="135">
        <v>41607</v>
      </c>
      <c r="J5441" s="136">
        <v>1805.81</v>
      </c>
      <c r="K5441" s="136">
        <v>15200.4</v>
      </c>
      <c r="L5441" s="138">
        <f t="shared" si="176"/>
        <v>-7.8573286189365641E-4</v>
      </c>
      <c r="M5441" s="138">
        <f t="shared" si="177"/>
        <v>1.9385682806461447E-3</v>
      </c>
    </row>
    <row r="5442" spans="9:13" x14ac:dyDescent="0.25">
      <c r="I5442" s="135">
        <v>41610</v>
      </c>
      <c r="J5442" s="136">
        <v>1800.9</v>
      </c>
      <c r="K5442" s="136">
        <v>15142.06</v>
      </c>
      <c r="L5442" s="138">
        <f t="shared" si="176"/>
        <v>-2.7190014453347001E-3</v>
      </c>
      <c r="M5442" s="138">
        <f t="shared" si="177"/>
        <v>-3.8380568932396613E-3</v>
      </c>
    </row>
    <row r="5443" spans="9:13" x14ac:dyDescent="0.25">
      <c r="I5443" s="135">
        <v>41611</v>
      </c>
      <c r="J5443" s="136">
        <v>1795.15</v>
      </c>
      <c r="K5443" s="136">
        <v>14767.72</v>
      </c>
      <c r="L5443" s="138">
        <f t="shared" si="176"/>
        <v>-3.1928480204342271E-3</v>
      </c>
      <c r="M5443" s="138">
        <f t="shared" si="177"/>
        <v>-2.4721867434153621E-2</v>
      </c>
    </row>
    <row r="5444" spans="9:13" x14ac:dyDescent="0.25">
      <c r="I5444" s="135">
        <v>41612</v>
      </c>
      <c r="J5444" s="136">
        <v>1792.81</v>
      </c>
      <c r="K5444" s="136">
        <v>14712.12</v>
      </c>
      <c r="L5444" s="138">
        <f t="shared" si="176"/>
        <v>-1.3035122413169627E-3</v>
      </c>
      <c r="M5444" s="138">
        <f t="shared" si="177"/>
        <v>-3.7649684582317751E-3</v>
      </c>
    </row>
    <row r="5445" spans="9:13" x14ac:dyDescent="0.25">
      <c r="I5445" s="135">
        <v>41613</v>
      </c>
      <c r="J5445" s="136">
        <v>1785.03</v>
      </c>
      <c r="K5445" s="136">
        <v>14654.59</v>
      </c>
      <c r="L5445" s="138">
        <f t="shared" si="176"/>
        <v>-4.3395563389316064E-3</v>
      </c>
      <c r="M5445" s="138">
        <f t="shared" si="177"/>
        <v>-3.9103813726370264E-3</v>
      </c>
    </row>
    <row r="5446" spans="9:13" x14ac:dyDescent="0.25">
      <c r="I5446" s="135">
        <v>41614</v>
      </c>
      <c r="J5446" s="136">
        <v>1805.09</v>
      </c>
      <c r="K5446" s="136">
        <v>14667.65</v>
      </c>
      <c r="L5446" s="138">
        <f t="shared" si="176"/>
        <v>1.1237906365719313E-2</v>
      </c>
      <c r="M5446" s="138">
        <f t="shared" si="177"/>
        <v>8.9118835805024159E-4</v>
      </c>
    </row>
    <row r="5447" spans="9:13" x14ac:dyDescent="0.25">
      <c r="I5447" s="135">
        <v>41617</v>
      </c>
      <c r="J5447" s="136">
        <v>1808.37</v>
      </c>
      <c r="K5447" s="136">
        <v>14779</v>
      </c>
      <c r="L5447" s="138">
        <f t="shared" ref="L5447:L5510" si="178">(J5447-J5446)/J5446</f>
        <v>1.8170839127134785E-3</v>
      </c>
      <c r="M5447" s="138">
        <f t="shared" ref="M5447:M5510" si="179">(K5447-K5446)/K5446</f>
        <v>7.591536476531712E-3</v>
      </c>
    </row>
    <row r="5448" spans="9:13" x14ac:dyDescent="0.25">
      <c r="I5448" s="135">
        <v>41618</v>
      </c>
      <c r="J5448" s="136">
        <v>1802.62</v>
      </c>
      <c r="K5448" s="136">
        <v>15045.13</v>
      </c>
      <c r="L5448" s="138">
        <f t="shared" si="178"/>
        <v>-3.179659029955153E-3</v>
      </c>
      <c r="M5448" s="138">
        <f t="shared" si="179"/>
        <v>1.8007307666283185E-2</v>
      </c>
    </row>
    <row r="5449" spans="9:13" x14ac:dyDescent="0.25">
      <c r="I5449" s="135">
        <v>41619</v>
      </c>
      <c r="J5449" s="136">
        <v>1782.22</v>
      </c>
      <c r="K5449" s="136">
        <v>15079.71</v>
      </c>
      <c r="L5449" s="138">
        <f t="shared" si="178"/>
        <v>-1.1316861013413735E-2</v>
      </c>
      <c r="M5449" s="138">
        <f t="shared" si="179"/>
        <v>2.2984181592315871E-3</v>
      </c>
    </row>
    <row r="5450" spans="9:13" x14ac:dyDescent="0.25">
      <c r="I5450" s="135">
        <v>41620</v>
      </c>
      <c r="J5450" s="136">
        <v>1775.5</v>
      </c>
      <c r="K5450" s="136">
        <v>15171.99</v>
      </c>
      <c r="L5450" s="138">
        <f t="shared" si="178"/>
        <v>-3.7705782675539648E-3</v>
      </c>
      <c r="M5450" s="138">
        <f t="shared" si="179"/>
        <v>6.1194810775539229E-3</v>
      </c>
    </row>
    <row r="5451" spans="9:13" x14ac:dyDescent="0.25">
      <c r="I5451" s="135">
        <v>41621</v>
      </c>
      <c r="J5451" s="136">
        <v>1775.32</v>
      </c>
      <c r="K5451" s="136">
        <v>15264.77</v>
      </c>
      <c r="L5451" s="138">
        <f t="shared" si="178"/>
        <v>-1.013798929879266E-4</v>
      </c>
      <c r="M5451" s="138">
        <f t="shared" si="179"/>
        <v>6.1152162636543168E-3</v>
      </c>
    </row>
    <row r="5452" spans="9:13" x14ac:dyDescent="0.25">
      <c r="I5452" s="135">
        <v>41624</v>
      </c>
      <c r="J5452" s="136">
        <v>1786.54</v>
      </c>
      <c r="K5452" s="136">
        <v>15545.4</v>
      </c>
      <c r="L5452" s="138">
        <f t="shared" si="178"/>
        <v>6.3199873825563998E-3</v>
      </c>
      <c r="M5452" s="138">
        <f t="shared" si="179"/>
        <v>1.8384161700438276E-2</v>
      </c>
    </row>
    <row r="5453" spans="9:13" x14ac:dyDescent="0.25">
      <c r="I5453" s="135">
        <v>41625</v>
      </c>
      <c r="J5453" s="136">
        <v>1781</v>
      </c>
      <c r="K5453" s="136">
        <v>15716.91</v>
      </c>
      <c r="L5453" s="138">
        <f t="shared" si="178"/>
        <v>-3.1009661132692041E-3</v>
      </c>
      <c r="M5453" s="138">
        <f t="shared" si="179"/>
        <v>1.1032845729283276E-2</v>
      </c>
    </row>
    <row r="5454" spans="9:13" x14ac:dyDescent="0.25">
      <c r="I5454" s="135">
        <v>41626</v>
      </c>
      <c r="J5454" s="136">
        <v>1810.65</v>
      </c>
      <c r="K5454" s="136">
        <v>15706.96</v>
      </c>
      <c r="L5454" s="138">
        <f t="shared" si="178"/>
        <v>1.6647950589556482E-2</v>
      </c>
      <c r="M5454" s="138">
        <f t="shared" si="179"/>
        <v>-6.3307609447408729E-4</v>
      </c>
    </row>
    <row r="5455" spans="9:13" x14ac:dyDescent="0.25">
      <c r="I5455" s="135">
        <v>41627</v>
      </c>
      <c r="J5455" s="136">
        <v>1809.6</v>
      </c>
      <c r="K5455" s="136">
        <v>15574.71</v>
      </c>
      <c r="L5455" s="138">
        <f t="shared" si="178"/>
        <v>-5.7990224505022054E-4</v>
      </c>
      <c r="M5455" s="138">
        <f t="shared" si="179"/>
        <v>-8.4198342645553318E-3</v>
      </c>
    </row>
    <row r="5456" spans="9:13" x14ac:dyDescent="0.25">
      <c r="I5456" s="135">
        <v>41628</v>
      </c>
      <c r="J5456" s="136">
        <v>1818.32</v>
      </c>
      <c r="K5456" s="136">
        <v>15493.37</v>
      </c>
      <c r="L5456" s="138">
        <f t="shared" si="178"/>
        <v>4.8187444739169029E-3</v>
      </c>
      <c r="M5456" s="138">
        <f t="shared" si="179"/>
        <v>-5.2225691521703022E-3</v>
      </c>
    </row>
    <row r="5457" spans="9:13" x14ac:dyDescent="0.25">
      <c r="I5457" s="135">
        <v>41631</v>
      </c>
      <c r="J5457" s="136">
        <v>1827.99</v>
      </c>
      <c r="K5457" s="136">
        <v>15472.12</v>
      </c>
      <c r="L5457" s="138">
        <f t="shared" si="178"/>
        <v>5.3180958247173614E-3</v>
      </c>
      <c r="M5457" s="138">
        <f t="shared" si="179"/>
        <v>-1.3715544132748394E-3</v>
      </c>
    </row>
    <row r="5458" spans="9:13" x14ac:dyDescent="0.25">
      <c r="I5458" s="135">
        <v>41632</v>
      </c>
      <c r="J5458" s="136">
        <v>1833.32</v>
      </c>
      <c r="K5458" s="136">
        <v>15518.74</v>
      </c>
      <c r="L5458" s="138">
        <f t="shared" si="178"/>
        <v>2.9157708740200588E-3</v>
      </c>
      <c r="M5458" s="138">
        <f t="shared" si="179"/>
        <v>3.0131617386627675E-3</v>
      </c>
    </row>
    <row r="5459" spans="9:13" x14ac:dyDescent="0.25">
      <c r="I5459" s="135">
        <v>41634</v>
      </c>
      <c r="J5459" s="136">
        <v>1842.02</v>
      </c>
      <c r="K5459" s="136">
        <v>15593.06</v>
      </c>
      <c r="L5459" s="138">
        <f t="shared" si="178"/>
        <v>4.7454890581022655E-3</v>
      </c>
      <c r="M5459" s="138">
        <f t="shared" si="179"/>
        <v>4.7890485954400755E-3</v>
      </c>
    </row>
    <row r="5460" spans="9:13" x14ac:dyDescent="0.25">
      <c r="I5460" s="135">
        <v>41635</v>
      </c>
      <c r="J5460" s="136">
        <v>1841.4</v>
      </c>
      <c r="K5460" s="136">
        <v>15595.38</v>
      </c>
      <c r="L5460" s="138">
        <f t="shared" si="178"/>
        <v>-3.3658700774144194E-4</v>
      </c>
      <c r="M5460" s="138">
        <f t="shared" si="179"/>
        <v>1.4878413858471071E-4</v>
      </c>
    </row>
    <row r="5461" spans="9:13" x14ac:dyDescent="0.25">
      <c r="I5461" s="135">
        <v>41638</v>
      </c>
      <c r="J5461" s="136">
        <v>1841.07</v>
      </c>
      <c r="K5461" s="136">
        <v>15642.75</v>
      </c>
      <c r="L5461" s="138">
        <f t="shared" si="178"/>
        <v>-1.7921146953413412E-4</v>
      </c>
      <c r="M5461" s="138">
        <f t="shared" si="179"/>
        <v>3.0374380104877729E-3</v>
      </c>
    </row>
    <row r="5462" spans="9:13" x14ac:dyDescent="0.25">
      <c r="I5462" s="135">
        <v>41639</v>
      </c>
      <c r="J5462" s="136">
        <v>1848.36</v>
      </c>
      <c r="K5462" s="136">
        <v>15753.65</v>
      </c>
      <c r="L5462" s="138">
        <f t="shared" si="178"/>
        <v>3.9596538969186197E-3</v>
      </c>
      <c r="M5462" s="138">
        <f t="shared" si="179"/>
        <v>7.0895462754310872E-3</v>
      </c>
    </row>
    <row r="5463" spans="9:13" x14ac:dyDescent="0.25">
      <c r="I5463" s="135">
        <v>41641</v>
      </c>
      <c r="J5463" s="136">
        <v>1831.98</v>
      </c>
      <c r="K5463" s="136">
        <v>15876.48</v>
      </c>
      <c r="L5463" s="138">
        <f t="shared" si="178"/>
        <v>-8.8619100175289893E-3</v>
      </c>
      <c r="M5463" s="138">
        <f t="shared" si="179"/>
        <v>7.796923252706511E-3</v>
      </c>
    </row>
    <row r="5464" spans="9:13" x14ac:dyDescent="0.25">
      <c r="I5464" s="135">
        <v>41642</v>
      </c>
      <c r="J5464" s="136">
        <v>1831.37</v>
      </c>
      <c r="K5464" s="136">
        <v>15878.75</v>
      </c>
      <c r="L5464" s="138">
        <f t="shared" si="178"/>
        <v>-3.3297306739163489E-4</v>
      </c>
      <c r="M5464" s="138">
        <f t="shared" si="179"/>
        <v>1.4297879630752135E-4</v>
      </c>
    </row>
    <row r="5465" spans="9:13" x14ac:dyDescent="0.25">
      <c r="I5465" s="135">
        <v>41645</v>
      </c>
      <c r="J5465" s="136">
        <v>1826.77</v>
      </c>
      <c r="K5465" s="136">
        <v>15839.65</v>
      </c>
      <c r="L5465" s="138">
        <f t="shared" si="178"/>
        <v>-2.5117807979817891E-3</v>
      </c>
      <c r="M5465" s="138">
        <f t="shared" si="179"/>
        <v>-2.4624104542234349E-3</v>
      </c>
    </row>
    <row r="5466" spans="9:13" x14ac:dyDescent="0.25">
      <c r="I5466" s="135">
        <v>41646</v>
      </c>
      <c r="J5466" s="136">
        <v>1837.88</v>
      </c>
      <c r="K5466" s="136">
        <v>15830.62</v>
      </c>
      <c r="L5466" s="138">
        <f t="shared" si="178"/>
        <v>6.0817727464322971E-3</v>
      </c>
      <c r="M5466" s="138">
        <f t="shared" si="179"/>
        <v>-5.7008835422492517E-4</v>
      </c>
    </row>
    <row r="5467" spans="9:13" x14ac:dyDescent="0.25">
      <c r="I5467" s="135">
        <v>41647</v>
      </c>
      <c r="J5467" s="136">
        <v>1837.49</v>
      </c>
      <c r="K5467" s="136">
        <v>15955.59</v>
      </c>
      <c r="L5467" s="138">
        <f t="shared" si="178"/>
        <v>-2.1220101421208132E-4</v>
      </c>
      <c r="M5467" s="138">
        <f t="shared" si="179"/>
        <v>7.8941949209822074E-3</v>
      </c>
    </row>
    <row r="5468" spans="9:13" x14ac:dyDescent="0.25">
      <c r="I5468" s="135">
        <v>41648</v>
      </c>
      <c r="J5468" s="136">
        <v>1838.13</v>
      </c>
      <c r="K5468" s="136">
        <v>15954.3</v>
      </c>
      <c r="L5468" s="138">
        <f t="shared" si="178"/>
        <v>3.4830121524476328E-4</v>
      </c>
      <c r="M5468" s="138">
        <f t="shared" si="179"/>
        <v>-8.0849407637127366E-5</v>
      </c>
    </row>
    <row r="5469" spans="9:13" x14ac:dyDescent="0.25">
      <c r="I5469" s="135">
        <v>41649</v>
      </c>
      <c r="J5469" s="136">
        <v>1842.37</v>
      </c>
      <c r="K5469" s="136">
        <v>16072.72</v>
      </c>
      <c r="L5469" s="138">
        <f t="shared" si="178"/>
        <v>2.3066921273249344E-3</v>
      </c>
      <c r="M5469" s="138">
        <f t="shared" si="179"/>
        <v>7.4224503738804012E-3</v>
      </c>
    </row>
    <row r="5470" spans="9:13" x14ac:dyDescent="0.25">
      <c r="I5470" s="135">
        <v>41652</v>
      </c>
      <c r="J5470" s="136">
        <v>1819.2</v>
      </c>
      <c r="K5470" s="136">
        <v>16140.16</v>
      </c>
      <c r="L5470" s="138">
        <f t="shared" si="178"/>
        <v>-1.2576192621460319E-2</v>
      </c>
      <c r="M5470" s="138">
        <f t="shared" si="179"/>
        <v>4.19592950042062E-3</v>
      </c>
    </row>
    <row r="5471" spans="9:13" x14ac:dyDescent="0.25">
      <c r="I5471" s="135">
        <v>41653</v>
      </c>
      <c r="J5471" s="136">
        <v>1838.88</v>
      </c>
      <c r="K5471" s="136">
        <v>16133.42</v>
      </c>
      <c r="L5471" s="138">
        <f t="shared" si="178"/>
        <v>1.081794195250663E-2</v>
      </c>
      <c r="M5471" s="138">
        <f t="shared" si="179"/>
        <v>-4.1759189499978824E-4</v>
      </c>
    </row>
    <row r="5472" spans="9:13" x14ac:dyDescent="0.25">
      <c r="I5472" s="135">
        <v>41654</v>
      </c>
      <c r="J5472" s="136">
        <v>1848.38</v>
      </c>
      <c r="K5472" s="136">
        <v>16179.3</v>
      </c>
      <c r="L5472" s="138">
        <f t="shared" si="178"/>
        <v>5.1661881145044809E-3</v>
      </c>
      <c r="M5472" s="138">
        <f t="shared" si="179"/>
        <v>2.8437863763541272E-3</v>
      </c>
    </row>
    <row r="5473" spans="9:13" x14ac:dyDescent="0.25">
      <c r="I5473" s="135">
        <v>41655</v>
      </c>
      <c r="J5473" s="136">
        <v>1845.89</v>
      </c>
      <c r="K5473" s="136">
        <v>16321.6</v>
      </c>
      <c r="L5473" s="138">
        <f t="shared" si="178"/>
        <v>-1.3471255910581206E-3</v>
      </c>
      <c r="M5473" s="138">
        <f t="shared" si="179"/>
        <v>8.7951889142299788E-3</v>
      </c>
    </row>
    <row r="5474" spans="9:13" x14ac:dyDescent="0.25">
      <c r="I5474" s="135">
        <v>41656</v>
      </c>
      <c r="J5474" s="136">
        <v>1838.7</v>
      </c>
      <c r="K5474" s="136">
        <v>16465.43</v>
      </c>
      <c r="L5474" s="138">
        <f t="shared" si="178"/>
        <v>-3.8951400137603293E-3</v>
      </c>
      <c r="M5474" s="138">
        <f t="shared" si="179"/>
        <v>8.8122487991373344E-3</v>
      </c>
    </row>
    <row r="5475" spans="9:13" x14ac:dyDescent="0.25">
      <c r="I5475" s="135">
        <v>41659</v>
      </c>
      <c r="J5475" s="136">
        <v>1838.7</v>
      </c>
      <c r="K5475" s="136">
        <v>16535.05</v>
      </c>
      <c r="L5475" s="138">
        <f t="shared" si="178"/>
        <v>0</v>
      </c>
      <c r="M5475" s="138">
        <f t="shared" si="179"/>
        <v>4.2282527695905285E-3</v>
      </c>
    </row>
    <row r="5476" spans="9:13" x14ac:dyDescent="0.25">
      <c r="I5476" s="135">
        <v>41660</v>
      </c>
      <c r="J5476" s="136">
        <v>1843.8</v>
      </c>
      <c r="K5476" s="136">
        <v>16530.240000000002</v>
      </c>
      <c r="L5476" s="138">
        <f t="shared" si="178"/>
        <v>2.7736988089410502E-3</v>
      </c>
      <c r="M5476" s="138">
        <f t="shared" si="179"/>
        <v>-2.9089721530915671E-4</v>
      </c>
    </row>
    <row r="5477" spans="9:13" x14ac:dyDescent="0.25">
      <c r="I5477" s="135">
        <v>41661</v>
      </c>
      <c r="J5477" s="136">
        <v>1844.86</v>
      </c>
      <c r="K5477" s="136">
        <v>16380.63</v>
      </c>
      <c r="L5477" s="138">
        <f t="shared" si="178"/>
        <v>5.7489966373790299E-4</v>
      </c>
      <c r="M5477" s="138">
        <f t="shared" si="179"/>
        <v>-9.0506852895059237E-3</v>
      </c>
    </row>
    <row r="5478" spans="9:13" x14ac:dyDescent="0.25">
      <c r="I5478" s="135">
        <v>41662</v>
      </c>
      <c r="J5478" s="136">
        <v>1828.46</v>
      </c>
      <c r="K5478" s="136">
        <v>16377.16</v>
      </c>
      <c r="L5478" s="138">
        <f t="shared" si="178"/>
        <v>-8.8895634357077855E-3</v>
      </c>
      <c r="M5478" s="138">
        <f t="shared" si="179"/>
        <v>-2.1183556432196717E-4</v>
      </c>
    </row>
    <row r="5479" spans="9:13" x14ac:dyDescent="0.25">
      <c r="I5479" s="135">
        <v>41663</v>
      </c>
      <c r="J5479" s="136">
        <v>1790.29</v>
      </c>
      <c r="K5479" s="136">
        <v>16056.19</v>
      </c>
      <c r="L5479" s="138">
        <f t="shared" si="178"/>
        <v>-2.0875490850223725E-2</v>
      </c>
      <c r="M5479" s="138">
        <f t="shared" si="179"/>
        <v>-1.9598636149368961E-2</v>
      </c>
    </row>
    <row r="5480" spans="9:13" x14ac:dyDescent="0.25">
      <c r="I5480" s="135">
        <v>41666</v>
      </c>
      <c r="J5480" s="136">
        <v>1781.56</v>
      </c>
      <c r="K5480" s="136">
        <v>15786.49</v>
      </c>
      <c r="L5480" s="138">
        <f t="shared" si="178"/>
        <v>-4.8763049561802935E-3</v>
      </c>
      <c r="M5480" s="138">
        <f t="shared" si="179"/>
        <v>-1.6797260122108713E-2</v>
      </c>
    </row>
    <row r="5481" spans="9:13" x14ac:dyDescent="0.25">
      <c r="I5481" s="135">
        <v>41667</v>
      </c>
      <c r="J5481" s="136">
        <v>1792.5</v>
      </c>
      <c r="K5481" s="136">
        <v>15633.76</v>
      </c>
      <c r="L5481" s="138">
        <f t="shared" si="178"/>
        <v>6.1406856911920202E-3</v>
      </c>
      <c r="M5481" s="138">
        <f t="shared" si="179"/>
        <v>-9.6747282011390469E-3</v>
      </c>
    </row>
    <row r="5482" spans="9:13" x14ac:dyDescent="0.25">
      <c r="I5482" s="135">
        <v>41668</v>
      </c>
      <c r="J5482" s="136">
        <v>1774.2</v>
      </c>
      <c r="K5482" s="136">
        <v>15396.45</v>
      </c>
      <c r="L5482" s="138">
        <f t="shared" si="178"/>
        <v>-1.0209205020920476E-2</v>
      </c>
      <c r="M5482" s="138">
        <f t="shared" si="179"/>
        <v>-1.5179329860506973E-2</v>
      </c>
    </row>
    <row r="5483" spans="9:13" x14ac:dyDescent="0.25">
      <c r="I5483" s="135">
        <v>41669</v>
      </c>
      <c r="J5483" s="136">
        <v>1794.19</v>
      </c>
      <c r="K5483" s="136">
        <v>15550.22</v>
      </c>
      <c r="L5483" s="138">
        <f t="shared" si="178"/>
        <v>1.1267049938000231E-2</v>
      </c>
      <c r="M5483" s="138">
        <f t="shared" si="179"/>
        <v>9.9873672177676412E-3</v>
      </c>
    </row>
    <row r="5484" spans="9:13" x14ac:dyDescent="0.25">
      <c r="I5484" s="135">
        <v>41670</v>
      </c>
      <c r="J5484" s="136">
        <v>1782.59</v>
      </c>
      <c r="K5484" s="136">
        <v>15452.05</v>
      </c>
      <c r="L5484" s="138">
        <f t="shared" si="178"/>
        <v>-6.465313038195585E-3</v>
      </c>
      <c r="M5484" s="138">
        <f t="shared" si="179"/>
        <v>-6.3130939626577683E-3</v>
      </c>
    </row>
    <row r="5485" spans="9:13" x14ac:dyDescent="0.25">
      <c r="I5485" s="135">
        <v>41673</v>
      </c>
      <c r="J5485" s="136">
        <v>1741.89</v>
      </c>
      <c r="K5485" s="136">
        <v>15050.95</v>
      </c>
      <c r="L5485" s="138">
        <f t="shared" si="178"/>
        <v>-2.2831946774075823E-2</v>
      </c>
      <c r="M5485" s="138">
        <f t="shared" si="179"/>
        <v>-2.5957720820214702E-2</v>
      </c>
    </row>
    <row r="5486" spans="9:13" x14ac:dyDescent="0.25">
      <c r="I5486" s="135">
        <v>41674</v>
      </c>
      <c r="J5486" s="136">
        <v>1755.2</v>
      </c>
      <c r="K5486" s="136">
        <v>15080.39</v>
      </c>
      <c r="L5486" s="138">
        <f t="shared" si="178"/>
        <v>7.6411254442013818E-3</v>
      </c>
      <c r="M5486" s="138">
        <f t="shared" si="179"/>
        <v>1.9560227095298762E-3</v>
      </c>
    </row>
    <row r="5487" spans="9:13" x14ac:dyDescent="0.25">
      <c r="I5487" s="135">
        <v>41675</v>
      </c>
      <c r="J5487" s="136">
        <v>1751.64</v>
      </c>
      <c r="K5487" s="136">
        <v>15071.95</v>
      </c>
      <c r="L5487" s="138">
        <f t="shared" si="178"/>
        <v>-2.0282588878759943E-3</v>
      </c>
      <c r="M5487" s="138">
        <f t="shared" si="179"/>
        <v>-5.596672234603144E-4</v>
      </c>
    </row>
    <row r="5488" spans="9:13" x14ac:dyDescent="0.25">
      <c r="I5488" s="135">
        <v>41676</v>
      </c>
      <c r="J5488" s="136">
        <v>1773.43</v>
      </c>
      <c r="K5488" s="136">
        <v>15109.53</v>
      </c>
      <c r="L5488" s="138">
        <f t="shared" si="178"/>
        <v>1.2439770729145237E-2</v>
      </c>
      <c r="M5488" s="138">
        <f t="shared" si="179"/>
        <v>2.4933734520085275E-3</v>
      </c>
    </row>
    <row r="5489" spans="9:13" x14ac:dyDescent="0.25">
      <c r="I5489" s="135">
        <v>41677</v>
      </c>
      <c r="J5489" s="136">
        <v>1797.02</v>
      </c>
      <c r="K5489" s="136">
        <v>15349.08</v>
      </c>
      <c r="L5489" s="138">
        <f t="shared" si="178"/>
        <v>1.3301906475022931E-2</v>
      </c>
      <c r="M5489" s="138">
        <f t="shared" si="179"/>
        <v>1.5854232395051286E-2</v>
      </c>
    </row>
    <row r="5490" spans="9:13" x14ac:dyDescent="0.25">
      <c r="I5490" s="135">
        <v>41680</v>
      </c>
      <c r="J5490" s="136">
        <v>1799.84</v>
      </c>
      <c r="K5490" s="136">
        <v>15284.58</v>
      </c>
      <c r="L5490" s="138">
        <f t="shared" si="178"/>
        <v>1.5692646715116895E-3</v>
      </c>
      <c r="M5490" s="138">
        <f t="shared" si="179"/>
        <v>-4.2022062560101324E-3</v>
      </c>
    </row>
    <row r="5491" spans="9:13" x14ac:dyDescent="0.25">
      <c r="I5491" s="135">
        <v>41681</v>
      </c>
      <c r="J5491" s="136">
        <v>1819.75</v>
      </c>
      <c r="K5491" s="136">
        <v>15330.41</v>
      </c>
      <c r="L5491" s="138">
        <f t="shared" si="178"/>
        <v>1.1062094408391903E-2</v>
      </c>
      <c r="M5491" s="138">
        <f t="shared" si="179"/>
        <v>2.9984468006317429E-3</v>
      </c>
    </row>
    <row r="5492" spans="9:13" x14ac:dyDescent="0.25">
      <c r="I5492" s="135">
        <v>41682</v>
      </c>
      <c r="J5492" s="136">
        <v>1819.26</v>
      </c>
      <c r="K5492" s="136">
        <v>15351.01</v>
      </c>
      <c r="L5492" s="138">
        <f t="shared" si="178"/>
        <v>-2.6926775655997201E-4</v>
      </c>
      <c r="M5492" s="138">
        <f t="shared" si="179"/>
        <v>1.3437344467630262E-3</v>
      </c>
    </row>
    <row r="5493" spans="9:13" x14ac:dyDescent="0.25">
      <c r="I5493" s="135">
        <v>41683</v>
      </c>
      <c r="J5493" s="136">
        <v>1829.83</v>
      </c>
      <c r="K5493" s="136">
        <v>15447.67</v>
      </c>
      <c r="L5493" s="138">
        <f t="shared" si="178"/>
        <v>5.8100546375998681E-3</v>
      </c>
      <c r="M5493" s="138">
        <f t="shared" si="179"/>
        <v>6.2966540963754081E-3</v>
      </c>
    </row>
    <row r="5494" spans="9:13" x14ac:dyDescent="0.25">
      <c r="I5494" s="135">
        <v>41684</v>
      </c>
      <c r="J5494" s="136">
        <v>1838.63</v>
      </c>
      <c r="K5494" s="136">
        <v>15564.23</v>
      </c>
      <c r="L5494" s="138">
        <f t="shared" si="178"/>
        <v>4.8091899247472069E-3</v>
      </c>
      <c r="M5494" s="138">
        <f t="shared" si="179"/>
        <v>7.5454744955064093E-3</v>
      </c>
    </row>
    <row r="5495" spans="9:13" x14ac:dyDescent="0.25">
      <c r="I5495" s="135">
        <v>41687</v>
      </c>
      <c r="J5495" s="136">
        <v>1838.63</v>
      </c>
      <c r="K5495" s="136">
        <v>15604.35</v>
      </c>
      <c r="L5495" s="138">
        <f t="shared" si="178"/>
        <v>0</v>
      </c>
      <c r="M5495" s="138">
        <f t="shared" si="179"/>
        <v>2.5777054181286706E-3</v>
      </c>
    </row>
    <row r="5496" spans="9:13" x14ac:dyDescent="0.25">
      <c r="I5496" s="135">
        <v>41688</v>
      </c>
      <c r="J5496" s="136">
        <v>1840.76</v>
      </c>
      <c r="K5496" s="136">
        <v>15565.93</v>
      </c>
      <c r="L5496" s="138">
        <f t="shared" si="178"/>
        <v>1.1584712530524801E-3</v>
      </c>
      <c r="M5496" s="138">
        <f t="shared" si="179"/>
        <v>-2.462133956236567E-3</v>
      </c>
    </row>
    <row r="5497" spans="9:13" x14ac:dyDescent="0.25">
      <c r="I5497" s="135">
        <v>41689</v>
      </c>
      <c r="J5497" s="136">
        <v>1828.75</v>
      </c>
      <c r="K5497" s="136">
        <v>15417.88</v>
      </c>
      <c r="L5497" s="138">
        <f t="shared" si="178"/>
        <v>-6.5244790195354042E-3</v>
      </c>
      <c r="M5497" s="138">
        <f t="shared" si="179"/>
        <v>-9.5111567378242789E-3</v>
      </c>
    </row>
    <row r="5498" spans="9:13" x14ac:dyDescent="0.25">
      <c r="I5498" s="135">
        <v>41690</v>
      </c>
      <c r="J5498" s="136">
        <v>1839.78</v>
      </c>
      <c r="K5498" s="136">
        <v>15479.51</v>
      </c>
      <c r="L5498" s="138">
        <f t="shared" si="178"/>
        <v>6.031442241968543E-3</v>
      </c>
      <c r="M5498" s="138">
        <f t="shared" si="179"/>
        <v>3.9973070227554645E-3</v>
      </c>
    </row>
    <row r="5499" spans="9:13" x14ac:dyDescent="0.25">
      <c r="I5499" s="135">
        <v>41691</v>
      </c>
      <c r="J5499" s="136">
        <v>1836.25</v>
      </c>
      <c r="K5499" s="136">
        <v>15564.71</v>
      </c>
      <c r="L5499" s="138">
        <f t="shared" si="178"/>
        <v>-1.918707671569412E-3</v>
      </c>
      <c r="M5499" s="138">
        <f t="shared" si="179"/>
        <v>5.50405019280319E-3</v>
      </c>
    </row>
    <row r="5500" spans="9:13" x14ac:dyDescent="0.25">
      <c r="I5500" s="135">
        <v>41694</v>
      </c>
      <c r="J5500" s="136">
        <v>1847.61</v>
      </c>
      <c r="K5500" s="136">
        <v>15593.31</v>
      </c>
      <c r="L5500" s="138">
        <f t="shared" si="178"/>
        <v>6.1865214431585571E-3</v>
      </c>
      <c r="M5500" s="138">
        <f t="shared" si="179"/>
        <v>1.8374900656678065E-3</v>
      </c>
    </row>
    <row r="5501" spans="9:13" x14ac:dyDescent="0.25">
      <c r="I5501" s="135">
        <v>41695</v>
      </c>
      <c r="J5501" s="136">
        <v>1845.12</v>
      </c>
      <c r="K5501" s="136">
        <v>15488.66</v>
      </c>
      <c r="L5501" s="138">
        <f t="shared" si="178"/>
        <v>-1.347687011869393E-3</v>
      </c>
      <c r="M5501" s="138">
        <f t="shared" si="179"/>
        <v>-6.711211410534366E-3</v>
      </c>
    </row>
    <row r="5502" spans="9:13" x14ac:dyDescent="0.25">
      <c r="I5502" s="135">
        <v>41696</v>
      </c>
      <c r="J5502" s="136">
        <v>1845.16</v>
      </c>
      <c r="K5502" s="136">
        <v>15349.5</v>
      </c>
      <c r="L5502" s="138">
        <f t="shared" si="178"/>
        <v>2.1678806798577326E-5</v>
      </c>
      <c r="M5502" s="138">
        <f t="shared" si="179"/>
        <v>-8.9846377930692424E-3</v>
      </c>
    </row>
    <row r="5503" spans="9:13" x14ac:dyDescent="0.25">
      <c r="I5503" s="135">
        <v>41697</v>
      </c>
      <c r="J5503" s="136">
        <v>1854.29</v>
      </c>
      <c r="K5503" s="136">
        <v>15306.96</v>
      </c>
      <c r="L5503" s="138">
        <f t="shared" si="178"/>
        <v>4.9480803832729313E-3</v>
      </c>
      <c r="M5503" s="138">
        <f t="shared" si="179"/>
        <v>-2.7714257793414036E-3</v>
      </c>
    </row>
    <row r="5504" spans="9:13" x14ac:dyDescent="0.25">
      <c r="I5504" s="135">
        <v>41698</v>
      </c>
      <c r="J5504" s="136">
        <v>1859.45</v>
      </c>
      <c r="K5504" s="136">
        <v>15441.26</v>
      </c>
      <c r="L5504" s="138">
        <f t="shared" si="178"/>
        <v>2.7827362494540131E-3</v>
      </c>
      <c r="M5504" s="138">
        <f t="shared" si="179"/>
        <v>8.7737865650658973E-3</v>
      </c>
    </row>
    <row r="5505" spans="9:13" x14ac:dyDescent="0.25">
      <c r="I5505" s="135">
        <v>41701</v>
      </c>
      <c r="J5505" s="136">
        <v>1845.73</v>
      </c>
      <c r="K5505" s="136">
        <v>15156.89</v>
      </c>
      <c r="L5505" s="138">
        <f t="shared" si="178"/>
        <v>-7.3785259081986755E-3</v>
      </c>
      <c r="M5505" s="138">
        <f t="shared" si="179"/>
        <v>-1.8416243234036653E-2</v>
      </c>
    </row>
    <row r="5506" spans="9:13" x14ac:dyDescent="0.25">
      <c r="I5506" s="135">
        <v>41702</v>
      </c>
      <c r="J5506" s="136">
        <v>1873.91</v>
      </c>
      <c r="K5506" s="136">
        <v>15210.19</v>
      </c>
      <c r="L5506" s="138">
        <f t="shared" si="178"/>
        <v>1.5267671869666778E-2</v>
      </c>
      <c r="M5506" s="138">
        <f t="shared" si="179"/>
        <v>3.5165525381526878E-3</v>
      </c>
    </row>
    <row r="5507" spans="9:13" x14ac:dyDescent="0.25">
      <c r="I5507" s="135">
        <v>41703</v>
      </c>
      <c r="J5507" s="136">
        <v>1873.81</v>
      </c>
      <c r="K5507" s="136">
        <v>15184.22</v>
      </c>
      <c r="L5507" s="138">
        <f t="shared" si="178"/>
        <v>-5.336435581225161E-5</v>
      </c>
      <c r="M5507" s="138">
        <f t="shared" si="179"/>
        <v>-1.7074079942460392E-3</v>
      </c>
    </row>
    <row r="5508" spans="9:13" x14ac:dyDescent="0.25">
      <c r="I5508" s="135">
        <v>41704</v>
      </c>
      <c r="J5508" s="136">
        <v>1877.03</v>
      </c>
      <c r="K5508" s="136">
        <v>15225.12</v>
      </c>
      <c r="L5508" s="138">
        <f t="shared" si="178"/>
        <v>1.7184239597397961E-3</v>
      </c>
      <c r="M5508" s="138">
        <f t="shared" si="179"/>
        <v>2.6935858410903858E-3</v>
      </c>
    </row>
    <row r="5509" spans="9:13" x14ac:dyDescent="0.25">
      <c r="I5509" s="135">
        <v>41705</v>
      </c>
      <c r="J5509" s="136">
        <v>1878.04</v>
      </c>
      <c r="K5509" s="136">
        <v>15129.25</v>
      </c>
      <c r="L5509" s="138">
        <f t="shared" si="178"/>
        <v>5.3808410094670356E-4</v>
      </c>
      <c r="M5509" s="138">
        <f t="shared" si="179"/>
        <v>-6.2968305011718E-3</v>
      </c>
    </row>
    <row r="5510" spans="9:13" x14ac:dyDescent="0.25">
      <c r="I5510" s="135">
        <v>41708</v>
      </c>
      <c r="J5510" s="136">
        <v>1877.17</v>
      </c>
      <c r="K5510" s="136">
        <v>15097.11</v>
      </c>
      <c r="L5510" s="138">
        <f t="shared" si="178"/>
        <v>-4.6324891908579736E-4</v>
      </c>
      <c r="M5510" s="138">
        <f t="shared" si="179"/>
        <v>-2.1243617495909856E-3</v>
      </c>
    </row>
    <row r="5511" spans="9:13" x14ac:dyDescent="0.25">
      <c r="I5511" s="135">
        <v>41709</v>
      </c>
      <c r="J5511" s="136">
        <v>1867.63</v>
      </c>
      <c r="K5511" s="136">
        <v>15110.22</v>
      </c>
      <c r="L5511" s="138">
        <f t="shared" ref="L5511:L5574" si="180">(J5511-J5510)/J5510</f>
        <v>-5.0821182950931262E-3</v>
      </c>
      <c r="M5511" s="138">
        <f t="shared" ref="M5511:M5574" si="181">(K5511-K5510)/K5510</f>
        <v>8.6837812005070923E-4</v>
      </c>
    </row>
    <row r="5512" spans="9:13" x14ac:dyDescent="0.25">
      <c r="I5512" s="135">
        <v>41710</v>
      </c>
      <c r="J5512" s="136">
        <v>1868.2</v>
      </c>
      <c r="K5512" s="136">
        <v>15155.35</v>
      </c>
      <c r="L5512" s="138">
        <f t="shared" si="180"/>
        <v>3.0519963804390393E-4</v>
      </c>
      <c r="M5512" s="138">
        <f t="shared" si="181"/>
        <v>2.9867202462969446E-3</v>
      </c>
    </row>
    <row r="5513" spans="9:13" x14ac:dyDescent="0.25">
      <c r="I5513" s="135">
        <v>41711</v>
      </c>
      <c r="J5513" s="136">
        <v>1846.34</v>
      </c>
      <c r="K5513" s="136">
        <v>14874.97</v>
      </c>
      <c r="L5513" s="138">
        <f t="shared" si="180"/>
        <v>-1.1701102665667555E-2</v>
      </c>
      <c r="M5513" s="138">
        <f t="shared" si="181"/>
        <v>-1.8500397549380317E-2</v>
      </c>
    </row>
    <row r="5514" spans="9:13" x14ac:dyDescent="0.25">
      <c r="I5514" s="135">
        <v>41712</v>
      </c>
      <c r="J5514" s="136">
        <v>1841.13</v>
      </c>
      <c r="K5514" s="136">
        <v>14804.94</v>
      </c>
      <c r="L5514" s="138">
        <f t="shared" si="180"/>
        <v>-2.8217988019540331E-3</v>
      </c>
      <c r="M5514" s="138">
        <f t="shared" si="181"/>
        <v>-4.7079086546056121E-3</v>
      </c>
    </row>
    <row r="5515" spans="9:13" x14ac:dyDescent="0.25">
      <c r="I5515" s="135">
        <v>41715</v>
      </c>
      <c r="J5515" s="136">
        <v>1858.83</v>
      </c>
      <c r="K5515" s="136">
        <v>14768.52</v>
      </c>
      <c r="L5515" s="138">
        <f t="shared" si="180"/>
        <v>9.6136611754736589E-3</v>
      </c>
      <c r="M5515" s="138">
        <f t="shared" si="181"/>
        <v>-2.4599897061386316E-3</v>
      </c>
    </row>
    <row r="5516" spans="9:13" x14ac:dyDescent="0.25">
      <c r="I5516" s="135">
        <v>41716</v>
      </c>
      <c r="J5516" s="136">
        <v>1872.25</v>
      </c>
      <c r="K5516" s="136">
        <v>14676.63</v>
      </c>
      <c r="L5516" s="138">
        <f t="shared" si="180"/>
        <v>7.2195951216625903E-3</v>
      </c>
      <c r="M5516" s="138">
        <f t="shared" si="181"/>
        <v>-6.2220181846252189E-3</v>
      </c>
    </row>
    <row r="5517" spans="9:13" x14ac:dyDescent="0.25">
      <c r="I5517" s="135">
        <v>41717</v>
      </c>
      <c r="J5517" s="136">
        <v>1860.77</v>
      </c>
      <c r="K5517" s="136">
        <v>14455.76</v>
      </c>
      <c r="L5517" s="138">
        <f t="shared" si="180"/>
        <v>-6.1316597676592428E-3</v>
      </c>
      <c r="M5517" s="138">
        <f t="shared" si="181"/>
        <v>-1.5049095057925354E-2</v>
      </c>
    </row>
    <row r="5518" spans="9:13" x14ac:dyDescent="0.25">
      <c r="I5518" s="135">
        <v>41718</v>
      </c>
      <c r="J5518" s="136">
        <v>1872.01</v>
      </c>
      <c r="K5518" s="136">
        <v>14454.23</v>
      </c>
      <c r="L5518" s="138">
        <f t="shared" si="180"/>
        <v>6.0405101114054983E-3</v>
      </c>
      <c r="M5518" s="138">
        <f t="shared" si="181"/>
        <v>-1.058401633674504E-4</v>
      </c>
    </row>
    <row r="5519" spans="9:13" x14ac:dyDescent="0.25">
      <c r="I5519" s="135">
        <v>41719</v>
      </c>
      <c r="J5519" s="136">
        <v>1866.52</v>
      </c>
      <c r="K5519" s="136">
        <v>14407.32</v>
      </c>
      <c r="L5519" s="138">
        <f t="shared" si="180"/>
        <v>-2.9326766416846112E-3</v>
      </c>
      <c r="M5519" s="138">
        <f t="shared" si="181"/>
        <v>-3.2454167395980179E-3</v>
      </c>
    </row>
    <row r="5520" spans="9:13" x14ac:dyDescent="0.25">
      <c r="I5520" s="135">
        <v>41722</v>
      </c>
      <c r="J5520" s="136">
        <v>1857.44</v>
      </c>
      <c r="K5520" s="136">
        <v>14341.02</v>
      </c>
      <c r="L5520" s="138">
        <f t="shared" si="180"/>
        <v>-4.8646679381951045E-3</v>
      </c>
      <c r="M5520" s="138">
        <f t="shared" si="181"/>
        <v>-4.6018274044027111E-3</v>
      </c>
    </row>
    <row r="5521" spans="9:13" x14ac:dyDescent="0.25">
      <c r="I5521" s="135">
        <v>41723</v>
      </c>
      <c r="J5521" s="136">
        <v>1865.62</v>
      </c>
      <c r="K5521" s="136">
        <v>14134.53</v>
      </c>
      <c r="L5521" s="138">
        <f t="shared" si="180"/>
        <v>4.4039107588938736E-3</v>
      </c>
      <c r="M5521" s="138">
        <f t="shared" si="181"/>
        <v>-1.439855742478567E-2</v>
      </c>
    </row>
    <row r="5522" spans="9:13" x14ac:dyDescent="0.25">
      <c r="I5522" s="135">
        <v>41724</v>
      </c>
      <c r="J5522" s="136">
        <v>1852.56</v>
      </c>
      <c r="K5522" s="136">
        <v>14032.78</v>
      </c>
      <c r="L5522" s="138">
        <f t="shared" si="180"/>
        <v>-7.0003537697923193E-3</v>
      </c>
      <c r="M5522" s="138">
        <f t="shared" si="181"/>
        <v>-7.1986829417037563E-3</v>
      </c>
    </row>
    <row r="5523" spans="9:13" x14ac:dyDescent="0.25">
      <c r="I5523" s="135">
        <v>41725</v>
      </c>
      <c r="J5523" s="136">
        <v>1849.04</v>
      </c>
      <c r="K5523" s="136">
        <v>14037.48</v>
      </c>
      <c r="L5523" s="138">
        <f t="shared" si="180"/>
        <v>-1.9000734119272692E-3</v>
      </c>
      <c r="M5523" s="138">
        <f t="shared" si="181"/>
        <v>3.3493007087682616E-4</v>
      </c>
    </row>
    <row r="5524" spans="9:13" x14ac:dyDescent="0.25">
      <c r="I5524" s="135">
        <v>41726</v>
      </c>
      <c r="J5524" s="136">
        <v>1857.62</v>
      </c>
      <c r="K5524" s="136">
        <v>14273.32</v>
      </c>
      <c r="L5524" s="138">
        <f t="shared" si="180"/>
        <v>4.640245749145463E-3</v>
      </c>
      <c r="M5524" s="138">
        <f t="shared" si="181"/>
        <v>1.6800736314495204E-2</v>
      </c>
    </row>
    <row r="5525" spans="9:13" x14ac:dyDescent="0.25">
      <c r="I5525" s="135">
        <v>41729</v>
      </c>
      <c r="J5525" s="136">
        <v>1872.34</v>
      </c>
      <c r="K5525" s="136">
        <v>14298.92</v>
      </c>
      <c r="L5525" s="138">
        <f t="shared" si="180"/>
        <v>7.9241179573863486E-3</v>
      </c>
      <c r="M5525" s="138">
        <f t="shared" si="181"/>
        <v>1.7935560892630702E-3</v>
      </c>
    </row>
    <row r="5526" spans="9:13" x14ac:dyDescent="0.25">
      <c r="I5526" s="135">
        <v>41730</v>
      </c>
      <c r="J5526" s="136">
        <v>1885.52</v>
      </c>
      <c r="K5526" s="136">
        <v>14297.44</v>
      </c>
      <c r="L5526" s="138">
        <f t="shared" si="180"/>
        <v>7.0393197816636215E-3</v>
      </c>
      <c r="M5526" s="138">
        <f t="shared" si="181"/>
        <v>-1.0350432060600125E-4</v>
      </c>
    </row>
    <row r="5527" spans="9:13" x14ac:dyDescent="0.25">
      <c r="I5527" s="135">
        <v>41731</v>
      </c>
      <c r="J5527" s="136">
        <v>1890.9</v>
      </c>
      <c r="K5527" s="136">
        <v>14298.84</v>
      </c>
      <c r="L5527" s="138">
        <f t="shared" si="180"/>
        <v>2.8533242818957684E-3</v>
      </c>
      <c r="M5527" s="138">
        <f t="shared" si="181"/>
        <v>9.7919627569665352E-5</v>
      </c>
    </row>
    <row r="5528" spans="9:13" x14ac:dyDescent="0.25">
      <c r="I5528" s="135">
        <v>41732</v>
      </c>
      <c r="J5528" s="136">
        <v>1888.77</v>
      </c>
      <c r="K5528" s="136">
        <v>14282.55</v>
      </c>
      <c r="L5528" s="138">
        <f t="shared" si="180"/>
        <v>-1.1264477233064198E-3</v>
      </c>
      <c r="M5528" s="138">
        <f t="shared" si="181"/>
        <v>-1.1392532541101847E-3</v>
      </c>
    </row>
    <row r="5529" spans="9:13" x14ac:dyDescent="0.25">
      <c r="I5529" s="135">
        <v>41733</v>
      </c>
      <c r="J5529" s="136">
        <v>1865.09</v>
      </c>
      <c r="K5529" s="136">
        <v>14298.89</v>
      </c>
      <c r="L5529" s="138">
        <f t="shared" si="180"/>
        <v>-1.2537259698110445E-2</v>
      </c>
      <c r="M5529" s="138">
        <f t="shared" si="181"/>
        <v>1.1440534078298445E-3</v>
      </c>
    </row>
    <row r="5530" spans="9:13" x14ac:dyDescent="0.25">
      <c r="I5530" s="135">
        <v>41736</v>
      </c>
      <c r="J5530" s="136">
        <v>1845.04</v>
      </c>
      <c r="K5530" s="136">
        <v>14302.95</v>
      </c>
      <c r="L5530" s="138">
        <f t="shared" si="180"/>
        <v>-1.0750151467221396E-2</v>
      </c>
      <c r="M5530" s="138">
        <f t="shared" si="181"/>
        <v>2.839381238684478E-4</v>
      </c>
    </row>
    <row r="5531" spans="9:13" x14ac:dyDescent="0.25">
      <c r="I5531" s="135">
        <v>41737</v>
      </c>
      <c r="J5531" s="136">
        <v>1851.96</v>
      </c>
      <c r="K5531" s="136">
        <v>14496.39</v>
      </c>
      <c r="L5531" s="138">
        <f t="shared" si="180"/>
        <v>3.7505961930365049E-3</v>
      </c>
      <c r="M5531" s="138">
        <f t="shared" si="181"/>
        <v>1.3524482711608353E-2</v>
      </c>
    </row>
    <row r="5532" spans="9:13" x14ac:dyDescent="0.25">
      <c r="I5532" s="135">
        <v>41738</v>
      </c>
      <c r="J5532" s="136">
        <v>1872.18</v>
      </c>
      <c r="K5532" s="136">
        <v>14572.88</v>
      </c>
      <c r="L5532" s="138">
        <f t="shared" si="180"/>
        <v>1.0918162379317062E-2</v>
      </c>
      <c r="M5532" s="138">
        <f t="shared" si="181"/>
        <v>5.2764860768784354E-3</v>
      </c>
    </row>
    <row r="5533" spans="9:13" x14ac:dyDescent="0.25">
      <c r="I5533" s="135">
        <v>41739</v>
      </c>
      <c r="J5533" s="136">
        <v>1833.08</v>
      </c>
      <c r="K5533" s="136">
        <v>14761.23</v>
      </c>
      <c r="L5533" s="138">
        <f t="shared" si="180"/>
        <v>-2.0884743988291796E-2</v>
      </c>
      <c r="M5533" s="138">
        <f t="shared" si="181"/>
        <v>1.2924692991364808E-2</v>
      </c>
    </row>
    <row r="5534" spans="9:13" x14ac:dyDescent="0.25">
      <c r="I5534" s="135">
        <v>41740</v>
      </c>
      <c r="J5534" s="136">
        <v>1815.69</v>
      </c>
      <c r="K5534" s="136">
        <v>14689.57</v>
      </c>
      <c r="L5534" s="138">
        <f t="shared" si="180"/>
        <v>-9.4867654439521869E-3</v>
      </c>
      <c r="M5534" s="138">
        <f t="shared" si="181"/>
        <v>-4.8546089993855429E-3</v>
      </c>
    </row>
    <row r="5535" spans="9:13" x14ac:dyDescent="0.25">
      <c r="I5535" s="135">
        <v>41743</v>
      </c>
      <c r="J5535" s="136">
        <v>1830.61</v>
      </c>
      <c r="K5535" s="136">
        <v>14769.21</v>
      </c>
      <c r="L5535" s="138">
        <f t="shared" si="180"/>
        <v>8.2172617572382096E-3</v>
      </c>
      <c r="M5535" s="138">
        <f t="shared" si="181"/>
        <v>5.4215337821324535E-3</v>
      </c>
    </row>
    <row r="5536" spans="9:13" x14ac:dyDescent="0.25">
      <c r="I5536" s="135">
        <v>41744</v>
      </c>
      <c r="J5536" s="136">
        <v>1842.98</v>
      </c>
      <c r="K5536" s="136">
        <v>14619.67</v>
      </c>
      <c r="L5536" s="138">
        <f t="shared" si="180"/>
        <v>6.7573104047285431E-3</v>
      </c>
      <c r="M5536" s="138">
        <f t="shared" si="181"/>
        <v>-1.0125118405114361E-2</v>
      </c>
    </row>
    <row r="5537" spans="9:13" x14ac:dyDescent="0.25">
      <c r="I5537" s="135">
        <v>41745</v>
      </c>
      <c r="J5537" s="136">
        <v>1862.31</v>
      </c>
      <c r="K5537" s="136">
        <v>14648.56</v>
      </c>
      <c r="L5537" s="138">
        <f t="shared" si="180"/>
        <v>1.0488448056951202E-2</v>
      </c>
      <c r="M5537" s="138">
        <f t="shared" si="181"/>
        <v>1.9761047957990445E-3</v>
      </c>
    </row>
    <row r="5538" spans="9:13" x14ac:dyDescent="0.25">
      <c r="I5538" s="135">
        <v>41750</v>
      </c>
      <c r="J5538" s="136">
        <v>1871.89</v>
      </c>
      <c r="K5538" s="136">
        <v>14691.51</v>
      </c>
      <c r="L5538" s="138">
        <f t="shared" si="180"/>
        <v>5.144148933314086E-3</v>
      </c>
      <c r="M5538" s="138">
        <f t="shared" si="181"/>
        <v>2.9320288137537568E-3</v>
      </c>
    </row>
    <row r="5539" spans="9:13" x14ac:dyDescent="0.25">
      <c r="I5539" s="135">
        <v>41751</v>
      </c>
      <c r="J5539" s="136">
        <v>1879.55</v>
      </c>
      <c r="K5539" s="136">
        <v>14800.99</v>
      </c>
      <c r="L5539" s="138">
        <f t="shared" si="180"/>
        <v>4.0921207976963676E-3</v>
      </c>
      <c r="M5539" s="138">
        <f t="shared" si="181"/>
        <v>7.4519229133015981E-3</v>
      </c>
    </row>
    <row r="5540" spans="9:13" x14ac:dyDescent="0.25">
      <c r="I5540" s="135">
        <v>41752</v>
      </c>
      <c r="J5540" s="136">
        <v>1875.39</v>
      </c>
      <c r="K5540" s="136">
        <v>14949.74</v>
      </c>
      <c r="L5540" s="138">
        <f t="shared" si="180"/>
        <v>-2.2132957356813358E-3</v>
      </c>
      <c r="M5540" s="138">
        <f t="shared" si="181"/>
        <v>1.0050003411933931E-2</v>
      </c>
    </row>
    <row r="5541" spans="9:13" x14ac:dyDescent="0.25">
      <c r="I5541" s="135">
        <v>41753</v>
      </c>
      <c r="J5541" s="136">
        <v>1878.61</v>
      </c>
      <c r="K5541" s="136">
        <v>15129.66</v>
      </c>
      <c r="L5541" s="138">
        <f t="shared" si="180"/>
        <v>1.7169762022831516E-3</v>
      </c>
      <c r="M5541" s="138">
        <f t="shared" si="181"/>
        <v>1.2034991912902838E-2</v>
      </c>
    </row>
    <row r="5542" spans="9:13" x14ac:dyDescent="0.25">
      <c r="I5542" s="135">
        <v>41754</v>
      </c>
      <c r="J5542" s="136">
        <v>1863.4</v>
      </c>
      <c r="K5542" s="136">
        <v>15099.65</v>
      </c>
      <c r="L5542" s="138">
        <f t="shared" si="180"/>
        <v>-8.0964117086568307E-3</v>
      </c>
      <c r="M5542" s="138">
        <f t="shared" si="181"/>
        <v>-1.9835211101901971E-3</v>
      </c>
    </row>
    <row r="5543" spans="9:13" x14ac:dyDescent="0.25">
      <c r="I5543" s="135">
        <v>41757</v>
      </c>
      <c r="J5543" s="136">
        <v>1869.43</v>
      </c>
      <c r="K5543" s="136">
        <v>15093.64</v>
      </c>
      <c r="L5543" s="138">
        <f t="shared" si="180"/>
        <v>3.2360201781689237E-3</v>
      </c>
      <c r="M5543" s="138">
        <f t="shared" si="181"/>
        <v>-3.9802247071953447E-4</v>
      </c>
    </row>
    <row r="5544" spans="9:13" x14ac:dyDescent="0.25">
      <c r="I5544" s="135">
        <v>41758</v>
      </c>
      <c r="J5544" s="136">
        <v>1878.33</v>
      </c>
      <c r="K5544" s="136">
        <v>15247.13</v>
      </c>
      <c r="L5544" s="138">
        <f t="shared" si="180"/>
        <v>4.7608094445899894E-3</v>
      </c>
      <c r="M5544" s="138">
        <f t="shared" si="181"/>
        <v>1.0169183841671047E-2</v>
      </c>
    </row>
    <row r="5545" spans="9:13" x14ac:dyDescent="0.25">
      <c r="I5545" s="135">
        <v>41759</v>
      </c>
      <c r="J5545" s="136">
        <v>1883.95</v>
      </c>
      <c r="K5545" s="136">
        <v>15528.38</v>
      </c>
      <c r="L5545" s="138">
        <f t="shared" si="180"/>
        <v>2.9920195066895161E-3</v>
      </c>
      <c r="M5545" s="138">
        <f t="shared" si="181"/>
        <v>1.8446094445315284E-2</v>
      </c>
    </row>
    <row r="5546" spans="9:13" x14ac:dyDescent="0.25">
      <c r="I5546" s="135">
        <v>41761</v>
      </c>
      <c r="J5546" s="136">
        <v>1881.14</v>
      </c>
      <c r="K5546" s="136">
        <v>15572.52</v>
      </c>
      <c r="L5546" s="138">
        <f t="shared" si="180"/>
        <v>-1.4915470155789407E-3</v>
      </c>
      <c r="M5546" s="138">
        <f t="shared" si="181"/>
        <v>2.8425373413067711E-3</v>
      </c>
    </row>
    <row r="5547" spans="9:13" x14ac:dyDescent="0.25">
      <c r="I5547" s="135">
        <v>41764</v>
      </c>
      <c r="J5547" s="136">
        <v>1884.66</v>
      </c>
      <c r="K5547" s="136">
        <v>15636.6</v>
      </c>
      <c r="L5547" s="138">
        <f t="shared" si="180"/>
        <v>1.8712057582104371E-3</v>
      </c>
      <c r="M5547" s="138">
        <f t="shared" si="181"/>
        <v>4.1149409344152345E-3</v>
      </c>
    </row>
    <row r="5548" spans="9:13" x14ac:dyDescent="0.25">
      <c r="I5548" s="135">
        <v>41765</v>
      </c>
      <c r="J5548" s="136">
        <v>1867.72</v>
      </c>
      <c r="K5548" s="136">
        <v>15605.98</v>
      </c>
      <c r="L5548" s="138">
        <f t="shared" si="180"/>
        <v>-8.9883586429382774E-3</v>
      </c>
      <c r="M5548" s="138">
        <f t="shared" si="181"/>
        <v>-1.958226212859624E-3</v>
      </c>
    </row>
    <row r="5549" spans="9:13" x14ac:dyDescent="0.25">
      <c r="I5549" s="135">
        <v>41766</v>
      </c>
      <c r="J5549" s="136">
        <v>1878.21</v>
      </c>
      <c r="K5549" s="136">
        <v>15677</v>
      </c>
      <c r="L5549" s="138">
        <f t="shared" si="180"/>
        <v>5.6164735613475304E-3</v>
      </c>
      <c r="M5549" s="138">
        <f t="shared" si="181"/>
        <v>4.5508196217091419E-3</v>
      </c>
    </row>
    <row r="5550" spans="9:13" x14ac:dyDescent="0.25">
      <c r="I5550" s="135">
        <v>41767</v>
      </c>
      <c r="J5550" s="136">
        <v>1875.63</v>
      </c>
      <c r="K5550" s="136">
        <v>15851.4</v>
      </c>
      <c r="L5550" s="138">
        <f t="shared" si="180"/>
        <v>-1.3736483140862456E-3</v>
      </c>
      <c r="M5550" s="138">
        <f t="shared" si="181"/>
        <v>1.1124577406391506E-2</v>
      </c>
    </row>
    <row r="5551" spans="9:13" x14ac:dyDescent="0.25">
      <c r="I5551" s="135">
        <v>41768</v>
      </c>
      <c r="J5551" s="136">
        <v>1878.48</v>
      </c>
      <c r="K5551" s="136">
        <v>15881.39</v>
      </c>
      <c r="L5551" s="138">
        <f t="shared" si="180"/>
        <v>1.5194894515442325E-3</v>
      </c>
      <c r="M5551" s="138">
        <f t="shared" si="181"/>
        <v>1.8919464526792448E-3</v>
      </c>
    </row>
    <row r="5552" spans="9:13" x14ac:dyDescent="0.25">
      <c r="I5552" s="135">
        <v>41771</v>
      </c>
      <c r="J5552" s="136">
        <v>1896.65</v>
      </c>
      <c r="K5552" s="136">
        <v>16112.52</v>
      </c>
      <c r="L5552" s="138">
        <f t="shared" si="180"/>
        <v>9.6727141092798827E-3</v>
      </c>
      <c r="M5552" s="138">
        <f t="shared" si="181"/>
        <v>1.4553512003672288E-2</v>
      </c>
    </row>
    <row r="5553" spans="9:13" x14ac:dyDescent="0.25">
      <c r="I5553" s="135">
        <v>41772</v>
      </c>
      <c r="J5553" s="136">
        <v>1897.45</v>
      </c>
      <c r="K5553" s="136">
        <v>15815.85</v>
      </c>
      <c r="L5553" s="138">
        <f t="shared" si="180"/>
        <v>4.2179632509949355E-4</v>
      </c>
      <c r="M5553" s="138">
        <f t="shared" si="181"/>
        <v>-1.8412389868251524E-2</v>
      </c>
    </row>
    <row r="5554" spans="9:13" x14ac:dyDescent="0.25">
      <c r="I5554" s="135">
        <v>41773</v>
      </c>
      <c r="J5554" s="136">
        <v>1888.53</v>
      </c>
      <c r="K5554" s="136">
        <v>15758.68</v>
      </c>
      <c r="L5554" s="138">
        <f t="shared" si="180"/>
        <v>-4.7010461408733151E-3</v>
      </c>
      <c r="M5554" s="138">
        <f t="shared" si="181"/>
        <v>-3.6147282631031575E-3</v>
      </c>
    </row>
    <row r="5555" spans="9:13" x14ac:dyDescent="0.25">
      <c r="I5555" s="135">
        <v>41774</v>
      </c>
      <c r="J5555" s="136">
        <v>1870.85</v>
      </c>
      <c r="K5555" s="136">
        <v>15792.3</v>
      </c>
      <c r="L5555" s="138">
        <f t="shared" si="180"/>
        <v>-9.3617787379602461E-3</v>
      </c>
      <c r="M5555" s="138">
        <f t="shared" si="181"/>
        <v>2.1334274190477234E-3</v>
      </c>
    </row>
    <row r="5556" spans="9:13" x14ac:dyDescent="0.25">
      <c r="I5556" s="135">
        <v>41775</v>
      </c>
      <c r="J5556" s="136">
        <v>1877.86</v>
      </c>
      <c r="K5556" s="136">
        <v>15751.73</v>
      </c>
      <c r="L5556" s="138">
        <f t="shared" si="180"/>
        <v>3.7469599379960934E-3</v>
      </c>
      <c r="M5556" s="138">
        <f t="shared" si="181"/>
        <v>-2.5689734870791279E-3</v>
      </c>
    </row>
    <row r="5557" spans="9:13" x14ac:dyDescent="0.25">
      <c r="I5557" s="135">
        <v>41778</v>
      </c>
      <c r="J5557" s="136">
        <v>1885.08</v>
      </c>
      <c r="K5557" s="136">
        <v>15670.95</v>
      </c>
      <c r="L5557" s="138">
        <f t="shared" si="180"/>
        <v>3.8448020619215638E-3</v>
      </c>
      <c r="M5557" s="138">
        <f t="shared" si="181"/>
        <v>-5.1283255870941688E-3</v>
      </c>
    </row>
    <row r="5558" spans="9:13" x14ac:dyDescent="0.25">
      <c r="I5558" s="135">
        <v>41779</v>
      </c>
      <c r="J5558" s="136">
        <v>1872.83</v>
      </c>
      <c r="K5558" s="136">
        <v>15676.32</v>
      </c>
      <c r="L5558" s="138">
        <f t="shared" si="180"/>
        <v>-6.4983979459757677E-3</v>
      </c>
      <c r="M5558" s="138">
        <f t="shared" si="181"/>
        <v>3.4267226939011235E-4</v>
      </c>
    </row>
    <row r="5559" spans="9:13" x14ac:dyDescent="0.25">
      <c r="I5559" s="135">
        <v>41780</v>
      </c>
      <c r="J5559" s="136">
        <v>1888.03</v>
      </c>
      <c r="K5559" s="136">
        <v>15642.04</v>
      </c>
      <c r="L5559" s="138">
        <f t="shared" si="180"/>
        <v>8.1160596530384741E-3</v>
      </c>
      <c r="M5559" s="138">
        <f t="shared" si="181"/>
        <v>-2.1867377037467235E-3</v>
      </c>
    </row>
    <row r="5560" spans="9:13" x14ac:dyDescent="0.25">
      <c r="I5560" s="135">
        <v>41781</v>
      </c>
      <c r="J5560" s="136">
        <v>1892.49</v>
      </c>
      <c r="K5560" s="136">
        <v>15741.4</v>
      </c>
      <c r="L5560" s="138">
        <f t="shared" si="180"/>
        <v>2.36225059983159E-3</v>
      </c>
      <c r="M5560" s="138">
        <f t="shared" si="181"/>
        <v>6.3521126400391996E-3</v>
      </c>
    </row>
    <row r="5561" spans="9:13" x14ac:dyDescent="0.25">
      <c r="I5561" s="135">
        <v>41782</v>
      </c>
      <c r="J5561" s="136">
        <v>1900.53</v>
      </c>
      <c r="K5561" s="136">
        <v>15788.07</v>
      </c>
      <c r="L5561" s="138">
        <f t="shared" si="180"/>
        <v>4.2483711935069474E-3</v>
      </c>
      <c r="M5561" s="138">
        <f t="shared" si="181"/>
        <v>2.96479347453213E-3</v>
      </c>
    </row>
    <row r="5562" spans="9:13" x14ac:dyDescent="0.25">
      <c r="I5562" s="135">
        <v>41785</v>
      </c>
      <c r="J5562" s="136">
        <v>1900.53</v>
      </c>
      <c r="K5562" s="136">
        <v>15783.79</v>
      </c>
      <c r="L5562" s="138">
        <f t="shared" si="180"/>
        <v>0</v>
      </c>
      <c r="M5562" s="138">
        <f t="shared" si="181"/>
        <v>-2.7109076663574684E-4</v>
      </c>
    </row>
    <row r="5563" spans="9:13" x14ac:dyDescent="0.25">
      <c r="I5563" s="135">
        <v>41786</v>
      </c>
      <c r="J5563" s="136">
        <v>1911.91</v>
      </c>
      <c r="K5563" s="136">
        <v>15770.34</v>
      </c>
      <c r="L5563" s="138">
        <f t="shared" si="180"/>
        <v>5.9878034022089154E-3</v>
      </c>
      <c r="M5563" s="138">
        <f t="shared" si="181"/>
        <v>-8.5214007535583825E-4</v>
      </c>
    </row>
    <row r="5564" spans="9:13" x14ac:dyDescent="0.25">
      <c r="I5564" s="135">
        <v>41787</v>
      </c>
      <c r="J5564" s="136">
        <v>1909.78</v>
      </c>
      <c r="K5564" s="136">
        <v>15663.09</v>
      </c>
      <c r="L5564" s="138">
        <f t="shared" si="180"/>
        <v>-1.1140691768964592E-3</v>
      </c>
      <c r="M5564" s="138">
        <f t="shared" si="181"/>
        <v>-6.800741138111163E-3</v>
      </c>
    </row>
    <row r="5565" spans="9:13" x14ac:dyDescent="0.25">
      <c r="I5565" s="135">
        <v>41788</v>
      </c>
      <c r="J5565" s="136">
        <v>1920.03</v>
      </c>
      <c r="K5565" s="136">
        <v>15672.46</v>
      </c>
      <c r="L5565" s="138">
        <f t="shared" si="180"/>
        <v>5.3671103477887505E-3</v>
      </c>
      <c r="M5565" s="138">
        <f t="shared" si="181"/>
        <v>5.9822167911944462E-4</v>
      </c>
    </row>
    <row r="5566" spans="9:13" x14ac:dyDescent="0.25">
      <c r="I5566" s="135">
        <v>41789</v>
      </c>
      <c r="J5566" s="136">
        <v>1923.57</v>
      </c>
      <c r="K5566" s="136">
        <v>15753.25</v>
      </c>
      <c r="L5566" s="138">
        <f t="shared" si="180"/>
        <v>1.8437211918563583E-3</v>
      </c>
      <c r="M5566" s="138">
        <f t="shared" si="181"/>
        <v>5.1549022935774525E-3</v>
      </c>
    </row>
    <row r="5567" spans="9:13" x14ac:dyDescent="0.25">
      <c r="I5567" s="135">
        <v>41792</v>
      </c>
      <c r="J5567" s="136">
        <v>1924.97</v>
      </c>
      <c r="K5567" s="136">
        <v>15740.19</v>
      </c>
      <c r="L5567" s="138">
        <f t="shared" si="180"/>
        <v>7.278133886471982E-4</v>
      </c>
      <c r="M5567" s="138">
        <f t="shared" si="181"/>
        <v>-8.2903527843457639E-4</v>
      </c>
    </row>
    <row r="5568" spans="9:13" x14ac:dyDescent="0.25">
      <c r="I5568" s="135">
        <v>41793</v>
      </c>
      <c r="J5568" s="136">
        <v>1924.24</v>
      </c>
      <c r="K5568" s="136">
        <v>15754</v>
      </c>
      <c r="L5568" s="138">
        <f t="shared" si="180"/>
        <v>-3.792266892471146E-4</v>
      </c>
      <c r="M5568" s="138">
        <f t="shared" si="181"/>
        <v>8.7737187416412959E-4</v>
      </c>
    </row>
    <row r="5569" spans="9:13" x14ac:dyDescent="0.25">
      <c r="I5569" s="135">
        <v>41794</v>
      </c>
      <c r="J5569" s="136">
        <v>1927.88</v>
      </c>
      <c r="K5569" s="136">
        <v>15667.79</v>
      </c>
      <c r="L5569" s="138">
        <f t="shared" si="180"/>
        <v>1.8916559264957073E-3</v>
      </c>
      <c r="M5569" s="138">
        <f t="shared" si="181"/>
        <v>-5.472261013075989E-3</v>
      </c>
    </row>
    <row r="5570" spans="9:13" x14ac:dyDescent="0.25">
      <c r="I5570" s="135">
        <v>41795</v>
      </c>
      <c r="J5570" s="136">
        <v>1940.46</v>
      </c>
      <c r="K5570" s="136">
        <v>15909.82</v>
      </c>
      <c r="L5570" s="138">
        <f t="shared" si="180"/>
        <v>6.5253024047139483E-3</v>
      </c>
      <c r="M5570" s="138">
        <f t="shared" si="181"/>
        <v>1.5447615777336741E-2</v>
      </c>
    </row>
    <row r="5571" spans="9:13" x14ac:dyDescent="0.25">
      <c r="I5571" s="135">
        <v>41796</v>
      </c>
      <c r="J5571" s="136">
        <v>1949.44</v>
      </c>
      <c r="K5571" s="136">
        <v>15957.13</v>
      </c>
      <c r="L5571" s="138">
        <f t="shared" si="180"/>
        <v>4.6277686734073455E-3</v>
      </c>
      <c r="M5571" s="138">
        <f t="shared" si="181"/>
        <v>2.9736351511204708E-3</v>
      </c>
    </row>
    <row r="5572" spans="9:13" x14ac:dyDescent="0.25">
      <c r="I5572" s="135">
        <v>41799</v>
      </c>
      <c r="J5572" s="136">
        <v>1951.27</v>
      </c>
      <c r="K5572" s="136">
        <v>16050.64</v>
      </c>
      <c r="L5572" s="138">
        <f t="shared" si="180"/>
        <v>9.3873112278394159E-4</v>
      </c>
      <c r="M5572" s="138">
        <f t="shared" si="181"/>
        <v>5.8600763420489912E-3</v>
      </c>
    </row>
    <row r="5573" spans="9:13" x14ac:dyDescent="0.25">
      <c r="I5573" s="135">
        <v>41800</v>
      </c>
      <c r="J5573" s="136">
        <v>1950.79</v>
      </c>
      <c r="K5573" s="136">
        <v>16051.58</v>
      </c>
      <c r="L5573" s="138">
        <f t="shared" si="180"/>
        <v>-2.4599363491470589E-4</v>
      </c>
      <c r="M5573" s="138">
        <f t="shared" si="181"/>
        <v>5.8564642905236762E-5</v>
      </c>
    </row>
    <row r="5574" spans="9:13" x14ac:dyDescent="0.25">
      <c r="I5574" s="135">
        <v>41801</v>
      </c>
      <c r="J5574" s="136">
        <v>1943.89</v>
      </c>
      <c r="K5574" s="136">
        <v>16075.62</v>
      </c>
      <c r="L5574" s="138">
        <f t="shared" si="180"/>
        <v>-3.5370285884179556E-3</v>
      </c>
      <c r="M5574" s="138">
        <f t="shared" si="181"/>
        <v>1.4976718802760147E-3</v>
      </c>
    </row>
    <row r="5575" spans="9:13" x14ac:dyDescent="0.25">
      <c r="I5575" s="135">
        <v>41802</v>
      </c>
      <c r="J5575" s="136">
        <v>1930.11</v>
      </c>
      <c r="K5575" s="136">
        <v>16236.02</v>
      </c>
      <c r="L5575" s="138">
        <f t="shared" ref="L5575:L5638" si="182">(J5575-J5574)/J5574</f>
        <v>-7.0888784859226596E-3</v>
      </c>
      <c r="M5575" s="138">
        <f t="shared" ref="M5575:M5638" si="183">(K5575-K5574)/K5574</f>
        <v>9.9778422231926126E-3</v>
      </c>
    </row>
    <row r="5576" spans="9:13" x14ac:dyDescent="0.25">
      <c r="I5576" s="135">
        <v>41803</v>
      </c>
      <c r="J5576" s="136">
        <v>1936.16</v>
      </c>
      <c r="K5576" s="136">
        <v>16210.72</v>
      </c>
      <c r="L5576" s="138">
        <f t="shared" si="182"/>
        <v>3.1345363735746576E-3</v>
      </c>
      <c r="M5576" s="138">
        <f t="shared" si="183"/>
        <v>-1.5582636631391862E-3</v>
      </c>
    </row>
    <row r="5577" spans="9:13" x14ac:dyDescent="0.25">
      <c r="I5577" s="135">
        <v>41806</v>
      </c>
      <c r="J5577" s="136">
        <v>1937.78</v>
      </c>
      <c r="K5577" s="136">
        <v>16254.8</v>
      </c>
      <c r="L5577" s="138">
        <f t="shared" si="182"/>
        <v>8.3670771010654638E-4</v>
      </c>
      <c r="M5577" s="138">
        <f t="shared" si="183"/>
        <v>2.7191882902178268E-3</v>
      </c>
    </row>
    <row r="5578" spans="9:13" x14ac:dyDescent="0.25">
      <c r="I5578" s="135">
        <v>41807</v>
      </c>
      <c r="J5578" s="136">
        <v>1941.99</v>
      </c>
      <c r="K5578" s="136">
        <v>16325.41</v>
      </c>
      <c r="L5578" s="138">
        <f t="shared" si="182"/>
        <v>2.1725892516178493E-3</v>
      </c>
      <c r="M5578" s="138">
        <f t="shared" si="183"/>
        <v>4.3439476339297064E-3</v>
      </c>
    </row>
    <row r="5579" spans="9:13" x14ac:dyDescent="0.25">
      <c r="I5579" s="135">
        <v>41808</v>
      </c>
      <c r="J5579" s="136">
        <v>1956.98</v>
      </c>
      <c r="K5579" s="136">
        <v>16416.82</v>
      </c>
      <c r="L5579" s="138">
        <f t="shared" si="182"/>
        <v>7.7188862970458188E-3</v>
      </c>
      <c r="M5579" s="138">
        <f t="shared" si="183"/>
        <v>5.5992468183034827E-3</v>
      </c>
    </row>
    <row r="5580" spans="9:13" x14ac:dyDescent="0.25">
      <c r="I5580" s="135">
        <v>41809</v>
      </c>
      <c r="J5580" s="136">
        <v>1959.48</v>
      </c>
      <c r="K5580" s="136">
        <v>16665.330000000002</v>
      </c>
      <c r="L5580" s="138">
        <f t="shared" si="182"/>
        <v>1.2774785639096977E-3</v>
      </c>
      <c r="M5580" s="138">
        <f t="shared" si="183"/>
        <v>1.5137523588612291E-2</v>
      </c>
    </row>
    <row r="5581" spans="9:13" x14ac:dyDescent="0.25">
      <c r="I5581" s="135">
        <v>41810</v>
      </c>
      <c r="J5581" s="136">
        <v>1962.87</v>
      </c>
      <c r="K5581" s="136">
        <v>16641.54</v>
      </c>
      <c r="L5581" s="138">
        <f t="shared" si="182"/>
        <v>1.7300508298119259E-3</v>
      </c>
      <c r="M5581" s="138">
        <f t="shared" si="183"/>
        <v>-1.4275144866618826E-3</v>
      </c>
    </row>
    <row r="5582" spans="9:13" x14ac:dyDescent="0.25">
      <c r="I5582" s="135">
        <v>41813</v>
      </c>
      <c r="J5582" s="136">
        <v>1962.61</v>
      </c>
      <c r="K5582" s="136">
        <v>16636.900000000001</v>
      </c>
      <c r="L5582" s="138">
        <f t="shared" si="182"/>
        <v>-1.3245910325186637E-4</v>
      </c>
      <c r="M5582" s="138">
        <f t="shared" si="183"/>
        <v>-2.7882034955896016E-4</v>
      </c>
    </row>
    <row r="5583" spans="9:13" x14ac:dyDescent="0.25">
      <c r="I5583" s="135">
        <v>41814</v>
      </c>
      <c r="J5583" s="136">
        <v>1949.98</v>
      </c>
      <c r="K5583" s="136">
        <v>16490.87</v>
      </c>
      <c r="L5583" s="138">
        <f t="shared" si="182"/>
        <v>-6.4353080846423294E-3</v>
      </c>
      <c r="M5583" s="138">
        <f t="shared" si="183"/>
        <v>-8.7774765731598106E-3</v>
      </c>
    </row>
    <row r="5584" spans="9:13" x14ac:dyDescent="0.25">
      <c r="I5584" s="135">
        <v>41815</v>
      </c>
      <c r="J5584" s="136">
        <v>1959.53</v>
      </c>
      <c r="K5584" s="136">
        <v>16494.349999999999</v>
      </c>
      <c r="L5584" s="138">
        <f t="shared" si="182"/>
        <v>4.8974861280628289E-3</v>
      </c>
      <c r="M5584" s="138">
        <f t="shared" si="183"/>
        <v>2.1102585855079591E-4</v>
      </c>
    </row>
    <row r="5585" spans="9:13" x14ac:dyDescent="0.25">
      <c r="I5585" s="135">
        <v>41816</v>
      </c>
      <c r="J5585" s="136">
        <v>1957.22</v>
      </c>
      <c r="K5585" s="136">
        <v>16553.740000000002</v>
      </c>
      <c r="L5585" s="138">
        <f t="shared" si="182"/>
        <v>-1.178854112976043E-3</v>
      </c>
      <c r="M5585" s="138">
        <f t="shared" si="183"/>
        <v>3.6006268813262156E-3</v>
      </c>
    </row>
    <row r="5586" spans="9:13" x14ac:dyDescent="0.25">
      <c r="I5586" s="135">
        <v>41817</v>
      </c>
      <c r="J5586" s="136">
        <v>1960.96</v>
      </c>
      <c r="K5586" s="136">
        <v>16496.009999999998</v>
      </c>
      <c r="L5586" s="138">
        <f t="shared" si="182"/>
        <v>1.9108735860046439E-3</v>
      </c>
      <c r="M5586" s="138">
        <f t="shared" si="183"/>
        <v>-3.4874294268245846E-3</v>
      </c>
    </row>
    <row r="5587" spans="9:13" x14ac:dyDescent="0.25">
      <c r="I5587" s="135">
        <v>41820</v>
      </c>
      <c r="J5587" s="136">
        <v>1960.23</v>
      </c>
      <c r="K5587" s="136">
        <v>16662.28</v>
      </c>
      <c r="L5587" s="138">
        <f t="shared" si="182"/>
        <v>-3.7226664490862547E-4</v>
      </c>
      <c r="M5587" s="138">
        <f t="shared" si="183"/>
        <v>1.0079407080863825E-2</v>
      </c>
    </row>
    <row r="5588" spans="9:13" x14ac:dyDescent="0.25">
      <c r="I5588" s="135">
        <v>41821</v>
      </c>
      <c r="J5588" s="136">
        <v>1973.32</v>
      </c>
      <c r="K5588" s="136">
        <v>16718.72</v>
      </c>
      <c r="L5588" s="138">
        <f t="shared" si="182"/>
        <v>6.6777878106140188E-3</v>
      </c>
      <c r="M5588" s="138">
        <f t="shared" si="183"/>
        <v>3.3872915351321866E-3</v>
      </c>
    </row>
    <row r="5589" spans="9:13" x14ac:dyDescent="0.25">
      <c r="I5589" s="135">
        <v>41822</v>
      </c>
      <c r="J5589" s="136">
        <v>1974.62</v>
      </c>
      <c r="K5589" s="136">
        <v>16766.650000000001</v>
      </c>
      <c r="L5589" s="138">
        <f t="shared" si="182"/>
        <v>6.5878823505561928E-4</v>
      </c>
      <c r="M5589" s="138">
        <f t="shared" si="183"/>
        <v>2.8668462657428493E-3</v>
      </c>
    </row>
    <row r="5590" spans="9:13" x14ac:dyDescent="0.25">
      <c r="I5590" s="135">
        <v>41823</v>
      </c>
      <c r="J5590" s="136">
        <v>1985.44</v>
      </c>
      <c r="K5590" s="136">
        <v>16903.330000000002</v>
      </c>
      <c r="L5590" s="138">
        <f t="shared" si="182"/>
        <v>5.4795353029950897E-3</v>
      </c>
      <c r="M5590" s="138">
        <f t="shared" si="183"/>
        <v>8.1518967712691723E-3</v>
      </c>
    </row>
    <row r="5591" spans="9:13" x14ac:dyDescent="0.25">
      <c r="I5591" s="135">
        <v>41824</v>
      </c>
      <c r="J5591" s="136">
        <v>1985.44</v>
      </c>
      <c r="K5591" s="136">
        <v>16986</v>
      </c>
      <c r="L5591" s="138">
        <f t="shared" si="182"/>
        <v>0</v>
      </c>
      <c r="M5591" s="138">
        <f t="shared" si="183"/>
        <v>4.890752295553494E-3</v>
      </c>
    </row>
    <row r="5592" spans="9:13" x14ac:dyDescent="0.25">
      <c r="I5592" s="135">
        <v>41827</v>
      </c>
      <c r="J5592" s="136">
        <v>1977.65</v>
      </c>
      <c r="K5592" s="136">
        <v>16999.62</v>
      </c>
      <c r="L5592" s="138">
        <f t="shared" si="182"/>
        <v>-3.9235635425900368E-3</v>
      </c>
      <c r="M5592" s="138">
        <f t="shared" si="183"/>
        <v>8.0183680678199581E-4</v>
      </c>
    </row>
    <row r="5593" spans="9:13" x14ac:dyDescent="0.25">
      <c r="I5593" s="135">
        <v>41828</v>
      </c>
      <c r="J5593" s="136">
        <v>1963.71</v>
      </c>
      <c r="K5593" s="136">
        <v>17082.05</v>
      </c>
      <c r="L5593" s="138">
        <f t="shared" si="182"/>
        <v>-7.048770004803708E-3</v>
      </c>
      <c r="M5593" s="138">
        <f t="shared" si="183"/>
        <v>4.848931917301698E-3</v>
      </c>
    </row>
    <row r="5594" spans="9:13" x14ac:dyDescent="0.25">
      <c r="I5594" s="135">
        <v>41829</v>
      </c>
      <c r="J5594" s="136">
        <v>1972.83</v>
      </c>
      <c r="K5594" s="136">
        <v>17202.87</v>
      </c>
      <c r="L5594" s="138">
        <f t="shared" si="182"/>
        <v>4.6442702843087274E-3</v>
      </c>
      <c r="M5594" s="138">
        <f t="shared" si="183"/>
        <v>7.0729215755720018E-3</v>
      </c>
    </row>
    <row r="5595" spans="9:13" x14ac:dyDescent="0.25">
      <c r="I5595" s="135">
        <v>41830</v>
      </c>
      <c r="J5595" s="136">
        <v>1964.68</v>
      </c>
      <c r="K5595" s="136">
        <v>17137.38</v>
      </c>
      <c r="L5595" s="138">
        <f t="shared" si="182"/>
        <v>-4.1311212826243846E-3</v>
      </c>
      <c r="M5595" s="138">
        <f t="shared" si="183"/>
        <v>-3.8069229146065722E-3</v>
      </c>
    </row>
    <row r="5596" spans="9:13" x14ac:dyDescent="0.25">
      <c r="I5596" s="135">
        <v>41831</v>
      </c>
      <c r="J5596" s="136">
        <v>1967.57</v>
      </c>
      <c r="K5596" s="136">
        <v>17152.95</v>
      </c>
      <c r="L5596" s="138">
        <f t="shared" si="182"/>
        <v>1.4709774619784761E-3</v>
      </c>
      <c r="M5596" s="138">
        <f t="shared" si="183"/>
        <v>9.0854027861900178E-4</v>
      </c>
    </row>
    <row r="5597" spans="9:13" x14ac:dyDescent="0.25">
      <c r="I5597" s="135">
        <v>41834</v>
      </c>
      <c r="J5597" s="136">
        <v>1977.1</v>
      </c>
      <c r="K5597" s="136">
        <v>17066.87</v>
      </c>
      <c r="L5597" s="138">
        <f t="shared" si="182"/>
        <v>4.8435379681535974E-3</v>
      </c>
      <c r="M5597" s="138">
        <f t="shared" si="183"/>
        <v>-5.018378762836815E-3</v>
      </c>
    </row>
    <row r="5598" spans="9:13" x14ac:dyDescent="0.25">
      <c r="I5598" s="135">
        <v>41835</v>
      </c>
      <c r="J5598" s="136">
        <v>1973.28</v>
      </c>
      <c r="K5598" s="136">
        <v>16862.7</v>
      </c>
      <c r="L5598" s="138">
        <f t="shared" si="182"/>
        <v>-1.9321228061301586E-3</v>
      </c>
      <c r="M5598" s="138">
        <f t="shared" si="183"/>
        <v>-1.1962943410244425E-2</v>
      </c>
    </row>
    <row r="5599" spans="9:13" x14ac:dyDescent="0.25">
      <c r="I5599" s="135">
        <v>41836</v>
      </c>
      <c r="J5599" s="136">
        <v>1981.57</v>
      </c>
      <c r="K5599" s="136">
        <v>16852.04</v>
      </c>
      <c r="L5599" s="138">
        <f t="shared" si="182"/>
        <v>4.201127057488022E-3</v>
      </c>
      <c r="M5599" s="138">
        <f t="shared" si="183"/>
        <v>-6.3216448137011591E-4</v>
      </c>
    </row>
    <row r="5600" spans="9:13" x14ac:dyDescent="0.25">
      <c r="I5600" s="135">
        <v>41837</v>
      </c>
      <c r="J5600" s="136">
        <v>1958.12</v>
      </c>
      <c r="K5600" s="136">
        <v>16841.88</v>
      </c>
      <c r="L5600" s="138">
        <f t="shared" si="182"/>
        <v>-1.1834050777918543E-2</v>
      </c>
      <c r="M5600" s="138">
        <f t="shared" si="183"/>
        <v>-6.0289436768485324E-4</v>
      </c>
    </row>
    <row r="5601" spans="9:13" x14ac:dyDescent="0.25">
      <c r="I5601" s="135">
        <v>41838</v>
      </c>
      <c r="J5601" s="136">
        <v>1978.22</v>
      </c>
      <c r="K5601" s="136">
        <v>16871.23</v>
      </c>
      <c r="L5601" s="138">
        <f t="shared" si="182"/>
        <v>1.0264948011357904E-2</v>
      </c>
      <c r="M5601" s="138">
        <f t="shared" si="183"/>
        <v>1.7426795583390063E-3</v>
      </c>
    </row>
    <row r="5602" spans="9:13" x14ac:dyDescent="0.25">
      <c r="I5602" s="135">
        <v>41841</v>
      </c>
      <c r="J5602" s="136">
        <v>1973.63</v>
      </c>
      <c r="K5602" s="136">
        <v>16942.47</v>
      </c>
      <c r="L5602" s="138">
        <f t="shared" si="182"/>
        <v>-2.3202677154208927E-3</v>
      </c>
      <c r="M5602" s="138">
        <f t="shared" si="183"/>
        <v>4.2225729837126044E-3</v>
      </c>
    </row>
    <row r="5603" spans="9:13" x14ac:dyDescent="0.25">
      <c r="I5603" s="135">
        <v>41842</v>
      </c>
      <c r="J5603" s="136">
        <v>1983.53</v>
      </c>
      <c r="K5603" s="136">
        <v>17006.07</v>
      </c>
      <c r="L5603" s="138">
        <f t="shared" si="182"/>
        <v>5.016137776584194E-3</v>
      </c>
      <c r="M5603" s="138">
        <f t="shared" si="183"/>
        <v>3.7538800422841851E-3</v>
      </c>
    </row>
    <row r="5604" spans="9:13" x14ac:dyDescent="0.25">
      <c r="I5604" s="135">
        <v>41843</v>
      </c>
      <c r="J5604" s="136">
        <v>1987.01</v>
      </c>
      <c r="K5604" s="136">
        <v>17032.88</v>
      </c>
      <c r="L5604" s="138">
        <f t="shared" si="182"/>
        <v>1.7544478782776254E-3</v>
      </c>
      <c r="M5604" s="138">
        <f t="shared" si="183"/>
        <v>1.5764959217503696E-3</v>
      </c>
    </row>
    <row r="5605" spans="9:13" x14ac:dyDescent="0.25">
      <c r="I5605" s="135">
        <v>41844</v>
      </c>
      <c r="J5605" s="136">
        <v>1987.98</v>
      </c>
      <c r="K5605" s="136">
        <v>16968.57</v>
      </c>
      <c r="L5605" s="138">
        <f t="shared" si="182"/>
        <v>4.8817066849186832E-4</v>
      </c>
      <c r="M5605" s="138">
        <f t="shared" si="183"/>
        <v>-3.7756386471343253E-3</v>
      </c>
    </row>
    <row r="5606" spans="9:13" x14ac:dyDescent="0.25">
      <c r="I5606" s="135">
        <v>41845</v>
      </c>
      <c r="J5606" s="136">
        <v>1978.34</v>
      </c>
      <c r="K5606" s="136">
        <v>17022.2</v>
      </c>
      <c r="L5606" s="138">
        <f t="shared" si="182"/>
        <v>-4.849143351542822E-3</v>
      </c>
      <c r="M5606" s="138">
        <f t="shared" si="183"/>
        <v>3.1605491800429275E-3</v>
      </c>
    </row>
    <row r="5607" spans="9:13" x14ac:dyDescent="0.25">
      <c r="I5607" s="135">
        <v>41850</v>
      </c>
      <c r="J5607" s="136">
        <v>1970.07</v>
      </c>
      <c r="K5607" s="136">
        <v>16882.830000000002</v>
      </c>
      <c r="L5607" s="138">
        <f t="shared" si="182"/>
        <v>-4.1802723495455692E-3</v>
      </c>
      <c r="M5607" s="138">
        <f t="shared" si="183"/>
        <v>-8.187543325774517E-3</v>
      </c>
    </row>
    <row r="5608" spans="9:13" x14ac:dyDescent="0.25">
      <c r="I5608" s="135">
        <v>41851</v>
      </c>
      <c r="J5608" s="136">
        <v>1930.67</v>
      </c>
      <c r="K5608" s="136">
        <v>16866.07</v>
      </c>
      <c r="L5608" s="138">
        <f t="shared" si="182"/>
        <v>-1.9999289365352432E-2</v>
      </c>
      <c r="M5608" s="138">
        <f t="shared" si="183"/>
        <v>-9.9272456098900693E-4</v>
      </c>
    </row>
    <row r="5609" spans="9:13" x14ac:dyDescent="0.25">
      <c r="I5609" s="135">
        <v>41852</v>
      </c>
      <c r="J5609" s="136">
        <v>1925.15</v>
      </c>
      <c r="K5609" s="136">
        <v>16922.14</v>
      </c>
      <c r="L5609" s="138">
        <f t="shared" si="182"/>
        <v>-2.8591110857888618E-3</v>
      </c>
      <c r="M5609" s="138">
        <f t="shared" si="183"/>
        <v>3.3244259036040828E-3</v>
      </c>
    </row>
    <row r="5610" spans="9:13" x14ac:dyDescent="0.25">
      <c r="I5610" s="135">
        <v>41855</v>
      </c>
      <c r="J5610" s="136">
        <v>1938.99</v>
      </c>
      <c r="K5610" s="136">
        <v>16930.330000000002</v>
      </c>
      <c r="L5610" s="138">
        <f t="shared" si="182"/>
        <v>7.1890502038801747E-3</v>
      </c>
      <c r="M5610" s="138">
        <f t="shared" si="183"/>
        <v>4.8398134042162093E-4</v>
      </c>
    </row>
    <row r="5611" spans="9:13" x14ac:dyDescent="0.25">
      <c r="I5611" s="135">
        <v>41856</v>
      </c>
      <c r="J5611" s="136">
        <v>1920.21</v>
      </c>
      <c r="K5611" s="136">
        <v>16787.32</v>
      </c>
      <c r="L5611" s="138">
        <f t="shared" si="182"/>
        <v>-9.6854547986322641E-3</v>
      </c>
      <c r="M5611" s="138">
        <f t="shared" si="183"/>
        <v>-8.4469706142763917E-3</v>
      </c>
    </row>
    <row r="5612" spans="9:13" x14ac:dyDescent="0.25">
      <c r="I5612" s="135">
        <v>41857</v>
      </c>
      <c r="J5612" s="136">
        <v>1920.24</v>
      </c>
      <c r="K5612" s="136">
        <v>16898.38</v>
      </c>
      <c r="L5612" s="138">
        <f t="shared" si="182"/>
        <v>1.5623291202510513E-5</v>
      </c>
      <c r="M5612" s="138">
        <f t="shared" si="183"/>
        <v>6.615707569761064E-3</v>
      </c>
    </row>
    <row r="5613" spans="9:13" x14ac:dyDescent="0.25">
      <c r="I5613" s="135">
        <v>41858</v>
      </c>
      <c r="J5613" s="136">
        <v>1909.57</v>
      </c>
      <c r="K5613" s="136">
        <v>16861.87</v>
      </c>
      <c r="L5613" s="138">
        <f t="shared" si="182"/>
        <v>-5.5565970920302011E-3</v>
      </c>
      <c r="M5613" s="138">
        <f t="shared" si="183"/>
        <v>-2.1605621367256525E-3</v>
      </c>
    </row>
    <row r="5614" spans="9:13" x14ac:dyDescent="0.25">
      <c r="I5614" s="135">
        <v>41859</v>
      </c>
      <c r="J5614" s="136">
        <v>1931.59</v>
      </c>
      <c r="K5614" s="136">
        <v>16812.54</v>
      </c>
      <c r="L5614" s="138">
        <f t="shared" si="182"/>
        <v>1.153139188403671E-2</v>
      </c>
      <c r="M5614" s="138">
        <f t="shared" si="183"/>
        <v>-2.9255355426176404E-3</v>
      </c>
    </row>
    <row r="5615" spans="9:13" x14ac:dyDescent="0.25">
      <c r="I5615" s="135">
        <v>41862</v>
      </c>
      <c r="J5615" s="136">
        <v>1936.92</v>
      </c>
      <c r="K5615" s="136">
        <v>16843.52</v>
      </c>
      <c r="L5615" s="138">
        <f t="shared" si="182"/>
        <v>2.7593847555641491E-3</v>
      </c>
      <c r="M5615" s="138">
        <f t="shared" si="183"/>
        <v>1.8426721958728165E-3</v>
      </c>
    </row>
    <row r="5616" spans="9:13" x14ac:dyDescent="0.25">
      <c r="I5616" s="135">
        <v>41863</v>
      </c>
      <c r="J5616" s="136">
        <v>1933.75</v>
      </c>
      <c r="K5616" s="136">
        <v>16836.93</v>
      </c>
      <c r="L5616" s="138">
        <f t="shared" si="182"/>
        <v>-1.6366189620635198E-3</v>
      </c>
      <c r="M5616" s="138">
        <f t="shared" si="183"/>
        <v>-3.9124838513565722E-4</v>
      </c>
    </row>
    <row r="5617" spans="9:13" x14ac:dyDescent="0.25">
      <c r="I5617" s="135">
        <v>41864</v>
      </c>
      <c r="J5617" s="136">
        <v>1946.72</v>
      </c>
      <c r="K5617" s="136">
        <v>16799.939999999999</v>
      </c>
      <c r="L5617" s="138">
        <f t="shared" si="182"/>
        <v>6.7071751777634274E-3</v>
      </c>
      <c r="M5617" s="138">
        <f t="shared" si="183"/>
        <v>-2.1969563334884447E-3</v>
      </c>
    </row>
    <row r="5618" spans="9:13" x14ac:dyDescent="0.25">
      <c r="I5618" s="135">
        <v>41865</v>
      </c>
      <c r="J5618" s="136">
        <v>1955.18</v>
      </c>
      <c r="K5618" s="136">
        <v>16804.75</v>
      </c>
      <c r="L5618" s="138">
        <f t="shared" si="182"/>
        <v>4.3457713487301906E-3</v>
      </c>
      <c r="M5618" s="138">
        <f t="shared" si="183"/>
        <v>2.863105463472673E-4</v>
      </c>
    </row>
    <row r="5619" spans="9:13" x14ac:dyDescent="0.25">
      <c r="I5619" s="135">
        <v>41866</v>
      </c>
      <c r="J5619" s="136">
        <v>1955.06</v>
      </c>
      <c r="K5619" s="136">
        <v>16758.53</v>
      </c>
      <c r="L5619" s="138">
        <f t="shared" si="182"/>
        <v>-6.137542323474986E-5</v>
      </c>
      <c r="M5619" s="138">
        <f t="shared" si="183"/>
        <v>-2.7504128297059561E-3</v>
      </c>
    </row>
    <row r="5620" spans="9:13" x14ac:dyDescent="0.25">
      <c r="I5620" s="135">
        <v>41869</v>
      </c>
      <c r="J5620" s="136">
        <v>1971.74</v>
      </c>
      <c r="K5620" s="136">
        <v>16950.61</v>
      </c>
      <c r="L5620" s="138">
        <f t="shared" si="182"/>
        <v>8.5317074667785459E-3</v>
      </c>
      <c r="M5620" s="138">
        <f t="shared" si="183"/>
        <v>1.146162581085583E-2</v>
      </c>
    </row>
    <row r="5621" spans="9:13" x14ac:dyDescent="0.25">
      <c r="I5621" s="135">
        <v>41870</v>
      </c>
      <c r="J5621" s="136">
        <v>1981.6</v>
      </c>
      <c r="K5621" s="136">
        <v>16954.8</v>
      </c>
      <c r="L5621" s="138">
        <f t="shared" si="182"/>
        <v>5.0006593161369649E-3</v>
      </c>
      <c r="M5621" s="138">
        <f t="shared" si="183"/>
        <v>2.4718874423980554E-4</v>
      </c>
    </row>
    <row r="5622" spans="9:13" x14ac:dyDescent="0.25">
      <c r="I5622" s="135">
        <v>41871</v>
      </c>
      <c r="J5622" s="136">
        <v>1986.51</v>
      </c>
      <c r="K5622" s="136">
        <v>16969.2</v>
      </c>
      <c r="L5622" s="138">
        <f t="shared" si="182"/>
        <v>2.4777957206298354E-3</v>
      </c>
      <c r="M5622" s="138">
        <f t="shared" si="183"/>
        <v>8.4931700757316252E-4</v>
      </c>
    </row>
    <row r="5623" spans="9:13" x14ac:dyDescent="0.25">
      <c r="I5623" s="135">
        <v>41872</v>
      </c>
      <c r="J5623" s="136">
        <v>1992.37</v>
      </c>
      <c r="K5623" s="136">
        <v>16979.490000000002</v>
      </c>
      <c r="L5623" s="138">
        <f t="shared" si="182"/>
        <v>2.9498970556402432E-3</v>
      </c>
      <c r="M5623" s="138">
        <f t="shared" si="183"/>
        <v>6.0639275864512608E-4</v>
      </c>
    </row>
    <row r="5624" spans="9:13" x14ac:dyDescent="0.25">
      <c r="I5624" s="135">
        <v>41873</v>
      </c>
      <c r="J5624" s="136">
        <v>1988.4</v>
      </c>
      <c r="K5624" s="136">
        <v>17036.21</v>
      </c>
      <c r="L5624" s="138">
        <f t="shared" si="182"/>
        <v>-1.9926017757744799E-3</v>
      </c>
      <c r="M5624" s="138">
        <f t="shared" si="183"/>
        <v>3.3405008042053986E-3</v>
      </c>
    </row>
    <row r="5625" spans="9:13" x14ac:dyDescent="0.25">
      <c r="I5625" s="135">
        <v>41876</v>
      </c>
      <c r="J5625" s="136">
        <v>1997.92</v>
      </c>
      <c r="K5625" s="136">
        <v>17029.72</v>
      </c>
      <c r="L5625" s="138">
        <f t="shared" si="182"/>
        <v>4.7877690605511872E-3</v>
      </c>
      <c r="M5625" s="138">
        <f t="shared" si="183"/>
        <v>-3.8095327540561916E-4</v>
      </c>
    </row>
    <row r="5626" spans="9:13" x14ac:dyDescent="0.25">
      <c r="I5626" s="135">
        <v>41877</v>
      </c>
      <c r="J5626" s="136">
        <v>2000.02</v>
      </c>
      <c r="K5626" s="136">
        <v>16942.27</v>
      </c>
      <c r="L5626" s="138">
        <f t="shared" si="182"/>
        <v>1.0510931368622914E-3</v>
      </c>
      <c r="M5626" s="138">
        <f t="shared" si="183"/>
        <v>-5.1351402136970382E-3</v>
      </c>
    </row>
    <row r="5627" spans="9:13" x14ac:dyDescent="0.25">
      <c r="I5627" s="135">
        <v>41878</v>
      </c>
      <c r="J5627" s="136">
        <v>2000.12</v>
      </c>
      <c r="K5627" s="136">
        <v>17026.95</v>
      </c>
      <c r="L5627" s="138">
        <f t="shared" si="182"/>
        <v>4.9999500004954473E-5</v>
      </c>
      <c r="M5627" s="138">
        <f t="shared" si="183"/>
        <v>4.9981495986075233E-3</v>
      </c>
    </row>
    <row r="5628" spans="9:13" x14ac:dyDescent="0.25">
      <c r="I5628" s="135">
        <v>41879</v>
      </c>
      <c r="J5628" s="136">
        <v>1996.74</v>
      </c>
      <c r="K5628" s="136">
        <v>17031.38</v>
      </c>
      <c r="L5628" s="138">
        <f t="shared" si="182"/>
        <v>-1.6898986060835759E-3</v>
      </c>
      <c r="M5628" s="138">
        <f t="shared" si="183"/>
        <v>2.601757801602924E-4</v>
      </c>
    </row>
    <row r="5629" spans="9:13" x14ac:dyDescent="0.25">
      <c r="I5629" s="135">
        <v>41880</v>
      </c>
      <c r="J5629" s="136">
        <v>2003.37</v>
      </c>
      <c r="K5629" s="136">
        <v>17010.82</v>
      </c>
      <c r="L5629" s="138">
        <f t="shared" si="182"/>
        <v>3.3204122720033062E-3</v>
      </c>
      <c r="M5629" s="138">
        <f t="shared" si="183"/>
        <v>-1.2071834460860664E-3</v>
      </c>
    </row>
    <row r="5630" spans="9:13" x14ac:dyDescent="0.25">
      <c r="I5630" s="135">
        <v>41883</v>
      </c>
      <c r="J5630" s="136">
        <v>2003.37</v>
      </c>
      <c r="K5630" s="136">
        <v>17024.490000000002</v>
      </c>
      <c r="L5630" s="138">
        <f t="shared" si="182"/>
        <v>0</v>
      </c>
      <c r="M5630" s="138">
        <f t="shared" si="183"/>
        <v>8.0360617536379153E-4</v>
      </c>
    </row>
    <row r="5631" spans="9:13" x14ac:dyDescent="0.25">
      <c r="I5631" s="135">
        <v>41884</v>
      </c>
      <c r="J5631" s="136">
        <v>2002.28</v>
      </c>
      <c r="K5631" s="136">
        <v>17013.96</v>
      </c>
      <c r="L5631" s="138">
        <f t="shared" si="182"/>
        <v>-5.4408321977463881E-4</v>
      </c>
      <c r="M5631" s="138">
        <f t="shared" si="183"/>
        <v>-6.1852073101763825E-4</v>
      </c>
    </row>
    <row r="5632" spans="9:13" x14ac:dyDescent="0.25">
      <c r="I5632" s="135">
        <v>41885</v>
      </c>
      <c r="J5632" s="136">
        <v>2000.72</v>
      </c>
      <c r="K5632" s="136">
        <v>17218.55</v>
      </c>
      <c r="L5632" s="138">
        <f t="shared" si="182"/>
        <v>-7.791118125336843E-4</v>
      </c>
      <c r="M5632" s="138">
        <f t="shared" si="183"/>
        <v>1.2024831373766023E-2</v>
      </c>
    </row>
    <row r="5633" spans="9:13" x14ac:dyDescent="0.25">
      <c r="I5633" s="135">
        <v>41886</v>
      </c>
      <c r="J5633" s="136">
        <v>1997.65</v>
      </c>
      <c r="K5633" s="136">
        <v>17040.53</v>
      </c>
      <c r="L5633" s="138">
        <f t="shared" si="182"/>
        <v>-1.5344475988643769E-3</v>
      </c>
      <c r="M5633" s="138">
        <f t="shared" si="183"/>
        <v>-1.0338849670849198E-2</v>
      </c>
    </row>
    <row r="5634" spans="9:13" x14ac:dyDescent="0.25">
      <c r="I5634" s="135">
        <v>41887</v>
      </c>
      <c r="J5634" s="136">
        <v>2007.71</v>
      </c>
      <c r="K5634" s="136">
        <v>17229.18</v>
      </c>
      <c r="L5634" s="138">
        <f t="shared" si="182"/>
        <v>5.0359172027131605E-3</v>
      </c>
      <c r="M5634" s="138">
        <f t="shared" si="183"/>
        <v>1.1070665055605751E-2</v>
      </c>
    </row>
    <row r="5635" spans="9:13" x14ac:dyDescent="0.25">
      <c r="I5635" s="135">
        <v>41890</v>
      </c>
      <c r="J5635" s="136">
        <v>2001.54</v>
      </c>
      <c r="K5635" s="136">
        <v>17248.57</v>
      </c>
      <c r="L5635" s="138">
        <f t="shared" si="182"/>
        <v>-3.0731529952035268E-3</v>
      </c>
      <c r="M5635" s="138">
        <f t="shared" si="183"/>
        <v>1.1254162995568808E-3</v>
      </c>
    </row>
    <row r="5636" spans="9:13" x14ac:dyDescent="0.25">
      <c r="I5636" s="135">
        <v>41891</v>
      </c>
      <c r="J5636" s="136">
        <v>1988.44</v>
      </c>
      <c r="K5636" s="136">
        <v>17139.060000000001</v>
      </c>
      <c r="L5636" s="138">
        <f t="shared" si="182"/>
        <v>-6.5449603805069643E-3</v>
      </c>
      <c r="M5636" s="138">
        <f t="shared" si="183"/>
        <v>-6.3489321143722875E-3</v>
      </c>
    </row>
    <row r="5637" spans="9:13" x14ac:dyDescent="0.25">
      <c r="I5637" s="135">
        <v>41892</v>
      </c>
      <c r="J5637" s="136">
        <v>1995.69</v>
      </c>
      <c r="K5637" s="136">
        <v>16989.39</v>
      </c>
      <c r="L5637" s="138">
        <f t="shared" si="182"/>
        <v>3.6460743095089619E-3</v>
      </c>
      <c r="M5637" s="138">
        <f t="shared" si="183"/>
        <v>-8.732684289570249E-3</v>
      </c>
    </row>
    <row r="5638" spans="9:13" x14ac:dyDescent="0.25">
      <c r="I5638" s="135">
        <v>41893</v>
      </c>
      <c r="J5638" s="136">
        <v>1997.45</v>
      </c>
      <c r="K5638" s="136">
        <v>17076.72</v>
      </c>
      <c r="L5638" s="138">
        <f t="shared" si="182"/>
        <v>8.8190049556794434E-4</v>
      </c>
      <c r="M5638" s="138">
        <f t="shared" si="183"/>
        <v>5.1402669548466281E-3</v>
      </c>
    </row>
    <row r="5639" spans="9:13" x14ac:dyDescent="0.25">
      <c r="I5639" s="135">
        <v>41894</v>
      </c>
      <c r="J5639" s="136">
        <v>1985.54</v>
      </c>
      <c r="K5639" s="136">
        <v>16925.71</v>
      </c>
      <c r="L5639" s="138">
        <f t="shared" ref="L5639:L5702" si="184">(J5639-J5638)/J5638</f>
        <v>-5.9626023179554337E-3</v>
      </c>
      <c r="M5639" s="138">
        <f t="shared" ref="M5639:M5702" si="185">(K5639-K5638)/K5638</f>
        <v>-8.8430330883215291E-3</v>
      </c>
    </row>
    <row r="5640" spans="9:13" x14ac:dyDescent="0.25">
      <c r="I5640" s="135">
        <v>41897</v>
      </c>
      <c r="J5640" s="136">
        <v>1984.13</v>
      </c>
      <c r="K5640" s="136">
        <v>17012</v>
      </c>
      <c r="L5640" s="138">
        <f t="shared" si="184"/>
        <v>-7.1013427077764961E-4</v>
      </c>
      <c r="M5640" s="138">
        <f t="shared" si="185"/>
        <v>5.0981613179004528E-3</v>
      </c>
    </row>
    <row r="5641" spans="9:13" x14ac:dyDescent="0.25">
      <c r="I5641" s="135">
        <v>41898</v>
      </c>
      <c r="J5641" s="136">
        <v>1998.98</v>
      </c>
      <c r="K5641" s="136">
        <v>17074.8</v>
      </c>
      <c r="L5641" s="138">
        <f t="shared" si="184"/>
        <v>7.484388623729246E-3</v>
      </c>
      <c r="M5641" s="138">
        <f t="shared" si="185"/>
        <v>3.6915118739712714E-3</v>
      </c>
    </row>
    <row r="5642" spans="9:13" x14ac:dyDescent="0.25">
      <c r="I5642" s="135">
        <v>41899</v>
      </c>
      <c r="J5642" s="136">
        <v>2001.57</v>
      </c>
      <c r="K5642" s="136">
        <v>17002.349999999999</v>
      </c>
      <c r="L5642" s="138">
        <f t="shared" si="184"/>
        <v>1.2956607870013297E-3</v>
      </c>
      <c r="M5642" s="138">
        <f t="shared" si="185"/>
        <v>-4.2430950874974074E-3</v>
      </c>
    </row>
    <row r="5643" spans="9:13" x14ac:dyDescent="0.25">
      <c r="I5643" s="135">
        <v>41900</v>
      </c>
      <c r="J5643" s="136">
        <v>2011.36</v>
      </c>
      <c r="K5643" s="136">
        <v>16908.78</v>
      </c>
      <c r="L5643" s="138">
        <f t="shared" si="184"/>
        <v>4.8911604390553236E-3</v>
      </c>
      <c r="M5643" s="138">
        <f t="shared" si="185"/>
        <v>-5.5033568889006354E-3</v>
      </c>
    </row>
    <row r="5644" spans="9:13" x14ac:dyDescent="0.25">
      <c r="I5644" s="135">
        <v>41901</v>
      </c>
      <c r="J5644" s="136">
        <v>2010.4</v>
      </c>
      <c r="K5644" s="136">
        <v>16941.95</v>
      </c>
      <c r="L5644" s="138">
        <f t="shared" si="184"/>
        <v>-4.7728899848848989E-4</v>
      </c>
      <c r="M5644" s="138">
        <f t="shared" si="185"/>
        <v>1.9617027366848404E-3</v>
      </c>
    </row>
    <row r="5645" spans="9:13" x14ac:dyDescent="0.25">
      <c r="I5645" s="135">
        <v>41904</v>
      </c>
      <c r="J5645" s="136">
        <v>1994.29</v>
      </c>
      <c r="K5645" s="136">
        <v>16768.59</v>
      </c>
      <c r="L5645" s="138">
        <f t="shared" si="184"/>
        <v>-8.0133306804616635E-3</v>
      </c>
      <c r="M5645" s="138">
        <f t="shared" si="185"/>
        <v>-1.0232588338414443E-2</v>
      </c>
    </row>
    <row r="5646" spans="9:13" x14ac:dyDescent="0.25">
      <c r="I5646" s="135">
        <v>41905</v>
      </c>
      <c r="J5646" s="136">
        <v>1982.77</v>
      </c>
      <c r="K5646" s="136">
        <v>16787.61</v>
      </c>
      <c r="L5646" s="138">
        <f t="shared" si="184"/>
        <v>-5.7764918843297526E-3</v>
      </c>
      <c r="M5646" s="138">
        <f t="shared" si="185"/>
        <v>1.1342635248402183E-3</v>
      </c>
    </row>
    <row r="5647" spans="9:13" x14ac:dyDescent="0.25">
      <c r="I5647" s="135">
        <v>41906</v>
      </c>
      <c r="J5647" s="136">
        <v>1998.3</v>
      </c>
      <c r="K5647" s="136">
        <v>16724.63</v>
      </c>
      <c r="L5647" s="138">
        <f t="shared" si="184"/>
        <v>7.8324767875245106E-3</v>
      </c>
      <c r="M5647" s="138">
        <f t="shared" si="185"/>
        <v>-3.7515763113391103E-3</v>
      </c>
    </row>
    <row r="5648" spans="9:13" x14ac:dyDescent="0.25">
      <c r="I5648" s="135">
        <v>41907</v>
      </c>
      <c r="J5648" s="136">
        <v>1965.99</v>
      </c>
      <c r="K5648" s="136">
        <v>16621.48</v>
      </c>
      <c r="L5648" s="138">
        <f t="shared" si="184"/>
        <v>-1.6168743431917102E-2</v>
      </c>
      <c r="M5648" s="138">
        <f t="shared" si="185"/>
        <v>-6.1675504928958933E-3</v>
      </c>
    </row>
    <row r="5649" spans="9:13" x14ac:dyDescent="0.25">
      <c r="I5649" s="135">
        <v>41908</v>
      </c>
      <c r="J5649" s="136">
        <v>1982.85</v>
      </c>
      <c r="K5649" s="136">
        <v>16600.78</v>
      </c>
      <c r="L5649" s="138">
        <f t="shared" si="184"/>
        <v>8.5758320235605982E-3</v>
      </c>
      <c r="M5649" s="138">
        <f t="shared" si="185"/>
        <v>-1.24537646467106E-3</v>
      </c>
    </row>
    <row r="5650" spans="9:13" x14ac:dyDescent="0.25">
      <c r="I5650" s="135">
        <v>41911</v>
      </c>
      <c r="J5650" s="136">
        <v>1977.8</v>
      </c>
      <c r="K5650" s="136">
        <v>16568.189999999999</v>
      </c>
      <c r="L5650" s="138">
        <f t="shared" si="184"/>
        <v>-2.5468391456741329E-3</v>
      </c>
      <c r="M5650" s="138">
        <f t="shared" si="185"/>
        <v>-1.9631607671446853E-3</v>
      </c>
    </row>
    <row r="5651" spans="9:13" x14ac:dyDescent="0.25">
      <c r="I5651" s="135">
        <v>41912</v>
      </c>
      <c r="J5651" s="136">
        <v>1972.29</v>
      </c>
      <c r="K5651" s="136">
        <v>16226.61</v>
      </c>
      <c r="L5651" s="138">
        <f t="shared" si="184"/>
        <v>-2.7859237536656846E-3</v>
      </c>
      <c r="M5651" s="138">
        <f t="shared" si="185"/>
        <v>-2.0616615333358571E-2</v>
      </c>
    </row>
    <row r="5652" spans="9:13" x14ac:dyDescent="0.25">
      <c r="I5652" s="135">
        <v>41913</v>
      </c>
      <c r="J5652" s="136">
        <v>1946.16</v>
      </c>
      <c r="K5652" s="136">
        <v>15965.63</v>
      </c>
      <c r="L5652" s="138">
        <f t="shared" si="184"/>
        <v>-1.3248558781923492E-2</v>
      </c>
      <c r="M5652" s="138">
        <f t="shared" si="185"/>
        <v>-1.6083457974278136E-2</v>
      </c>
    </row>
    <row r="5653" spans="9:13" x14ac:dyDescent="0.25">
      <c r="I5653" s="135">
        <v>41914</v>
      </c>
      <c r="J5653" s="136">
        <v>1946.17</v>
      </c>
      <c r="K5653" s="136">
        <v>15736.33</v>
      </c>
      <c r="L5653" s="138">
        <f t="shared" si="184"/>
        <v>5.1383236732801538E-6</v>
      </c>
      <c r="M5653" s="138">
        <f t="shared" si="185"/>
        <v>-1.436210158947685E-2</v>
      </c>
    </row>
    <row r="5654" spans="9:13" x14ac:dyDescent="0.25">
      <c r="I5654" s="135">
        <v>41915</v>
      </c>
      <c r="J5654" s="136">
        <v>1967.9</v>
      </c>
      <c r="K5654" s="136">
        <v>15741.46</v>
      </c>
      <c r="L5654" s="138">
        <f t="shared" si="184"/>
        <v>1.1165519969992353E-2</v>
      </c>
      <c r="M5654" s="138">
        <f t="shared" si="185"/>
        <v>3.2599723061216941E-4</v>
      </c>
    </row>
    <row r="5655" spans="9:13" x14ac:dyDescent="0.25">
      <c r="I5655" s="135">
        <v>41918</v>
      </c>
      <c r="J5655" s="136">
        <v>1964.82</v>
      </c>
      <c r="K5655" s="136">
        <v>15702.63</v>
      </c>
      <c r="L5655" s="138">
        <f t="shared" si="184"/>
        <v>-1.5651201788709562E-3</v>
      </c>
      <c r="M5655" s="138">
        <f t="shared" si="185"/>
        <v>-2.4667343435742254E-3</v>
      </c>
    </row>
    <row r="5656" spans="9:13" x14ac:dyDescent="0.25">
      <c r="I5656" s="135">
        <v>41919</v>
      </c>
      <c r="J5656" s="136">
        <v>1935.1</v>
      </c>
      <c r="K5656" s="136">
        <v>15419.64</v>
      </c>
      <c r="L5656" s="138">
        <f t="shared" si="184"/>
        <v>-1.5126067527814266E-2</v>
      </c>
      <c r="M5656" s="138">
        <f t="shared" si="185"/>
        <v>-1.8021821822204295E-2</v>
      </c>
    </row>
    <row r="5657" spans="9:13" x14ac:dyDescent="0.25">
      <c r="I5657" s="135">
        <v>41921</v>
      </c>
      <c r="J5657" s="136">
        <v>1928.21</v>
      </c>
      <c r="K5657" s="136">
        <v>15454.57</v>
      </c>
      <c r="L5657" s="138">
        <f t="shared" si="184"/>
        <v>-3.5605395070021566E-3</v>
      </c>
      <c r="M5657" s="138">
        <f t="shared" si="185"/>
        <v>2.2652928343333757E-3</v>
      </c>
    </row>
    <row r="5658" spans="9:13" x14ac:dyDescent="0.25">
      <c r="I5658" s="135">
        <v>41922</v>
      </c>
      <c r="J5658" s="136">
        <v>1906.13</v>
      </c>
      <c r="K5658" s="136">
        <v>15547.78</v>
      </c>
      <c r="L5658" s="138">
        <f t="shared" si="184"/>
        <v>-1.1451034897651152E-2</v>
      </c>
      <c r="M5658" s="138">
        <f t="shared" si="185"/>
        <v>6.0312257151121608E-3</v>
      </c>
    </row>
    <row r="5659" spans="9:13" x14ac:dyDescent="0.25">
      <c r="I5659" s="135">
        <v>41925</v>
      </c>
      <c r="J5659" s="136">
        <v>1874.74</v>
      </c>
      <c r="K5659" s="136">
        <v>15601.33</v>
      </c>
      <c r="L5659" s="138">
        <f t="shared" si="184"/>
        <v>-1.6467921915084543E-2</v>
      </c>
      <c r="M5659" s="138">
        <f t="shared" si="185"/>
        <v>3.4442216187776822E-3</v>
      </c>
    </row>
    <row r="5660" spans="9:13" x14ac:dyDescent="0.25">
      <c r="I5660" s="135">
        <v>41926</v>
      </c>
      <c r="J5660" s="136">
        <v>1877.7</v>
      </c>
      <c r="K5660" s="136">
        <v>15615.66</v>
      </c>
      <c r="L5660" s="138">
        <f t="shared" si="184"/>
        <v>1.5788856054706447E-3</v>
      </c>
      <c r="M5660" s="138">
        <f t="shared" si="185"/>
        <v>9.1851143460204533E-4</v>
      </c>
    </row>
    <row r="5661" spans="9:13" x14ac:dyDescent="0.25">
      <c r="I5661" s="135">
        <v>41927</v>
      </c>
      <c r="J5661" s="136">
        <v>1862.49</v>
      </c>
      <c r="K5661" s="136">
        <v>15819.13</v>
      </c>
      <c r="L5661" s="138">
        <f t="shared" si="184"/>
        <v>-8.1003355168557476E-3</v>
      </c>
      <c r="M5661" s="138">
        <f t="shared" si="185"/>
        <v>1.3029868734334595E-2</v>
      </c>
    </row>
    <row r="5662" spans="9:13" x14ac:dyDescent="0.25">
      <c r="I5662" s="135">
        <v>41928</v>
      </c>
      <c r="J5662" s="136">
        <v>1862.76</v>
      </c>
      <c r="K5662" s="136">
        <v>15893.11</v>
      </c>
      <c r="L5662" s="138">
        <f t="shared" si="184"/>
        <v>1.4496722130050729E-4</v>
      </c>
      <c r="M5662" s="138">
        <f t="shared" si="185"/>
        <v>4.6766162235218614E-3</v>
      </c>
    </row>
    <row r="5663" spans="9:13" x14ac:dyDescent="0.25">
      <c r="I5663" s="135">
        <v>41929</v>
      </c>
      <c r="J5663" s="136">
        <v>1886.76</v>
      </c>
      <c r="K5663" s="136">
        <v>16134.26</v>
      </c>
      <c r="L5663" s="138">
        <f t="shared" si="184"/>
        <v>1.2884107453456162E-2</v>
      </c>
      <c r="M5663" s="138">
        <f t="shared" si="185"/>
        <v>1.5173241738086481E-2</v>
      </c>
    </row>
    <row r="5664" spans="9:13" x14ac:dyDescent="0.25">
      <c r="I5664" s="135">
        <v>41932</v>
      </c>
      <c r="J5664" s="136">
        <v>1904.01</v>
      </c>
      <c r="K5664" s="136">
        <v>15817.7</v>
      </c>
      <c r="L5664" s="138">
        <f t="shared" si="184"/>
        <v>9.142657253704764E-3</v>
      </c>
      <c r="M5664" s="138">
        <f t="shared" si="185"/>
        <v>-1.9620360648706509E-2</v>
      </c>
    </row>
    <row r="5665" spans="9:13" x14ac:dyDescent="0.25">
      <c r="I5665" s="135">
        <v>41933</v>
      </c>
      <c r="J5665" s="136">
        <v>1941.28</v>
      </c>
      <c r="K5665" s="136">
        <v>15773.59</v>
      </c>
      <c r="L5665" s="138">
        <f t="shared" si="184"/>
        <v>1.9574477024805532E-2</v>
      </c>
      <c r="M5665" s="138">
        <f t="shared" si="185"/>
        <v>-2.7886481599727255E-3</v>
      </c>
    </row>
    <row r="5666" spans="9:13" x14ac:dyDescent="0.25">
      <c r="I5666" s="135">
        <v>41934</v>
      </c>
      <c r="J5666" s="136">
        <v>1927.11</v>
      </c>
      <c r="K5666" s="136">
        <v>15799.48</v>
      </c>
      <c r="L5666" s="138">
        <f t="shared" si="184"/>
        <v>-7.2993076732877655E-3</v>
      </c>
      <c r="M5666" s="138">
        <f t="shared" si="185"/>
        <v>1.6413511445396653E-3</v>
      </c>
    </row>
    <row r="5667" spans="9:13" x14ac:dyDescent="0.25">
      <c r="I5667" s="135">
        <v>41935</v>
      </c>
      <c r="J5667" s="136">
        <v>1950.82</v>
      </c>
      <c r="K5667" s="136">
        <v>15996.64</v>
      </c>
      <c r="L5667" s="138">
        <f t="shared" si="184"/>
        <v>1.2303397315150686E-2</v>
      </c>
      <c r="M5667" s="138">
        <f t="shared" si="185"/>
        <v>1.2478891710360079E-2</v>
      </c>
    </row>
    <row r="5668" spans="9:13" x14ac:dyDescent="0.25">
      <c r="I5668" s="135">
        <v>41936</v>
      </c>
      <c r="J5668" s="136">
        <v>1964.58</v>
      </c>
      <c r="K5668" s="136">
        <v>16037.7</v>
      </c>
      <c r="L5668" s="138">
        <f t="shared" si="184"/>
        <v>7.0534441926984508E-3</v>
      </c>
      <c r="M5668" s="138">
        <f t="shared" si="185"/>
        <v>2.5667890256954782E-3</v>
      </c>
    </row>
    <row r="5669" spans="9:13" x14ac:dyDescent="0.25">
      <c r="I5669" s="135">
        <v>41939</v>
      </c>
      <c r="J5669" s="136">
        <v>1961.63</v>
      </c>
      <c r="K5669" s="136">
        <v>15879.49</v>
      </c>
      <c r="L5669" s="138">
        <f t="shared" si="184"/>
        <v>-1.5015932158526598E-3</v>
      </c>
      <c r="M5669" s="138">
        <f t="shared" si="185"/>
        <v>-9.8648808744396608E-3</v>
      </c>
    </row>
    <row r="5670" spans="9:13" x14ac:dyDescent="0.25">
      <c r="I5670" s="135">
        <v>41940</v>
      </c>
      <c r="J5670" s="136">
        <v>1985.05</v>
      </c>
      <c r="K5670" s="136">
        <v>16004.02</v>
      </c>
      <c r="L5670" s="138">
        <f t="shared" si="184"/>
        <v>1.1939050687438429E-2</v>
      </c>
      <c r="M5670" s="138">
        <f t="shared" si="185"/>
        <v>7.8421914053915243E-3</v>
      </c>
    </row>
    <row r="5671" spans="9:13" x14ac:dyDescent="0.25">
      <c r="I5671" s="135">
        <v>41941</v>
      </c>
      <c r="J5671" s="136">
        <v>1982.3</v>
      </c>
      <c r="K5671" s="136">
        <v>16023.11</v>
      </c>
      <c r="L5671" s="138">
        <f t="shared" si="184"/>
        <v>-1.3853555326062317E-3</v>
      </c>
      <c r="M5671" s="138">
        <f t="shared" si="185"/>
        <v>1.1928253026427201E-3</v>
      </c>
    </row>
    <row r="5672" spans="9:13" x14ac:dyDescent="0.25">
      <c r="I5672" s="135">
        <v>41942</v>
      </c>
      <c r="J5672" s="136">
        <v>1994.65</v>
      </c>
      <c r="K5672" s="136">
        <v>15829.53</v>
      </c>
      <c r="L5672" s="138">
        <f t="shared" si="184"/>
        <v>6.2301367098825285E-3</v>
      </c>
      <c r="M5672" s="138">
        <f t="shared" si="185"/>
        <v>-1.2081300072208199E-2</v>
      </c>
    </row>
    <row r="5673" spans="9:13" x14ac:dyDescent="0.25">
      <c r="I5673" s="135">
        <v>41943</v>
      </c>
      <c r="J5673" s="136">
        <v>2018.05</v>
      </c>
      <c r="K5673" s="136">
        <v>15673.23</v>
      </c>
      <c r="L5673" s="138">
        <f t="shared" si="184"/>
        <v>1.1731381445366286E-2</v>
      </c>
      <c r="M5673" s="138">
        <f t="shared" si="185"/>
        <v>-9.8739507742807951E-3</v>
      </c>
    </row>
    <row r="5674" spans="9:13" x14ac:dyDescent="0.25">
      <c r="I5674" s="135">
        <v>41946</v>
      </c>
      <c r="J5674" s="136">
        <v>2017.81</v>
      </c>
      <c r="K5674" s="136">
        <v>15532.44</v>
      </c>
      <c r="L5674" s="138">
        <f t="shared" si="184"/>
        <v>-1.1892668665296157E-4</v>
      </c>
      <c r="M5674" s="138">
        <f t="shared" si="185"/>
        <v>-8.9828325112308732E-3</v>
      </c>
    </row>
    <row r="5675" spans="9:13" x14ac:dyDescent="0.25">
      <c r="I5675" s="135">
        <v>41947</v>
      </c>
      <c r="J5675" s="136">
        <v>2012.1</v>
      </c>
      <c r="K5675" s="136">
        <v>15438.97</v>
      </c>
      <c r="L5675" s="138">
        <f t="shared" si="184"/>
        <v>-2.8298006254305593E-3</v>
      </c>
      <c r="M5675" s="138">
        <f t="shared" si="185"/>
        <v>-6.0177280581802444E-3</v>
      </c>
    </row>
    <row r="5676" spans="9:13" x14ac:dyDescent="0.25">
      <c r="I5676" s="135">
        <v>41948</v>
      </c>
      <c r="J5676" s="136">
        <v>2023.57</v>
      </c>
      <c r="K5676" s="136">
        <v>15094.07</v>
      </c>
      <c r="L5676" s="138">
        <f t="shared" si="184"/>
        <v>5.7005119029869432E-3</v>
      </c>
      <c r="M5676" s="138">
        <f t="shared" si="185"/>
        <v>-2.2339573171008147E-2</v>
      </c>
    </row>
    <row r="5677" spans="9:13" x14ac:dyDescent="0.25">
      <c r="I5677" s="135">
        <v>41949</v>
      </c>
      <c r="J5677" s="136">
        <v>2031.21</v>
      </c>
      <c r="K5677" s="136">
        <v>15180.74</v>
      </c>
      <c r="L5677" s="138">
        <f t="shared" si="184"/>
        <v>3.7755056657294288E-3</v>
      </c>
      <c r="M5677" s="138">
        <f t="shared" si="185"/>
        <v>5.7419900662975644E-3</v>
      </c>
    </row>
    <row r="5678" spans="9:13" x14ac:dyDescent="0.25">
      <c r="I5678" s="135">
        <v>41950</v>
      </c>
      <c r="J5678" s="136">
        <v>2031.92</v>
      </c>
      <c r="K5678" s="136">
        <v>15468.98</v>
      </c>
      <c r="L5678" s="138">
        <f t="shared" si="184"/>
        <v>3.4954534489296351E-4</v>
      </c>
      <c r="M5678" s="138">
        <f t="shared" si="185"/>
        <v>1.8987216696946248E-2</v>
      </c>
    </row>
    <row r="5679" spans="9:13" x14ac:dyDescent="0.25">
      <c r="I5679" s="135">
        <v>41953</v>
      </c>
      <c r="J5679" s="136">
        <v>2038.26</v>
      </c>
      <c r="K5679" s="136">
        <v>15446.49</v>
      </c>
      <c r="L5679" s="138">
        <f t="shared" si="184"/>
        <v>3.1202015827394374E-3</v>
      </c>
      <c r="M5679" s="138">
        <f t="shared" si="185"/>
        <v>-1.4538773726515764E-3</v>
      </c>
    </row>
    <row r="5680" spans="9:13" x14ac:dyDescent="0.25">
      <c r="I5680" s="135">
        <v>41954</v>
      </c>
      <c r="J5680" s="136">
        <v>2039.68</v>
      </c>
      <c r="K5680" s="136">
        <v>15641.68</v>
      </c>
      <c r="L5680" s="138">
        <f t="shared" si="184"/>
        <v>6.9667265216413646E-4</v>
      </c>
      <c r="M5680" s="138">
        <f t="shared" si="185"/>
        <v>1.2636527780745043E-2</v>
      </c>
    </row>
    <row r="5681" spans="9:13" x14ac:dyDescent="0.25">
      <c r="I5681" s="135">
        <v>41955</v>
      </c>
      <c r="J5681" s="136">
        <v>2038.25</v>
      </c>
      <c r="K5681" s="136">
        <v>15479.6</v>
      </c>
      <c r="L5681" s="138">
        <f t="shared" si="184"/>
        <v>-7.0109036711644165E-4</v>
      </c>
      <c r="M5681" s="138">
        <f t="shared" si="185"/>
        <v>-1.0362058295528352E-2</v>
      </c>
    </row>
    <row r="5682" spans="9:13" x14ac:dyDescent="0.25">
      <c r="I5682" s="135">
        <v>41956</v>
      </c>
      <c r="J5682" s="136">
        <v>2039.33</v>
      </c>
      <c r="K5682" s="136">
        <v>15403.24</v>
      </c>
      <c r="L5682" s="138">
        <f t="shared" si="184"/>
        <v>5.29866306880867E-4</v>
      </c>
      <c r="M5682" s="138">
        <f t="shared" si="185"/>
        <v>-4.9329440037210641E-3</v>
      </c>
    </row>
    <row r="5683" spans="9:13" x14ac:dyDescent="0.25">
      <c r="I5683" s="135">
        <v>41957</v>
      </c>
      <c r="J5683" s="136">
        <v>2039.82</v>
      </c>
      <c r="K5683" s="136">
        <v>15280.63</v>
      </c>
      <c r="L5683" s="138">
        <f t="shared" si="184"/>
        <v>2.4027499227687971E-4</v>
      </c>
      <c r="M5683" s="138">
        <f t="shared" si="185"/>
        <v>-7.9600136075267669E-3</v>
      </c>
    </row>
    <row r="5684" spans="9:13" x14ac:dyDescent="0.25">
      <c r="I5684" s="135">
        <v>41960</v>
      </c>
      <c r="J5684" s="136">
        <v>2041.32</v>
      </c>
      <c r="K5684" s="136">
        <v>15096.86</v>
      </c>
      <c r="L5684" s="138">
        <f t="shared" si="184"/>
        <v>7.353590022649057E-4</v>
      </c>
      <c r="M5684" s="138">
        <f t="shared" si="185"/>
        <v>-1.2026336610466887E-2</v>
      </c>
    </row>
    <row r="5685" spans="9:13" x14ac:dyDescent="0.25">
      <c r="I5685" s="135">
        <v>41961</v>
      </c>
      <c r="J5685" s="136">
        <v>2051.8000000000002</v>
      </c>
      <c r="K5685" s="136">
        <v>15177.2</v>
      </c>
      <c r="L5685" s="138">
        <f t="shared" si="184"/>
        <v>5.1339329453492085E-3</v>
      </c>
      <c r="M5685" s="138">
        <f t="shared" si="185"/>
        <v>5.32163641975882E-3</v>
      </c>
    </row>
    <row r="5686" spans="9:13" x14ac:dyDescent="0.25">
      <c r="I5686" s="135">
        <v>41962</v>
      </c>
      <c r="J5686" s="136">
        <v>2048.7199999999998</v>
      </c>
      <c r="K5686" s="136">
        <v>15138.3</v>
      </c>
      <c r="L5686" s="138">
        <f t="shared" si="184"/>
        <v>-1.5011209669560297E-3</v>
      </c>
      <c r="M5686" s="138">
        <f t="shared" si="185"/>
        <v>-2.563055108979354E-3</v>
      </c>
    </row>
    <row r="5687" spans="9:13" x14ac:dyDescent="0.25">
      <c r="I5687" s="135">
        <v>41963</v>
      </c>
      <c r="J5687" s="136">
        <v>2052.75</v>
      </c>
      <c r="K5687" s="136">
        <v>15186.36</v>
      </c>
      <c r="L5687" s="138">
        <f t="shared" si="184"/>
        <v>1.967081885274806E-3</v>
      </c>
      <c r="M5687" s="138">
        <f t="shared" si="185"/>
        <v>3.1747289986326938E-3</v>
      </c>
    </row>
    <row r="5688" spans="9:13" x14ac:dyDescent="0.25">
      <c r="I5688" s="135">
        <v>41964</v>
      </c>
      <c r="J5688" s="136">
        <v>2063.5</v>
      </c>
      <c r="K5688" s="136">
        <v>15335.41</v>
      </c>
      <c r="L5688" s="138">
        <f t="shared" si="184"/>
        <v>5.2368773596395083E-3</v>
      </c>
      <c r="M5688" s="138">
        <f t="shared" si="185"/>
        <v>9.8147284800307166E-3</v>
      </c>
    </row>
    <row r="5689" spans="9:13" x14ac:dyDescent="0.25">
      <c r="I5689" s="135">
        <v>41967</v>
      </c>
      <c r="J5689" s="136">
        <v>2069.41</v>
      </c>
      <c r="K5689" s="136">
        <v>15344.04</v>
      </c>
      <c r="L5689" s="138">
        <f t="shared" si="184"/>
        <v>2.8640659074387468E-3</v>
      </c>
      <c r="M5689" s="138">
        <f t="shared" si="185"/>
        <v>5.6274987105013944E-4</v>
      </c>
    </row>
    <row r="5690" spans="9:13" x14ac:dyDescent="0.25">
      <c r="I5690" s="135">
        <v>41968</v>
      </c>
      <c r="J5690" s="136">
        <v>2067.0300000000002</v>
      </c>
      <c r="K5690" s="136">
        <v>15358.94</v>
      </c>
      <c r="L5690" s="138">
        <f t="shared" si="184"/>
        <v>-1.1500862564690682E-3</v>
      </c>
      <c r="M5690" s="138">
        <f t="shared" si="185"/>
        <v>9.7106107648309281E-4</v>
      </c>
    </row>
    <row r="5691" spans="9:13" x14ac:dyDescent="0.25">
      <c r="I5691" s="135">
        <v>41969</v>
      </c>
      <c r="J5691" s="136">
        <v>2072.83</v>
      </c>
      <c r="K5691" s="136">
        <v>15358.57</v>
      </c>
      <c r="L5691" s="138">
        <f t="shared" si="184"/>
        <v>2.805958307329708E-3</v>
      </c>
      <c r="M5691" s="138">
        <f t="shared" si="185"/>
        <v>-2.409020414174418E-5</v>
      </c>
    </row>
    <row r="5692" spans="9:13" x14ac:dyDescent="0.25">
      <c r="I5692" s="135">
        <v>41970</v>
      </c>
      <c r="J5692" s="136">
        <v>2072.83</v>
      </c>
      <c r="K5692" s="136">
        <v>15238.19</v>
      </c>
      <c r="L5692" s="138">
        <f t="shared" si="184"/>
        <v>0</v>
      </c>
      <c r="M5692" s="138">
        <f t="shared" si="185"/>
        <v>-7.8379692901096396E-3</v>
      </c>
    </row>
    <row r="5693" spans="9:13" x14ac:dyDescent="0.25">
      <c r="I5693" s="135">
        <v>41971</v>
      </c>
      <c r="J5693" s="136">
        <v>2067.56</v>
      </c>
      <c r="K5693" s="136">
        <v>15106.46</v>
      </c>
      <c r="L5693" s="138">
        <f t="shared" si="184"/>
        <v>-2.5424178538519713E-3</v>
      </c>
      <c r="M5693" s="138">
        <f t="shared" si="185"/>
        <v>-8.6447274906010091E-3</v>
      </c>
    </row>
    <row r="5694" spans="9:13" x14ac:dyDescent="0.25">
      <c r="I5694" s="135">
        <v>41974</v>
      </c>
      <c r="J5694" s="136">
        <v>2053.44</v>
      </c>
      <c r="K5694" s="136">
        <v>15184.14</v>
      </c>
      <c r="L5694" s="138">
        <f t="shared" si="184"/>
        <v>-6.8293060419044142E-3</v>
      </c>
      <c r="M5694" s="138">
        <f t="shared" si="185"/>
        <v>5.1421709652691829E-3</v>
      </c>
    </row>
    <row r="5695" spans="9:13" x14ac:dyDescent="0.25">
      <c r="I5695" s="135">
        <v>41975</v>
      </c>
      <c r="J5695" s="136">
        <v>2066.5500000000002</v>
      </c>
      <c r="K5695" s="136">
        <v>15057.59</v>
      </c>
      <c r="L5695" s="138">
        <f t="shared" si="184"/>
        <v>6.3844086021505996E-3</v>
      </c>
      <c r="M5695" s="138">
        <f t="shared" si="185"/>
        <v>-8.3343541353016557E-3</v>
      </c>
    </row>
    <row r="5696" spans="9:13" x14ac:dyDescent="0.25">
      <c r="I5696" s="135">
        <v>41976</v>
      </c>
      <c r="J5696" s="136">
        <v>2074.33</v>
      </c>
      <c r="K5696" s="136">
        <v>15107.87</v>
      </c>
      <c r="L5696" s="138">
        <f t="shared" si="184"/>
        <v>3.764728654036798E-3</v>
      </c>
      <c r="M5696" s="138">
        <f t="shared" si="185"/>
        <v>3.3391797757808955E-3</v>
      </c>
    </row>
    <row r="5697" spans="9:13" x14ac:dyDescent="0.25">
      <c r="I5697" s="135">
        <v>41977</v>
      </c>
      <c r="J5697" s="136">
        <v>2071.92</v>
      </c>
      <c r="K5697" s="136">
        <v>14972.32</v>
      </c>
      <c r="L5697" s="138">
        <f t="shared" si="184"/>
        <v>-1.1618209253107532E-3</v>
      </c>
      <c r="M5697" s="138">
        <f t="shared" si="185"/>
        <v>-8.9721449813905656E-3</v>
      </c>
    </row>
    <row r="5698" spans="9:13" x14ac:dyDescent="0.25">
      <c r="I5698" s="135">
        <v>41978</v>
      </c>
      <c r="J5698" s="136">
        <v>2075.37</v>
      </c>
      <c r="K5698" s="136">
        <v>14749.03</v>
      </c>
      <c r="L5698" s="138">
        <f t="shared" si="184"/>
        <v>1.6651222054904716E-3</v>
      </c>
      <c r="M5698" s="138">
        <f t="shared" si="185"/>
        <v>-1.491352041634156E-2</v>
      </c>
    </row>
    <row r="5699" spans="9:13" x14ac:dyDescent="0.25">
      <c r="I5699" s="135">
        <v>41982</v>
      </c>
      <c r="J5699" s="136">
        <v>2059.8200000000002</v>
      </c>
      <c r="K5699" s="136">
        <v>14833.52</v>
      </c>
      <c r="L5699" s="138">
        <f t="shared" si="184"/>
        <v>-7.4926398666260606E-3</v>
      </c>
      <c r="M5699" s="138">
        <f t="shared" si="185"/>
        <v>5.7285123157251551E-3</v>
      </c>
    </row>
    <row r="5700" spans="9:13" x14ac:dyDescent="0.25">
      <c r="I5700" s="135">
        <v>41983</v>
      </c>
      <c r="J5700" s="136">
        <v>2026.14</v>
      </c>
      <c r="K5700" s="136">
        <v>14920.37</v>
      </c>
      <c r="L5700" s="138">
        <f t="shared" si="184"/>
        <v>-1.63509432863066E-2</v>
      </c>
      <c r="M5700" s="138">
        <f t="shared" si="185"/>
        <v>5.8549824990966649E-3</v>
      </c>
    </row>
    <row r="5701" spans="9:13" x14ac:dyDescent="0.25">
      <c r="I5701" s="135">
        <v>41984</v>
      </c>
      <c r="J5701" s="136">
        <v>2035.33</v>
      </c>
      <c r="K5701" s="136">
        <v>14854.17</v>
      </c>
      <c r="L5701" s="138">
        <f t="shared" si="184"/>
        <v>4.5357181636016403E-3</v>
      </c>
      <c r="M5701" s="138">
        <f t="shared" si="185"/>
        <v>-4.4368872889881906E-3</v>
      </c>
    </row>
    <row r="5702" spans="9:13" x14ac:dyDescent="0.25">
      <c r="I5702" s="135">
        <v>41985</v>
      </c>
      <c r="J5702" s="136">
        <v>2002.33</v>
      </c>
      <c r="K5702" s="136">
        <v>14698.21</v>
      </c>
      <c r="L5702" s="138">
        <f t="shared" si="184"/>
        <v>-1.6213586985894181E-2</v>
      </c>
      <c r="M5702" s="138">
        <f t="shared" si="185"/>
        <v>-1.0499408583582991E-2</v>
      </c>
    </row>
    <row r="5703" spans="9:13" x14ac:dyDescent="0.25">
      <c r="I5703" s="135">
        <v>41988</v>
      </c>
      <c r="J5703" s="136">
        <v>1989.63</v>
      </c>
      <c r="K5703" s="136">
        <v>14422.62</v>
      </c>
      <c r="L5703" s="138">
        <f t="shared" ref="L5703:L5727" si="186">(J5703-J5702)/J5702</f>
        <v>-6.3426108583499313E-3</v>
      </c>
      <c r="M5703" s="138">
        <f t="shared" ref="M5703:M5727" si="187">(K5703-K5702)/K5702</f>
        <v>-1.8749902198975137E-2</v>
      </c>
    </row>
    <row r="5704" spans="9:13" x14ac:dyDescent="0.25">
      <c r="I5704" s="135">
        <v>41989</v>
      </c>
      <c r="J5704" s="136">
        <v>1972.74</v>
      </c>
      <c r="K5704" s="136">
        <v>14130.59</v>
      </c>
      <c r="L5704" s="138">
        <f t="shared" si="186"/>
        <v>-8.4890155456040055E-3</v>
      </c>
      <c r="M5704" s="138">
        <f t="shared" si="187"/>
        <v>-2.0248054791709179E-2</v>
      </c>
    </row>
    <row r="5705" spans="9:13" x14ac:dyDescent="0.25">
      <c r="I5705" s="135">
        <v>41990</v>
      </c>
      <c r="J5705" s="136">
        <v>2012.89</v>
      </c>
      <c r="K5705" s="136">
        <v>14149.26</v>
      </c>
      <c r="L5705" s="138">
        <f t="shared" si="186"/>
        <v>2.0352403256384568E-2</v>
      </c>
      <c r="M5705" s="138">
        <f t="shared" si="187"/>
        <v>1.321247025071145E-3</v>
      </c>
    </row>
    <row r="5706" spans="9:13" x14ac:dyDescent="0.25">
      <c r="I5706" s="135">
        <v>41991</v>
      </c>
      <c r="J5706" s="136">
        <v>2061.23</v>
      </c>
      <c r="K5706" s="136">
        <v>14390.6</v>
      </c>
      <c r="L5706" s="138">
        <f t="shared" si="186"/>
        <v>2.4015221894887407E-2</v>
      </c>
      <c r="M5706" s="138">
        <f t="shared" si="187"/>
        <v>1.7056722401030171E-2</v>
      </c>
    </row>
    <row r="5707" spans="9:13" x14ac:dyDescent="0.25">
      <c r="I5707" s="135">
        <v>41992</v>
      </c>
      <c r="J5707" s="136">
        <v>2070.65</v>
      </c>
      <c r="K5707" s="136">
        <v>14474.49</v>
      </c>
      <c r="L5707" s="138">
        <f t="shared" si="186"/>
        <v>4.5700867928373219E-3</v>
      </c>
      <c r="M5707" s="138">
        <f t="shared" si="187"/>
        <v>5.829499812377484E-3</v>
      </c>
    </row>
    <row r="5708" spans="9:13" x14ac:dyDescent="0.25">
      <c r="I5708" s="135">
        <v>41995</v>
      </c>
      <c r="J5708" s="136">
        <v>2078.54</v>
      </c>
      <c r="K5708" s="136">
        <v>14507.01</v>
      </c>
      <c r="L5708" s="138">
        <f t="shared" si="186"/>
        <v>3.8103977012048742E-3</v>
      </c>
      <c r="M5708" s="138">
        <f t="shared" si="187"/>
        <v>2.2467112830918696E-3</v>
      </c>
    </row>
    <row r="5709" spans="9:13" x14ac:dyDescent="0.25">
      <c r="I5709" s="135">
        <v>41996</v>
      </c>
      <c r="J5709" s="136">
        <v>2082.17</v>
      </c>
      <c r="K5709" s="136">
        <v>14551.43</v>
      </c>
      <c r="L5709" s="138">
        <f t="shared" si="186"/>
        <v>1.7464181589000496E-3</v>
      </c>
      <c r="M5709" s="138">
        <f t="shared" si="187"/>
        <v>3.061967972724915E-3</v>
      </c>
    </row>
    <row r="5710" spans="9:13" x14ac:dyDescent="0.25">
      <c r="I5710" s="135">
        <v>41997</v>
      </c>
      <c r="J5710" s="136">
        <v>2081.88</v>
      </c>
      <c r="K5710" s="136">
        <v>14543.19</v>
      </c>
      <c r="L5710" s="138">
        <f t="shared" si="186"/>
        <v>-1.3927777270826281E-4</v>
      </c>
      <c r="M5710" s="138">
        <f t="shared" si="187"/>
        <v>-5.6626737028592938E-4</v>
      </c>
    </row>
    <row r="5711" spans="9:13" x14ac:dyDescent="0.25">
      <c r="I5711" s="135">
        <v>41999</v>
      </c>
      <c r="J5711" s="136">
        <v>2088.77</v>
      </c>
      <c r="K5711" s="136">
        <v>14669.01</v>
      </c>
      <c r="L5711" s="138">
        <f t="shared" si="186"/>
        <v>3.3095087132783215E-3</v>
      </c>
      <c r="M5711" s="138">
        <f t="shared" si="187"/>
        <v>8.6514719260354644E-3</v>
      </c>
    </row>
    <row r="5712" spans="9:13" x14ac:dyDescent="0.25">
      <c r="I5712" s="135">
        <v>42002</v>
      </c>
      <c r="J5712" s="136">
        <v>2090.5700000000002</v>
      </c>
      <c r="K5712" s="136">
        <v>14517.38</v>
      </c>
      <c r="L5712" s="138">
        <f t="shared" si="186"/>
        <v>8.6175117413606181E-4</v>
      </c>
      <c r="M5712" s="138">
        <f t="shared" si="187"/>
        <v>-1.0336757558962809E-2</v>
      </c>
    </row>
    <row r="5713" spans="9:13" x14ac:dyDescent="0.25">
      <c r="I5713" s="135">
        <v>42003</v>
      </c>
      <c r="J5713" s="136">
        <v>2080.35</v>
      </c>
      <c r="K5713" s="136">
        <v>14724.48</v>
      </c>
      <c r="L5713" s="138">
        <f t="shared" si="186"/>
        <v>-4.8886188934119659E-3</v>
      </c>
      <c r="M5713" s="138">
        <f t="shared" si="187"/>
        <v>1.4265659506054148E-2</v>
      </c>
    </row>
    <row r="5714" spans="9:13" x14ac:dyDescent="0.25">
      <c r="I5714" s="135">
        <v>42004</v>
      </c>
      <c r="J5714" s="136">
        <v>2058.9</v>
      </c>
      <c r="K5714" s="136">
        <v>14794.32</v>
      </c>
      <c r="L5714" s="138">
        <f t="shared" si="186"/>
        <v>-1.0310765015502113E-2</v>
      </c>
      <c r="M5714" s="138">
        <f t="shared" si="187"/>
        <v>4.7431216586256457E-3</v>
      </c>
    </row>
    <row r="5715" spans="9:13" x14ac:dyDescent="0.25">
      <c r="I5715" s="135">
        <v>42009</v>
      </c>
      <c r="J5715" s="136">
        <v>2020.58</v>
      </c>
      <c r="K5715" s="136">
        <v>14540.86</v>
      </c>
      <c r="L5715" s="138">
        <f t="shared" si="186"/>
        <v>-1.8611880130166673E-2</v>
      </c>
      <c r="M5715" s="138">
        <f t="shared" si="187"/>
        <v>-1.7132250755695369E-2</v>
      </c>
    </row>
    <row r="5716" spans="9:13" x14ac:dyDescent="0.25">
      <c r="I5716" s="135">
        <v>42010</v>
      </c>
      <c r="J5716" s="136">
        <v>2002.61</v>
      </c>
      <c r="K5716" s="136">
        <v>14540.93</v>
      </c>
      <c r="L5716" s="138">
        <f t="shared" si="186"/>
        <v>-8.8934860287640319E-3</v>
      </c>
      <c r="M5716" s="138">
        <f t="shared" si="187"/>
        <v>4.8140206287460961E-6</v>
      </c>
    </row>
    <row r="5717" spans="9:13" x14ac:dyDescent="0.25">
      <c r="I5717" s="135">
        <v>42011</v>
      </c>
      <c r="J5717" s="136">
        <v>2025.9</v>
      </c>
      <c r="K5717" s="136">
        <v>14489.66</v>
      </c>
      <c r="L5717" s="138">
        <f t="shared" si="186"/>
        <v>1.1629823080879549E-2</v>
      </c>
      <c r="M5717" s="138">
        <f t="shared" si="187"/>
        <v>-3.5259092781548661E-3</v>
      </c>
    </row>
    <row r="5718" spans="9:13" x14ac:dyDescent="0.25">
      <c r="I5718" s="135">
        <v>42012</v>
      </c>
      <c r="J5718" s="136">
        <v>2062.14</v>
      </c>
      <c r="K5718" s="136">
        <v>14432.61</v>
      </c>
      <c r="L5718" s="138">
        <f t="shared" si="186"/>
        <v>1.7888345920331596E-2</v>
      </c>
      <c r="M5718" s="138">
        <f t="shared" si="187"/>
        <v>-3.9372904540202654E-3</v>
      </c>
    </row>
    <row r="5719" spans="9:13" x14ac:dyDescent="0.25">
      <c r="I5719" s="135">
        <v>42013</v>
      </c>
      <c r="J5719" s="136">
        <v>2044.81</v>
      </c>
      <c r="K5719" s="136">
        <v>14384.35</v>
      </c>
      <c r="L5719" s="138">
        <f t="shared" si="186"/>
        <v>-8.4038911034168048E-3</v>
      </c>
      <c r="M5719" s="138">
        <f t="shared" si="187"/>
        <v>-3.3438165376879314E-3</v>
      </c>
    </row>
    <row r="5720" spans="9:13" x14ac:dyDescent="0.25">
      <c r="I5720" s="135">
        <v>42016</v>
      </c>
      <c r="J5720" s="136">
        <v>2028.26</v>
      </c>
      <c r="K5720" s="136">
        <v>14358.7</v>
      </c>
      <c r="L5720" s="138">
        <f t="shared" si="186"/>
        <v>-8.0936615137836548E-3</v>
      </c>
      <c r="M5720" s="138">
        <f t="shared" si="187"/>
        <v>-1.7831879786017189E-3</v>
      </c>
    </row>
    <row r="5721" spans="9:13" x14ac:dyDescent="0.25">
      <c r="I5721" s="135">
        <v>42017</v>
      </c>
      <c r="J5721" s="136">
        <v>2023.03</v>
      </c>
      <c r="K5721" s="136">
        <v>14018.22</v>
      </c>
      <c r="L5721" s="138">
        <f t="shared" si="186"/>
        <v>-2.5785648782700532E-3</v>
      </c>
      <c r="M5721" s="138">
        <f t="shared" si="187"/>
        <v>-2.3712453077228534E-2</v>
      </c>
    </row>
    <row r="5722" spans="9:13" x14ac:dyDescent="0.25">
      <c r="I5722" s="135">
        <v>42018</v>
      </c>
      <c r="J5722" s="136">
        <v>2011.27</v>
      </c>
      <c r="K5722" s="136">
        <v>13502.34</v>
      </c>
      <c r="L5722" s="138">
        <f t="shared" si="186"/>
        <v>-5.8130625843413053E-3</v>
      </c>
      <c r="M5722" s="138">
        <f t="shared" si="187"/>
        <v>-3.6800677974807017E-2</v>
      </c>
    </row>
    <row r="5723" spans="9:13" x14ac:dyDescent="0.25">
      <c r="I5723" s="135">
        <v>42019</v>
      </c>
      <c r="J5723" s="136">
        <v>1992.67</v>
      </c>
      <c r="K5723" s="136">
        <v>13537.47</v>
      </c>
      <c r="L5723" s="138">
        <f t="shared" si="186"/>
        <v>-9.2478881502731647E-3</v>
      </c>
      <c r="M5723" s="138">
        <f t="shared" si="187"/>
        <v>2.6017712485390827E-3</v>
      </c>
    </row>
    <row r="5724" spans="9:13" x14ac:dyDescent="0.25">
      <c r="I5724" s="135">
        <v>42020</v>
      </c>
      <c r="J5724" s="136">
        <v>2019.42</v>
      </c>
      <c r="K5724" s="136">
        <v>13563.4</v>
      </c>
      <c r="L5724" s="138">
        <f t="shared" si="186"/>
        <v>1.3424199691870706E-2</v>
      </c>
      <c r="M5724" s="138">
        <f t="shared" si="187"/>
        <v>1.9154243739783203E-3</v>
      </c>
    </row>
    <row r="5725" spans="9:13" x14ac:dyDescent="0.25">
      <c r="I5725" s="135">
        <v>42023</v>
      </c>
      <c r="J5725" s="136">
        <v>2019.42</v>
      </c>
      <c r="K5725" s="136">
        <v>13578.16</v>
      </c>
      <c r="L5725" s="138">
        <f t="shared" si="186"/>
        <v>0</v>
      </c>
      <c r="M5725" s="138">
        <f t="shared" si="187"/>
        <v>1.088222717017873E-3</v>
      </c>
    </row>
    <row r="5726" spans="9:13" x14ac:dyDescent="0.25">
      <c r="I5726" s="135">
        <v>42024</v>
      </c>
      <c r="J5726" s="136">
        <v>2022.55</v>
      </c>
      <c r="K5726" s="136">
        <v>13581.74</v>
      </c>
      <c r="L5726" s="138">
        <f t="shared" si="186"/>
        <v>1.5499499856393825E-3</v>
      </c>
      <c r="M5726" s="138">
        <f t="shared" si="187"/>
        <v>2.6365869896951627E-4</v>
      </c>
    </row>
    <row r="5727" spans="9:13" x14ac:dyDescent="0.25">
      <c r="I5727" s="135">
        <v>42025</v>
      </c>
      <c r="J5727" s="136">
        <v>2036.53</v>
      </c>
      <c r="K5727" s="136">
        <v>13494.16</v>
      </c>
      <c r="L5727" s="138">
        <f t="shared" si="186"/>
        <v>6.9120664507676044E-3</v>
      </c>
      <c r="M5727" s="138">
        <f t="shared" si="187"/>
        <v>-6.4483637589881652E-3</v>
      </c>
    </row>
  </sheetData>
  <sortState xmlns:xlrd2="http://schemas.microsoft.com/office/spreadsheetml/2017/richdata2" ref="A4:C495">
    <sortCondition ref="A4:A495"/>
  </sortState>
  <hyperlinks>
    <hyperlink ref="A1" r:id="rId1" xr:uid="{071F7726-43F1-477A-9130-3251CD9501BE}"/>
    <hyperlink ref="A2" r:id="rId2" xr:uid="{3A003DFE-980A-4467-A474-2858B4CE976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3565-0BF3-42A8-B903-18ACEAB80302}">
  <dimension ref="A1:F4612"/>
  <sheetViews>
    <sheetView workbookViewId="0">
      <selection activeCell="B6" sqref="B6"/>
    </sheetView>
  </sheetViews>
  <sheetFormatPr baseColWidth="10" defaultRowHeight="15" x14ac:dyDescent="0.25"/>
  <sheetData>
    <row r="1" spans="1:6" x14ac:dyDescent="0.25">
      <c r="A1" t="s">
        <v>735</v>
      </c>
      <c r="B1" s="187">
        <v>100000</v>
      </c>
      <c r="F1" s="189">
        <f>SUM(F4:F4612)</f>
        <v>1499999.9999999998</v>
      </c>
    </row>
    <row r="4" spans="1:6" x14ac:dyDescent="0.25">
      <c r="A4" t="s">
        <v>736</v>
      </c>
      <c r="B4" s="187">
        <v>120000</v>
      </c>
      <c r="D4">
        <v>1</v>
      </c>
      <c r="E4" s="187">
        <f>+B4</f>
        <v>120000</v>
      </c>
      <c r="F4" s="187">
        <f>E4/(1+$B$5)^D4</f>
        <v>111111.11111111111</v>
      </c>
    </row>
    <row r="5" spans="1:6" x14ac:dyDescent="0.25">
      <c r="A5" t="s">
        <v>737</v>
      </c>
      <c r="B5" s="188">
        <v>0.08</v>
      </c>
      <c r="D5">
        <f>+D4+1</f>
        <v>2</v>
      </c>
      <c r="E5" s="187">
        <f>+E4</f>
        <v>120000</v>
      </c>
      <c r="F5" s="187">
        <f>E5/(1+$B$5)^D5</f>
        <v>102880.65843621398</v>
      </c>
    </row>
    <row r="6" spans="1:6" x14ac:dyDescent="0.25">
      <c r="A6" t="s">
        <v>738</v>
      </c>
      <c r="B6" s="189">
        <f>+B4/B5</f>
        <v>1500000</v>
      </c>
      <c r="D6">
        <f t="shared" ref="D6:D69" si="0">+D5+1</f>
        <v>3</v>
      </c>
      <c r="E6" s="187">
        <f t="shared" ref="E6:E69" si="1">+E5</f>
        <v>120000</v>
      </c>
      <c r="F6" s="187">
        <f t="shared" ref="F6:F69" si="2">E6/(1+$B$5)^D6</f>
        <v>95259.868922420355</v>
      </c>
    </row>
    <row r="7" spans="1:6" x14ac:dyDescent="0.25">
      <c r="D7">
        <f t="shared" si="0"/>
        <v>4</v>
      </c>
      <c r="E7" s="187">
        <f t="shared" si="1"/>
        <v>120000</v>
      </c>
      <c r="F7" s="187">
        <f t="shared" si="2"/>
        <v>88203.582335574392</v>
      </c>
    </row>
    <row r="8" spans="1:6" x14ac:dyDescent="0.25">
      <c r="D8">
        <f t="shared" si="0"/>
        <v>5</v>
      </c>
      <c r="E8" s="187">
        <f t="shared" si="1"/>
        <v>120000</v>
      </c>
      <c r="F8" s="187">
        <f t="shared" si="2"/>
        <v>81669.983644050357</v>
      </c>
    </row>
    <row r="9" spans="1:6" x14ac:dyDescent="0.25">
      <c r="D9">
        <f t="shared" si="0"/>
        <v>6</v>
      </c>
      <c r="E9" s="187">
        <f t="shared" si="1"/>
        <v>120000</v>
      </c>
      <c r="F9" s="187">
        <f t="shared" si="2"/>
        <v>75620.355225972555</v>
      </c>
    </row>
    <row r="10" spans="1:6" x14ac:dyDescent="0.25">
      <c r="D10">
        <f t="shared" si="0"/>
        <v>7</v>
      </c>
      <c r="E10" s="187">
        <f t="shared" si="1"/>
        <v>120000</v>
      </c>
      <c r="F10" s="187">
        <f t="shared" si="2"/>
        <v>70018.847431456059</v>
      </c>
    </row>
    <row r="11" spans="1:6" x14ac:dyDescent="0.25">
      <c r="D11">
        <f t="shared" si="0"/>
        <v>8</v>
      </c>
      <c r="E11" s="187">
        <f t="shared" si="1"/>
        <v>120000</v>
      </c>
      <c r="F11" s="187">
        <f t="shared" si="2"/>
        <v>64832.266140237094</v>
      </c>
    </row>
    <row r="12" spans="1:6" x14ac:dyDescent="0.25">
      <c r="D12">
        <f t="shared" si="0"/>
        <v>9</v>
      </c>
      <c r="E12" s="187">
        <f t="shared" si="1"/>
        <v>120000</v>
      </c>
      <c r="F12" s="187">
        <f t="shared" si="2"/>
        <v>60029.876055775079</v>
      </c>
    </row>
    <row r="13" spans="1:6" x14ac:dyDescent="0.25">
      <c r="D13">
        <f t="shared" si="0"/>
        <v>10</v>
      </c>
      <c r="E13" s="187">
        <f t="shared" si="1"/>
        <v>120000</v>
      </c>
      <c r="F13" s="187">
        <f t="shared" si="2"/>
        <v>55583.218570162113</v>
      </c>
    </row>
    <row r="14" spans="1:6" x14ac:dyDescent="0.25">
      <c r="D14">
        <f t="shared" si="0"/>
        <v>11</v>
      </c>
      <c r="E14" s="187">
        <f t="shared" si="1"/>
        <v>120000</v>
      </c>
      <c r="F14" s="187">
        <f t="shared" si="2"/>
        <v>51465.943120520475</v>
      </c>
    </row>
    <row r="15" spans="1:6" x14ac:dyDescent="0.25">
      <c r="D15">
        <f t="shared" si="0"/>
        <v>12</v>
      </c>
      <c r="E15" s="187">
        <f t="shared" si="1"/>
        <v>120000</v>
      </c>
      <c r="F15" s="187">
        <f t="shared" si="2"/>
        <v>47653.651037518954</v>
      </c>
    </row>
    <row r="16" spans="1:6" x14ac:dyDescent="0.25">
      <c r="D16">
        <f t="shared" si="0"/>
        <v>13</v>
      </c>
      <c r="E16" s="187">
        <f t="shared" si="1"/>
        <v>120000</v>
      </c>
      <c r="F16" s="187">
        <f t="shared" si="2"/>
        <v>44123.750960665697</v>
      </c>
    </row>
    <row r="17" spans="4:6" x14ac:dyDescent="0.25">
      <c r="D17">
        <f t="shared" si="0"/>
        <v>14</v>
      </c>
      <c r="E17" s="187">
        <f t="shared" si="1"/>
        <v>120000</v>
      </c>
      <c r="F17" s="187">
        <f t="shared" si="2"/>
        <v>40855.32496357934</v>
      </c>
    </row>
    <row r="18" spans="4:6" x14ac:dyDescent="0.25">
      <c r="D18">
        <f t="shared" si="0"/>
        <v>15</v>
      </c>
      <c r="E18" s="187">
        <f t="shared" si="1"/>
        <v>120000</v>
      </c>
      <c r="F18" s="187">
        <f t="shared" si="2"/>
        <v>37829.004595906794</v>
      </c>
    </row>
    <row r="19" spans="4:6" x14ac:dyDescent="0.25">
      <c r="D19">
        <f t="shared" si="0"/>
        <v>16</v>
      </c>
      <c r="E19" s="187">
        <f t="shared" si="1"/>
        <v>120000</v>
      </c>
      <c r="F19" s="187">
        <f t="shared" si="2"/>
        <v>35026.856107321109</v>
      </c>
    </row>
    <row r="20" spans="4:6" x14ac:dyDescent="0.25">
      <c r="D20">
        <f t="shared" si="0"/>
        <v>17</v>
      </c>
      <c r="E20" s="187">
        <f t="shared" si="1"/>
        <v>120000</v>
      </c>
      <c r="F20" s="187">
        <f t="shared" si="2"/>
        <v>32432.274173445468</v>
      </c>
    </row>
    <row r="21" spans="4:6" x14ac:dyDescent="0.25">
      <c r="D21">
        <f t="shared" si="0"/>
        <v>18</v>
      </c>
      <c r="E21" s="187">
        <f t="shared" si="1"/>
        <v>120000</v>
      </c>
      <c r="F21" s="187">
        <f t="shared" si="2"/>
        <v>30029.883493930985</v>
      </c>
    </row>
    <row r="22" spans="4:6" x14ac:dyDescent="0.25">
      <c r="D22">
        <f t="shared" si="0"/>
        <v>19</v>
      </c>
      <c r="E22" s="187">
        <f t="shared" si="1"/>
        <v>120000</v>
      </c>
      <c r="F22" s="187">
        <f t="shared" si="2"/>
        <v>27805.447679565725</v>
      </c>
    </row>
    <row r="23" spans="4:6" x14ac:dyDescent="0.25">
      <c r="D23">
        <f>+D22+1</f>
        <v>20</v>
      </c>
      <c r="E23" s="187">
        <f t="shared" si="1"/>
        <v>120000</v>
      </c>
      <c r="F23" s="187">
        <f t="shared" si="2"/>
        <v>25745.784888486785</v>
      </c>
    </row>
    <row r="24" spans="4:6" x14ac:dyDescent="0.25">
      <c r="D24">
        <f t="shared" si="0"/>
        <v>21</v>
      </c>
      <c r="E24" s="187">
        <f t="shared" si="1"/>
        <v>120000</v>
      </c>
      <c r="F24" s="187">
        <f t="shared" si="2"/>
        <v>23838.689711561838</v>
      </c>
    </row>
    <row r="25" spans="4:6" x14ac:dyDescent="0.25">
      <c r="D25">
        <f t="shared" si="0"/>
        <v>22</v>
      </c>
      <c r="E25" s="187">
        <f t="shared" si="1"/>
        <v>120000</v>
      </c>
      <c r="F25" s="187">
        <f t="shared" si="2"/>
        <v>22072.860844038736</v>
      </c>
    </row>
    <row r="26" spans="4:6" x14ac:dyDescent="0.25">
      <c r="D26">
        <f t="shared" si="0"/>
        <v>23</v>
      </c>
      <c r="E26" s="187">
        <f t="shared" si="1"/>
        <v>120000</v>
      </c>
      <c r="F26" s="187">
        <f t="shared" si="2"/>
        <v>20437.834114850681</v>
      </c>
    </row>
    <row r="27" spans="4:6" x14ac:dyDescent="0.25">
      <c r="D27">
        <f t="shared" si="0"/>
        <v>24</v>
      </c>
      <c r="E27" s="187">
        <f t="shared" si="1"/>
        <v>120000</v>
      </c>
      <c r="F27" s="187">
        <f t="shared" si="2"/>
        <v>18923.920476713593</v>
      </c>
    </row>
    <row r="28" spans="4:6" x14ac:dyDescent="0.25">
      <c r="D28">
        <f t="shared" si="0"/>
        <v>25</v>
      </c>
      <c r="E28" s="187">
        <f t="shared" si="1"/>
        <v>120000</v>
      </c>
      <c r="F28" s="187">
        <f t="shared" si="2"/>
        <v>17522.148589549619</v>
      </c>
    </row>
    <row r="29" spans="4:6" x14ac:dyDescent="0.25">
      <c r="D29">
        <f t="shared" si="0"/>
        <v>26</v>
      </c>
      <c r="E29" s="187">
        <f t="shared" si="1"/>
        <v>120000</v>
      </c>
      <c r="F29" s="187">
        <f t="shared" si="2"/>
        <v>16224.21165699039</v>
      </c>
    </row>
    <row r="30" spans="4:6" x14ac:dyDescent="0.25">
      <c r="D30">
        <f t="shared" si="0"/>
        <v>27</v>
      </c>
      <c r="E30" s="187">
        <f t="shared" si="1"/>
        <v>120000</v>
      </c>
      <c r="F30" s="187">
        <f t="shared" si="2"/>
        <v>15022.418200917027</v>
      </c>
    </row>
    <row r="31" spans="4:6" x14ac:dyDescent="0.25">
      <c r="D31">
        <f t="shared" si="0"/>
        <v>28</v>
      </c>
      <c r="E31" s="187">
        <f t="shared" si="1"/>
        <v>120000</v>
      </c>
      <c r="F31" s="187">
        <f t="shared" si="2"/>
        <v>13909.646482330581</v>
      </c>
    </row>
    <row r="32" spans="4:6" x14ac:dyDescent="0.25">
      <c r="D32">
        <f t="shared" si="0"/>
        <v>29</v>
      </c>
      <c r="E32" s="187">
        <f t="shared" si="1"/>
        <v>120000</v>
      </c>
      <c r="F32" s="187">
        <f t="shared" si="2"/>
        <v>12879.30229845424</v>
      </c>
    </row>
    <row r="33" spans="4:6" x14ac:dyDescent="0.25">
      <c r="D33">
        <f t="shared" si="0"/>
        <v>30</v>
      </c>
      <c r="E33" s="187">
        <f t="shared" si="1"/>
        <v>120000</v>
      </c>
      <c r="F33" s="187">
        <f t="shared" si="2"/>
        <v>11925.279905976147</v>
      </c>
    </row>
    <row r="34" spans="4:6" x14ac:dyDescent="0.25">
      <c r="D34">
        <f t="shared" si="0"/>
        <v>31</v>
      </c>
      <c r="E34" s="187">
        <f t="shared" si="1"/>
        <v>120000</v>
      </c>
      <c r="F34" s="187">
        <f t="shared" si="2"/>
        <v>11041.925838866802</v>
      </c>
    </row>
    <row r="35" spans="4:6" x14ac:dyDescent="0.25">
      <c r="D35">
        <f t="shared" si="0"/>
        <v>32</v>
      </c>
      <c r="E35" s="187">
        <f t="shared" si="1"/>
        <v>120000</v>
      </c>
      <c r="F35" s="187">
        <f t="shared" si="2"/>
        <v>10224.00540635815</v>
      </c>
    </row>
    <row r="36" spans="4:6" x14ac:dyDescent="0.25">
      <c r="D36">
        <f t="shared" si="0"/>
        <v>33</v>
      </c>
      <c r="E36" s="187">
        <f t="shared" si="1"/>
        <v>120000</v>
      </c>
      <c r="F36" s="187">
        <f t="shared" si="2"/>
        <v>9466.6716725538427</v>
      </c>
    </row>
    <row r="37" spans="4:6" x14ac:dyDescent="0.25">
      <c r="D37">
        <f t="shared" si="0"/>
        <v>34</v>
      </c>
      <c r="E37" s="187">
        <f t="shared" si="1"/>
        <v>120000</v>
      </c>
      <c r="F37" s="187">
        <f t="shared" si="2"/>
        <v>8765.4367338461507</v>
      </c>
    </row>
    <row r="38" spans="4:6" x14ac:dyDescent="0.25">
      <c r="D38">
        <f t="shared" si="0"/>
        <v>35</v>
      </c>
      <c r="E38" s="187">
        <f t="shared" si="1"/>
        <v>120000</v>
      </c>
      <c r="F38" s="187">
        <f t="shared" si="2"/>
        <v>8116.1451239316193</v>
      </c>
    </row>
    <row r="39" spans="4:6" x14ac:dyDescent="0.25">
      <c r="D39">
        <f t="shared" si="0"/>
        <v>36</v>
      </c>
      <c r="E39" s="187">
        <f t="shared" si="1"/>
        <v>120000</v>
      </c>
      <c r="F39" s="187">
        <f t="shared" si="2"/>
        <v>7514.9491888255725</v>
      </c>
    </row>
    <row r="40" spans="4:6" x14ac:dyDescent="0.25">
      <c r="D40">
        <f t="shared" si="0"/>
        <v>37</v>
      </c>
      <c r="E40" s="187">
        <f t="shared" si="1"/>
        <v>120000</v>
      </c>
      <c r="F40" s="187">
        <f t="shared" si="2"/>
        <v>6958.2862859496045</v>
      </c>
    </row>
    <row r="41" spans="4:6" x14ac:dyDescent="0.25">
      <c r="D41">
        <f>+D40+1</f>
        <v>38</v>
      </c>
      <c r="E41" s="187">
        <f t="shared" si="1"/>
        <v>120000</v>
      </c>
      <c r="F41" s="187">
        <f t="shared" si="2"/>
        <v>6442.8576721755589</v>
      </c>
    </row>
    <row r="42" spans="4:6" x14ac:dyDescent="0.25">
      <c r="D42">
        <f t="shared" si="0"/>
        <v>39</v>
      </c>
      <c r="E42" s="187">
        <f t="shared" si="1"/>
        <v>120000</v>
      </c>
      <c r="F42" s="187">
        <f t="shared" si="2"/>
        <v>5965.6089557181103</v>
      </c>
    </row>
    <row r="43" spans="4:6" x14ac:dyDescent="0.25">
      <c r="D43">
        <f t="shared" si="0"/>
        <v>40</v>
      </c>
      <c r="E43" s="187">
        <f t="shared" si="1"/>
        <v>120000</v>
      </c>
      <c r="F43" s="187">
        <f t="shared" si="2"/>
        <v>5523.7119960352866</v>
      </c>
    </row>
    <row r="44" spans="4:6" x14ac:dyDescent="0.25">
      <c r="D44">
        <f t="shared" si="0"/>
        <v>41</v>
      </c>
      <c r="E44" s="187">
        <f t="shared" si="1"/>
        <v>120000</v>
      </c>
      <c r="F44" s="187">
        <f t="shared" si="2"/>
        <v>5114.5481444771167</v>
      </c>
    </row>
    <row r="45" spans="4:6" x14ac:dyDescent="0.25">
      <c r="D45">
        <f t="shared" si="0"/>
        <v>42</v>
      </c>
      <c r="E45" s="187">
        <f t="shared" si="1"/>
        <v>120000</v>
      </c>
      <c r="F45" s="187">
        <f t="shared" si="2"/>
        <v>4735.6927263677017</v>
      </c>
    </row>
    <row r="46" spans="4:6" x14ac:dyDescent="0.25">
      <c r="D46">
        <f t="shared" si="0"/>
        <v>43</v>
      </c>
      <c r="E46" s="187">
        <f t="shared" si="1"/>
        <v>120000</v>
      </c>
      <c r="F46" s="187">
        <f t="shared" si="2"/>
        <v>4384.9006725626859</v>
      </c>
    </row>
    <row r="47" spans="4:6" x14ac:dyDescent="0.25">
      <c r="D47">
        <f t="shared" si="0"/>
        <v>44</v>
      </c>
      <c r="E47" s="187">
        <f t="shared" si="1"/>
        <v>120000</v>
      </c>
      <c r="F47" s="187">
        <f t="shared" si="2"/>
        <v>4060.0932153358199</v>
      </c>
    </row>
    <row r="48" spans="4:6" x14ac:dyDescent="0.25">
      <c r="D48">
        <f t="shared" si="0"/>
        <v>45</v>
      </c>
      <c r="E48" s="187">
        <f t="shared" si="1"/>
        <v>120000</v>
      </c>
      <c r="F48" s="187">
        <f t="shared" si="2"/>
        <v>3759.3455697553891</v>
      </c>
    </row>
    <row r="49" spans="4:6" x14ac:dyDescent="0.25">
      <c r="D49">
        <f t="shared" si="0"/>
        <v>46</v>
      </c>
      <c r="E49" s="187">
        <f t="shared" si="1"/>
        <v>120000</v>
      </c>
      <c r="F49" s="187">
        <f t="shared" si="2"/>
        <v>3480.8755275512854</v>
      </c>
    </row>
    <row r="50" spans="4:6" x14ac:dyDescent="0.25">
      <c r="D50">
        <f t="shared" si="0"/>
        <v>47</v>
      </c>
      <c r="E50" s="187">
        <f t="shared" si="1"/>
        <v>120000</v>
      </c>
      <c r="F50" s="187">
        <f t="shared" si="2"/>
        <v>3223.0328958808195</v>
      </c>
    </row>
    <row r="51" spans="4:6" x14ac:dyDescent="0.25">
      <c r="D51">
        <f t="shared" si="0"/>
        <v>48</v>
      </c>
      <c r="E51" s="187">
        <f t="shared" si="1"/>
        <v>120000</v>
      </c>
      <c r="F51" s="187">
        <f t="shared" si="2"/>
        <v>2984.2897184081667</v>
      </c>
    </row>
    <row r="52" spans="4:6" x14ac:dyDescent="0.25">
      <c r="D52">
        <f t="shared" si="0"/>
        <v>49</v>
      </c>
      <c r="E52" s="187">
        <f t="shared" si="1"/>
        <v>120000</v>
      </c>
      <c r="F52" s="187">
        <f t="shared" si="2"/>
        <v>2763.2312207483023</v>
      </c>
    </row>
    <row r="53" spans="4:6" x14ac:dyDescent="0.25">
      <c r="D53">
        <f t="shared" si="0"/>
        <v>50</v>
      </c>
      <c r="E53" s="187">
        <f t="shared" si="1"/>
        <v>120000</v>
      </c>
      <c r="F53" s="187">
        <f t="shared" si="2"/>
        <v>2558.547426618798</v>
      </c>
    </row>
    <row r="54" spans="4:6" x14ac:dyDescent="0.25">
      <c r="D54">
        <f t="shared" si="0"/>
        <v>51</v>
      </c>
      <c r="E54" s="187">
        <f t="shared" si="1"/>
        <v>120000</v>
      </c>
      <c r="F54" s="187">
        <f t="shared" si="2"/>
        <v>2369.0253950174051</v>
      </c>
    </row>
    <row r="55" spans="4:6" x14ac:dyDescent="0.25">
      <c r="D55">
        <f t="shared" si="0"/>
        <v>52</v>
      </c>
      <c r="E55" s="187">
        <f t="shared" si="1"/>
        <v>120000</v>
      </c>
      <c r="F55" s="187">
        <f t="shared" si="2"/>
        <v>2193.5420324235238</v>
      </c>
    </row>
    <row r="56" spans="4:6" x14ac:dyDescent="0.25">
      <c r="D56">
        <f t="shared" si="0"/>
        <v>53</v>
      </c>
      <c r="E56" s="187">
        <f t="shared" si="1"/>
        <v>120000</v>
      </c>
      <c r="F56" s="187">
        <f t="shared" si="2"/>
        <v>2031.0574374291887</v>
      </c>
    </row>
    <row r="57" spans="4:6" x14ac:dyDescent="0.25">
      <c r="D57">
        <f t="shared" si="0"/>
        <v>54</v>
      </c>
      <c r="E57" s="187">
        <f t="shared" si="1"/>
        <v>120000</v>
      </c>
      <c r="F57" s="187">
        <f t="shared" si="2"/>
        <v>1880.6087383603594</v>
      </c>
    </row>
    <row r="58" spans="4:6" x14ac:dyDescent="0.25">
      <c r="D58">
        <f t="shared" si="0"/>
        <v>55</v>
      </c>
      <c r="E58" s="187">
        <f t="shared" si="1"/>
        <v>120000</v>
      </c>
      <c r="F58" s="187">
        <f t="shared" si="2"/>
        <v>1741.3043873707031</v>
      </c>
    </row>
    <row r="59" spans="4:6" x14ac:dyDescent="0.25">
      <c r="D59">
        <f>+D58+1</f>
        <v>56</v>
      </c>
      <c r="E59" s="187">
        <f t="shared" si="1"/>
        <v>120000</v>
      </c>
      <c r="F59" s="187">
        <f t="shared" si="2"/>
        <v>1612.3188771950954</v>
      </c>
    </row>
    <row r="60" spans="4:6" x14ac:dyDescent="0.25">
      <c r="D60">
        <f t="shared" si="0"/>
        <v>57</v>
      </c>
      <c r="E60" s="187">
        <f t="shared" si="1"/>
        <v>120000</v>
      </c>
      <c r="F60" s="187">
        <f t="shared" si="2"/>
        <v>1492.8878492547178</v>
      </c>
    </row>
    <row r="61" spans="4:6" x14ac:dyDescent="0.25">
      <c r="D61">
        <f t="shared" si="0"/>
        <v>58</v>
      </c>
      <c r="E61" s="187">
        <f t="shared" si="1"/>
        <v>120000</v>
      </c>
      <c r="F61" s="187">
        <f t="shared" si="2"/>
        <v>1382.3035641247388</v>
      </c>
    </row>
    <row r="62" spans="4:6" x14ac:dyDescent="0.25">
      <c r="D62">
        <f t="shared" si="0"/>
        <v>59</v>
      </c>
      <c r="E62" s="187">
        <f t="shared" si="1"/>
        <v>120000</v>
      </c>
      <c r="F62" s="187">
        <f t="shared" si="2"/>
        <v>1279.9107075229065</v>
      </c>
    </row>
    <row r="63" spans="4:6" x14ac:dyDescent="0.25">
      <c r="D63">
        <f t="shared" si="0"/>
        <v>60</v>
      </c>
      <c r="E63" s="187">
        <f t="shared" si="1"/>
        <v>120000</v>
      </c>
      <c r="F63" s="187">
        <f t="shared" si="2"/>
        <v>1185.1025069656539</v>
      </c>
    </row>
    <row r="64" spans="4:6" x14ac:dyDescent="0.25">
      <c r="D64">
        <f t="shared" si="0"/>
        <v>61</v>
      </c>
      <c r="E64" s="187">
        <f t="shared" si="1"/>
        <v>120000</v>
      </c>
      <c r="F64" s="187">
        <f t="shared" si="2"/>
        <v>1097.3171360793092</v>
      </c>
    </row>
    <row r="65" spans="4:6" x14ac:dyDescent="0.25">
      <c r="D65">
        <f t="shared" si="0"/>
        <v>62</v>
      </c>
      <c r="E65" s="187">
        <f t="shared" si="1"/>
        <v>120000</v>
      </c>
      <c r="F65" s="187">
        <f t="shared" si="2"/>
        <v>1016.0343852586195</v>
      </c>
    </row>
    <row r="66" spans="4:6" x14ac:dyDescent="0.25">
      <c r="D66">
        <f t="shared" si="0"/>
        <v>63</v>
      </c>
      <c r="E66" s="187">
        <f t="shared" si="1"/>
        <v>120000</v>
      </c>
      <c r="F66" s="187">
        <f t="shared" si="2"/>
        <v>940.77257894316597</v>
      </c>
    </row>
    <row r="67" spans="4:6" x14ac:dyDescent="0.25">
      <c r="D67">
        <f t="shared" si="0"/>
        <v>64</v>
      </c>
      <c r="E67" s="187">
        <f t="shared" si="1"/>
        <v>120000</v>
      </c>
      <c r="F67" s="187">
        <f t="shared" si="2"/>
        <v>871.0857212436722</v>
      </c>
    </row>
    <row r="68" spans="4:6" x14ac:dyDescent="0.25">
      <c r="D68">
        <f t="shared" si="0"/>
        <v>65</v>
      </c>
      <c r="E68" s="187">
        <f t="shared" si="1"/>
        <v>120000</v>
      </c>
      <c r="F68" s="187">
        <f t="shared" si="2"/>
        <v>806.5608530034001</v>
      </c>
    </row>
    <row r="69" spans="4:6" x14ac:dyDescent="0.25">
      <c r="D69">
        <f t="shared" si="0"/>
        <v>66</v>
      </c>
      <c r="E69" s="187">
        <f t="shared" si="1"/>
        <v>120000</v>
      </c>
      <c r="F69" s="187">
        <f t="shared" si="2"/>
        <v>746.81560463277788</v>
      </c>
    </row>
    <row r="70" spans="4:6" x14ac:dyDescent="0.25">
      <c r="D70">
        <f t="shared" ref="D70:D76" si="3">+D69+1</f>
        <v>67</v>
      </c>
      <c r="E70" s="187">
        <f t="shared" ref="E70:E133" si="4">+E69</f>
        <v>120000</v>
      </c>
      <c r="F70" s="187">
        <f t="shared" ref="F70:F133" si="5">E70/(1+$B$5)^D70</f>
        <v>691.49593021553505</v>
      </c>
    </row>
    <row r="71" spans="4:6" x14ac:dyDescent="0.25">
      <c r="D71">
        <f t="shared" si="3"/>
        <v>68</v>
      </c>
      <c r="E71" s="187">
        <f t="shared" si="4"/>
        <v>120000</v>
      </c>
      <c r="F71" s="187">
        <f t="shared" si="5"/>
        <v>640.27400945882869</v>
      </c>
    </row>
    <row r="72" spans="4:6" x14ac:dyDescent="0.25">
      <c r="D72">
        <f t="shared" si="3"/>
        <v>69</v>
      </c>
      <c r="E72" s="187">
        <f t="shared" si="4"/>
        <v>120000</v>
      </c>
      <c r="F72" s="187">
        <f t="shared" si="5"/>
        <v>592.84630505447103</v>
      </c>
    </row>
    <row r="73" spans="4:6" x14ac:dyDescent="0.25">
      <c r="D73">
        <f t="shared" si="3"/>
        <v>70</v>
      </c>
      <c r="E73" s="187">
        <f t="shared" si="4"/>
        <v>120000</v>
      </c>
      <c r="F73" s="187">
        <f t="shared" si="5"/>
        <v>548.93176393932492</v>
      </c>
    </row>
    <row r="74" spans="4:6" x14ac:dyDescent="0.25">
      <c r="D74">
        <f t="shared" si="3"/>
        <v>71</v>
      </c>
      <c r="E74" s="187">
        <f t="shared" si="4"/>
        <v>120000</v>
      </c>
      <c r="F74" s="187">
        <f t="shared" si="5"/>
        <v>508.27015179567121</v>
      </c>
    </row>
    <row r="75" spans="4:6" x14ac:dyDescent="0.25">
      <c r="D75">
        <f t="shared" si="3"/>
        <v>72</v>
      </c>
      <c r="E75" s="187">
        <f t="shared" si="4"/>
        <v>120000</v>
      </c>
      <c r="F75" s="187">
        <f t="shared" si="5"/>
        <v>470.6205109219178</v>
      </c>
    </row>
    <row r="76" spans="4:6" x14ac:dyDescent="0.25">
      <c r="D76">
        <f t="shared" si="3"/>
        <v>73</v>
      </c>
      <c r="E76" s="187">
        <f t="shared" si="4"/>
        <v>120000</v>
      </c>
      <c r="F76" s="187">
        <f t="shared" si="5"/>
        <v>435.75973233510899</v>
      </c>
    </row>
    <row r="77" spans="4:6" x14ac:dyDescent="0.25">
      <c r="D77">
        <f>+D76+1</f>
        <v>74</v>
      </c>
      <c r="E77" s="187">
        <f t="shared" si="4"/>
        <v>120000</v>
      </c>
      <c r="F77" s="187">
        <f t="shared" si="5"/>
        <v>403.48123364361942</v>
      </c>
    </row>
    <row r="78" spans="4:6" x14ac:dyDescent="0.25">
      <c r="D78">
        <f t="shared" ref="D78:D141" si="6">+D77+1</f>
        <v>75</v>
      </c>
      <c r="E78" s="187">
        <f t="shared" si="4"/>
        <v>120000</v>
      </c>
      <c r="F78" s="187">
        <f t="shared" si="5"/>
        <v>373.59373485520319</v>
      </c>
    </row>
    <row r="79" spans="4:6" x14ac:dyDescent="0.25">
      <c r="D79">
        <f t="shared" si="6"/>
        <v>76</v>
      </c>
      <c r="E79" s="187">
        <f t="shared" si="4"/>
        <v>120000</v>
      </c>
      <c r="F79" s="187">
        <f t="shared" si="5"/>
        <v>345.92012486592887</v>
      </c>
    </row>
    <row r="80" spans="4:6" x14ac:dyDescent="0.25">
      <c r="D80">
        <f t="shared" si="6"/>
        <v>77</v>
      </c>
      <c r="E80" s="187">
        <f t="shared" si="4"/>
        <v>120000</v>
      </c>
      <c r="F80" s="187">
        <f t="shared" si="5"/>
        <v>320.2964119128971</v>
      </c>
    </row>
    <row r="81" spans="4:6" x14ac:dyDescent="0.25">
      <c r="D81">
        <f t="shared" si="6"/>
        <v>78</v>
      </c>
      <c r="E81" s="187">
        <f t="shared" si="4"/>
        <v>120000</v>
      </c>
      <c r="F81" s="187">
        <f t="shared" si="5"/>
        <v>296.570751771201</v>
      </c>
    </row>
    <row r="82" spans="4:6" x14ac:dyDescent="0.25">
      <c r="D82">
        <f t="shared" si="6"/>
        <v>79</v>
      </c>
      <c r="E82" s="187">
        <f t="shared" si="4"/>
        <v>120000</v>
      </c>
      <c r="F82" s="187">
        <f t="shared" si="5"/>
        <v>274.60254793629719</v>
      </c>
    </row>
    <row r="83" spans="4:6" x14ac:dyDescent="0.25">
      <c r="D83">
        <f t="shared" si="6"/>
        <v>80</v>
      </c>
      <c r="E83" s="187">
        <f t="shared" si="4"/>
        <v>120000</v>
      </c>
      <c r="F83" s="187">
        <f t="shared" si="5"/>
        <v>254.26161845953442</v>
      </c>
    </row>
    <row r="84" spans="4:6" x14ac:dyDescent="0.25">
      <c r="D84">
        <f t="shared" si="6"/>
        <v>81</v>
      </c>
      <c r="E84" s="187">
        <f t="shared" si="4"/>
        <v>120000</v>
      </c>
      <c r="F84" s="187">
        <f t="shared" si="5"/>
        <v>235.42742449956893</v>
      </c>
    </row>
    <row r="85" spans="4:6" x14ac:dyDescent="0.25">
      <c r="D85">
        <f t="shared" si="6"/>
        <v>82</v>
      </c>
      <c r="E85" s="187">
        <f t="shared" si="4"/>
        <v>120000</v>
      </c>
      <c r="F85" s="187">
        <f t="shared" si="5"/>
        <v>217.98835601811933</v>
      </c>
    </row>
    <row r="86" spans="4:6" x14ac:dyDescent="0.25">
      <c r="D86">
        <f t="shared" si="6"/>
        <v>83</v>
      </c>
      <c r="E86" s="187">
        <f t="shared" si="4"/>
        <v>120000</v>
      </c>
      <c r="F86" s="187">
        <f t="shared" si="5"/>
        <v>201.84107038714751</v>
      </c>
    </row>
    <row r="87" spans="4:6" x14ac:dyDescent="0.25">
      <c r="D87">
        <f t="shared" si="6"/>
        <v>84</v>
      </c>
      <c r="E87" s="187">
        <f t="shared" si="4"/>
        <v>120000</v>
      </c>
      <c r="F87" s="187">
        <f t="shared" si="5"/>
        <v>186.88987998809955</v>
      </c>
    </row>
    <row r="88" spans="4:6" x14ac:dyDescent="0.25">
      <c r="D88">
        <f t="shared" si="6"/>
        <v>85</v>
      </c>
      <c r="E88" s="187">
        <f t="shared" si="4"/>
        <v>120000</v>
      </c>
      <c r="F88" s="187">
        <f t="shared" si="5"/>
        <v>173.04618517416625</v>
      </c>
    </row>
    <row r="89" spans="4:6" x14ac:dyDescent="0.25">
      <c r="D89">
        <f t="shared" si="6"/>
        <v>86</v>
      </c>
      <c r="E89" s="187">
        <f t="shared" si="4"/>
        <v>120000</v>
      </c>
      <c r="F89" s="187">
        <f t="shared" si="5"/>
        <v>160.22794923533911</v>
      </c>
    </row>
    <row r="90" spans="4:6" x14ac:dyDescent="0.25">
      <c r="D90">
        <f t="shared" si="6"/>
        <v>87</v>
      </c>
      <c r="E90" s="187">
        <f t="shared" si="4"/>
        <v>120000</v>
      </c>
      <c r="F90" s="187">
        <f t="shared" si="5"/>
        <v>148.3592122549436</v>
      </c>
    </row>
    <row r="91" spans="4:6" x14ac:dyDescent="0.25">
      <c r="D91">
        <f t="shared" si="6"/>
        <v>88</v>
      </c>
      <c r="E91" s="187">
        <f t="shared" si="4"/>
        <v>120000</v>
      </c>
      <c r="F91" s="187">
        <f t="shared" si="5"/>
        <v>137.36964097679962</v>
      </c>
    </row>
    <row r="92" spans="4:6" x14ac:dyDescent="0.25">
      <c r="D92">
        <f t="shared" si="6"/>
        <v>89</v>
      </c>
      <c r="E92" s="187">
        <f t="shared" si="4"/>
        <v>120000</v>
      </c>
      <c r="F92" s="187">
        <f t="shared" si="5"/>
        <v>127.19411201555521</v>
      </c>
    </row>
    <row r="93" spans="4:6" x14ac:dyDescent="0.25">
      <c r="D93">
        <f t="shared" si="6"/>
        <v>90</v>
      </c>
      <c r="E93" s="187">
        <f t="shared" si="4"/>
        <v>120000</v>
      </c>
      <c r="F93" s="187">
        <f t="shared" si="5"/>
        <v>117.7723259403289</v>
      </c>
    </row>
    <row r="94" spans="4:6" x14ac:dyDescent="0.25">
      <c r="D94">
        <f t="shared" si="6"/>
        <v>91</v>
      </c>
      <c r="E94" s="187">
        <f t="shared" si="4"/>
        <v>120000</v>
      </c>
      <c r="F94" s="187">
        <f t="shared" si="5"/>
        <v>109.04844994474898</v>
      </c>
    </row>
    <row r="95" spans="4:6" x14ac:dyDescent="0.25">
      <c r="D95">
        <f>+D94+1</f>
        <v>92</v>
      </c>
      <c r="E95" s="187">
        <f t="shared" si="4"/>
        <v>120000</v>
      </c>
      <c r="F95" s="187">
        <f t="shared" si="5"/>
        <v>100.97078698587869</v>
      </c>
    </row>
    <row r="96" spans="4:6" x14ac:dyDescent="0.25">
      <c r="D96">
        <f t="shared" si="6"/>
        <v>93</v>
      </c>
      <c r="E96" s="187">
        <f t="shared" si="4"/>
        <v>120000</v>
      </c>
      <c r="F96" s="187">
        <f t="shared" si="5"/>
        <v>93.49146943136914</v>
      </c>
    </row>
    <row r="97" spans="4:6" x14ac:dyDescent="0.25">
      <c r="D97">
        <f t="shared" si="6"/>
        <v>94</v>
      </c>
      <c r="E97" s="187">
        <f t="shared" si="4"/>
        <v>120000</v>
      </c>
      <c r="F97" s="187">
        <f t="shared" si="5"/>
        <v>86.566175399415854</v>
      </c>
    </row>
    <row r="98" spans="4:6" x14ac:dyDescent="0.25">
      <c r="D98">
        <f t="shared" si="6"/>
        <v>95</v>
      </c>
      <c r="E98" s="187">
        <f t="shared" si="4"/>
        <v>120000</v>
      </c>
      <c r="F98" s="187">
        <f t="shared" si="5"/>
        <v>80.153866110570235</v>
      </c>
    </row>
    <row r="99" spans="4:6" x14ac:dyDescent="0.25">
      <c r="D99">
        <f t="shared" si="6"/>
        <v>96</v>
      </c>
      <c r="E99" s="187">
        <f t="shared" si="4"/>
        <v>120000</v>
      </c>
      <c r="F99" s="187">
        <f t="shared" si="5"/>
        <v>74.216542694972432</v>
      </c>
    </row>
    <row r="100" spans="4:6" x14ac:dyDescent="0.25">
      <c r="D100">
        <f t="shared" si="6"/>
        <v>97</v>
      </c>
      <c r="E100" s="187">
        <f t="shared" si="4"/>
        <v>120000</v>
      </c>
      <c r="F100" s="187">
        <f t="shared" si="5"/>
        <v>68.719021013863369</v>
      </c>
    </row>
    <row r="101" spans="4:6" x14ac:dyDescent="0.25">
      <c r="D101">
        <f t="shared" si="6"/>
        <v>98</v>
      </c>
      <c r="E101" s="187">
        <f t="shared" si="4"/>
        <v>120000</v>
      </c>
      <c r="F101" s="187">
        <f t="shared" si="5"/>
        <v>63.628723160984599</v>
      </c>
    </row>
    <row r="102" spans="4:6" x14ac:dyDescent="0.25">
      <c r="D102">
        <f t="shared" si="6"/>
        <v>99</v>
      </c>
      <c r="E102" s="187">
        <f t="shared" si="4"/>
        <v>120000</v>
      </c>
      <c r="F102" s="187">
        <f t="shared" si="5"/>
        <v>58.915484408319067</v>
      </c>
    </row>
    <row r="103" spans="4:6" x14ac:dyDescent="0.25">
      <c r="D103">
        <f t="shared" si="6"/>
        <v>100</v>
      </c>
      <c r="E103" s="187">
        <f t="shared" si="4"/>
        <v>120000</v>
      </c>
      <c r="F103" s="187">
        <f t="shared" si="5"/>
        <v>54.551374452147272</v>
      </c>
    </row>
    <row r="104" spans="4:6" x14ac:dyDescent="0.25">
      <c r="D104">
        <f t="shared" si="6"/>
        <v>101</v>
      </c>
      <c r="E104" s="187">
        <f t="shared" si="4"/>
        <v>120000</v>
      </c>
      <c r="F104" s="187">
        <f t="shared" si="5"/>
        <v>50.510531900136371</v>
      </c>
    </row>
    <row r="105" spans="4:6" x14ac:dyDescent="0.25">
      <c r="D105">
        <f t="shared" si="6"/>
        <v>102</v>
      </c>
      <c r="E105" s="187">
        <f t="shared" si="4"/>
        <v>120000</v>
      </c>
      <c r="F105" s="187">
        <f t="shared" si="5"/>
        <v>46.769011018644775</v>
      </c>
    </row>
    <row r="106" spans="4:6" x14ac:dyDescent="0.25">
      <c r="D106">
        <f t="shared" si="6"/>
        <v>103</v>
      </c>
      <c r="E106" s="187">
        <f t="shared" si="4"/>
        <v>120000</v>
      </c>
      <c r="F106" s="187">
        <f t="shared" si="5"/>
        <v>43.3046398320785</v>
      </c>
    </row>
    <row r="107" spans="4:6" x14ac:dyDescent="0.25">
      <c r="D107">
        <f t="shared" si="6"/>
        <v>104</v>
      </c>
      <c r="E107" s="187">
        <f t="shared" si="4"/>
        <v>120000</v>
      </c>
      <c r="F107" s="187">
        <f t="shared" si="5"/>
        <v>40.096888733406018</v>
      </c>
    </row>
    <row r="108" spans="4:6" x14ac:dyDescent="0.25">
      <c r="D108">
        <f t="shared" si="6"/>
        <v>105</v>
      </c>
      <c r="E108" s="187">
        <f t="shared" si="4"/>
        <v>120000</v>
      </c>
      <c r="F108" s="187">
        <f t="shared" si="5"/>
        <v>37.126748827227793</v>
      </c>
    </row>
    <row r="109" spans="4:6" x14ac:dyDescent="0.25">
      <c r="D109">
        <f t="shared" si="6"/>
        <v>106</v>
      </c>
      <c r="E109" s="187">
        <f t="shared" si="4"/>
        <v>120000</v>
      </c>
      <c r="F109" s="187">
        <f t="shared" si="5"/>
        <v>34.376619284470181</v>
      </c>
    </row>
    <row r="110" spans="4:6" x14ac:dyDescent="0.25">
      <c r="D110">
        <f t="shared" si="6"/>
        <v>107</v>
      </c>
      <c r="E110" s="187">
        <f t="shared" si="4"/>
        <v>120000</v>
      </c>
      <c r="F110" s="187">
        <f t="shared" si="5"/>
        <v>31.830203041176091</v>
      </c>
    </row>
    <row r="111" spans="4:6" x14ac:dyDescent="0.25">
      <c r="D111">
        <f t="shared" si="6"/>
        <v>108</v>
      </c>
      <c r="E111" s="187">
        <f t="shared" si="4"/>
        <v>120000</v>
      </c>
      <c r="F111" s="187">
        <f t="shared" si="5"/>
        <v>29.47241022331119</v>
      </c>
    </row>
    <row r="112" spans="4:6" x14ac:dyDescent="0.25">
      <c r="D112">
        <f t="shared" si="6"/>
        <v>109</v>
      </c>
      <c r="E112" s="187">
        <f t="shared" si="4"/>
        <v>120000</v>
      </c>
      <c r="F112" s="187">
        <f t="shared" si="5"/>
        <v>27.289268725288142</v>
      </c>
    </row>
    <row r="113" spans="4:6" x14ac:dyDescent="0.25">
      <c r="D113">
        <f>+D112+1</f>
        <v>110</v>
      </c>
      <c r="E113" s="187">
        <f t="shared" si="4"/>
        <v>120000</v>
      </c>
      <c r="F113" s="187">
        <f t="shared" si="5"/>
        <v>25.267841412303831</v>
      </c>
    </row>
    <row r="114" spans="4:6" x14ac:dyDescent="0.25">
      <c r="D114">
        <f t="shared" si="6"/>
        <v>111</v>
      </c>
      <c r="E114" s="187">
        <f t="shared" si="4"/>
        <v>120000</v>
      </c>
      <c r="F114" s="187">
        <f t="shared" si="5"/>
        <v>23.396149455836877</v>
      </c>
    </row>
    <row r="115" spans="4:6" x14ac:dyDescent="0.25">
      <c r="D115">
        <f t="shared" si="6"/>
        <v>112</v>
      </c>
      <c r="E115" s="187">
        <f t="shared" si="4"/>
        <v>120000</v>
      </c>
      <c r="F115" s="187">
        <f t="shared" si="5"/>
        <v>21.66310134799711</v>
      </c>
    </row>
    <row r="116" spans="4:6" x14ac:dyDescent="0.25">
      <c r="D116">
        <f t="shared" si="6"/>
        <v>113</v>
      </c>
      <c r="E116" s="187">
        <f t="shared" si="4"/>
        <v>120000</v>
      </c>
      <c r="F116" s="187">
        <f t="shared" si="5"/>
        <v>20.058427174071397</v>
      </c>
    </row>
    <row r="117" spans="4:6" x14ac:dyDescent="0.25">
      <c r="D117">
        <f t="shared" si="6"/>
        <v>114</v>
      </c>
      <c r="E117" s="187">
        <f t="shared" si="4"/>
        <v>120000</v>
      </c>
      <c r="F117" s="187">
        <f t="shared" si="5"/>
        <v>18.572617753769812</v>
      </c>
    </row>
    <row r="118" spans="4:6" x14ac:dyDescent="0.25">
      <c r="D118">
        <f t="shared" si="6"/>
        <v>115</v>
      </c>
      <c r="E118" s="187">
        <f t="shared" si="4"/>
        <v>120000</v>
      </c>
      <c r="F118" s="187">
        <f t="shared" si="5"/>
        <v>17.1968682905276</v>
      </c>
    </row>
    <row r="119" spans="4:6" x14ac:dyDescent="0.25">
      <c r="D119">
        <f t="shared" si="6"/>
        <v>116</v>
      </c>
      <c r="E119" s="187">
        <f t="shared" si="4"/>
        <v>120000</v>
      </c>
      <c r="F119" s="187">
        <f t="shared" si="5"/>
        <v>15.923026194932964</v>
      </c>
    </row>
    <row r="120" spans="4:6" x14ac:dyDescent="0.25">
      <c r="D120">
        <f t="shared" si="6"/>
        <v>117</v>
      </c>
      <c r="E120" s="187">
        <f t="shared" si="4"/>
        <v>120000</v>
      </c>
      <c r="F120" s="187">
        <f t="shared" si="5"/>
        <v>14.743542773086078</v>
      </c>
    </row>
    <row r="121" spans="4:6" x14ac:dyDescent="0.25">
      <c r="D121">
        <f t="shared" si="6"/>
        <v>118</v>
      </c>
      <c r="E121" s="187">
        <f t="shared" si="4"/>
        <v>120000</v>
      </c>
      <c r="F121" s="187">
        <f t="shared" si="5"/>
        <v>13.651428493598219</v>
      </c>
    </row>
    <row r="122" spans="4:6" x14ac:dyDescent="0.25">
      <c r="D122">
        <f t="shared" si="6"/>
        <v>119</v>
      </c>
      <c r="E122" s="187">
        <f t="shared" si="4"/>
        <v>120000</v>
      </c>
      <c r="F122" s="187">
        <f t="shared" si="5"/>
        <v>12.640211568146498</v>
      </c>
    </row>
    <row r="123" spans="4:6" x14ac:dyDescent="0.25">
      <c r="D123">
        <f t="shared" si="6"/>
        <v>120</v>
      </c>
      <c r="E123" s="187">
        <f t="shared" si="4"/>
        <v>120000</v>
      </c>
      <c r="F123" s="187">
        <f t="shared" si="5"/>
        <v>11.703899600135646</v>
      </c>
    </row>
    <row r="124" spans="4:6" x14ac:dyDescent="0.25">
      <c r="D124">
        <f t="shared" si="6"/>
        <v>121</v>
      </c>
      <c r="E124" s="187">
        <f t="shared" si="4"/>
        <v>120000</v>
      </c>
      <c r="F124" s="187">
        <f t="shared" si="5"/>
        <v>10.836944074199671</v>
      </c>
    </row>
    <row r="125" spans="4:6" x14ac:dyDescent="0.25">
      <c r="D125">
        <f t="shared" si="6"/>
        <v>122</v>
      </c>
      <c r="E125" s="187">
        <f t="shared" si="4"/>
        <v>120000</v>
      </c>
      <c r="F125" s="187">
        <f t="shared" si="5"/>
        <v>10.034207476110806</v>
      </c>
    </row>
    <row r="126" spans="4:6" x14ac:dyDescent="0.25">
      <c r="D126">
        <f t="shared" si="6"/>
        <v>123</v>
      </c>
      <c r="E126" s="187">
        <f t="shared" si="4"/>
        <v>120000</v>
      </c>
      <c r="F126" s="187">
        <f t="shared" si="5"/>
        <v>9.2909328482507476</v>
      </c>
    </row>
    <row r="127" spans="4:6" x14ac:dyDescent="0.25">
      <c r="D127">
        <f t="shared" si="6"/>
        <v>124</v>
      </c>
      <c r="E127" s="187">
        <f t="shared" si="4"/>
        <v>120000</v>
      </c>
      <c r="F127" s="187">
        <f t="shared" si="5"/>
        <v>8.6027156002321732</v>
      </c>
    </row>
    <row r="128" spans="4:6" x14ac:dyDescent="0.25">
      <c r="D128">
        <f t="shared" si="6"/>
        <v>125</v>
      </c>
      <c r="E128" s="187">
        <f t="shared" si="4"/>
        <v>120000</v>
      </c>
      <c r="F128" s="187">
        <f t="shared" si="5"/>
        <v>7.9654774076223811</v>
      </c>
    </row>
    <row r="129" spans="4:6" x14ac:dyDescent="0.25">
      <c r="D129">
        <f t="shared" si="6"/>
        <v>126</v>
      </c>
      <c r="E129" s="187">
        <f t="shared" si="4"/>
        <v>120000</v>
      </c>
      <c r="F129" s="187">
        <f t="shared" si="5"/>
        <v>7.3754420440947968</v>
      </c>
    </row>
    <row r="130" spans="4:6" x14ac:dyDescent="0.25">
      <c r="D130">
        <f t="shared" si="6"/>
        <v>127</v>
      </c>
      <c r="E130" s="187">
        <f t="shared" si="4"/>
        <v>120000</v>
      </c>
      <c r="F130" s="187">
        <f t="shared" si="5"/>
        <v>6.8291130037914769</v>
      </c>
    </row>
    <row r="131" spans="4:6" x14ac:dyDescent="0.25">
      <c r="D131">
        <f>+D130+1</f>
        <v>128</v>
      </c>
      <c r="E131" s="187">
        <f t="shared" si="4"/>
        <v>120000</v>
      </c>
      <c r="F131" s="187">
        <f t="shared" si="5"/>
        <v>6.3232527812884047</v>
      </c>
    </row>
    <row r="132" spans="4:6" x14ac:dyDescent="0.25">
      <c r="D132">
        <f t="shared" si="6"/>
        <v>129</v>
      </c>
      <c r="E132" s="187">
        <f t="shared" si="4"/>
        <v>120000</v>
      </c>
      <c r="F132" s="187">
        <f t="shared" si="5"/>
        <v>5.8548636863781516</v>
      </c>
    </row>
    <row r="133" spans="4:6" x14ac:dyDescent="0.25">
      <c r="D133">
        <f t="shared" si="6"/>
        <v>130</v>
      </c>
      <c r="E133" s="187">
        <f t="shared" si="4"/>
        <v>120000</v>
      </c>
      <c r="F133" s="187">
        <f t="shared" si="5"/>
        <v>5.4211700799797704</v>
      </c>
    </row>
    <row r="134" spans="4:6" x14ac:dyDescent="0.25">
      <c r="D134">
        <f t="shared" si="6"/>
        <v>131</v>
      </c>
      <c r="E134" s="187">
        <f t="shared" ref="E134:E197" si="7">+E133</f>
        <v>120000</v>
      </c>
      <c r="F134" s="187">
        <f t="shared" ref="F134:F197" si="8">E134/(1+$B$5)^D134</f>
        <v>5.0196019259071942</v>
      </c>
    </row>
    <row r="135" spans="4:6" x14ac:dyDescent="0.25">
      <c r="D135">
        <f t="shared" si="6"/>
        <v>132</v>
      </c>
      <c r="E135" s="187">
        <f t="shared" si="7"/>
        <v>120000</v>
      </c>
      <c r="F135" s="187">
        <f t="shared" si="8"/>
        <v>4.6477795610251791</v>
      </c>
    </row>
    <row r="136" spans="4:6" x14ac:dyDescent="0.25">
      <c r="D136">
        <f t="shared" si="6"/>
        <v>133</v>
      </c>
      <c r="E136" s="187">
        <f t="shared" si="7"/>
        <v>120000</v>
      </c>
      <c r="F136" s="187">
        <f t="shared" si="8"/>
        <v>4.303499593541833</v>
      </c>
    </row>
    <row r="137" spans="4:6" x14ac:dyDescent="0.25">
      <c r="D137">
        <f t="shared" si="6"/>
        <v>134</v>
      </c>
      <c r="E137" s="187">
        <f t="shared" si="7"/>
        <v>120000</v>
      </c>
      <c r="F137" s="187">
        <f t="shared" si="8"/>
        <v>3.984721845872067</v>
      </c>
    </row>
    <row r="138" spans="4:6" x14ac:dyDescent="0.25">
      <c r="D138">
        <f t="shared" si="6"/>
        <v>135</v>
      </c>
      <c r="E138" s="187">
        <f t="shared" si="7"/>
        <v>120000</v>
      </c>
      <c r="F138" s="187">
        <f t="shared" si="8"/>
        <v>3.6895572646963579</v>
      </c>
    </row>
    <row r="139" spans="4:6" x14ac:dyDescent="0.25">
      <c r="D139">
        <f t="shared" si="6"/>
        <v>136</v>
      </c>
      <c r="E139" s="187">
        <f t="shared" si="7"/>
        <v>120000</v>
      </c>
      <c r="F139" s="187">
        <f t="shared" si="8"/>
        <v>3.4162567265707025</v>
      </c>
    </row>
    <row r="140" spans="4:6" x14ac:dyDescent="0.25">
      <c r="D140">
        <f t="shared" si="6"/>
        <v>137</v>
      </c>
      <c r="E140" s="187">
        <f t="shared" si="7"/>
        <v>120000</v>
      </c>
      <c r="F140" s="187">
        <f t="shared" si="8"/>
        <v>3.1632006727506501</v>
      </c>
    </row>
    <row r="141" spans="4:6" x14ac:dyDescent="0.25">
      <c r="D141">
        <f t="shared" si="6"/>
        <v>138</v>
      </c>
      <c r="E141" s="187">
        <f t="shared" si="7"/>
        <v>120000</v>
      </c>
      <c r="F141" s="187">
        <f t="shared" si="8"/>
        <v>2.9288895118061569</v>
      </c>
    </row>
    <row r="142" spans="4:6" x14ac:dyDescent="0.25">
      <c r="D142">
        <f t="shared" ref="D142:D148" si="9">+D141+1</f>
        <v>139</v>
      </c>
      <c r="E142" s="187">
        <f t="shared" si="7"/>
        <v>120000</v>
      </c>
      <c r="F142" s="187">
        <f t="shared" si="8"/>
        <v>2.711934733153849</v>
      </c>
    </row>
    <row r="143" spans="4:6" x14ac:dyDescent="0.25">
      <c r="D143">
        <f t="shared" si="9"/>
        <v>140</v>
      </c>
      <c r="E143" s="187">
        <f t="shared" si="7"/>
        <v>120000</v>
      </c>
      <c r="F143" s="187">
        <f t="shared" si="8"/>
        <v>2.5110506788461566</v>
      </c>
    </row>
    <row r="144" spans="4:6" x14ac:dyDescent="0.25">
      <c r="D144">
        <f t="shared" si="9"/>
        <v>141</v>
      </c>
      <c r="E144" s="187">
        <f t="shared" si="7"/>
        <v>120000</v>
      </c>
      <c r="F144" s="187">
        <f t="shared" si="8"/>
        <v>2.3250469248575523</v>
      </c>
    </row>
    <row r="145" spans="4:6" x14ac:dyDescent="0.25">
      <c r="D145">
        <f t="shared" si="9"/>
        <v>142</v>
      </c>
      <c r="E145" s="187">
        <f t="shared" si="7"/>
        <v>120000</v>
      </c>
      <c r="F145" s="187">
        <f t="shared" si="8"/>
        <v>2.1528212267199556</v>
      </c>
    </row>
    <row r="146" spans="4:6" x14ac:dyDescent="0.25">
      <c r="D146">
        <f t="shared" si="9"/>
        <v>143</v>
      </c>
      <c r="E146" s="187">
        <f t="shared" si="7"/>
        <v>120000</v>
      </c>
      <c r="F146" s="187">
        <f t="shared" si="8"/>
        <v>1.9933529877036622</v>
      </c>
    </row>
    <row r="147" spans="4:6" x14ac:dyDescent="0.25">
      <c r="D147">
        <f t="shared" si="9"/>
        <v>144</v>
      </c>
      <c r="E147" s="187">
        <f t="shared" si="7"/>
        <v>120000</v>
      </c>
      <c r="F147" s="187">
        <f t="shared" si="8"/>
        <v>1.8456972108367242</v>
      </c>
    </row>
    <row r="148" spans="4:6" x14ac:dyDescent="0.25">
      <c r="D148">
        <f t="shared" si="9"/>
        <v>145</v>
      </c>
      <c r="E148" s="187">
        <f t="shared" si="7"/>
        <v>120000</v>
      </c>
      <c r="F148" s="187">
        <f t="shared" si="8"/>
        <v>1.7089788989228929</v>
      </c>
    </row>
    <row r="149" spans="4:6" x14ac:dyDescent="0.25">
      <c r="D149">
        <f>+D148+1</f>
        <v>146</v>
      </c>
      <c r="E149" s="187">
        <f t="shared" si="7"/>
        <v>120000</v>
      </c>
      <c r="F149" s="187">
        <f t="shared" si="8"/>
        <v>1.5823878693730489</v>
      </c>
    </row>
    <row r="150" spans="4:6" x14ac:dyDescent="0.25">
      <c r="D150">
        <f t="shared" ref="D150:D213" si="10">+D149+1</f>
        <v>147</v>
      </c>
      <c r="E150" s="187">
        <f t="shared" si="7"/>
        <v>120000</v>
      </c>
      <c r="F150" s="187">
        <f t="shared" si="8"/>
        <v>1.4651739531231933</v>
      </c>
    </row>
    <row r="151" spans="4:6" x14ac:dyDescent="0.25">
      <c r="D151">
        <f t="shared" si="10"/>
        <v>148</v>
      </c>
      <c r="E151" s="187">
        <f t="shared" si="7"/>
        <v>120000</v>
      </c>
      <c r="F151" s="187">
        <f t="shared" si="8"/>
        <v>1.356642549188142</v>
      </c>
    </row>
    <row r="152" spans="4:6" x14ac:dyDescent="0.25">
      <c r="D152">
        <f t="shared" si="10"/>
        <v>149</v>
      </c>
      <c r="E152" s="187">
        <f t="shared" si="7"/>
        <v>120000</v>
      </c>
      <c r="F152" s="187">
        <f t="shared" si="8"/>
        <v>1.2561505085075388</v>
      </c>
    </row>
    <row r="153" spans="4:6" x14ac:dyDescent="0.25">
      <c r="D153">
        <f t="shared" si="10"/>
        <v>150</v>
      </c>
      <c r="E153" s="187">
        <f t="shared" si="7"/>
        <v>120000</v>
      </c>
      <c r="F153" s="187">
        <f t="shared" si="8"/>
        <v>1.1631023226921653</v>
      </c>
    </row>
    <row r="154" spans="4:6" x14ac:dyDescent="0.25">
      <c r="D154">
        <f t="shared" si="10"/>
        <v>151</v>
      </c>
      <c r="E154" s="187">
        <f t="shared" si="7"/>
        <v>120000</v>
      </c>
      <c r="F154" s="187">
        <f t="shared" si="8"/>
        <v>1.0769465950853383</v>
      </c>
    </row>
    <row r="155" spans="4:6" x14ac:dyDescent="0.25">
      <c r="D155">
        <f t="shared" si="10"/>
        <v>152</v>
      </c>
      <c r="E155" s="187">
        <f t="shared" si="7"/>
        <v>120000</v>
      </c>
      <c r="F155" s="187">
        <f t="shared" si="8"/>
        <v>0.99717277322716513</v>
      </c>
    </row>
    <row r="156" spans="4:6" x14ac:dyDescent="0.25">
      <c r="D156">
        <f t="shared" si="10"/>
        <v>153</v>
      </c>
      <c r="E156" s="187">
        <f t="shared" si="7"/>
        <v>120000</v>
      </c>
      <c r="F156" s="187">
        <f t="shared" si="8"/>
        <v>0.923308123358486</v>
      </c>
    </row>
    <row r="157" spans="4:6" x14ac:dyDescent="0.25">
      <c r="D157">
        <f t="shared" si="10"/>
        <v>154</v>
      </c>
      <c r="E157" s="187">
        <f t="shared" si="7"/>
        <v>120000</v>
      </c>
      <c r="F157" s="187">
        <f t="shared" si="8"/>
        <v>0.85491492903563537</v>
      </c>
    </row>
    <row r="158" spans="4:6" x14ac:dyDescent="0.25">
      <c r="D158">
        <f t="shared" si="10"/>
        <v>155</v>
      </c>
      <c r="E158" s="187">
        <f t="shared" si="7"/>
        <v>120000</v>
      </c>
      <c r="F158" s="187">
        <f t="shared" si="8"/>
        <v>0.79158789725521783</v>
      </c>
    </row>
    <row r="159" spans="4:6" x14ac:dyDescent="0.25">
      <c r="D159">
        <f t="shared" si="10"/>
        <v>156</v>
      </c>
      <c r="E159" s="187">
        <f t="shared" si="7"/>
        <v>120000</v>
      </c>
      <c r="F159" s="187">
        <f t="shared" si="8"/>
        <v>0.73295175671779422</v>
      </c>
    </row>
    <row r="160" spans="4:6" x14ac:dyDescent="0.25">
      <c r="D160">
        <f t="shared" si="10"/>
        <v>157</v>
      </c>
      <c r="E160" s="187">
        <f t="shared" si="7"/>
        <v>120000</v>
      </c>
      <c r="F160" s="187">
        <f t="shared" si="8"/>
        <v>0.67865903399795768</v>
      </c>
    </row>
    <row r="161" spans="4:6" x14ac:dyDescent="0.25">
      <c r="D161">
        <f t="shared" si="10"/>
        <v>158</v>
      </c>
      <c r="E161" s="187">
        <f t="shared" si="7"/>
        <v>120000</v>
      </c>
      <c r="F161" s="187">
        <f t="shared" si="8"/>
        <v>0.62838799444255322</v>
      </c>
    </row>
    <row r="162" spans="4:6" x14ac:dyDescent="0.25">
      <c r="D162">
        <f t="shared" si="10"/>
        <v>159</v>
      </c>
      <c r="E162" s="187">
        <f t="shared" si="7"/>
        <v>120000</v>
      </c>
      <c r="F162" s="187">
        <f t="shared" si="8"/>
        <v>0.58184073559495664</v>
      </c>
    </row>
    <row r="163" spans="4:6" x14ac:dyDescent="0.25">
      <c r="D163">
        <f t="shared" si="10"/>
        <v>160</v>
      </c>
      <c r="E163" s="187">
        <f t="shared" si="7"/>
        <v>120000</v>
      </c>
      <c r="F163" s="187">
        <f t="shared" si="8"/>
        <v>0.5387414218471821</v>
      </c>
    </row>
    <row r="164" spans="4:6" x14ac:dyDescent="0.25">
      <c r="D164">
        <f t="shared" si="10"/>
        <v>161</v>
      </c>
      <c r="E164" s="187">
        <f t="shared" si="7"/>
        <v>120000</v>
      </c>
      <c r="F164" s="187">
        <f t="shared" si="8"/>
        <v>0.49883464985850196</v>
      </c>
    </row>
    <row r="165" spans="4:6" x14ac:dyDescent="0.25">
      <c r="D165">
        <f t="shared" si="10"/>
        <v>162</v>
      </c>
      <c r="E165" s="187">
        <f t="shared" si="7"/>
        <v>120000</v>
      </c>
      <c r="F165" s="187">
        <f t="shared" si="8"/>
        <v>0.46188393505416847</v>
      </c>
    </row>
    <row r="166" spans="4:6" x14ac:dyDescent="0.25">
      <c r="D166">
        <f t="shared" si="10"/>
        <v>163</v>
      </c>
      <c r="E166" s="187">
        <f t="shared" si="7"/>
        <v>120000</v>
      </c>
      <c r="F166" s="187">
        <f t="shared" si="8"/>
        <v>0.42767031023534113</v>
      </c>
    </row>
    <row r="167" spans="4:6" x14ac:dyDescent="0.25">
      <c r="D167">
        <f>+D166+1</f>
        <v>164</v>
      </c>
      <c r="E167" s="187">
        <f t="shared" si="7"/>
        <v>120000</v>
      </c>
      <c r="F167" s="187">
        <f t="shared" si="8"/>
        <v>0.39599102799568614</v>
      </c>
    </row>
    <row r="168" spans="4:6" x14ac:dyDescent="0.25">
      <c r="D168">
        <f t="shared" si="10"/>
        <v>165</v>
      </c>
      <c r="E168" s="187">
        <f t="shared" si="7"/>
        <v>120000</v>
      </c>
      <c r="F168" s="187">
        <f t="shared" si="8"/>
        <v>0.36665835925526497</v>
      </c>
    </row>
    <row r="169" spans="4:6" x14ac:dyDescent="0.25">
      <c r="D169">
        <f t="shared" si="10"/>
        <v>166</v>
      </c>
      <c r="E169" s="187">
        <f t="shared" si="7"/>
        <v>120000</v>
      </c>
      <c r="F169" s="187">
        <f t="shared" si="8"/>
        <v>0.33949848079191197</v>
      </c>
    </row>
    <row r="170" spans="4:6" x14ac:dyDescent="0.25">
      <c r="D170">
        <f t="shared" si="10"/>
        <v>167</v>
      </c>
      <c r="E170" s="187">
        <f t="shared" si="7"/>
        <v>120000</v>
      </c>
      <c r="F170" s="187">
        <f t="shared" si="8"/>
        <v>0.31435044517769628</v>
      </c>
    </row>
    <row r="171" spans="4:6" x14ac:dyDescent="0.25">
      <c r="D171">
        <f t="shared" si="10"/>
        <v>168</v>
      </c>
      <c r="E171" s="187">
        <f t="shared" si="7"/>
        <v>120000</v>
      </c>
      <c r="F171" s="187">
        <f t="shared" si="8"/>
        <v>0.29106522701638537</v>
      </c>
    </row>
    <row r="172" spans="4:6" x14ac:dyDescent="0.25">
      <c r="D172">
        <f t="shared" si="10"/>
        <v>169</v>
      </c>
      <c r="E172" s="187">
        <f t="shared" si="7"/>
        <v>120000</v>
      </c>
      <c r="F172" s="187">
        <f t="shared" si="8"/>
        <v>0.26950483982998646</v>
      </c>
    </row>
    <row r="173" spans="4:6" x14ac:dyDescent="0.25">
      <c r="D173">
        <f t="shared" si="10"/>
        <v>170</v>
      </c>
      <c r="E173" s="187">
        <f t="shared" si="7"/>
        <v>120000</v>
      </c>
      <c r="F173" s="187">
        <f t="shared" si="8"/>
        <v>0.24954151836109861</v>
      </c>
    </row>
    <row r="174" spans="4:6" x14ac:dyDescent="0.25">
      <c r="D174">
        <f t="shared" si="10"/>
        <v>171</v>
      </c>
      <c r="E174" s="187">
        <f t="shared" si="7"/>
        <v>120000</v>
      </c>
      <c r="F174" s="187">
        <f t="shared" si="8"/>
        <v>0.23105696144546167</v>
      </c>
    </row>
    <row r="175" spans="4:6" x14ac:dyDescent="0.25">
      <c r="D175">
        <f t="shared" si="10"/>
        <v>172</v>
      </c>
      <c r="E175" s="187">
        <f t="shared" si="7"/>
        <v>120000</v>
      </c>
      <c r="F175" s="187">
        <f t="shared" si="8"/>
        <v>0.21394163096802005</v>
      </c>
    </row>
    <row r="176" spans="4:6" x14ac:dyDescent="0.25">
      <c r="D176">
        <f t="shared" si="10"/>
        <v>173</v>
      </c>
      <c r="E176" s="187">
        <f t="shared" si="7"/>
        <v>120000</v>
      </c>
      <c r="F176" s="187">
        <f t="shared" si="8"/>
        <v>0.19809410274816669</v>
      </c>
    </row>
    <row r="177" spans="4:6" x14ac:dyDescent="0.25">
      <c r="D177">
        <f t="shared" si="10"/>
        <v>174</v>
      </c>
      <c r="E177" s="187">
        <f t="shared" si="7"/>
        <v>120000</v>
      </c>
      <c r="F177" s="187">
        <f t="shared" si="8"/>
        <v>0.18342046550756175</v>
      </c>
    </row>
    <row r="178" spans="4:6" x14ac:dyDescent="0.25">
      <c r="D178">
        <f t="shared" si="10"/>
        <v>175</v>
      </c>
      <c r="E178" s="187">
        <f t="shared" si="7"/>
        <v>120000</v>
      </c>
      <c r="F178" s="187">
        <f t="shared" si="8"/>
        <v>0.16983376435885345</v>
      </c>
    </row>
    <row r="179" spans="4:6" x14ac:dyDescent="0.25">
      <c r="D179">
        <f t="shared" si="10"/>
        <v>176</v>
      </c>
      <c r="E179" s="187">
        <f t="shared" si="7"/>
        <v>120000</v>
      </c>
      <c r="F179" s="187">
        <f t="shared" si="8"/>
        <v>0.15725348551745691</v>
      </c>
    </row>
    <row r="180" spans="4:6" x14ac:dyDescent="0.25">
      <c r="D180">
        <f t="shared" si="10"/>
        <v>177</v>
      </c>
      <c r="E180" s="187">
        <f t="shared" si="7"/>
        <v>120000</v>
      </c>
      <c r="F180" s="187">
        <f t="shared" si="8"/>
        <v>0.14560507918283047</v>
      </c>
    </row>
    <row r="181" spans="4:6" x14ac:dyDescent="0.25">
      <c r="D181">
        <f t="shared" si="10"/>
        <v>178</v>
      </c>
      <c r="E181" s="187">
        <f t="shared" si="7"/>
        <v>120000</v>
      </c>
      <c r="F181" s="187">
        <f t="shared" si="8"/>
        <v>0.13481951776188003</v>
      </c>
    </row>
    <row r="182" spans="4:6" x14ac:dyDescent="0.25">
      <c r="D182">
        <f t="shared" si="10"/>
        <v>179</v>
      </c>
      <c r="E182" s="187">
        <f t="shared" si="7"/>
        <v>120000</v>
      </c>
      <c r="F182" s="187">
        <f t="shared" si="8"/>
        <v>0.12483288681655558</v>
      </c>
    </row>
    <row r="183" spans="4:6" x14ac:dyDescent="0.25">
      <c r="D183">
        <f t="shared" si="10"/>
        <v>180</v>
      </c>
      <c r="E183" s="187">
        <f t="shared" si="7"/>
        <v>120000</v>
      </c>
      <c r="F183" s="187">
        <f t="shared" si="8"/>
        <v>0.11558600631162555</v>
      </c>
    </row>
    <row r="184" spans="4:6" x14ac:dyDescent="0.25">
      <c r="D184">
        <f t="shared" si="10"/>
        <v>181</v>
      </c>
      <c r="E184" s="187">
        <f t="shared" si="7"/>
        <v>120000</v>
      </c>
      <c r="F184" s="187">
        <f t="shared" si="8"/>
        <v>0.10702407991817181</v>
      </c>
    </row>
    <row r="185" spans="4:6" x14ac:dyDescent="0.25">
      <c r="D185">
        <f>+D184+1</f>
        <v>182</v>
      </c>
      <c r="E185" s="187">
        <f t="shared" si="7"/>
        <v>120000</v>
      </c>
      <c r="F185" s="187">
        <f t="shared" si="8"/>
        <v>9.9096370294603497E-2</v>
      </c>
    </row>
    <row r="186" spans="4:6" x14ac:dyDescent="0.25">
      <c r="D186">
        <f t="shared" si="10"/>
        <v>183</v>
      </c>
      <c r="E186" s="187">
        <f t="shared" si="7"/>
        <v>120000</v>
      </c>
      <c r="F186" s="187">
        <f t="shared" si="8"/>
        <v>9.1755898420929169E-2</v>
      </c>
    </row>
    <row r="187" spans="4:6" x14ac:dyDescent="0.25">
      <c r="D187">
        <f t="shared" si="10"/>
        <v>184</v>
      </c>
      <c r="E187" s="187">
        <f t="shared" si="7"/>
        <v>120000</v>
      </c>
      <c r="F187" s="187">
        <f t="shared" si="8"/>
        <v>8.4959165204564049E-2</v>
      </c>
    </row>
    <row r="188" spans="4:6" x14ac:dyDescent="0.25">
      <c r="D188">
        <f t="shared" si="10"/>
        <v>185</v>
      </c>
      <c r="E188" s="187">
        <f t="shared" si="7"/>
        <v>120000</v>
      </c>
      <c r="F188" s="187">
        <f t="shared" si="8"/>
        <v>7.866589370792966E-2</v>
      </c>
    </row>
    <row r="189" spans="4:6" x14ac:dyDescent="0.25">
      <c r="D189">
        <f t="shared" si="10"/>
        <v>186</v>
      </c>
      <c r="E189" s="187">
        <f t="shared" si="7"/>
        <v>120000</v>
      </c>
      <c r="F189" s="187">
        <f t="shared" si="8"/>
        <v>7.283879047030524E-2</v>
      </c>
    </row>
    <row r="190" spans="4:6" x14ac:dyDescent="0.25">
      <c r="D190">
        <f t="shared" si="10"/>
        <v>187</v>
      </c>
      <c r="E190" s="187">
        <f t="shared" si="7"/>
        <v>120000</v>
      </c>
      <c r="F190" s="187">
        <f t="shared" si="8"/>
        <v>6.7443324509541894E-2</v>
      </c>
    </row>
    <row r="191" spans="4:6" x14ac:dyDescent="0.25">
      <c r="D191">
        <f t="shared" si="10"/>
        <v>188</v>
      </c>
      <c r="E191" s="187">
        <f t="shared" si="7"/>
        <v>120000</v>
      </c>
      <c r="F191" s="187">
        <f t="shared" si="8"/>
        <v>6.244752269402027E-2</v>
      </c>
    </row>
    <row r="192" spans="4:6" x14ac:dyDescent="0.25">
      <c r="D192">
        <f t="shared" si="10"/>
        <v>189</v>
      </c>
      <c r="E192" s="187">
        <f t="shared" si="7"/>
        <v>120000</v>
      </c>
      <c r="F192" s="187">
        <f t="shared" si="8"/>
        <v>5.782178027224099E-2</v>
      </c>
    </row>
    <row r="193" spans="4:6" x14ac:dyDescent="0.25">
      <c r="D193">
        <f t="shared" si="10"/>
        <v>190</v>
      </c>
      <c r="E193" s="187">
        <f t="shared" si="7"/>
        <v>120000</v>
      </c>
      <c r="F193" s="187">
        <f t="shared" si="8"/>
        <v>5.3538685437260161E-2</v>
      </c>
    </row>
    <row r="194" spans="4:6" x14ac:dyDescent="0.25">
      <c r="D194">
        <f t="shared" si="10"/>
        <v>191</v>
      </c>
      <c r="E194" s="187">
        <f t="shared" si="7"/>
        <v>120000</v>
      </c>
      <c r="F194" s="187">
        <f t="shared" si="8"/>
        <v>4.957285688635199E-2</v>
      </c>
    </row>
    <row r="195" spans="4:6" x14ac:dyDescent="0.25">
      <c r="D195">
        <f t="shared" si="10"/>
        <v>192</v>
      </c>
      <c r="E195" s="187">
        <f t="shared" si="7"/>
        <v>120000</v>
      </c>
      <c r="F195" s="187">
        <f t="shared" si="8"/>
        <v>4.5900793413288885E-2</v>
      </c>
    </row>
    <row r="196" spans="4:6" x14ac:dyDescent="0.25">
      <c r="D196">
        <f t="shared" si="10"/>
        <v>193</v>
      </c>
      <c r="E196" s="187">
        <f t="shared" si="7"/>
        <v>120000</v>
      </c>
      <c r="F196" s="187">
        <f t="shared" si="8"/>
        <v>4.2500734641934143E-2</v>
      </c>
    </row>
    <row r="197" spans="4:6" x14ac:dyDescent="0.25">
      <c r="D197">
        <f t="shared" si="10"/>
        <v>194</v>
      </c>
      <c r="E197" s="187">
        <f t="shared" si="7"/>
        <v>120000</v>
      </c>
      <c r="F197" s="187">
        <f t="shared" si="8"/>
        <v>3.9352532075864949E-2</v>
      </c>
    </row>
    <row r="198" spans="4:6" x14ac:dyDescent="0.25">
      <c r="D198">
        <f t="shared" si="10"/>
        <v>195</v>
      </c>
      <c r="E198" s="187">
        <f t="shared" ref="E198:E261" si="11">+E197</f>
        <v>120000</v>
      </c>
      <c r="F198" s="187">
        <f t="shared" ref="F198:F261" si="12">E198/(1+$B$5)^D198</f>
        <v>3.6437529699874953E-2</v>
      </c>
    </row>
    <row r="199" spans="4:6" x14ac:dyDescent="0.25">
      <c r="D199">
        <f t="shared" si="10"/>
        <v>196</v>
      </c>
      <c r="E199" s="187">
        <f t="shared" si="11"/>
        <v>120000</v>
      </c>
      <c r="F199" s="187">
        <f t="shared" si="12"/>
        <v>3.3738453425810139E-2</v>
      </c>
    </row>
    <row r="200" spans="4:6" x14ac:dyDescent="0.25">
      <c r="D200">
        <f t="shared" si="10"/>
        <v>197</v>
      </c>
      <c r="E200" s="187">
        <f t="shared" si="11"/>
        <v>120000</v>
      </c>
      <c r="F200" s="187">
        <f t="shared" si="12"/>
        <v>3.1239308727601982E-2</v>
      </c>
    </row>
    <row r="201" spans="4:6" x14ac:dyDescent="0.25">
      <c r="D201">
        <f t="shared" si="10"/>
        <v>198</v>
      </c>
      <c r="E201" s="187">
        <f t="shared" si="11"/>
        <v>120000</v>
      </c>
      <c r="F201" s="187">
        <f t="shared" si="12"/>
        <v>2.8925285858890717E-2</v>
      </c>
    </row>
    <row r="202" spans="4:6" x14ac:dyDescent="0.25">
      <c r="D202">
        <f t="shared" si="10"/>
        <v>199</v>
      </c>
      <c r="E202" s="187">
        <f t="shared" si="11"/>
        <v>120000</v>
      </c>
      <c r="F202" s="187">
        <f t="shared" si="12"/>
        <v>2.6782672091565481E-2</v>
      </c>
    </row>
    <row r="203" spans="4:6" x14ac:dyDescent="0.25">
      <c r="D203">
        <f>+D202+1</f>
        <v>200</v>
      </c>
      <c r="E203" s="187">
        <f t="shared" si="11"/>
        <v>120000</v>
      </c>
      <c r="F203" s="187">
        <f t="shared" si="12"/>
        <v>2.4798770455153222E-2</v>
      </c>
    </row>
    <row r="204" spans="4:6" x14ac:dyDescent="0.25">
      <c r="D204">
        <f t="shared" si="10"/>
        <v>201</v>
      </c>
      <c r="E204" s="187">
        <f t="shared" si="11"/>
        <v>120000</v>
      </c>
      <c r="F204" s="187">
        <f t="shared" si="12"/>
        <v>2.2961824495512238E-2</v>
      </c>
    </row>
    <row r="205" spans="4:6" x14ac:dyDescent="0.25">
      <c r="D205">
        <f t="shared" si="10"/>
        <v>202</v>
      </c>
      <c r="E205" s="187">
        <f t="shared" si="11"/>
        <v>120000</v>
      </c>
      <c r="F205" s="187">
        <f t="shared" si="12"/>
        <v>2.1260948606955776E-2</v>
      </c>
    </row>
    <row r="206" spans="4:6" x14ac:dyDescent="0.25">
      <c r="D206">
        <f t="shared" si="10"/>
        <v>203</v>
      </c>
      <c r="E206" s="187">
        <f t="shared" si="11"/>
        <v>120000</v>
      </c>
      <c r="F206" s="187">
        <f t="shared" si="12"/>
        <v>1.9686063524959052E-2</v>
      </c>
    </row>
    <row r="207" spans="4:6" x14ac:dyDescent="0.25">
      <c r="D207">
        <f t="shared" si="10"/>
        <v>204</v>
      </c>
      <c r="E207" s="187">
        <f t="shared" si="11"/>
        <v>120000</v>
      </c>
      <c r="F207" s="187">
        <f t="shared" si="12"/>
        <v>1.822783659718431E-2</v>
      </c>
    </row>
    <row r="208" spans="4:6" x14ac:dyDescent="0.25">
      <c r="D208">
        <f t="shared" si="10"/>
        <v>205</v>
      </c>
      <c r="E208" s="187">
        <f t="shared" si="11"/>
        <v>120000</v>
      </c>
      <c r="F208" s="187">
        <f t="shared" si="12"/>
        <v>1.687762647887436E-2</v>
      </c>
    </row>
    <row r="209" spans="4:6" x14ac:dyDescent="0.25">
      <c r="D209">
        <f t="shared" si="10"/>
        <v>206</v>
      </c>
      <c r="E209" s="187">
        <f t="shared" si="11"/>
        <v>120000</v>
      </c>
      <c r="F209" s="187">
        <f t="shared" si="12"/>
        <v>1.5627431924883663E-2</v>
      </c>
    </row>
    <row r="210" spans="4:6" x14ac:dyDescent="0.25">
      <c r="D210">
        <f t="shared" si="10"/>
        <v>207</v>
      </c>
      <c r="E210" s="187">
        <f t="shared" si="11"/>
        <v>120000</v>
      </c>
      <c r="F210" s="187">
        <f t="shared" si="12"/>
        <v>1.4469844374892279E-2</v>
      </c>
    </row>
    <row r="211" spans="4:6" x14ac:dyDescent="0.25">
      <c r="D211">
        <f t="shared" si="10"/>
        <v>208</v>
      </c>
      <c r="E211" s="187">
        <f t="shared" si="11"/>
        <v>120000</v>
      </c>
      <c r="F211" s="187">
        <f t="shared" si="12"/>
        <v>1.3398004050826185E-2</v>
      </c>
    </row>
    <row r="212" spans="4:6" x14ac:dyDescent="0.25">
      <c r="D212">
        <f t="shared" si="10"/>
        <v>209</v>
      </c>
      <c r="E212" s="187">
        <f t="shared" si="11"/>
        <v>120000</v>
      </c>
      <c r="F212" s="187">
        <f t="shared" si="12"/>
        <v>1.2405559306320542E-2</v>
      </c>
    </row>
    <row r="213" spans="4:6" x14ac:dyDescent="0.25">
      <c r="D213">
        <f t="shared" si="10"/>
        <v>210</v>
      </c>
      <c r="E213" s="187">
        <f t="shared" si="11"/>
        <v>120000</v>
      </c>
      <c r="F213" s="187">
        <f t="shared" si="12"/>
        <v>1.1486628987333833E-2</v>
      </c>
    </row>
    <row r="214" spans="4:6" x14ac:dyDescent="0.25">
      <c r="D214">
        <f t="shared" ref="D214:D220" si="13">+D213+1</f>
        <v>211</v>
      </c>
      <c r="E214" s="187">
        <f t="shared" si="11"/>
        <v>120000</v>
      </c>
      <c r="F214" s="187">
        <f t="shared" si="12"/>
        <v>1.0635767580864659E-2</v>
      </c>
    </row>
    <row r="215" spans="4:6" x14ac:dyDescent="0.25">
      <c r="D215">
        <f t="shared" si="13"/>
        <v>212</v>
      </c>
      <c r="E215" s="187">
        <f t="shared" si="11"/>
        <v>120000</v>
      </c>
      <c r="F215" s="187">
        <f t="shared" si="12"/>
        <v>9.8479329452450561E-3</v>
      </c>
    </row>
    <row r="216" spans="4:6" x14ac:dyDescent="0.25">
      <c r="D216">
        <f t="shared" si="13"/>
        <v>213</v>
      </c>
      <c r="E216" s="187">
        <f t="shared" si="11"/>
        <v>120000</v>
      </c>
      <c r="F216" s="187">
        <f t="shared" si="12"/>
        <v>9.1184564307824571E-3</v>
      </c>
    </row>
    <row r="217" spans="4:6" x14ac:dyDescent="0.25">
      <c r="D217">
        <f t="shared" si="13"/>
        <v>214</v>
      </c>
      <c r="E217" s="187">
        <f t="shared" si="11"/>
        <v>120000</v>
      </c>
      <c r="F217" s="187">
        <f t="shared" si="12"/>
        <v>8.4430152136874617E-3</v>
      </c>
    </row>
    <row r="218" spans="4:6" x14ac:dyDescent="0.25">
      <c r="D218">
        <f t="shared" si="13"/>
        <v>215</v>
      </c>
      <c r="E218" s="187">
        <f t="shared" si="11"/>
        <v>120000</v>
      </c>
      <c r="F218" s="187">
        <f t="shared" si="12"/>
        <v>7.8176066793402398E-3</v>
      </c>
    </row>
    <row r="219" spans="4:6" x14ac:dyDescent="0.25">
      <c r="D219">
        <f t="shared" si="13"/>
        <v>216</v>
      </c>
      <c r="E219" s="187">
        <f t="shared" si="11"/>
        <v>120000</v>
      </c>
      <c r="F219" s="187">
        <f t="shared" si="12"/>
        <v>7.2385247030928154E-3</v>
      </c>
    </row>
    <row r="220" spans="4:6" x14ac:dyDescent="0.25">
      <c r="D220">
        <f t="shared" si="13"/>
        <v>217</v>
      </c>
      <c r="E220" s="187">
        <f t="shared" si="11"/>
        <v>120000</v>
      </c>
      <c r="F220" s="187">
        <f t="shared" si="12"/>
        <v>6.7023376880489026E-3</v>
      </c>
    </row>
    <row r="221" spans="4:6" x14ac:dyDescent="0.25">
      <c r="D221">
        <f>+D220+1</f>
        <v>218</v>
      </c>
      <c r="E221" s="187">
        <f t="shared" si="11"/>
        <v>120000</v>
      </c>
      <c r="F221" s="187">
        <f t="shared" si="12"/>
        <v>6.20586822967491E-3</v>
      </c>
    </row>
    <row r="222" spans="4:6" x14ac:dyDescent="0.25">
      <c r="D222">
        <f t="shared" ref="D222:D285" si="14">+D221+1</f>
        <v>219</v>
      </c>
      <c r="E222" s="187">
        <f t="shared" si="11"/>
        <v>120000</v>
      </c>
      <c r="F222" s="187">
        <f t="shared" si="12"/>
        <v>5.7461742867360279E-3</v>
      </c>
    </row>
    <row r="223" spans="4:6" x14ac:dyDescent="0.25">
      <c r="D223">
        <f t="shared" si="14"/>
        <v>220</v>
      </c>
      <c r="E223" s="187">
        <f t="shared" si="11"/>
        <v>120000</v>
      </c>
      <c r="F223" s="187">
        <f t="shared" si="12"/>
        <v>5.3205317469778033E-3</v>
      </c>
    </row>
    <row r="224" spans="4:6" x14ac:dyDescent="0.25">
      <c r="D224">
        <f t="shared" si="14"/>
        <v>221</v>
      </c>
      <c r="E224" s="187">
        <f t="shared" si="11"/>
        <v>120000</v>
      </c>
      <c r="F224" s="187">
        <f t="shared" si="12"/>
        <v>4.9264182842387065E-3</v>
      </c>
    </row>
    <row r="225" spans="4:6" x14ac:dyDescent="0.25">
      <c r="D225">
        <f t="shared" si="14"/>
        <v>222</v>
      </c>
      <c r="E225" s="187">
        <f t="shared" si="11"/>
        <v>120000</v>
      </c>
      <c r="F225" s="187">
        <f t="shared" si="12"/>
        <v>4.5614984113321348E-3</v>
      </c>
    </row>
    <row r="226" spans="4:6" x14ac:dyDescent="0.25">
      <c r="D226">
        <f t="shared" si="14"/>
        <v>223</v>
      </c>
      <c r="E226" s="187">
        <f t="shared" si="11"/>
        <v>120000</v>
      </c>
      <c r="F226" s="187">
        <f t="shared" si="12"/>
        <v>4.2236096401223463E-3</v>
      </c>
    </row>
    <row r="227" spans="4:6" x14ac:dyDescent="0.25">
      <c r="D227">
        <f t="shared" si="14"/>
        <v>224</v>
      </c>
      <c r="E227" s="187">
        <f t="shared" si="11"/>
        <v>120000</v>
      </c>
      <c r="F227" s="187">
        <f t="shared" si="12"/>
        <v>3.9107496667799505E-3</v>
      </c>
    </row>
    <row r="228" spans="4:6" x14ac:dyDescent="0.25">
      <c r="D228">
        <f t="shared" si="14"/>
        <v>225</v>
      </c>
      <c r="E228" s="187">
        <f t="shared" si="11"/>
        <v>120000</v>
      </c>
      <c r="F228" s="187">
        <f t="shared" si="12"/>
        <v>3.6210645062777322E-3</v>
      </c>
    </row>
    <row r="229" spans="4:6" x14ac:dyDescent="0.25">
      <c r="D229">
        <f t="shared" si="14"/>
        <v>226</v>
      </c>
      <c r="E229" s="187">
        <f t="shared" si="11"/>
        <v>120000</v>
      </c>
      <c r="F229" s="187">
        <f t="shared" si="12"/>
        <v>3.3528375058127151E-3</v>
      </c>
    </row>
    <row r="230" spans="4:6" x14ac:dyDescent="0.25">
      <c r="D230">
        <f t="shared" si="14"/>
        <v>227</v>
      </c>
      <c r="E230" s="187">
        <f t="shared" si="11"/>
        <v>120000</v>
      </c>
      <c r="F230" s="187">
        <f t="shared" si="12"/>
        <v>3.1044791720488095E-3</v>
      </c>
    </row>
    <row r="231" spans="4:6" x14ac:dyDescent="0.25">
      <c r="D231">
        <f t="shared" si="14"/>
        <v>228</v>
      </c>
      <c r="E231" s="187">
        <f t="shared" si="11"/>
        <v>120000</v>
      </c>
      <c r="F231" s="187">
        <f t="shared" si="12"/>
        <v>2.8745177518970455E-3</v>
      </c>
    </row>
    <row r="232" spans="4:6" x14ac:dyDescent="0.25">
      <c r="D232">
        <f t="shared" si="14"/>
        <v>229</v>
      </c>
      <c r="E232" s="187">
        <f t="shared" si="11"/>
        <v>120000</v>
      </c>
      <c r="F232" s="187">
        <f t="shared" si="12"/>
        <v>2.6615905110157832E-3</v>
      </c>
    </row>
    <row r="233" spans="4:6" x14ac:dyDescent="0.25">
      <c r="D233">
        <f t="shared" si="14"/>
        <v>230</v>
      </c>
      <c r="E233" s="187">
        <f t="shared" si="11"/>
        <v>120000</v>
      </c>
      <c r="F233" s="187">
        <f t="shared" si="12"/>
        <v>2.4644356583479465E-3</v>
      </c>
    </row>
    <row r="234" spans="4:6" x14ac:dyDescent="0.25">
      <c r="D234">
        <f t="shared" si="14"/>
        <v>231</v>
      </c>
      <c r="E234" s="187">
        <f t="shared" si="11"/>
        <v>120000</v>
      </c>
      <c r="F234" s="187">
        <f t="shared" si="12"/>
        <v>2.2818848688406917E-3</v>
      </c>
    </row>
    <row r="235" spans="4:6" x14ac:dyDescent="0.25">
      <c r="D235">
        <f t="shared" si="14"/>
        <v>232</v>
      </c>
      <c r="E235" s="187">
        <f t="shared" si="11"/>
        <v>120000</v>
      </c>
      <c r="F235" s="187">
        <f t="shared" si="12"/>
        <v>2.1128563600376774E-3</v>
      </c>
    </row>
    <row r="236" spans="4:6" x14ac:dyDescent="0.25">
      <c r="D236">
        <f t="shared" si="14"/>
        <v>233</v>
      </c>
      <c r="E236" s="187">
        <f t="shared" si="11"/>
        <v>120000</v>
      </c>
      <c r="F236" s="187">
        <f t="shared" si="12"/>
        <v>1.9563484815163677E-3</v>
      </c>
    </row>
    <row r="237" spans="4:6" x14ac:dyDescent="0.25">
      <c r="D237">
        <f t="shared" si="14"/>
        <v>234</v>
      </c>
      <c r="E237" s="187">
        <f t="shared" si="11"/>
        <v>120000</v>
      </c>
      <c r="F237" s="187">
        <f t="shared" si="12"/>
        <v>1.811433779181822E-3</v>
      </c>
    </row>
    <row r="238" spans="4:6" x14ac:dyDescent="0.25">
      <c r="D238">
        <f t="shared" si="14"/>
        <v>235</v>
      </c>
      <c r="E238" s="187">
        <f t="shared" si="11"/>
        <v>120000</v>
      </c>
      <c r="F238" s="187">
        <f t="shared" si="12"/>
        <v>1.6772534992424281E-3</v>
      </c>
    </row>
    <row r="239" spans="4:6" x14ac:dyDescent="0.25">
      <c r="D239">
        <f>+D238+1</f>
        <v>236</v>
      </c>
      <c r="E239" s="187">
        <f t="shared" si="11"/>
        <v>120000</v>
      </c>
      <c r="F239" s="187">
        <f t="shared" si="12"/>
        <v>1.5530124992985442E-3</v>
      </c>
    </row>
    <row r="240" spans="4:6" x14ac:dyDescent="0.25">
      <c r="D240">
        <f t="shared" si="14"/>
        <v>237</v>
      </c>
      <c r="E240" s="187">
        <f t="shared" si="11"/>
        <v>120000</v>
      </c>
      <c r="F240" s="187">
        <f t="shared" si="12"/>
        <v>1.4379745363875408E-3</v>
      </c>
    </row>
    <row r="241" spans="4:6" x14ac:dyDescent="0.25">
      <c r="D241">
        <f t="shared" si="14"/>
        <v>238</v>
      </c>
      <c r="E241" s="187">
        <f t="shared" si="11"/>
        <v>120000</v>
      </c>
      <c r="F241" s="187">
        <f t="shared" si="12"/>
        <v>1.3314579040625376E-3</v>
      </c>
    </row>
    <row r="242" spans="4:6" x14ac:dyDescent="0.25">
      <c r="D242">
        <f t="shared" si="14"/>
        <v>239</v>
      </c>
      <c r="E242" s="187">
        <f t="shared" si="11"/>
        <v>120000</v>
      </c>
      <c r="F242" s="187">
        <f t="shared" si="12"/>
        <v>1.2328313926504976E-3</v>
      </c>
    </row>
    <row r="243" spans="4:6" x14ac:dyDescent="0.25">
      <c r="D243">
        <f t="shared" si="14"/>
        <v>240</v>
      </c>
      <c r="E243" s="187">
        <f t="shared" si="11"/>
        <v>120000</v>
      </c>
      <c r="F243" s="187">
        <f t="shared" si="12"/>
        <v>1.1415105487504607E-3</v>
      </c>
    </row>
    <row r="244" spans="4:6" x14ac:dyDescent="0.25">
      <c r="D244">
        <f t="shared" si="14"/>
        <v>241</v>
      </c>
      <c r="E244" s="187">
        <f t="shared" si="11"/>
        <v>120000</v>
      </c>
      <c r="F244" s="187">
        <f t="shared" si="12"/>
        <v>1.0569542118059824E-3</v>
      </c>
    </row>
    <row r="245" spans="4:6" x14ac:dyDescent="0.25">
      <c r="D245">
        <f t="shared" si="14"/>
        <v>242</v>
      </c>
      <c r="E245" s="187">
        <f t="shared" si="11"/>
        <v>120000</v>
      </c>
      <c r="F245" s="187">
        <f t="shared" si="12"/>
        <v>9.7866130722776127E-4</v>
      </c>
    </row>
    <row r="246" spans="4:6" x14ac:dyDescent="0.25">
      <c r="D246">
        <f t="shared" si="14"/>
        <v>243</v>
      </c>
      <c r="E246" s="187">
        <f t="shared" si="11"/>
        <v>120000</v>
      </c>
      <c r="F246" s="187">
        <f t="shared" si="12"/>
        <v>9.0616787706274181E-4</v>
      </c>
    </row>
    <row r="247" spans="4:6" x14ac:dyDescent="0.25">
      <c r="D247">
        <f t="shared" si="14"/>
        <v>244</v>
      </c>
      <c r="E247" s="187">
        <f t="shared" si="11"/>
        <v>120000</v>
      </c>
      <c r="F247" s="187">
        <f t="shared" si="12"/>
        <v>8.3904433061364979E-4</v>
      </c>
    </row>
    <row r="248" spans="4:6" x14ac:dyDescent="0.25">
      <c r="D248">
        <f t="shared" si="14"/>
        <v>245</v>
      </c>
      <c r="E248" s="187">
        <f t="shared" si="11"/>
        <v>120000</v>
      </c>
      <c r="F248" s="187">
        <f t="shared" si="12"/>
        <v>7.768928987163424E-4</v>
      </c>
    </row>
    <row r="249" spans="4:6" x14ac:dyDescent="0.25">
      <c r="D249">
        <f t="shared" si="14"/>
        <v>246</v>
      </c>
      <c r="E249" s="187">
        <f t="shared" si="11"/>
        <v>120000</v>
      </c>
      <c r="F249" s="187">
        <f t="shared" si="12"/>
        <v>7.1934527658920589E-4</v>
      </c>
    </row>
    <row r="250" spans="4:6" x14ac:dyDescent="0.25">
      <c r="D250">
        <f t="shared" si="14"/>
        <v>247</v>
      </c>
      <c r="E250" s="187">
        <f t="shared" si="11"/>
        <v>120000</v>
      </c>
      <c r="F250" s="187">
        <f t="shared" si="12"/>
        <v>6.6606044128630177E-4</v>
      </c>
    </row>
    <row r="251" spans="4:6" x14ac:dyDescent="0.25">
      <c r="D251">
        <f t="shared" si="14"/>
        <v>248</v>
      </c>
      <c r="E251" s="187">
        <f t="shared" si="11"/>
        <v>120000</v>
      </c>
      <c r="F251" s="187">
        <f t="shared" si="12"/>
        <v>6.1672263082064973E-4</v>
      </c>
    </row>
    <row r="252" spans="4:6" x14ac:dyDescent="0.25">
      <c r="D252">
        <f t="shared" si="14"/>
        <v>249</v>
      </c>
      <c r="E252" s="187">
        <f t="shared" si="11"/>
        <v>120000</v>
      </c>
      <c r="F252" s="187">
        <f t="shared" si="12"/>
        <v>5.7103947298208304E-4</v>
      </c>
    </row>
    <row r="253" spans="4:6" x14ac:dyDescent="0.25">
      <c r="D253">
        <f t="shared" si="14"/>
        <v>250</v>
      </c>
      <c r="E253" s="187">
        <f t="shared" si="11"/>
        <v>120000</v>
      </c>
      <c r="F253" s="187">
        <f t="shared" si="12"/>
        <v>5.2874025276118805E-4</v>
      </c>
    </row>
    <row r="254" spans="4:6" x14ac:dyDescent="0.25">
      <c r="D254">
        <f t="shared" si="14"/>
        <v>251</v>
      </c>
      <c r="E254" s="187">
        <f t="shared" si="11"/>
        <v>120000</v>
      </c>
      <c r="F254" s="187">
        <f t="shared" si="12"/>
        <v>4.8957430811221109E-4</v>
      </c>
    </row>
    <row r="255" spans="4:6" x14ac:dyDescent="0.25">
      <c r="D255">
        <f t="shared" si="14"/>
        <v>252</v>
      </c>
      <c r="E255" s="187">
        <f t="shared" si="11"/>
        <v>120000</v>
      </c>
      <c r="F255" s="187">
        <f t="shared" si="12"/>
        <v>4.5330954454834358E-4</v>
      </c>
    </row>
    <row r="256" spans="4:6" x14ac:dyDescent="0.25">
      <c r="D256">
        <f t="shared" si="14"/>
        <v>253</v>
      </c>
      <c r="E256" s="187">
        <f t="shared" si="11"/>
        <v>120000</v>
      </c>
      <c r="F256" s="187">
        <f t="shared" si="12"/>
        <v>4.1973105976698483E-4</v>
      </c>
    </row>
    <row r="257" spans="4:6" x14ac:dyDescent="0.25">
      <c r="D257">
        <f>+D256+1</f>
        <v>254</v>
      </c>
      <c r="E257" s="187">
        <f t="shared" si="11"/>
        <v>120000</v>
      </c>
      <c r="F257" s="187">
        <f t="shared" si="12"/>
        <v>3.8863987015461549E-4</v>
      </c>
    </row>
    <row r="258" spans="4:6" x14ac:dyDescent="0.25">
      <c r="D258">
        <f t="shared" si="14"/>
        <v>255</v>
      </c>
      <c r="E258" s="187">
        <f t="shared" si="11"/>
        <v>120000</v>
      </c>
      <c r="F258" s="187">
        <f t="shared" si="12"/>
        <v>3.5985173162464385E-4</v>
      </c>
    </row>
    <row r="259" spans="4:6" x14ac:dyDescent="0.25">
      <c r="D259">
        <f t="shared" si="14"/>
        <v>256</v>
      </c>
      <c r="E259" s="187">
        <f t="shared" si="11"/>
        <v>120000</v>
      </c>
      <c r="F259" s="187">
        <f t="shared" si="12"/>
        <v>3.3319604780059618E-4</v>
      </c>
    </row>
    <row r="260" spans="4:6" x14ac:dyDescent="0.25">
      <c r="D260">
        <f t="shared" si="14"/>
        <v>257</v>
      </c>
      <c r="E260" s="187">
        <f t="shared" si="11"/>
        <v>120000</v>
      </c>
      <c r="F260" s="187">
        <f t="shared" si="12"/>
        <v>3.0851485907462607E-4</v>
      </c>
    </row>
    <row r="261" spans="4:6" x14ac:dyDescent="0.25">
      <c r="D261">
        <f t="shared" si="14"/>
        <v>258</v>
      </c>
      <c r="E261" s="187">
        <f t="shared" si="11"/>
        <v>120000</v>
      </c>
      <c r="F261" s="187">
        <f t="shared" si="12"/>
        <v>2.8566190655057971E-4</v>
      </c>
    </row>
    <row r="262" spans="4:6" x14ac:dyDescent="0.25">
      <c r="D262">
        <f t="shared" si="14"/>
        <v>259</v>
      </c>
      <c r="E262" s="187">
        <f t="shared" ref="E262:E325" si="15">+E261</f>
        <v>120000</v>
      </c>
      <c r="F262" s="187">
        <f t="shared" ref="F262:F325" si="16">E262/(1+$B$5)^D262</f>
        <v>2.6450176532461081E-4</v>
      </c>
    </row>
    <row r="263" spans="4:6" x14ac:dyDescent="0.25">
      <c r="D263">
        <f t="shared" si="14"/>
        <v>260</v>
      </c>
      <c r="E263" s="187">
        <f t="shared" si="15"/>
        <v>120000</v>
      </c>
      <c r="F263" s="187">
        <f t="shared" si="16"/>
        <v>2.4490904196723223E-4</v>
      </c>
    </row>
    <row r="264" spans="4:6" x14ac:dyDescent="0.25">
      <c r="D264">
        <f t="shared" si="14"/>
        <v>261</v>
      </c>
      <c r="E264" s="187">
        <f t="shared" si="15"/>
        <v>120000</v>
      </c>
      <c r="F264" s="187">
        <f t="shared" si="16"/>
        <v>2.2676763145114095E-4</v>
      </c>
    </row>
    <row r="265" spans="4:6" x14ac:dyDescent="0.25">
      <c r="D265">
        <f t="shared" si="14"/>
        <v>262</v>
      </c>
      <c r="E265" s="187">
        <f t="shared" si="15"/>
        <v>120000</v>
      </c>
      <c r="F265" s="187">
        <f t="shared" si="16"/>
        <v>2.0997002912142678E-4</v>
      </c>
    </row>
    <row r="266" spans="4:6" x14ac:dyDescent="0.25">
      <c r="D266">
        <f t="shared" si="14"/>
        <v>263</v>
      </c>
      <c r="E266" s="187">
        <f t="shared" si="15"/>
        <v>120000</v>
      </c>
      <c r="F266" s="187">
        <f t="shared" si="16"/>
        <v>1.9441669363095071E-4</v>
      </c>
    </row>
    <row r="267" spans="4:6" x14ac:dyDescent="0.25">
      <c r="D267">
        <f t="shared" si="14"/>
        <v>264</v>
      </c>
      <c r="E267" s="187">
        <f t="shared" si="15"/>
        <v>120000</v>
      </c>
      <c r="F267" s="187">
        <f t="shared" si="16"/>
        <v>1.8001545706569511E-4</v>
      </c>
    </row>
    <row r="268" spans="4:6" x14ac:dyDescent="0.25">
      <c r="D268">
        <f t="shared" si="14"/>
        <v>265</v>
      </c>
      <c r="E268" s="187">
        <f t="shared" si="15"/>
        <v>120000</v>
      </c>
      <c r="F268" s="187">
        <f t="shared" si="16"/>
        <v>1.666809787645325E-4</v>
      </c>
    </row>
    <row r="269" spans="4:6" x14ac:dyDescent="0.25">
      <c r="D269">
        <f t="shared" si="14"/>
        <v>266</v>
      </c>
      <c r="E269" s="187">
        <f t="shared" si="15"/>
        <v>120000</v>
      </c>
      <c r="F269" s="187">
        <f t="shared" si="16"/>
        <v>1.5433423959678935E-4</v>
      </c>
    </row>
    <row r="270" spans="4:6" x14ac:dyDescent="0.25">
      <c r="D270">
        <f t="shared" si="14"/>
        <v>267</v>
      </c>
      <c r="E270" s="187">
        <f t="shared" si="15"/>
        <v>120000</v>
      </c>
      <c r="F270" s="187">
        <f t="shared" si="16"/>
        <v>1.4290207370073088E-4</v>
      </c>
    </row>
    <row r="271" spans="4:6" x14ac:dyDescent="0.25">
      <c r="D271">
        <f t="shared" si="14"/>
        <v>268</v>
      </c>
      <c r="E271" s="187">
        <f t="shared" si="15"/>
        <v>120000</v>
      </c>
      <c r="F271" s="187">
        <f t="shared" si="16"/>
        <v>1.3231673490808412E-4</v>
      </c>
    </row>
    <row r="272" spans="4:6" x14ac:dyDescent="0.25">
      <c r="D272">
        <f t="shared" si="14"/>
        <v>269</v>
      </c>
      <c r="E272" s="187">
        <f t="shared" si="15"/>
        <v>120000</v>
      </c>
      <c r="F272" s="187">
        <f t="shared" si="16"/>
        <v>1.2251549528526307E-4</v>
      </c>
    </row>
    <row r="273" spans="4:6" x14ac:dyDescent="0.25">
      <c r="D273">
        <f t="shared" si="14"/>
        <v>270</v>
      </c>
      <c r="E273" s="187">
        <f t="shared" si="15"/>
        <v>120000</v>
      </c>
      <c r="F273" s="187">
        <f t="shared" si="16"/>
        <v>1.1344027341228061E-4</v>
      </c>
    </row>
    <row r="274" spans="4:6" x14ac:dyDescent="0.25">
      <c r="D274">
        <f t="shared" si="14"/>
        <v>271</v>
      </c>
      <c r="E274" s="187">
        <f t="shared" si="15"/>
        <v>120000</v>
      </c>
      <c r="F274" s="187">
        <f t="shared" si="16"/>
        <v>1.0503729019655612E-4</v>
      </c>
    </row>
    <row r="275" spans="4:6" x14ac:dyDescent="0.25">
      <c r="D275">
        <f>+D274+1</f>
        <v>272</v>
      </c>
      <c r="E275" s="187">
        <f t="shared" si="15"/>
        <v>120000</v>
      </c>
      <c r="F275" s="187">
        <f t="shared" si="16"/>
        <v>9.7256750181996403E-5</v>
      </c>
    </row>
    <row r="276" spans="4:6" x14ac:dyDescent="0.25">
      <c r="D276">
        <f t="shared" si="14"/>
        <v>273</v>
      </c>
      <c r="E276" s="187">
        <f t="shared" si="15"/>
        <v>120000</v>
      </c>
      <c r="F276" s="187">
        <f t="shared" si="16"/>
        <v>9.0052546464811496E-5</v>
      </c>
    </row>
    <row r="277" spans="4:6" x14ac:dyDescent="0.25">
      <c r="D277">
        <f t="shared" si="14"/>
        <v>274</v>
      </c>
      <c r="E277" s="187">
        <f t="shared" si="15"/>
        <v>120000</v>
      </c>
      <c r="F277" s="187">
        <f t="shared" si="16"/>
        <v>8.3381987467418035E-5</v>
      </c>
    </row>
    <row r="278" spans="4:6" x14ac:dyDescent="0.25">
      <c r="D278">
        <f t="shared" si="14"/>
        <v>275</v>
      </c>
      <c r="E278" s="187">
        <f t="shared" si="15"/>
        <v>120000</v>
      </c>
      <c r="F278" s="187">
        <f t="shared" si="16"/>
        <v>7.7205543951312978E-5</v>
      </c>
    </row>
    <row r="279" spans="4:6" x14ac:dyDescent="0.25">
      <c r="D279">
        <f t="shared" si="14"/>
        <v>276</v>
      </c>
      <c r="E279" s="187">
        <f t="shared" si="15"/>
        <v>120000</v>
      </c>
      <c r="F279" s="187">
        <f t="shared" si="16"/>
        <v>7.1486614769734251E-5</v>
      </c>
    </row>
    <row r="280" spans="4:6" x14ac:dyDescent="0.25">
      <c r="D280">
        <f t="shared" si="14"/>
        <v>277</v>
      </c>
      <c r="E280" s="187">
        <f t="shared" si="15"/>
        <v>120000</v>
      </c>
      <c r="F280" s="187">
        <f t="shared" si="16"/>
        <v>6.619130997197615E-5</v>
      </c>
    </row>
    <row r="281" spans="4:6" x14ac:dyDescent="0.25">
      <c r="D281">
        <f t="shared" si="14"/>
        <v>278</v>
      </c>
      <c r="E281" s="187">
        <f t="shared" si="15"/>
        <v>120000</v>
      </c>
      <c r="F281" s="187">
        <f t="shared" si="16"/>
        <v>6.1288249974051983E-5</v>
      </c>
    </row>
    <row r="282" spans="4:6" x14ac:dyDescent="0.25">
      <c r="D282">
        <f t="shared" si="14"/>
        <v>279</v>
      </c>
      <c r="E282" s="187">
        <f t="shared" si="15"/>
        <v>120000</v>
      </c>
      <c r="F282" s="187">
        <f t="shared" si="16"/>
        <v>5.6748379605603691E-5</v>
      </c>
    </row>
    <row r="283" spans="4:6" x14ac:dyDescent="0.25">
      <c r="D283">
        <f t="shared" si="14"/>
        <v>280</v>
      </c>
      <c r="E283" s="187">
        <f t="shared" si="15"/>
        <v>120000</v>
      </c>
      <c r="F283" s="187">
        <f t="shared" si="16"/>
        <v>5.2544795931114532E-5</v>
      </c>
    </row>
    <row r="284" spans="4:6" x14ac:dyDescent="0.25">
      <c r="D284">
        <f t="shared" si="14"/>
        <v>281</v>
      </c>
      <c r="E284" s="187">
        <f t="shared" si="15"/>
        <v>120000</v>
      </c>
      <c r="F284" s="187">
        <f t="shared" si="16"/>
        <v>4.8652588825106039E-5</v>
      </c>
    </row>
    <row r="285" spans="4:6" x14ac:dyDescent="0.25">
      <c r="D285">
        <f t="shared" si="14"/>
        <v>282</v>
      </c>
      <c r="E285" s="187">
        <f t="shared" si="15"/>
        <v>120000</v>
      </c>
      <c r="F285" s="187">
        <f t="shared" si="16"/>
        <v>4.504869335657967E-5</v>
      </c>
    </row>
    <row r="286" spans="4:6" x14ac:dyDescent="0.25">
      <c r="D286">
        <f t="shared" ref="D286:D292" si="17">+D285+1</f>
        <v>283</v>
      </c>
      <c r="E286" s="187">
        <f t="shared" si="15"/>
        <v>120000</v>
      </c>
      <c r="F286" s="187">
        <f t="shared" si="16"/>
        <v>4.1711753107944131E-5</v>
      </c>
    </row>
    <row r="287" spans="4:6" x14ac:dyDescent="0.25">
      <c r="D287">
        <f t="shared" si="17"/>
        <v>284</v>
      </c>
      <c r="E287" s="187">
        <f t="shared" si="15"/>
        <v>120000</v>
      </c>
      <c r="F287" s="187">
        <f t="shared" si="16"/>
        <v>3.8621993618466797E-5</v>
      </c>
    </row>
    <row r="288" spans="4:6" x14ac:dyDescent="0.25">
      <c r="D288">
        <f t="shared" si="17"/>
        <v>285</v>
      </c>
      <c r="E288" s="187">
        <f t="shared" si="15"/>
        <v>120000</v>
      </c>
      <c r="F288" s="187">
        <f t="shared" si="16"/>
        <v>3.5761105202284064E-5</v>
      </c>
    </row>
    <row r="289" spans="4:6" x14ac:dyDescent="0.25">
      <c r="D289">
        <f t="shared" si="17"/>
        <v>286</v>
      </c>
      <c r="E289" s="187">
        <f t="shared" si="15"/>
        <v>120000</v>
      </c>
      <c r="F289" s="187">
        <f t="shared" si="16"/>
        <v>3.3112134446559318E-5</v>
      </c>
    </row>
    <row r="290" spans="4:6" x14ac:dyDescent="0.25">
      <c r="D290">
        <f t="shared" si="17"/>
        <v>287</v>
      </c>
      <c r="E290" s="187">
        <f t="shared" si="15"/>
        <v>120000</v>
      </c>
      <c r="F290" s="187">
        <f t="shared" si="16"/>
        <v>3.0659383746814177E-5</v>
      </c>
    </row>
    <row r="291" spans="4:6" x14ac:dyDescent="0.25">
      <c r="D291">
        <f t="shared" si="17"/>
        <v>288</v>
      </c>
      <c r="E291" s="187">
        <f t="shared" si="15"/>
        <v>120000</v>
      </c>
      <c r="F291" s="187">
        <f t="shared" si="16"/>
        <v>2.83883182840872E-5</v>
      </c>
    </row>
    <row r="292" spans="4:6" x14ac:dyDescent="0.25">
      <c r="D292">
        <f t="shared" si="17"/>
        <v>289</v>
      </c>
      <c r="E292" s="187">
        <f t="shared" si="15"/>
        <v>120000</v>
      </c>
      <c r="F292" s="187">
        <f t="shared" si="16"/>
        <v>2.6285479892673332E-5</v>
      </c>
    </row>
    <row r="293" spans="4:6" x14ac:dyDescent="0.25">
      <c r="D293">
        <f>+D292+1</f>
        <v>290</v>
      </c>
      <c r="E293" s="187">
        <f t="shared" si="15"/>
        <v>120000</v>
      </c>
      <c r="F293" s="187">
        <f t="shared" si="16"/>
        <v>2.4338407308030866E-5</v>
      </c>
    </row>
    <row r="294" spans="4:6" x14ac:dyDescent="0.25">
      <c r="D294">
        <f t="shared" ref="D294:D357" si="18">+D293+1</f>
        <v>291</v>
      </c>
      <c r="E294" s="187">
        <f t="shared" si="15"/>
        <v>120000</v>
      </c>
      <c r="F294" s="187">
        <f t="shared" si="16"/>
        <v>2.2535562322250796E-5</v>
      </c>
    </row>
    <row r="295" spans="4:6" x14ac:dyDescent="0.25">
      <c r="D295">
        <f t="shared" si="18"/>
        <v>292</v>
      </c>
      <c r="E295" s="187">
        <f t="shared" si="15"/>
        <v>120000</v>
      </c>
      <c r="F295" s="187">
        <f t="shared" si="16"/>
        <v>2.0866261409491475E-5</v>
      </c>
    </row>
    <row r="296" spans="4:6" x14ac:dyDescent="0.25">
      <c r="D296">
        <f t="shared" si="18"/>
        <v>293</v>
      </c>
      <c r="E296" s="187">
        <f t="shared" si="15"/>
        <v>120000</v>
      </c>
      <c r="F296" s="187">
        <f t="shared" si="16"/>
        <v>1.9320612416195811E-5</v>
      </c>
    </row>
    <row r="297" spans="4:6" x14ac:dyDescent="0.25">
      <c r="D297">
        <f t="shared" si="18"/>
        <v>294</v>
      </c>
      <c r="E297" s="187">
        <f t="shared" si="15"/>
        <v>120000</v>
      </c>
      <c r="F297" s="187">
        <f t="shared" si="16"/>
        <v>1.7889455940922046E-5</v>
      </c>
    </row>
    <row r="298" spans="4:6" x14ac:dyDescent="0.25">
      <c r="D298">
        <f t="shared" si="18"/>
        <v>295</v>
      </c>
      <c r="E298" s="187">
        <f t="shared" si="15"/>
        <v>120000</v>
      </c>
      <c r="F298" s="187">
        <f t="shared" si="16"/>
        <v>1.6564311056409301E-5</v>
      </c>
    </row>
    <row r="299" spans="4:6" x14ac:dyDescent="0.25">
      <c r="D299">
        <f t="shared" si="18"/>
        <v>296</v>
      </c>
      <c r="E299" s="187">
        <f t="shared" si="15"/>
        <v>120000</v>
      </c>
      <c r="F299" s="187">
        <f t="shared" si="16"/>
        <v>1.5337325052230835E-5</v>
      </c>
    </row>
    <row r="300" spans="4:6" x14ac:dyDescent="0.25">
      <c r="D300">
        <f t="shared" si="18"/>
        <v>297</v>
      </c>
      <c r="E300" s="187">
        <f t="shared" si="15"/>
        <v>120000</v>
      </c>
      <c r="F300" s="187">
        <f t="shared" si="16"/>
        <v>1.4201226900213733E-5</v>
      </c>
    </row>
    <row r="301" spans="4:6" x14ac:dyDescent="0.25">
      <c r="D301">
        <f t="shared" si="18"/>
        <v>298</v>
      </c>
      <c r="E301" s="187">
        <f t="shared" si="15"/>
        <v>120000</v>
      </c>
      <c r="F301" s="187">
        <f t="shared" si="16"/>
        <v>1.314928416686457E-5</v>
      </c>
    </row>
    <row r="302" spans="4:6" x14ac:dyDescent="0.25">
      <c r="D302">
        <f t="shared" si="18"/>
        <v>299</v>
      </c>
      <c r="E302" s="187">
        <f t="shared" si="15"/>
        <v>120000</v>
      </c>
      <c r="F302" s="187">
        <f t="shared" si="16"/>
        <v>1.2175263117467192E-5</v>
      </c>
    </row>
    <row r="303" spans="4:6" x14ac:dyDescent="0.25">
      <c r="D303">
        <f t="shared" si="18"/>
        <v>300</v>
      </c>
      <c r="E303" s="187">
        <f t="shared" si="15"/>
        <v>120000</v>
      </c>
      <c r="F303" s="187">
        <f t="shared" si="16"/>
        <v>1.1273391775432585E-5</v>
      </c>
    </row>
    <row r="304" spans="4:6" x14ac:dyDescent="0.25">
      <c r="D304">
        <f t="shared" si="18"/>
        <v>301</v>
      </c>
      <c r="E304" s="187">
        <f t="shared" si="15"/>
        <v>120000</v>
      </c>
      <c r="F304" s="187">
        <f t="shared" si="16"/>
        <v>1.0438325717993136E-5</v>
      </c>
    </row>
    <row r="305" spans="4:6" x14ac:dyDescent="0.25">
      <c r="D305">
        <f t="shared" si="18"/>
        <v>302</v>
      </c>
      <c r="E305" s="187">
        <f t="shared" si="15"/>
        <v>120000</v>
      </c>
      <c r="F305" s="187">
        <f t="shared" si="16"/>
        <v>9.6651164055491976E-6</v>
      </c>
    </row>
    <row r="306" spans="4:6" x14ac:dyDescent="0.25">
      <c r="D306">
        <f t="shared" si="18"/>
        <v>303</v>
      </c>
      <c r="E306" s="187">
        <f t="shared" si="15"/>
        <v>120000</v>
      </c>
      <c r="F306" s="187">
        <f t="shared" si="16"/>
        <v>8.9491818569899961E-6</v>
      </c>
    </row>
    <row r="307" spans="4:6" x14ac:dyDescent="0.25">
      <c r="D307">
        <f t="shared" si="18"/>
        <v>304</v>
      </c>
      <c r="E307" s="187">
        <f t="shared" si="15"/>
        <v>120000</v>
      </c>
      <c r="F307" s="187">
        <f t="shared" si="16"/>
        <v>8.2862794972129613E-6</v>
      </c>
    </row>
    <row r="308" spans="4:6" x14ac:dyDescent="0.25">
      <c r="D308">
        <f t="shared" si="18"/>
        <v>305</v>
      </c>
      <c r="E308" s="187">
        <f t="shared" si="15"/>
        <v>120000</v>
      </c>
      <c r="F308" s="187">
        <f t="shared" si="16"/>
        <v>7.6724810159379256E-6</v>
      </c>
    </row>
    <row r="309" spans="4:6" x14ac:dyDescent="0.25">
      <c r="D309">
        <f t="shared" si="18"/>
        <v>306</v>
      </c>
      <c r="E309" s="187">
        <f t="shared" si="15"/>
        <v>120000</v>
      </c>
      <c r="F309" s="187">
        <f t="shared" si="16"/>
        <v>7.1041490888314116E-6</v>
      </c>
    </row>
    <row r="310" spans="4:6" x14ac:dyDescent="0.25">
      <c r="D310">
        <f t="shared" si="18"/>
        <v>307</v>
      </c>
      <c r="E310" s="187">
        <f t="shared" si="15"/>
        <v>120000</v>
      </c>
      <c r="F310" s="187">
        <f t="shared" si="16"/>
        <v>6.5779158229920477E-6</v>
      </c>
    </row>
    <row r="311" spans="4:6" x14ac:dyDescent="0.25">
      <c r="D311">
        <f>+D310+1</f>
        <v>308</v>
      </c>
      <c r="E311" s="187">
        <f t="shared" si="15"/>
        <v>120000</v>
      </c>
      <c r="F311" s="187">
        <f t="shared" si="16"/>
        <v>6.0906627990667117E-6</v>
      </c>
    </row>
    <row r="312" spans="4:6" x14ac:dyDescent="0.25">
      <c r="D312">
        <f t="shared" si="18"/>
        <v>309</v>
      </c>
      <c r="E312" s="187">
        <f t="shared" si="15"/>
        <v>120000</v>
      </c>
      <c r="F312" s="187">
        <f t="shared" si="16"/>
        <v>5.6395025917284362E-6</v>
      </c>
    </row>
    <row r="313" spans="4:6" x14ac:dyDescent="0.25">
      <c r="D313">
        <f t="shared" si="18"/>
        <v>310</v>
      </c>
      <c r="E313" s="187">
        <f t="shared" si="15"/>
        <v>120000</v>
      </c>
      <c r="F313" s="187">
        <f t="shared" si="16"/>
        <v>5.2217616590078101E-6</v>
      </c>
    </row>
    <row r="314" spans="4:6" x14ac:dyDescent="0.25">
      <c r="D314">
        <f t="shared" si="18"/>
        <v>311</v>
      </c>
      <c r="E314" s="187">
        <f t="shared" si="15"/>
        <v>120000</v>
      </c>
      <c r="F314" s="187">
        <f t="shared" si="16"/>
        <v>4.8349644990813054E-6</v>
      </c>
    </row>
    <row r="315" spans="4:6" x14ac:dyDescent="0.25">
      <c r="D315">
        <f t="shared" si="18"/>
        <v>312</v>
      </c>
      <c r="E315" s="187">
        <f t="shared" si="15"/>
        <v>120000</v>
      </c>
      <c r="F315" s="187">
        <f t="shared" si="16"/>
        <v>4.4768189806308387E-6</v>
      </c>
    </row>
    <row r="316" spans="4:6" x14ac:dyDescent="0.25">
      <c r="D316">
        <f t="shared" si="18"/>
        <v>313</v>
      </c>
      <c r="E316" s="187">
        <f t="shared" si="15"/>
        <v>120000</v>
      </c>
      <c r="F316" s="187">
        <f t="shared" si="16"/>
        <v>4.1452027598433688E-6</v>
      </c>
    </row>
    <row r="317" spans="4:6" x14ac:dyDescent="0.25">
      <c r="D317">
        <f t="shared" si="18"/>
        <v>314</v>
      </c>
      <c r="E317" s="187">
        <f t="shared" si="15"/>
        <v>120000</v>
      </c>
      <c r="F317" s="187">
        <f t="shared" si="16"/>
        <v>3.8381507035586745E-6</v>
      </c>
    </row>
    <row r="318" spans="4:6" x14ac:dyDescent="0.25">
      <c r="D318">
        <f t="shared" si="18"/>
        <v>315</v>
      </c>
      <c r="E318" s="187">
        <f t="shared" si="15"/>
        <v>120000</v>
      </c>
      <c r="F318" s="187">
        <f t="shared" si="16"/>
        <v>3.5538432440358099E-6</v>
      </c>
    </row>
    <row r="319" spans="4:6" x14ac:dyDescent="0.25">
      <c r="D319">
        <f t="shared" si="18"/>
        <v>316</v>
      </c>
      <c r="E319" s="187">
        <f t="shared" si="15"/>
        <v>120000</v>
      </c>
      <c r="F319" s="187">
        <f t="shared" si="16"/>
        <v>3.2905955963294539E-6</v>
      </c>
    </row>
    <row r="320" spans="4:6" x14ac:dyDescent="0.25">
      <c r="D320">
        <f t="shared" si="18"/>
        <v>317</v>
      </c>
      <c r="E320" s="187">
        <f t="shared" si="15"/>
        <v>120000</v>
      </c>
      <c r="F320" s="187">
        <f t="shared" si="16"/>
        <v>3.0468477743791236E-6</v>
      </c>
    </row>
    <row r="321" spans="4:6" x14ac:dyDescent="0.25">
      <c r="D321">
        <f t="shared" si="18"/>
        <v>318</v>
      </c>
      <c r="E321" s="187">
        <f t="shared" si="15"/>
        <v>120000</v>
      </c>
      <c r="F321" s="187">
        <f t="shared" si="16"/>
        <v>2.8211553466473362E-6</v>
      </c>
    </row>
    <row r="322" spans="4:6" x14ac:dyDescent="0.25">
      <c r="D322">
        <f t="shared" si="18"/>
        <v>319</v>
      </c>
      <c r="E322" s="187">
        <f t="shared" si="15"/>
        <v>120000</v>
      </c>
      <c r="F322" s="187">
        <f t="shared" si="16"/>
        <v>2.6121808765253106E-6</v>
      </c>
    </row>
    <row r="323" spans="4:6" x14ac:dyDescent="0.25">
      <c r="D323">
        <f t="shared" si="18"/>
        <v>320</v>
      </c>
      <c r="E323" s="187">
        <f t="shared" si="15"/>
        <v>120000</v>
      </c>
      <c r="F323" s="187">
        <f t="shared" si="16"/>
        <v>2.4186859967826951E-6</v>
      </c>
    </row>
    <row r="324" spans="4:6" x14ac:dyDescent="0.25">
      <c r="D324">
        <f t="shared" si="18"/>
        <v>321</v>
      </c>
      <c r="E324" s="187">
        <f t="shared" si="15"/>
        <v>120000</v>
      </c>
      <c r="F324" s="187">
        <f t="shared" si="16"/>
        <v>2.2395240710950876E-6</v>
      </c>
    </row>
    <row r="325" spans="4:6" x14ac:dyDescent="0.25">
      <c r="D325">
        <f t="shared" si="18"/>
        <v>322</v>
      </c>
      <c r="E325" s="187">
        <f t="shared" si="15"/>
        <v>120000</v>
      </c>
      <c r="F325" s="187">
        <f t="shared" si="16"/>
        <v>2.0736333991621188E-6</v>
      </c>
    </row>
    <row r="326" spans="4:6" x14ac:dyDescent="0.25">
      <c r="D326">
        <f t="shared" si="18"/>
        <v>323</v>
      </c>
      <c r="E326" s="187">
        <f t="shared" ref="E326:E389" si="19">+E325</f>
        <v>120000</v>
      </c>
      <c r="F326" s="187">
        <f t="shared" ref="F326:F389" si="20">E326/(1+$B$5)^D326</f>
        <v>1.9200309251501096E-6</v>
      </c>
    </row>
    <row r="327" spans="4:6" x14ac:dyDescent="0.25">
      <c r="D327">
        <f t="shared" si="18"/>
        <v>324</v>
      </c>
      <c r="E327" s="187">
        <f t="shared" si="19"/>
        <v>120000</v>
      </c>
      <c r="F327" s="187">
        <f t="shared" si="20"/>
        <v>1.7778064121760271E-6</v>
      </c>
    </row>
    <row r="328" spans="4:6" x14ac:dyDescent="0.25">
      <c r="D328">
        <f t="shared" si="18"/>
        <v>325</v>
      </c>
      <c r="E328" s="187">
        <f t="shared" si="19"/>
        <v>120000</v>
      </c>
      <c r="F328" s="187">
        <f t="shared" si="20"/>
        <v>1.6461170483111362E-6</v>
      </c>
    </row>
    <row r="329" spans="4:6" x14ac:dyDescent="0.25">
      <c r="D329">
        <f>+D328+1</f>
        <v>326</v>
      </c>
      <c r="E329" s="187">
        <f t="shared" si="19"/>
        <v>120000</v>
      </c>
      <c r="F329" s="187">
        <f t="shared" si="20"/>
        <v>1.5241824521399409E-6</v>
      </c>
    </row>
    <row r="330" spans="4:6" x14ac:dyDescent="0.25">
      <c r="D330">
        <f t="shared" si="18"/>
        <v>327</v>
      </c>
      <c r="E330" s="187">
        <f t="shared" si="19"/>
        <v>120000</v>
      </c>
      <c r="F330" s="187">
        <f t="shared" si="20"/>
        <v>1.411280048277723E-6</v>
      </c>
    </row>
    <row r="331" spans="4:6" x14ac:dyDescent="0.25">
      <c r="D331">
        <f t="shared" si="18"/>
        <v>328</v>
      </c>
      <c r="E331" s="187">
        <f t="shared" si="19"/>
        <v>120000</v>
      </c>
      <c r="F331" s="187">
        <f t="shared" si="20"/>
        <v>1.306740785442336E-6</v>
      </c>
    </row>
    <row r="332" spans="4:6" x14ac:dyDescent="0.25">
      <c r="D332">
        <f t="shared" si="18"/>
        <v>329</v>
      </c>
      <c r="E332" s="187">
        <f t="shared" si="19"/>
        <v>120000</v>
      </c>
      <c r="F332" s="187">
        <f t="shared" si="20"/>
        <v>1.2099451717058666E-6</v>
      </c>
    </row>
    <row r="333" spans="4:6" x14ac:dyDescent="0.25">
      <c r="D333">
        <f t="shared" si="18"/>
        <v>330</v>
      </c>
      <c r="E333" s="187">
        <f t="shared" si="19"/>
        <v>120000</v>
      </c>
      <c r="F333" s="187">
        <f t="shared" si="20"/>
        <v>1.1203196034313578E-6</v>
      </c>
    </row>
    <row r="334" spans="4:6" x14ac:dyDescent="0.25">
      <c r="D334">
        <f t="shared" si="18"/>
        <v>331</v>
      </c>
      <c r="E334" s="187">
        <f t="shared" si="19"/>
        <v>120000</v>
      </c>
      <c r="F334" s="187">
        <f t="shared" si="20"/>
        <v>1.0373329661401462E-6</v>
      </c>
    </row>
    <row r="335" spans="4:6" x14ac:dyDescent="0.25">
      <c r="D335">
        <f t="shared" si="18"/>
        <v>332</v>
      </c>
      <c r="E335" s="187">
        <f t="shared" si="19"/>
        <v>120000</v>
      </c>
      <c r="F335" s="187">
        <f t="shared" si="20"/>
        <v>9.6049348716680211E-7</v>
      </c>
    </row>
    <row r="336" spans="4:6" x14ac:dyDescent="0.25">
      <c r="D336">
        <f t="shared" si="18"/>
        <v>333</v>
      </c>
      <c r="E336" s="187">
        <f t="shared" si="19"/>
        <v>120000</v>
      </c>
      <c r="F336" s="187">
        <f t="shared" si="20"/>
        <v>8.8934582145074264E-7</v>
      </c>
    </row>
    <row r="337" spans="4:6" x14ac:dyDescent="0.25">
      <c r="D337">
        <f t="shared" si="18"/>
        <v>334</v>
      </c>
      <c r="E337" s="187">
        <f t="shared" si="19"/>
        <v>120000</v>
      </c>
      <c r="F337" s="187">
        <f t="shared" si="20"/>
        <v>8.2346835319513194E-7</v>
      </c>
    </row>
    <row r="338" spans="4:6" x14ac:dyDescent="0.25">
      <c r="D338">
        <f t="shared" si="18"/>
        <v>335</v>
      </c>
      <c r="E338" s="187">
        <f t="shared" si="19"/>
        <v>120000</v>
      </c>
      <c r="F338" s="187">
        <f t="shared" si="20"/>
        <v>7.6247069740289981E-7</v>
      </c>
    </row>
    <row r="339" spans="4:6" x14ac:dyDescent="0.25">
      <c r="D339">
        <f t="shared" si="18"/>
        <v>336</v>
      </c>
      <c r="E339" s="187">
        <f t="shared" si="19"/>
        <v>120000</v>
      </c>
      <c r="F339" s="187">
        <f t="shared" si="20"/>
        <v>7.0599138648416656E-7</v>
      </c>
    </row>
    <row r="340" spans="4:6" x14ac:dyDescent="0.25">
      <c r="D340">
        <f t="shared" si="18"/>
        <v>337</v>
      </c>
      <c r="E340" s="187">
        <f t="shared" si="19"/>
        <v>120000</v>
      </c>
      <c r="F340" s="187">
        <f t="shared" si="20"/>
        <v>6.5369572822608013E-7</v>
      </c>
    </row>
    <row r="341" spans="4:6" x14ac:dyDescent="0.25">
      <c r="D341">
        <f t="shared" si="18"/>
        <v>338</v>
      </c>
      <c r="E341" s="187">
        <f t="shared" si="19"/>
        <v>120000</v>
      </c>
      <c r="F341" s="187">
        <f t="shared" si="20"/>
        <v>6.0527382243155562E-7</v>
      </c>
    </row>
    <row r="342" spans="4:6" x14ac:dyDescent="0.25">
      <c r="D342">
        <f t="shared" si="18"/>
        <v>339</v>
      </c>
      <c r="E342" s="187">
        <f t="shared" si="19"/>
        <v>120000</v>
      </c>
      <c r="F342" s="187">
        <f t="shared" si="20"/>
        <v>5.6043872447366256E-7</v>
      </c>
    </row>
    <row r="343" spans="4:6" x14ac:dyDescent="0.25">
      <c r="D343">
        <f t="shared" si="18"/>
        <v>340</v>
      </c>
      <c r="E343" s="187">
        <f t="shared" si="19"/>
        <v>120000</v>
      </c>
      <c r="F343" s="187">
        <f t="shared" si="20"/>
        <v>5.1892474488302094E-7</v>
      </c>
    </row>
    <row r="344" spans="4:6" x14ac:dyDescent="0.25">
      <c r="D344">
        <f t="shared" si="18"/>
        <v>341</v>
      </c>
      <c r="E344" s="187">
        <f t="shared" si="19"/>
        <v>120000</v>
      </c>
      <c r="F344" s="187">
        <f t="shared" si="20"/>
        <v>4.8048587489168598E-7</v>
      </c>
    </row>
    <row r="345" spans="4:6" x14ac:dyDescent="0.25">
      <c r="D345">
        <f t="shared" si="18"/>
        <v>342</v>
      </c>
      <c r="E345" s="187">
        <f t="shared" si="19"/>
        <v>120000</v>
      </c>
      <c r="F345" s="187">
        <f t="shared" si="20"/>
        <v>4.4489432860341292E-7</v>
      </c>
    </row>
    <row r="346" spans="4:6" x14ac:dyDescent="0.25">
      <c r="D346">
        <f t="shared" si="18"/>
        <v>343</v>
      </c>
      <c r="E346" s="187">
        <f t="shared" si="19"/>
        <v>120000</v>
      </c>
      <c r="F346" s="187">
        <f t="shared" si="20"/>
        <v>4.1193919315130825E-7</v>
      </c>
    </row>
    <row r="347" spans="4:6" x14ac:dyDescent="0.25">
      <c r="D347">
        <f>+D346+1</f>
        <v>344</v>
      </c>
      <c r="E347" s="187">
        <f t="shared" si="19"/>
        <v>120000</v>
      </c>
      <c r="F347" s="187">
        <f t="shared" si="20"/>
        <v>3.8142517884380393E-7</v>
      </c>
    </row>
    <row r="348" spans="4:6" x14ac:dyDescent="0.25">
      <c r="D348">
        <f t="shared" si="18"/>
        <v>345</v>
      </c>
      <c r="E348" s="187">
        <f t="shared" si="19"/>
        <v>120000</v>
      </c>
      <c r="F348" s="187">
        <f t="shared" si="20"/>
        <v>3.5317146189241098E-7</v>
      </c>
    </row>
    <row r="349" spans="4:6" x14ac:dyDescent="0.25">
      <c r="D349">
        <f t="shared" si="18"/>
        <v>346</v>
      </c>
      <c r="E349" s="187">
        <f t="shared" si="19"/>
        <v>120000</v>
      </c>
      <c r="F349" s="187">
        <f t="shared" si="20"/>
        <v>3.2701061286334348E-7</v>
      </c>
    </row>
    <row r="350" spans="4:6" x14ac:dyDescent="0.25">
      <c r="D350">
        <f t="shared" si="18"/>
        <v>347</v>
      </c>
      <c r="E350" s="187">
        <f t="shared" si="19"/>
        <v>120000</v>
      </c>
      <c r="F350" s="187">
        <f t="shared" si="20"/>
        <v>3.0278760450309587E-7</v>
      </c>
    </row>
    <row r="351" spans="4:6" x14ac:dyDescent="0.25">
      <c r="D351">
        <f t="shared" si="18"/>
        <v>348</v>
      </c>
      <c r="E351" s="187">
        <f t="shared" si="19"/>
        <v>120000</v>
      </c>
      <c r="F351" s="187">
        <f t="shared" si="20"/>
        <v>2.803588930584221E-7</v>
      </c>
    </row>
    <row r="352" spans="4:6" x14ac:dyDescent="0.25">
      <c r="D352">
        <f t="shared" si="18"/>
        <v>349</v>
      </c>
      <c r="E352" s="187">
        <f t="shared" si="19"/>
        <v>120000</v>
      </c>
      <c r="F352" s="187">
        <f t="shared" si="20"/>
        <v>2.5959156764668708E-7</v>
      </c>
    </row>
    <row r="353" spans="4:6" x14ac:dyDescent="0.25">
      <c r="D353">
        <f t="shared" si="18"/>
        <v>350</v>
      </c>
      <c r="E353" s="187">
        <f t="shared" si="19"/>
        <v>120000</v>
      </c>
      <c r="F353" s="187">
        <f t="shared" si="20"/>
        <v>2.4036256263582136E-7</v>
      </c>
    </row>
    <row r="354" spans="4:6" x14ac:dyDescent="0.25">
      <c r="D354">
        <f t="shared" si="18"/>
        <v>351</v>
      </c>
      <c r="E354" s="187">
        <f t="shared" si="19"/>
        <v>120000</v>
      </c>
      <c r="F354" s="187">
        <f t="shared" si="20"/>
        <v>2.2255792836650123E-7</v>
      </c>
    </row>
    <row r="355" spans="4:6" x14ac:dyDescent="0.25">
      <c r="D355">
        <f t="shared" si="18"/>
        <v>352</v>
      </c>
      <c r="E355" s="187">
        <f t="shared" si="19"/>
        <v>120000</v>
      </c>
      <c r="F355" s="187">
        <f t="shared" si="20"/>
        <v>2.0607215589490852E-7</v>
      </c>
    </row>
    <row r="356" spans="4:6" x14ac:dyDescent="0.25">
      <c r="D356">
        <f t="shared" si="18"/>
        <v>353</v>
      </c>
      <c r="E356" s="187">
        <f t="shared" si="19"/>
        <v>120000</v>
      </c>
      <c r="F356" s="187">
        <f t="shared" si="20"/>
        <v>1.9080755175454495E-7</v>
      </c>
    </row>
    <row r="357" spans="4:6" x14ac:dyDescent="0.25">
      <c r="D357">
        <f t="shared" si="18"/>
        <v>354</v>
      </c>
      <c r="E357" s="187">
        <f t="shared" si="19"/>
        <v>120000</v>
      </c>
      <c r="F357" s="187">
        <f t="shared" si="20"/>
        <v>1.7667365903198605E-7</v>
      </c>
    </row>
    <row r="358" spans="4:6" x14ac:dyDescent="0.25">
      <c r="D358">
        <f t="shared" ref="D358:D364" si="21">+D357+1</f>
        <v>355</v>
      </c>
      <c r="E358" s="187">
        <f t="shared" si="19"/>
        <v>120000</v>
      </c>
      <c r="F358" s="187">
        <f t="shared" si="20"/>
        <v>1.6358672132591301E-7</v>
      </c>
    </row>
    <row r="359" spans="4:6" x14ac:dyDescent="0.25">
      <c r="D359">
        <f t="shared" si="21"/>
        <v>356</v>
      </c>
      <c r="E359" s="187">
        <f t="shared" si="19"/>
        <v>120000</v>
      </c>
      <c r="F359" s="187">
        <f t="shared" si="20"/>
        <v>1.5146918641288238E-7</v>
      </c>
    </row>
    <row r="360" spans="4:6" x14ac:dyDescent="0.25">
      <c r="D360">
        <f t="shared" si="21"/>
        <v>357</v>
      </c>
      <c r="E360" s="187">
        <f t="shared" si="19"/>
        <v>120000</v>
      </c>
      <c r="F360" s="187">
        <f t="shared" si="20"/>
        <v>1.402492466785948E-7</v>
      </c>
    </row>
    <row r="361" spans="4:6" x14ac:dyDescent="0.25">
      <c r="D361">
        <f t="shared" si="21"/>
        <v>358</v>
      </c>
      <c r="E361" s="187">
        <f t="shared" si="19"/>
        <v>120000</v>
      </c>
      <c r="F361" s="187">
        <f t="shared" si="20"/>
        <v>1.2986041359129145E-7</v>
      </c>
    </row>
    <row r="362" spans="4:6" x14ac:dyDescent="0.25">
      <c r="D362">
        <f t="shared" si="21"/>
        <v>359</v>
      </c>
      <c r="E362" s="187">
        <f t="shared" si="19"/>
        <v>120000</v>
      </c>
      <c r="F362" s="187">
        <f t="shared" si="20"/>
        <v>1.2024112369564025E-7</v>
      </c>
    </row>
    <row r="363" spans="4:6" x14ac:dyDescent="0.25">
      <c r="D363">
        <f t="shared" si="21"/>
        <v>360</v>
      </c>
      <c r="E363" s="187">
        <f t="shared" si="19"/>
        <v>120000</v>
      </c>
      <c r="F363" s="187">
        <f t="shared" si="20"/>
        <v>1.1133437379225948E-7</v>
      </c>
    </row>
    <row r="364" spans="4:6" x14ac:dyDescent="0.25">
      <c r="D364">
        <f t="shared" si="21"/>
        <v>361</v>
      </c>
      <c r="E364" s="187">
        <f t="shared" si="19"/>
        <v>120000</v>
      </c>
      <c r="F364" s="187">
        <f t="shared" si="20"/>
        <v>1.03087383140981E-7</v>
      </c>
    </row>
    <row r="365" spans="4:6" x14ac:dyDescent="0.25">
      <c r="D365">
        <f>+D364+1</f>
        <v>362</v>
      </c>
      <c r="E365" s="187">
        <f t="shared" si="19"/>
        <v>120000</v>
      </c>
      <c r="F365" s="187">
        <f t="shared" si="20"/>
        <v>9.545128068609352E-8</v>
      </c>
    </row>
    <row r="366" spans="4:6" x14ac:dyDescent="0.25">
      <c r="D366">
        <f t="shared" ref="D366:D429" si="22">+D365+1</f>
        <v>363</v>
      </c>
      <c r="E366" s="187">
        <f t="shared" si="19"/>
        <v>120000</v>
      </c>
      <c r="F366" s="187">
        <f t="shared" si="20"/>
        <v>8.8380815450086593E-8</v>
      </c>
    </row>
    <row r="367" spans="4:6" x14ac:dyDescent="0.25">
      <c r="D367">
        <f t="shared" si="22"/>
        <v>364</v>
      </c>
      <c r="E367" s="187">
        <f t="shared" si="19"/>
        <v>120000</v>
      </c>
      <c r="F367" s="187">
        <f t="shared" si="20"/>
        <v>8.1834088379709787E-8</v>
      </c>
    </row>
    <row r="368" spans="4:6" x14ac:dyDescent="0.25">
      <c r="D368">
        <f t="shared" si="22"/>
        <v>365</v>
      </c>
      <c r="E368" s="187">
        <f t="shared" si="19"/>
        <v>120000</v>
      </c>
      <c r="F368" s="187">
        <f t="shared" si="20"/>
        <v>7.5772304055286862E-8</v>
      </c>
    </row>
    <row r="369" spans="4:6" x14ac:dyDescent="0.25">
      <c r="D369">
        <f t="shared" si="22"/>
        <v>366</v>
      </c>
      <c r="E369" s="187">
        <f t="shared" si="19"/>
        <v>120000</v>
      </c>
      <c r="F369" s="187">
        <f t="shared" si="20"/>
        <v>7.0159540791932263E-8</v>
      </c>
    </row>
    <row r="370" spans="4:6" x14ac:dyDescent="0.25">
      <c r="D370">
        <f t="shared" si="22"/>
        <v>367</v>
      </c>
      <c r="E370" s="187">
        <f t="shared" si="19"/>
        <v>120000</v>
      </c>
      <c r="F370" s="187">
        <f t="shared" si="20"/>
        <v>6.4962537770307643E-8</v>
      </c>
    </row>
    <row r="371" spans="4:6" x14ac:dyDescent="0.25">
      <c r="D371">
        <f t="shared" si="22"/>
        <v>368</v>
      </c>
      <c r="E371" s="187">
        <f t="shared" si="19"/>
        <v>120000</v>
      </c>
      <c r="F371" s="187">
        <f t="shared" si="20"/>
        <v>6.0150497935470038E-8</v>
      </c>
    </row>
    <row r="372" spans="4:6" x14ac:dyDescent="0.25">
      <c r="D372">
        <f t="shared" si="22"/>
        <v>369</v>
      </c>
      <c r="E372" s="187">
        <f t="shared" si="19"/>
        <v>120000</v>
      </c>
      <c r="F372" s="187">
        <f t="shared" si="20"/>
        <v>5.5694905495805597E-8</v>
      </c>
    </row>
    <row r="373" spans="4:6" x14ac:dyDescent="0.25">
      <c r="D373">
        <f t="shared" si="22"/>
        <v>370</v>
      </c>
      <c r="E373" s="187">
        <f t="shared" si="19"/>
        <v>120000</v>
      </c>
      <c r="F373" s="187">
        <f t="shared" si="20"/>
        <v>5.1569356940560722E-8</v>
      </c>
    </row>
    <row r="374" spans="4:6" x14ac:dyDescent="0.25">
      <c r="D374">
        <f t="shared" si="22"/>
        <v>371</v>
      </c>
      <c r="E374" s="187">
        <f t="shared" si="19"/>
        <v>120000</v>
      </c>
      <c r="F374" s="187">
        <f t="shared" si="20"/>
        <v>4.774940457459326E-8</v>
      </c>
    </row>
    <row r="375" spans="4:6" x14ac:dyDescent="0.25">
      <c r="D375">
        <f t="shared" si="22"/>
        <v>372</v>
      </c>
      <c r="E375" s="187">
        <f t="shared" si="19"/>
        <v>120000</v>
      </c>
      <c r="F375" s="187">
        <f t="shared" si="20"/>
        <v>4.4212411643141907E-8</v>
      </c>
    </row>
    <row r="376" spans="4:6" x14ac:dyDescent="0.25">
      <c r="D376">
        <f t="shared" si="22"/>
        <v>373</v>
      </c>
      <c r="E376" s="187">
        <f t="shared" si="19"/>
        <v>120000</v>
      </c>
      <c r="F376" s="187">
        <f t="shared" si="20"/>
        <v>4.0937418188094359E-8</v>
      </c>
    </row>
    <row r="377" spans="4:6" x14ac:dyDescent="0.25">
      <c r="D377">
        <f t="shared" si="22"/>
        <v>374</v>
      </c>
      <c r="E377" s="187">
        <f t="shared" si="19"/>
        <v>120000</v>
      </c>
      <c r="F377" s="187">
        <f t="shared" si="20"/>
        <v>3.7905016840828113E-8</v>
      </c>
    </row>
    <row r="378" spans="4:6" x14ac:dyDescent="0.25">
      <c r="D378">
        <f t="shared" si="22"/>
        <v>375</v>
      </c>
      <c r="E378" s="187">
        <f t="shared" si="19"/>
        <v>120000</v>
      </c>
      <c r="F378" s="187">
        <f t="shared" si="20"/>
        <v>3.5097237815581581E-8</v>
      </c>
    </row>
    <row r="379" spans="4:6" x14ac:dyDescent="0.25">
      <c r="D379">
        <f t="shared" si="22"/>
        <v>376</v>
      </c>
      <c r="E379" s="187">
        <f t="shared" si="19"/>
        <v>120000</v>
      </c>
      <c r="F379" s="187">
        <f t="shared" si="20"/>
        <v>3.2497442421834794E-8</v>
      </c>
    </row>
    <row r="380" spans="4:6" x14ac:dyDescent="0.25">
      <c r="D380">
        <f t="shared" si="22"/>
        <v>377</v>
      </c>
      <c r="E380" s="187">
        <f t="shared" si="19"/>
        <v>120000</v>
      </c>
      <c r="F380" s="187">
        <f t="shared" si="20"/>
        <v>3.0090224464661846E-8</v>
      </c>
    </row>
    <row r="381" spans="4:6" x14ac:dyDescent="0.25">
      <c r="D381">
        <f t="shared" si="22"/>
        <v>378</v>
      </c>
      <c r="E381" s="187">
        <f t="shared" si="19"/>
        <v>120000</v>
      </c>
      <c r="F381" s="187">
        <f t="shared" si="20"/>
        <v>2.7861318948760965E-8</v>
      </c>
    </row>
    <row r="382" spans="4:6" x14ac:dyDescent="0.25">
      <c r="D382">
        <f t="shared" si="22"/>
        <v>379</v>
      </c>
      <c r="E382" s="187">
        <f t="shared" si="19"/>
        <v>120000</v>
      </c>
      <c r="F382" s="187">
        <f t="shared" si="20"/>
        <v>2.5797517545149047E-8</v>
      </c>
    </row>
    <row r="383" spans="4:6" x14ac:dyDescent="0.25">
      <c r="D383">
        <f>+D382+1</f>
        <v>380</v>
      </c>
      <c r="E383" s="187">
        <f t="shared" si="19"/>
        <v>120000</v>
      </c>
      <c r="F383" s="187">
        <f t="shared" si="20"/>
        <v>2.3886590319582446E-8</v>
      </c>
    </row>
    <row r="384" spans="4:6" x14ac:dyDescent="0.25">
      <c r="D384">
        <f t="shared" si="22"/>
        <v>381</v>
      </c>
      <c r="E384" s="187">
        <f t="shared" si="19"/>
        <v>120000</v>
      </c>
      <c r="F384" s="187">
        <f t="shared" si="20"/>
        <v>2.2117213258872632E-8</v>
      </c>
    </row>
    <row r="385" spans="4:6" x14ac:dyDescent="0.25">
      <c r="D385">
        <f t="shared" si="22"/>
        <v>382</v>
      </c>
      <c r="E385" s="187">
        <f t="shared" si="19"/>
        <v>120000</v>
      </c>
      <c r="F385" s="187">
        <f t="shared" si="20"/>
        <v>2.0478901165622806E-8</v>
      </c>
    </row>
    <row r="386" spans="4:6" x14ac:dyDescent="0.25">
      <c r="D386">
        <f t="shared" si="22"/>
        <v>383</v>
      </c>
      <c r="E386" s="187">
        <f t="shared" si="19"/>
        <v>120000</v>
      </c>
      <c r="F386" s="187">
        <f t="shared" si="20"/>
        <v>1.8961945523724816E-8</v>
      </c>
    </row>
    <row r="387" spans="4:6" x14ac:dyDescent="0.25">
      <c r="D387">
        <f t="shared" si="22"/>
        <v>384</v>
      </c>
      <c r="E387" s="187">
        <f t="shared" si="19"/>
        <v>120000</v>
      </c>
      <c r="F387" s="187">
        <f t="shared" si="20"/>
        <v>1.7557356966411866E-8</v>
      </c>
    </row>
    <row r="388" spans="4:6" x14ac:dyDescent="0.25">
      <c r="D388">
        <f t="shared" si="22"/>
        <v>385</v>
      </c>
      <c r="E388" s="187">
        <f t="shared" si="19"/>
        <v>120000</v>
      </c>
      <c r="F388" s="187">
        <f t="shared" si="20"/>
        <v>1.6256812005936914E-8</v>
      </c>
    </row>
    <row r="389" spans="4:6" x14ac:dyDescent="0.25">
      <c r="D389">
        <f t="shared" si="22"/>
        <v>386</v>
      </c>
      <c r="E389" s="187">
        <f t="shared" si="19"/>
        <v>120000</v>
      </c>
      <c r="F389" s="187">
        <f t="shared" si="20"/>
        <v>1.5052603709200846E-8</v>
      </c>
    </row>
    <row r="390" spans="4:6" x14ac:dyDescent="0.25">
      <c r="D390">
        <f t="shared" si="22"/>
        <v>387</v>
      </c>
      <c r="E390" s="187">
        <f t="shared" ref="E390:E453" si="23">+E389</f>
        <v>120000</v>
      </c>
      <c r="F390" s="187">
        <f t="shared" ref="F390:F453" si="24">E390/(1+$B$5)^D390</f>
        <v>1.3937596027037818E-8</v>
      </c>
    </row>
    <row r="391" spans="4:6" x14ac:dyDescent="0.25">
      <c r="D391">
        <f t="shared" si="22"/>
        <v>388</v>
      </c>
      <c r="E391" s="187">
        <f t="shared" si="23"/>
        <v>120000</v>
      </c>
      <c r="F391" s="187">
        <f t="shared" si="24"/>
        <v>1.2905181506516498E-8</v>
      </c>
    </row>
    <row r="392" spans="4:6" x14ac:dyDescent="0.25">
      <c r="D392">
        <f t="shared" si="22"/>
        <v>389</v>
      </c>
      <c r="E392" s="187">
        <f t="shared" si="23"/>
        <v>120000</v>
      </c>
      <c r="F392" s="187">
        <f t="shared" si="24"/>
        <v>1.1949242135663423E-8</v>
      </c>
    </row>
    <row r="393" spans="4:6" x14ac:dyDescent="0.25">
      <c r="D393">
        <f t="shared" si="22"/>
        <v>390</v>
      </c>
      <c r="E393" s="187">
        <f t="shared" si="23"/>
        <v>120000</v>
      </c>
      <c r="F393" s="187">
        <f t="shared" si="24"/>
        <v>1.1064113088577243E-8</v>
      </c>
    </row>
    <row r="394" spans="4:6" x14ac:dyDescent="0.25">
      <c r="D394">
        <f t="shared" si="22"/>
        <v>391</v>
      </c>
      <c r="E394" s="187">
        <f t="shared" si="23"/>
        <v>120000</v>
      </c>
      <c r="F394" s="187">
        <f t="shared" si="24"/>
        <v>1.0244549156090039E-8</v>
      </c>
    </row>
    <row r="395" spans="4:6" x14ac:dyDescent="0.25">
      <c r="D395">
        <f t="shared" si="22"/>
        <v>392</v>
      </c>
      <c r="E395" s="187">
        <f t="shared" si="23"/>
        <v>120000</v>
      </c>
      <c r="F395" s="187">
        <f t="shared" si="24"/>
        <v>9.4856936630463328E-9</v>
      </c>
    </row>
    <row r="396" spans="4:6" x14ac:dyDescent="0.25">
      <c r="D396">
        <f t="shared" si="22"/>
        <v>393</v>
      </c>
      <c r="E396" s="187">
        <f t="shared" si="23"/>
        <v>120000</v>
      </c>
      <c r="F396" s="187">
        <f t="shared" si="24"/>
        <v>8.7830496880058622E-9</v>
      </c>
    </row>
    <row r="397" spans="4:6" x14ac:dyDescent="0.25">
      <c r="D397">
        <f t="shared" si="22"/>
        <v>394</v>
      </c>
      <c r="E397" s="187">
        <f t="shared" si="23"/>
        <v>120000</v>
      </c>
      <c r="F397" s="187">
        <f t="shared" si="24"/>
        <v>8.1324534148202429E-9</v>
      </c>
    </row>
    <row r="398" spans="4:6" x14ac:dyDescent="0.25">
      <c r="D398">
        <f t="shared" si="22"/>
        <v>395</v>
      </c>
      <c r="E398" s="187">
        <f t="shared" si="23"/>
        <v>120000</v>
      </c>
      <c r="F398" s="187">
        <f t="shared" si="24"/>
        <v>7.5300494581668918E-9</v>
      </c>
    </row>
    <row r="399" spans="4:6" x14ac:dyDescent="0.25">
      <c r="D399">
        <f t="shared" si="22"/>
        <v>396</v>
      </c>
      <c r="E399" s="187">
        <f t="shared" si="23"/>
        <v>120000</v>
      </c>
      <c r="F399" s="187">
        <f t="shared" si="24"/>
        <v>6.9722680168211964E-9</v>
      </c>
    </row>
    <row r="400" spans="4:6" x14ac:dyDescent="0.25">
      <c r="D400">
        <f t="shared" si="22"/>
        <v>397</v>
      </c>
      <c r="E400" s="187">
        <f t="shared" si="23"/>
        <v>120000</v>
      </c>
      <c r="F400" s="187">
        <f t="shared" si="24"/>
        <v>6.4558037192788846E-9</v>
      </c>
    </row>
    <row r="401" spans="4:6" x14ac:dyDescent="0.25">
      <c r="D401">
        <f>+D400+1</f>
        <v>398</v>
      </c>
      <c r="E401" s="187">
        <f t="shared" si="23"/>
        <v>120000</v>
      </c>
      <c r="F401" s="187">
        <f t="shared" si="24"/>
        <v>5.9775960363693366E-9</v>
      </c>
    </row>
    <row r="402" spans="4:6" x14ac:dyDescent="0.25">
      <c r="D402">
        <f t="shared" si="22"/>
        <v>399</v>
      </c>
      <c r="E402" s="187">
        <f t="shared" si="23"/>
        <v>120000</v>
      </c>
      <c r="F402" s="187">
        <f t="shared" si="24"/>
        <v>5.5348111447864227E-9</v>
      </c>
    </row>
    <row r="403" spans="4:6" x14ac:dyDescent="0.25">
      <c r="D403">
        <f t="shared" si="22"/>
        <v>400</v>
      </c>
      <c r="E403" s="187">
        <f t="shared" si="23"/>
        <v>120000</v>
      </c>
      <c r="F403" s="187">
        <f t="shared" si="24"/>
        <v>5.1248251340615027E-9</v>
      </c>
    </row>
    <row r="404" spans="4:6" x14ac:dyDescent="0.25">
      <c r="D404">
        <f t="shared" si="22"/>
        <v>401</v>
      </c>
      <c r="E404" s="187">
        <f t="shared" si="23"/>
        <v>120000</v>
      </c>
      <c r="F404" s="187">
        <f t="shared" si="24"/>
        <v>4.7452084574643537E-9</v>
      </c>
    </row>
    <row r="405" spans="4:6" x14ac:dyDescent="0.25">
      <c r="D405">
        <f t="shared" si="22"/>
        <v>402</v>
      </c>
      <c r="E405" s="187">
        <f t="shared" si="23"/>
        <v>120000</v>
      </c>
      <c r="F405" s="187">
        <f t="shared" si="24"/>
        <v>4.3937115346892163E-9</v>
      </c>
    </row>
    <row r="406" spans="4:6" x14ac:dyDescent="0.25">
      <c r="D406">
        <f t="shared" si="22"/>
        <v>403</v>
      </c>
      <c r="E406" s="187">
        <f t="shared" si="23"/>
        <v>120000</v>
      </c>
      <c r="F406" s="187">
        <f t="shared" si="24"/>
        <v>4.0682514210085334E-9</v>
      </c>
    </row>
    <row r="407" spans="4:6" x14ac:dyDescent="0.25">
      <c r="D407">
        <f t="shared" si="22"/>
        <v>404</v>
      </c>
      <c r="E407" s="187">
        <f t="shared" si="23"/>
        <v>120000</v>
      </c>
      <c r="F407" s="187">
        <f t="shared" si="24"/>
        <v>3.7668994638967899E-9</v>
      </c>
    </row>
    <row r="408" spans="4:6" x14ac:dyDescent="0.25">
      <c r="D408">
        <f t="shared" si="22"/>
        <v>405</v>
      </c>
      <c r="E408" s="187">
        <f t="shared" si="23"/>
        <v>120000</v>
      </c>
      <c r="F408" s="187">
        <f t="shared" si="24"/>
        <v>3.4878698739785095E-9</v>
      </c>
    </row>
    <row r="409" spans="4:6" x14ac:dyDescent="0.25">
      <c r="D409">
        <f t="shared" si="22"/>
        <v>406</v>
      </c>
      <c r="E409" s="187">
        <f t="shared" si="23"/>
        <v>120000</v>
      </c>
      <c r="F409" s="187">
        <f t="shared" si="24"/>
        <v>3.2295091425726928E-9</v>
      </c>
    </row>
    <row r="410" spans="4:6" x14ac:dyDescent="0.25">
      <c r="D410">
        <f t="shared" si="22"/>
        <v>407</v>
      </c>
      <c r="E410" s="187">
        <f t="shared" si="23"/>
        <v>120000</v>
      </c>
      <c r="F410" s="187">
        <f t="shared" si="24"/>
        <v>2.9902862431228639E-9</v>
      </c>
    </row>
    <row r="411" spans="4:6" x14ac:dyDescent="0.25">
      <c r="D411">
        <f t="shared" si="22"/>
        <v>408</v>
      </c>
      <c r="E411" s="187">
        <f t="shared" si="23"/>
        <v>120000</v>
      </c>
      <c r="F411" s="187">
        <f t="shared" si="24"/>
        <v>2.7687835584470964E-9</v>
      </c>
    </row>
    <row r="412" spans="4:6" x14ac:dyDescent="0.25">
      <c r="D412">
        <f t="shared" si="22"/>
        <v>409</v>
      </c>
      <c r="E412" s="187">
        <f t="shared" si="23"/>
        <v>120000</v>
      </c>
      <c r="F412" s="187">
        <f t="shared" si="24"/>
        <v>2.563688480043607E-9</v>
      </c>
    </row>
    <row r="413" spans="4:6" x14ac:dyDescent="0.25">
      <c r="D413">
        <f t="shared" si="22"/>
        <v>410</v>
      </c>
      <c r="E413" s="187">
        <f t="shared" si="23"/>
        <v>120000</v>
      </c>
      <c r="F413" s="187">
        <f t="shared" si="24"/>
        <v>2.3737856296700067E-9</v>
      </c>
    </row>
    <row r="414" spans="4:6" x14ac:dyDescent="0.25">
      <c r="D414">
        <f t="shared" si="22"/>
        <v>411</v>
      </c>
      <c r="E414" s="187">
        <f t="shared" si="23"/>
        <v>120000</v>
      </c>
      <c r="F414" s="187">
        <f t="shared" si="24"/>
        <v>2.1979496571018581E-9</v>
      </c>
    </row>
    <row r="415" spans="4:6" x14ac:dyDescent="0.25">
      <c r="D415">
        <f t="shared" si="22"/>
        <v>412</v>
      </c>
      <c r="E415" s="187">
        <f t="shared" si="23"/>
        <v>120000</v>
      </c>
      <c r="F415" s="187">
        <f t="shared" si="24"/>
        <v>2.0351385713906094E-9</v>
      </c>
    </row>
    <row r="416" spans="4:6" x14ac:dyDescent="0.25">
      <c r="D416">
        <f t="shared" si="22"/>
        <v>413</v>
      </c>
      <c r="E416" s="187">
        <f t="shared" si="23"/>
        <v>120000</v>
      </c>
      <c r="F416" s="187">
        <f t="shared" si="24"/>
        <v>1.884387566102416E-9</v>
      </c>
    </row>
    <row r="417" spans="4:6" x14ac:dyDescent="0.25">
      <c r="D417">
        <f t="shared" si="22"/>
        <v>414</v>
      </c>
      <c r="E417" s="187">
        <f t="shared" si="23"/>
        <v>120000</v>
      </c>
      <c r="F417" s="187">
        <f t="shared" si="24"/>
        <v>1.7448033019466813E-9</v>
      </c>
    </row>
    <row r="418" spans="4:6" x14ac:dyDescent="0.25">
      <c r="D418">
        <f t="shared" si="22"/>
        <v>415</v>
      </c>
      <c r="E418" s="187">
        <f t="shared" si="23"/>
        <v>120000</v>
      </c>
      <c r="F418" s="187">
        <f t="shared" si="24"/>
        <v>1.6155586129135935E-9</v>
      </c>
    </row>
    <row r="419" spans="4:6" x14ac:dyDescent="0.25">
      <c r="D419">
        <f>+D418+1</f>
        <v>416</v>
      </c>
      <c r="E419" s="187">
        <f t="shared" si="23"/>
        <v>120000</v>
      </c>
      <c r="F419" s="187">
        <f t="shared" si="24"/>
        <v>1.4958876045496238E-9</v>
      </c>
    </row>
    <row r="420" spans="4:6" x14ac:dyDescent="0.25">
      <c r="D420">
        <f t="shared" si="22"/>
        <v>417</v>
      </c>
      <c r="E420" s="187">
        <f t="shared" si="23"/>
        <v>120000</v>
      </c>
      <c r="F420" s="187">
        <f t="shared" si="24"/>
        <v>1.3850811153237257E-9</v>
      </c>
    </row>
    <row r="421" spans="4:6" x14ac:dyDescent="0.25">
      <c r="D421">
        <f t="shared" si="22"/>
        <v>418</v>
      </c>
      <c r="E421" s="187">
        <f t="shared" si="23"/>
        <v>120000</v>
      </c>
      <c r="F421" s="187">
        <f t="shared" si="24"/>
        <v>1.2824825141886349E-9</v>
      </c>
    </row>
    <row r="422" spans="4:6" x14ac:dyDescent="0.25">
      <c r="D422">
        <f t="shared" si="22"/>
        <v>419</v>
      </c>
      <c r="E422" s="187">
        <f t="shared" si="23"/>
        <v>120000</v>
      </c>
      <c r="F422" s="187">
        <f t="shared" si="24"/>
        <v>1.1874838094339212E-9</v>
      </c>
    </row>
    <row r="423" spans="4:6" x14ac:dyDescent="0.25">
      <c r="D423">
        <f t="shared" si="22"/>
        <v>420</v>
      </c>
      <c r="E423" s="187">
        <f t="shared" si="23"/>
        <v>120000</v>
      </c>
      <c r="F423" s="187">
        <f t="shared" si="24"/>
        <v>1.099522045772149E-9</v>
      </c>
    </row>
    <row r="424" spans="4:6" x14ac:dyDescent="0.25">
      <c r="D424">
        <f t="shared" si="22"/>
        <v>421</v>
      </c>
      <c r="E424" s="187">
        <f t="shared" si="23"/>
        <v>120000</v>
      </c>
      <c r="F424" s="187">
        <f t="shared" si="24"/>
        <v>1.0180759683075454E-9</v>
      </c>
    </row>
    <row r="425" spans="4:6" x14ac:dyDescent="0.25">
      <c r="D425">
        <f t="shared" si="22"/>
        <v>422</v>
      </c>
      <c r="E425" s="187">
        <f t="shared" si="23"/>
        <v>120000</v>
      </c>
      <c r="F425" s="187">
        <f t="shared" si="24"/>
        <v>9.4266293361809726E-10</v>
      </c>
    </row>
    <row r="426" spans="4:6" x14ac:dyDescent="0.25">
      <c r="D426">
        <f t="shared" si="22"/>
        <v>423</v>
      </c>
      <c r="E426" s="187">
        <f t="shared" si="23"/>
        <v>120000</v>
      </c>
      <c r="F426" s="187">
        <f t="shared" si="24"/>
        <v>8.7283604964638653E-10</v>
      </c>
    </row>
    <row r="427" spans="4:6" x14ac:dyDescent="0.25">
      <c r="D427">
        <f t="shared" si="22"/>
        <v>424</v>
      </c>
      <c r="E427" s="187">
        <f t="shared" si="23"/>
        <v>120000</v>
      </c>
      <c r="F427" s="187">
        <f t="shared" si="24"/>
        <v>8.0818152745035782E-10</v>
      </c>
    </row>
    <row r="428" spans="4:6" x14ac:dyDescent="0.25">
      <c r="D428">
        <f t="shared" si="22"/>
        <v>425</v>
      </c>
      <c r="E428" s="187">
        <f t="shared" si="23"/>
        <v>120000</v>
      </c>
      <c r="F428" s="187">
        <f t="shared" si="24"/>
        <v>7.4831622912070165E-10</v>
      </c>
    </row>
    <row r="429" spans="4:6" x14ac:dyDescent="0.25">
      <c r="D429">
        <f t="shared" si="22"/>
        <v>426</v>
      </c>
      <c r="E429" s="187">
        <f t="shared" si="23"/>
        <v>120000</v>
      </c>
      <c r="F429" s="187">
        <f t="shared" si="24"/>
        <v>6.9288539733398309E-10</v>
      </c>
    </row>
    <row r="430" spans="4:6" x14ac:dyDescent="0.25">
      <c r="D430">
        <f t="shared" ref="D430:D436" si="25">+D429+1</f>
        <v>427</v>
      </c>
      <c r="E430" s="187">
        <f t="shared" si="23"/>
        <v>120000</v>
      </c>
      <c r="F430" s="187">
        <f t="shared" si="24"/>
        <v>6.4156055308702127E-10</v>
      </c>
    </row>
    <row r="431" spans="4:6" x14ac:dyDescent="0.25">
      <c r="D431">
        <f t="shared" si="25"/>
        <v>428</v>
      </c>
      <c r="E431" s="187">
        <f t="shared" si="23"/>
        <v>120000</v>
      </c>
      <c r="F431" s="187">
        <f t="shared" si="24"/>
        <v>5.9403754915464932E-10</v>
      </c>
    </row>
    <row r="432" spans="4:6" x14ac:dyDescent="0.25">
      <c r="D432">
        <f t="shared" si="25"/>
        <v>429</v>
      </c>
      <c r="E432" s="187">
        <f t="shared" si="23"/>
        <v>120000</v>
      </c>
      <c r="F432" s="187">
        <f t="shared" si="24"/>
        <v>5.5003476773578639E-10</v>
      </c>
    </row>
    <row r="433" spans="4:6" x14ac:dyDescent="0.25">
      <c r="D433">
        <f t="shared" si="25"/>
        <v>430</v>
      </c>
      <c r="E433" s="187">
        <f t="shared" si="23"/>
        <v>120000</v>
      </c>
      <c r="F433" s="187">
        <f t="shared" si="24"/>
        <v>5.0929145160720961E-10</v>
      </c>
    </row>
    <row r="434" spans="4:6" x14ac:dyDescent="0.25">
      <c r="D434">
        <f t="shared" si="25"/>
        <v>431</v>
      </c>
      <c r="E434" s="187">
        <f t="shared" si="23"/>
        <v>120000</v>
      </c>
      <c r="F434" s="187">
        <f t="shared" si="24"/>
        <v>4.7156615889556438E-10</v>
      </c>
    </row>
    <row r="435" spans="4:6" x14ac:dyDescent="0.25">
      <c r="D435">
        <f t="shared" si="25"/>
        <v>432</v>
      </c>
      <c r="E435" s="187">
        <f t="shared" si="23"/>
        <v>120000</v>
      </c>
      <c r="F435" s="187">
        <f t="shared" si="24"/>
        <v>4.3663533231070778E-10</v>
      </c>
    </row>
    <row r="436" spans="4:6" x14ac:dyDescent="0.25">
      <c r="D436">
        <f t="shared" si="25"/>
        <v>433</v>
      </c>
      <c r="E436" s="187">
        <f t="shared" si="23"/>
        <v>120000</v>
      </c>
      <c r="F436" s="187">
        <f t="shared" si="24"/>
        <v>4.0429197436176643E-10</v>
      </c>
    </row>
    <row r="437" spans="4:6" x14ac:dyDescent="0.25">
      <c r="D437">
        <f>+D436+1</f>
        <v>434</v>
      </c>
      <c r="E437" s="187">
        <f t="shared" si="23"/>
        <v>120000</v>
      </c>
      <c r="F437" s="187">
        <f t="shared" si="24"/>
        <v>3.7434442070533925E-10</v>
      </c>
    </row>
    <row r="438" spans="4:6" x14ac:dyDescent="0.25">
      <c r="D438">
        <f t="shared" ref="D438:D501" si="26">+D437+1</f>
        <v>435</v>
      </c>
      <c r="E438" s="187">
        <f t="shared" si="23"/>
        <v>120000</v>
      </c>
      <c r="F438" s="187">
        <f t="shared" si="24"/>
        <v>3.4661520435679555E-10</v>
      </c>
    </row>
    <row r="439" spans="4:6" x14ac:dyDescent="0.25">
      <c r="D439">
        <f t="shared" si="26"/>
        <v>436</v>
      </c>
      <c r="E439" s="187">
        <f t="shared" si="23"/>
        <v>120000</v>
      </c>
      <c r="F439" s="187">
        <f t="shared" si="24"/>
        <v>3.2094000403407003E-10</v>
      </c>
    </row>
    <row r="440" spans="4:6" x14ac:dyDescent="0.25">
      <c r="D440">
        <f t="shared" si="26"/>
        <v>437</v>
      </c>
      <c r="E440" s="187">
        <f t="shared" si="23"/>
        <v>120000</v>
      </c>
      <c r="F440" s="187">
        <f t="shared" si="24"/>
        <v>2.9716667040191664E-10</v>
      </c>
    </row>
    <row r="441" spans="4:6" x14ac:dyDescent="0.25">
      <c r="D441">
        <f t="shared" si="26"/>
        <v>438</v>
      </c>
      <c r="E441" s="187">
        <f t="shared" si="23"/>
        <v>120000</v>
      </c>
      <c r="F441" s="187">
        <f t="shared" si="24"/>
        <v>2.7515432444621903E-10</v>
      </c>
    </row>
    <row r="442" spans="4:6" x14ac:dyDescent="0.25">
      <c r="D442">
        <f t="shared" si="26"/>
        <v>439</v>
      </c>
      <c r="E442" s="187">
        <f t="shared" si="23"/>
        <v>120000</v>
      </c>
      <c r="F442" s="187">
        <f t="shared" si="24"/>
        <v>2.5477252263538802E-10</v>
      </c>
    </row>
    <row r="443" spans="4:6" x14ac:dyDescent="0.25">
      <c r="D443">
        <f t="shared" si="26"/>
        <v>440</v>
      </c>
      <c r="E443" s="187">
        <f t="shared" si="23"/>
        <v>120000</v>
      </c>
      <c r="F443" s="187">
        <f t="shared" si="24"/>
        <v>2.3590048392165558E-10</v>
      </c>
    </row>
    <row r="444" spans="4:6" x14ac:dyDescent="0.25">
      <c r="D444">
        <f t="shared" si="26"/>
        <v>441</v>
      </c>
      <c r="E444" s="187">
        <f t="shared" si="23"/>
        <v>120000</v>
      </c>
      <c r="F444" s="187">
        <f t="shared" si="24"/>
        <v>2.184263740015329E-10</v>
      </c>
    </row>
    <row r="445" spans="4:6" x14ac:dyDescent="0.25">
      <c r="D445">
        <f t="shared" si="26"/>
        <v>442</v>
      </c>
      <c r="E445" s="187">
        <f t="shared" si="23"/>
        <v>120000</v>
      </c>
      <c r="F445" s="187">
        <f t="shared" si="24"/>
        <v>2.0224664259401196E-10</v>
      </c>
    </row>
    <row r="446" spans="4:6" x14ac:dyDescent="0.25">
      <c r="D446">
        <f t="shared" si="26"/>
        <v>443</v>
      </c>
      <c r="E446" s="187">
        <f t="shared" si="23"/>
        <v>120000</v>
      </c>
      <c r="F446" s="187">
        <f t="shared" si="24"/>
        <v>1.8726540980927034E-10</v>
      </c>
    </row>
    <row r="447" spans="4:6" x14ac:dyDescent="0.25">
      <c r="D447">
        <f t="shared" si="26"/>
        <v>444</v>
      </c>
      <c r="E447" s="187">
        <f t="shared" si="23"/>
        <v>120000</v>
      </c>
      <c r="F447" s="187">
        <f t="shared" si="24"/>
        <v>1.7339389797154661E-10</v>
      </c>
    </row>
    <row r="448" spans="4:6" x14ac:dyDescent="0.25">
      <c r="D448">
        <f t="shared" si="26"/>
        <v>445</v>
      </c>
      <c r="E448" s="187">
        <f t="shared" si="23"/>
        <v>120000</v>
      </c>
      <c r="F448" s="187">
        <f t="shared" si="24"/>
        <v>1.6054990552920983E-10</v>
      </c>
    </row>
    <row r="449" spans="4:6" x14ac:dyDescent="0.25">
      <c r="D449">
        <f t="shared" si="26"/>
        <v>446</v>
      </c>
      <c r="E449" s="187">
        <f t="shared" si="23"/>
        <v>120000</v>
      </c>
      <c r="F449" s="187">
        <f t="shared" si="24"/>
        <v>1.4865731993445352E-10</v>
      </c>
    </row>
    <row r="450" spans="4:6" x14ac:dyDescent="0.25">
      <c r="D450">
        <f t="shared" si="26"/>
        <v>447</v>
      </c>
      <c r="E450" s="187">
        <f t="shared" si="23"/>
        <v>120000</v>
      </c>
      <c r="F450" s="187">
        <f t="shared" si="24"/>
        <v>1.3764566660597543E-10</v>
      </c>
    </row>
    <row r="451" spans="4:6" x14ac:dyDescent="0.25">
      <c r="D451">
        <f t="shared" si="26"/>
        <v>448</v>
      </c>
      <c r="E451" s="187">
        <f t="shared" si="23"/>
        <v>120000</v>
      </c>
      <c r="F451" s="187">
        <f t="shared" si="24"/>
        <v>1.2744969130182913E-10</v>
      </c>
    </row>
    <row r="452" spans="4:6" x14ac:dyDescent="0.25">
      <c r="D452">
        <f t="shared" si="26"/>
        <v>449</v>
      </c>
      <c r="E452" s="187">
        <f t="shared" si="23"/>
        <v>120000</v>
      </c>
      <c r="F452" s="187">
        <f t="shared" si="24"/>
        <v>1.1800897342761953E-10</v>
      </c>
    </row>
    <row r="453" spans="4:6" x14ac:dyDescent="0.25">
      <c r="D453">
        <f t="shared" si="26"/>
        <v>450</v>
      </c>
      <c r="E453" s="187">
        <f t="shared" si="23"/>
        <v>120000</v>
      </c>
      <c r="F453" s="187">
        <f t="shared" si="24"/>
        <v>1.0926756798853661E-10</v>
      </c>
    </row>
    <row r="454" spans="4:6" x14ac:dyDescent="0.25">
      <c r="D454">
        <f t="shared" si="26"/>
        <v>451</v>
      </c>
      <c r="E454" s="187">
        <f t="shared" ref="E454:E517" si="27">+E453</f>
        <v>120000</v>
      </c>
      <c r="F454" s="187">
        <f t="shared" ref="F454:F517" si="28">E454/(1+$B$5)^D454</f>
        <v>1.0117367406345982E-10</v>
      </c>
    </row>
    <row r="455" spans="4:6" x14ac:dyDescent="0.25">
      <c r="D455">
        <f>+D454+1</f>
        <v>452</v>
      </c>
      <c r="E455" s="187">
        <f t="shared" si="27"/>
        <v>120000</v>
      </c>
      <c r="F455" s="187">
        <f t="shared" si="28"/>
        <v>9.3679327836536877E-11</v>
      </c>
    </row>
    <row r="456" spans="4:6" x14ac:dyDescent="0.25">
      <c r="D456">
        <f t="shared" si="26"/>
        <v>453</v>
      </c>
      <c r="E456" s="187">
        <f t="shared" si="27"/>
        <v>120000</v>
      </c>
      <c r="F456" s="187">
        <f t="shared" si="28"/>
        <v>8.6740118367163766E-11</v>
      </c>
    </row>
    <row r="457" spans="4:6" x14ac:dyDescent="0.25">
      <c r="D457">
        <f t="shared" si="26"/>
        <v>454</v>
      </c>
      <c r="E457" s="187">
        <f t="shared" si="27"/>
        <v>120000</v>
      </c>
      <c r="F457" s="187">
        <f t="shared" si="28"/>
        <v>8.0314924414040503E-11</v>
      </c>
    </row>
    <row r="458" spans="4:6" x14ac:dyDescent="0.25">
      <c r="D458">
        <f t="shared" si="26"/>
        <v>455</v>
      </c>
      <c r="E458" s="187">
        <f t="shared" si="27"/>
        <v>120000</v>
      </c>
      <c r="F458" s="187">
        <f t="shared" si="28"/>
        <v>7.436567075374121E-11</v>
      </c>
    </row>
    <row r="459" spans="4:6" x14ac:dyDescent="0.25">
      <c r="D459">
        <f t="shared" si="26"/>
        <v>456</v>
      </c>
      <c r="E459" s="187">
        <f t="shared" si="27"/>
        <v>120000</v>
      </c>
      <c r="F459" s="187">
        <f t="shared" si="28"/>
        <v>6.8857102549760381E-11</v>
      </c>
    </row>
    <row r="460" spans="4:6" x14ac:dyDescent="0.25">
      <c r="D460">
        <f t="shared" si="26"/>
        <v>457</v>
      </c>
      <c r="E460" s="187">
        <f t="shared" si="27"/>
        <v>120000</v>
      </c>
      <c r="F460" s="187">
        <f t="shared" si="28"/>
        <v>6.3756576434963305E-11</v>
      </c>
    </row>
    <row r="461" spans="4:6" x14ac:dyDescent="0.25">
      <c r="D461">
        <f t="shared" si="26"/>
        <v>458</v>
      </c>
      <c r="E461" s="187">
        <f t="shared" si="27"/>
        <v>120000</v>
      </c>
      <c r="F461" s="187">
        <f t="shared" si="28"/>
        <v>5.9033867069410462E-11</v>
      </c>
    </row>
    <row r="462" spans="4:6" x14ac:dyDescent="0.25">
      <c r="D462">
        <f t="shared" si="26"/>
        <v>459</v>
      </c>
      <c r="E462" s="187">
        <f t="shared" si="27"/>
        <v>120000</v>
      </c>
      <c r="F462" s="187">
        <f t="shared" si="28"/>
        <v>5.4660988027231907E-11</v>
      </c>
    </row>
    <row r="463" spans="4:6" x14ac:dyDescent="0.25">
      <c r="D463">
        <f t="shared" si="26"/>
        <v>460</v>
      </c>
      <c r="E463" s="187">
        <f t="shared" si="27"/>
        <v>120000</v>
      </c>
      <c r="F463" s="187">
        <f t="shared" si="28"/>
        <v>5.0612025951140664E-11</v>
      </c>
    </row>
    <row r="464" spans="4:6" x14ac:dyDescent="0.25">
      <c r="D464">
        <f t="shared" si="26"/>
        <v>461</v>
      </c>
      <c r="E464" s="187">
        <f t="shared" si="27"/>
        <v>120000</v>
      </c>
      <c r="F464" s="187">
        <f t="shared" si="28"/>
        <v>4.6862986991796914E-11</v>
      </c>
    </row>
    <row r="465" spans="4:6" x14ac:dyDescent="0.25">
      <c r="D465">
        <f t="shared" si="26"/>
        <v>462</v>
      </c>
      <c r="E465" s="187">
        <f t="shared" si="27"/>
        <v>120000</v>
      </c>
      <c r="F465" s="187">
        <f t="shared" si="28"/>
        <v>4.3391654622034163E-11</v>
      </c>
    </row>
    <row r="466" spans="4:6" x14ac:dyDescent="0.25">
      <c r="D466">
        <f t="shared" si="26"/>
        <v>463</v>
      </c>
      <c r="E466" s="187">
        <f t="shared" si="27"/>
        <v>120000</v>
      </c>
      <c r="F466" s="187">
        <f t="shared" si="28"/>
        <v>4.0177457983364968E-11</v>
      </c>
    </row>
    <row r="467" spans="4:6" x14ac:dyDescent="0.25">
      <c r="D467">
        <f t="shared" si="26"/>
        <v>464</v>
      </c>
      <c r="E467" s="187">
        <f t="shared" si="27"/>
        <v>120000</v>
      </c>
      <c r="F467" s="187">
        <f t="shared" si="28"/>
        <v>3.7201349984597195E-11</v>
      </c>
    </row>
    <row r="468" spans="4:6" x14ac:dyDescent="0.25">
      <c r="D468">
        <f t="shared" si="26"/>
        <v>465</v>
      </c>
      <c r="E468" s="187">
        <f t="shared" si="27"/>
        <v>120000</v>
      </c>
      <c r="F468" s="187">
        <f t="shared" si="28"/>
        <v>3.444569443018259E-11</v>
      </c>
    </row>
    <row r="469" spans="4:6" x14ac:dyDescent="0.25">
      <c r="D469">
        <f t="shared" si="26"/>
        <v>466</v>
      </c>
      <c r="E469" s="187">
        <f t="shared" si="27"/>
        <v>120000</v>
      </c>
      <c r="F469" s="187">
        <f t="shared" si="28"/>
        <v>3.1894161509428315E-11</v>
      </c>
    </row>
    <row r="470" spans="4:6" x14ac:dyDescent="0.25">
      <c r="D470">
        <f t="shared" si="26"/>
        <v>467</v>
      </c>
      <c r="E470" s="187">
        <f t="shared" si="27"/>
        <v>120000</v>
      </c>
      <c r="F470" s="187">
        <f t="shared" si="28"/>
        <v>2.9531631027248433E-11</v>
      </c>
    </row>
    <row r="471" spans="4:6" x14ac:dyDescent="0.25">
      <c r="D471">
        <f t="shared" si="26"/>
        <v>468</v>
      </c>
      <c r="E471" s="187">
        <f t="shared" si="27"/>
        <v>120000</v>
      </c>
      <c r="F471" s="187">
        <f t="shared" si="28"/>
        <v>2.7344102803007812E-11</v>
      </c>
    </row>
    <row r="472" spans="4:6" x14ac:dyDescent="0.25">
      <c r="D472">
        <f t="shared" si="26"/>
        <v>469</v>
      </c>
      <c r="E472" s="187">
        <f t="shared" si="27"/>
        <v>120000</v>
      </c>
      <c r="F472" s="187">
        <f t="shared" si="28"/>
        <v>2.5318613706488712E-11</v>
      </c>
    </row>
    <row r="473" spans="4:6" x14ac:dyDescent="0.25">
      <c r="D473">
        <f>+D472+1</f>
        <v>470</v>
      </c>
      <c r="E473" s="187">
        <f t="shared" si="27"/>
        <v>120000</v>
      </c>
      <c r="F473" s="187">
        <f t="shared" si="28"/>
        <v>2.3443160839341399E-11</v>
      </c>
    </row>
    <row r="474" spans="4:6" x14ac:dyDescent="0.25">
      <c r="D474">
        <f t="shared" si="26"/>
        <v>471</v>
      </c>
      <c r="E474" s="187">
        <f t="shared" si="27"/>
        <v>120000</v>
      </c>
      <c r="F474" s="187">
        <f t="shared" si="28"/>
        <v>2.1706630406797591E-11</v>
      </c>
    </row>
    <row r="475" spans="4:6" x14ac:dyDescent="0.25">
      <c r="D475">
        <f t="shared" si="26"/>
        <v>472</v>
      </c>
      <c r="E475" s="187">
        <f t="shared" si="27"/>
        <v>120000</v>
      </c>
      <c r="F475" s="187">
        <f t="shared" si="28"/>
        <v>2.0098731858145917E-11</v>
      </c>
    </row>
    <row r="476" spans="4:6" x14ac:dyDescent="0.25">
      <c r="D476">
        <f t="shared" si="26"/>
        <v>473</v>
      </c>
      <c r="E476" s="187">
        <f t="shared" si="27"/>
        <v>120000</v>
      </c>
      <c r="F476" s="187">
        <f t="shared" si="28"/>
        <v>1.8609936905690663E-11</v>
      </c>
    </row>
    <row r="477" spans="4:6" x14ac:dyDescent="0.25">
      <c r="D477">
        <f t="shared" si="26"/>
        <v>474</v>
      </c>
      <c r="E477" s="187">
        <f t="shared" si="27"/>
        <v>120000</v>
      </c>
      <c r="F477" s="187">
        <f t="shared" si="28"/>
        <v>1.723142306082469E-11</v>
      </c>
    </row>
    <row r="478" spans="4:6" x14ac:dyDescent="0.25">
      <c r="D478">
        <f t="shared" si="26"/>
        <v>475</v>
      </c>
      <c r="E478" s="187">
        <f t="shared" si="27"/>
        <v>120000</v>
      </c>
      <c r="F478" s="187">
        <f t="shared" si="28"/>
        <v>1.5955021352615454E-11</v>
      </c>
    </row>
    <row r="479" spans="4:6" x14ac:dyDescent="0.25">
      <c r="D479">
        <f t="shared" si="26"/>
        <v>476</v>
      </c>
      <c r="E479" s="187">
        <f t="shared" si="27"/>
        <v>120000</v>
      </c>
      <c r="F479" s="187">
        <f t="shared" si="28"/>
        <v>1.4773167919088383E-11</v>
      </c>
    </row>
    <row r="480" spans="4:6" x14ac:dyDescent="0.25">
      <c r="D480">
        <f t="shared" si="26"/>
        <v>477</v>
      </c>
      <c r="E480" s="187">
        <f t="shared" si="27"/>
        <v>120000</v>
      </c>
      <c r="F480" s="187">
        <f t="shared" si="28"/>
        <v>1.3678859184341093E-11</v>
      </c>
    </row>
    <row r="481" spans="4:6" x14ac:dyDescent="0.25">
      <c r="D481">
        <f t="shared" si="26"/>
        <v>478</v>
      </c>
      <c r="E481" s="187">
        <f t="shared" si="27"/>
        <v>120000</v>
      </c>
      <c r="F481" s="187">
        <f t="shared" si="28"/>
        <v>1.266561035587138E-11</v>
      </c>
    </row>
    <row r="482" spans="4:6" x14ac:dyDescent="0.25">
      <c r="D482">
        <f t="shared" si="26"/>
        <v>479</v>
      </c>
      <c r="E482" s="187">
        <f t="shared" si="27"/>
        <v>120000</v>
      </c>
      <c r="F482" s="187">
        <f t="shared" si="28"/>
        <v>1.1727416996177204E-11</v>
      </c>
    </row>
    <row r="483" spans="4:6" x14ac:dyDescent="0.25">
      <c r="D483">
        <f t="shared" si="26"/>
        <v>480</v>
      </c>
      <c r="E483" s="187">
        <f t="shared" si="27"/>
        <v>120000</v>
      </c>
      <c r="F483" s="187">
        <f t="shared" si="28"/>
        <v>1.0858719440904817E-11</v>
      </c>
    </row>
    <row r="484" spans="4:6" x14ac:dyDescent="0.25">
      <c r="D484">
        <f t="shared" si="26"/>
        <v>481</v>
      </c>
      <c r="E484" s="187">
        <f t="shared" si="27"/>
        <v>120000</v>
      </c>
      <c r="F484" s="187">
        <f t="shared" si="28"/>
        <v>1.0054369852689646E-11</v>
      </c>
    </row>
    <row r="485" spans="4:6" x14ac:dyDescent="0.25">
      <c r="D485">
        <f t="shared" si="26"/>
        <v>482</v>
      </c>
      <c r="E485" s="187">
        <f t="shared" si="27"/>
        <v>120000</v>
      </c>
      <c r="F485" s="187">
        <f t="shared" si="28"/>
        <v>9.3096017154533761E-12</v>
      </c>
    </row>
    <row r="486" spans="4:6" x14ac:dyDescent="0.25">
      <c r="D486">
        <f t="shared" si="26"/>
        <v>483</v>
      </c>
      <c r="E486" s="187">
        <f t="shared" si="27"/>
        <v>120000</v>
      </c>
      <c r="F486" s="187">
        <f t="shared" si="28"/>
        <v>8.6200015883827517E-12</v>
      </c>
    </row>
    <row r="487" spans="4:6" x14ac:dyDescent="0.25">
      <c r="D487">
        <f t="shared" si="26"/>
        <v>484</v>
      </c>
      <c r="E487" s="187">
        <f t="shared" si="27"/>
        <v>120000</v>
      </c>
      <c r="F487" s="187">
        <f t="shared" si="28"/>
        <v>7.9814829522062532E-12</v>
      </c>
    </row>
    <row r="488" spans="4:6" x14ac:dyDescent="0.25">
      <c r="D488">
        <f t="shared" si="26"/>
        <v>485</v>
      </c>
      <c r="E488" s="187">
        <f t="shared" si="27"/>
        <v>120000</v>
      </c>
      <c r="F488" s="187">
        <f t="shared" si="28"/>
        <v>7.3902619927835673E-12</v>
      </c>
    </row>
    <row r="489" spans="4:6" x14ac:dyDescent="0.25">
      <c r="D489">
        <f t="shared" si="26"/>
        <v>486</v>
      </c>
      <c r="E489" s="187">
        <f t="shared" si="27"/>
        <v>120000</v>
      </c>
      <c r="F489" s="187">
        <f t="shared" si="28"/>
        <v>6.8428351785033021E-12</v>
      </c>
    </row>
    <row r="490" spans="4:6" x14ac:dyDescent="0.25">
      <c r="D490">
        <f t="shared" si="26"/>
        <v>487</v>
      </c>
      <c r="E490" s="187">
        <f t="shared" si="27"/>
        <v>120000</v>
      </c>
      <c r="F490" s="187">
        <f t="shared" si="28"/>
        <v>6.3359584986141687E-12</v>
      </c>
    </row>
    <row r="491" spans="4:6" x14ac:dyDescent="0.25">
      <c r="D491">
        <f>+D490+1</f>
        <v>488</v>
      </c>
      <c r="E491" s="187">
        <f t="shared" si="27"/>
        <v>120000</v>
      </c>
      <c r="F491" s="187">
        <f t="shared" si="28"/>
        <v>5.8666282394575639E-12</v>
      </c>
    </row>
    <row r="492" spans="4:6" x14ac:dyDescent="0.25">
      <c r="D492">
        <f t="shared" si="26"/>
        <v>489</v>
      </c>
      <c r="E492" s="187">
        <f t="shared" si="27"/>
        <v>120000</v>
      </c>
      <c r="F492" s="187">
        <f t="shared" si="28"/>
        <v>5.432063184682929E-12</v>
      </c>
    </row>
    <row r="493" spans="4:6" x14ac:dyDescent="0.25">
      <c r="D493">
        <f t="shared" si="26"/>
        <v>490</v>
      </c>
      <c r="E493" s="187">
        <f t="shared" si="27"/>
        <v>120000</v>
      </c>
      <c r="F493" s="187">
        <f t="shared" si="28"/>
        <v>5.0296881339656752E-12</v>
      </c>
    </row>
    <row r="494" spans="4:6" x14ac:dyDescent="0.25">
      <c r="D494">
        <f t="shared" si="26"/>
        <v>491</v>
      </c>
      <c r="E494" s="187">
        <f t="shared" si="27"/>
        <v>120000</v>
      </c>
      <c r="F494" s="187">
        <f t="shared" si="28"/>
        <v>4.6571186425608108E-12</v>
      </c>
    </row>
    <row r="495" spans="4:6" x14ac:dyDescent="0.25">
      <c r="D495">
        <f t="shared" si="26"/>
        <v>492</v>
      </c>
      <c r="E495" s="187">
        <f t="shared" si="27"/>
        <v>120000</v>
      </c>
      <c r="F495" s="187">
        <f t="shared" si="28"/>
        <v>4.312146891260009E-12</v>
      </c>
    </row>
    <row r="496" spans="4:6" x14ac:dyDescent="0.25">
      <c r="D496">
        <f t="shared" si="26"/>
        <v>493</v>
      </c>
      <c r="E496" s="187">
        <f t="shared" si="27"/>
        <v>120000</v>
      </c>
      <c r="F496" s="187">
        <f t="shared" si="28"/>
        <v>3.9927286030185263E-12</v>
      </c>
    </row>
    <row r="497" spans="4:6" x14ac:dyDescent="0.25">
      <c r="D497">
        <f t="shared" si="26"/>
        <v>494</v>
      </c>
      <c r="E497" s="187">
        <f t="shared" si="27"/>
        <v>120000</v>
      </c>
      <c r="F497" s="187">
        <f t="shared" si="28"/>
        <v>3.6969709287208582E-12</v>
      </c>
    </row>
    <row r="498" spans="4:6" x14ac:dyDescent="0.25">
      <c r="D498">
        <f t="shared" si="26"/>
        <v>495</v>
      </c>
      <c r="E498" s="187">
        <f t="shared" si="27"/>
        <v>120000</v>
      </c>
      <c r="F498" s="187">
        <f t="shared" si="28"/>
        <v>3.4231212302970901E-12</v>
      </c>
    </row>
    <row r="499" spans="4:6" x14ac:dyDescent="0.25">
      <c r="D499">
        <f t="shared" si="26"/>
        <v>496</v>
      </c>
      <c r="E499" s="187">
        <f t="shared" si="27"/>
        <v>120000</v>
      </c>
      <c r="F499" s="187">
        <f t="shared" si="28"/>
        <v>3.1695566947195276E-12</v>
      </c>
    </row>
    <row r="500" spans="4:6" x14ac:dyDescent="0.25">
      <c r="D500">
        <f t="shared" si="26"/>
        <v>497</v>
      </c>
      <c r="E500" s="187">
        <f t="shared" si="27"/>
        <v>120000</v>
      </c>
      <c r="F500" s="187">
        <f t="shared" si="28"/>
        <v>2.9347747173328959E-12</v>
      </c>
    </row>
    <row r="501" spans="4:6" x14ac:dyDescent="0.25">
      <c r="D501">
        <f t="shared" si="26"/>
        <v>498</v>
      </c>
      <c r="E501" s="187">
        <f t="shared" si="27"/>
        <v>120000</v>
      </c>
      <c r="F501" s="187">
        <f t="shared" si="28"/>
        <v>2.7173839975304589E-12</v>
      </c>
    </row>
    <row r="502" spans="4:6" x14ac:dyDescent="0.25">
      <c r="D502">
        <f t="shared" ref="D502:D508" si="29">+D501+1</f>
        <v>499</v>
      </c>
      <c r="E502" s="187">
        <f t="shared" si="27"/>
        <v>120000</v>
      </c>
      <c r="F502" s="187">
        <f t="shared" si="28"/>
        <v>2.5160962940096841E-12</v>
      </c>
    </row>
    <row r="503" spans="4:6" x14ac:dyDescent="0.25">
      <c r="D503">
        <f t="shared" si="29"/>
        <v>500</v>
      </c>
      <c r="E503" s="187">
        <f t="shared" si="27"/>
        <v>120000</v>
      </c>
      <c r="F503" s="187">
        <f t="shared" si="28"/>
        <v>2.3297187907497075E-12</v>
      </c>
    </row>
    <row r="504" spans="4:6" x14ac:dyDescent="0.25">
      <c r="D504">
        <f t="shared" si="29"/>
        <v>501</v>
      </c>
      <c r="E504" s="187">
        <f t="shared" si="27"/>
        <v>120000</v>
      </c>
      <c r="F504" s="187">
        <f t="shared" si="28"/>
        <v>2.1571470284719515E-12</v>
      </c>
    </row>
    <row r="505" spans="4:6" x14ac:dyDescent="0.25">
      <c r="D505">
        <f t="shared" si="29"/>
        <v>502</v>
      </c>
      <c r="E505" s="187">
        <f t="shared" si="27"/>
        <v>120000</v>
      </c>
      <c r="F505" s="187">
        <f t="shared" si="28"/>
        <v>1.9973583596962513E-12</v>
      </c>
    </row>
    <row r="506" spans="4:6" x14ac:dyDescent="0.25">
      <c r="D506">
        <f t="shared" si="29"/>
        <v>503</v>
      </c>
      <c r="E506" s="187">
        <f t="shared" si="27"/>
        <v>120000</v>
      </c>
      <c r="F506" s="187">
        <f t="shared" si="28"/>
        <v>1.84940588860764E-12</v>
      </c>
    </row>
    <row r="507" spans="4:6" x14ac:dyDescent="0.25">
      <c r="D507">
        <f t="shared" si="29"/>
        <v>504</v>
      </c>
      <c r="E507" s="187">
        <f t="shared" si="27"/>
        <v>120000</v>
      </c>
      <c r="F507" s="187">
        <f t="shared" si="28"/>
        <v>1.7124128598218887E-12</v>
      </c>
    </row>
    <row r="508" spans="4:6" x14ac:dyDescent="0.25">
      <c r="D508">
        <f t="shared" si="29"/>
        <v>505</v>
      </c>
      <c r="E508" s="187">
        <f t="shared" si="27"/>
        <v>120000</v>
      </c>
      <c r="F508" s="187">
        <f t="shared" si="28"/>
        <v>1.5855674627980448E-12</v>
      </c>
    </row>
    <row r="509" spans="4:6" x14ac:dyDescent="0.25">
      <c r="D509">
        <f>+D508+1</f>
        <v>506</v>
      </c>
      <c r="E509" s="187">
        <f t="shared" si="27"/>
        <v>120000</v>
      </c>
      <c r="F509" s="187">
        <f t="shared" si="28"/>
        <v>1.4681180211093009E-12</v>
      </c>
    </row>
    <row r="510" spans="4:6" x14ac:dyDescent="0.25">
      <c r="D510">
        <f t="shared" ref="D510:D573" si="30">+D509+1</f>
        <v>507</v>
      </c>
      <c r="E510" s="187">
        <f t="shared" si="27"/>
        <v>120000</v>
      </c>
      <c r="F510" s="187">
        <f t="shared" si="28"/>
        <v>1.3593685380641675E-12</v>
      </c>
    </row>
    <row r="511" spans="4:6" x14ac:dyDescent="0.25">
      <c r="D511">
        <f t="shared" si="30"/>
        <v>508</v>
      </c>
      <c r="E511" s="187">
        <f t="shared" si="27"/>
        <v>120000</v>
      </c>
      <c r="F511" s="187">
        <f t="shared" si="28"/>
        <v>1.2586745722816365E-12</v>
      </c>
    </row>
    <row r="512" spans="4:6" x14ac:dyDescent="0.25">
      <c r="D512">
        <f t="shared" si="30"/>
        <v>509</v>
      </c>
      <c r="E512" s="187">
        <f t="shared" si="27"/>
        <v>120000</v>
      </c>
      <c r="F512" s="187">
        <f t="shared" si="28"/>
        <v>1.165439418779293E-12</v>
      </c>
    </row>
    <row r="513" spans="4:6" x14ac:dyDescent="0.25">
      <c r="D513">
        <f t="shared" si="30"/>
        <v>510</v>
      </c>
      <c r="E513" s="187">
        <f t="shared" si="27"/>
        <v>120000</v>
      </c>
      <c r="F513" s="187">
        <f t="shared" si="28"/>
        <v>1.0791105729437897E-12</v>
      </c>
    </row>
    <row r="514" spans="4:6" x14ac:dyDescent="0.25">
      <c r="D514">
        <f t="shared" si="30"/>
        <v>511</v>
      </c>
      <c r="E514" s="187">
        <f t="shared" si="27"/>
        <v>120000</v>
      </c>
      <c r="F514" s="187">
        <f t="shared" si="28"/>
        <v>9.9917645642943454E-13</v>
      </c>
    </row>
    <row r="515" spans="4:6" x14ac:dyDescent="0.25">
      <c r="D515">
        <f t="shared" si="30"/>
        <v>512</v>
      </c>
      <c r="E515" s="187">
        <f t="shared" si="27"/>
        <v>120000</v>
      </c>
      <c r="F515" s="187">
        <f t="shared" si="28"/>
        <v>9.2516338558280981E-13</v>
      </c>
    </row>
    <row r="516" spans="4:6" x14ac:dyDescent="0.25">
      <c r="D516">
        <f t="shared" si="30"/>
        <v>513</v>
      </c>
      <c r="E516" s="187">
        <f t="shared" si="27"/>
        <v>120000</v>
      </c>
      <c r="F516" s="187">
        <f t="shared" si="28"/>
        <v>8.5663276442852761E-13</v>
      </c>
    </row>
    <row r="517" spans="4:6" x14ac:dyDescent="0.25">
      <c r="D517">
        <f t="shared" si="30"/>
        <v>514</v>
      </c>
      <c r="E517" s="187">
        <f t="shared" si="27"/>
        <v>120000</v>
      </c>
      <c r="F517" s="187">
        <f t="shared" si="28"/>
        <v>7.9317848558197E-13</v>
      </c>
    </row>
    <row r="518" spans="4:6" x14ac:dyDescent="0.25">
      <c r="D518">
        <f t="shared" si="30"/>
        <v>515</v>
      </c>
      <c r="E518" s="187">
        <f t="shared" ref="E518:E581" si="31">+E517</f>
        <v>120000</v>
      </c>
      <c r="F518" s="187">
        <f t="shared" ref="F518:F581" si="32">E518/(1+$B$5)^D518</f>
        <v>7.3442452368700931E-13</v>
      </c>
    </row>
    <row r="519" spans="4:6" x14ac:dyDescent="0.25">
      <c r="D519">
        <f t="shared" si="30"/>
        <v>516</v>
      </c>
      <c r="E519" s="187">
        <f t="shared" si="31"/>
        <v>120000</v>
      </c>
      <c r="F519" s="187">
        <f t="shared" si="32"/>
        <v>6.800227071176011E-13</v>
      </c>
    </row>
    <row r="520" spans="4:6" x14ac:dyDescent="0.25">
      <c r="D520">
        <f t="shared" si="30"/>
        <v>517</v>
      </c>
      <c r="E520" s="187">
        <f t="shared" si="31"/>
        <v>120000</v>
      </c>
      <c r="F520" s="187">
        <f t="shared" si="32"/>
        <v>6.2965065473851951E-13</v>
      </c>
    </row>
    <row r="521" spans="4:6" x14ac:dyDescent="0.25">
      <c r="D521">
        <f t="shared" si="30"/>
        <v>518</v>
      </c>
      <c r="E521" s="187">
        <f t="shared" si="31"/>
        <v>120000</v>
      </c>
      <c r="F521" s="187">
        <f t="shared" si="32"/>
        <v>5.8300986549862916E-13</v>
      </c>
    </row>
    <row r="522" spans="4:6" x14ac:dyDescent="0.25">
      <c r="D522">
        <f t="shared" si="30"/>
        <v>519</v>
      </c>
      <c r="E522" s="187">
        <f t="shared" si="31"/>
        <v>120000</v>
      </c>
      <c r="F522" s="187">
        <f t="shared" si="32"/>
        <v>5.3982394953576768E-13</v>
      </c>
    </row>
    <row r="523" spans="4:6" x14ac:dyDescent="0.25">
      <c r="D523">
        <f t="shared" si="30"/>
        <v>520</v>
      </c>
      <c r="E523" s="187">
        <f t="shared" si="31"/>
        <v>120000</v>
      </c>
      <c r="F523" s="187">
        <f t="shared" si="32"/>
        <v>4.9983699031089603E-13</v>
      </c>
    </row>
    <row r="524" spans="4:6" x14ac:dyDescent="0.25">
      <c r="D524">
        <f t="shared" si="30"/>
        <v>521</v>
      </c>
      <c r="E524" s="187">
        <f t="shared" si="31"/>
        <v>120000</v>
      </c>
      <c r="F524" s="187">
        <f t="shared" si="32"/>
        <v>4.6281202806564442E-13</v>
      </c>
    </row>
    <row r="525" spans="4:6" x14ac:dyDescent="0.25">
      <c r="D525">
        <f t="shared" si="30"/>
        <v>522</v>
      </c>
      <c r="E525" s="187">
        <f t="shared" si="31"/>
        <v>120000</v>
      </c>
      <c r="F525" s="187">
        <f t="shared" si="32"/>
        <v>4.2852965561633739E-13</v>
      </c>
    </row>
    <row r="526" spans="4:6" x14ac:dyDescent="0.25">
      <c r="D526">
        <f t="shared" si="30"/>
        <v>523</v>
      </c>
      <c r="E526" s="187">
        <f t="shared" si="31"/>
        <v>120000</v>
      </c>
      <c r="F526" s="187">
        <f t="shared" si="32"/>
        <v>3.9678671816327534E-13</v>
      </c>
    </row>
    <row r="527" spans="4:6" x14ac:dyDescent="0.25">
      <c r="D527">
        <f>+D526+1</f>
        <v>524</v>
      </c>
      <c r="E527" s="187">
        <f t="shared" si="31"/>
        <v>120000</v>
      </c>
      <c r="F527" s="187">
        <f t="shared" si="32"/>
        <v>3.6739510941044011E-13</v>
      </c>
    </row>
    <row r="528" spans="4:6" x14ac:dyDescent="0.25">
      <c r="D528">
        <f t="shared" si="30"/>
        <v>525</v>
      </c>
      <c r="E528" s="187">
        <f t="shared" si="31"/>
        <v>120000</v>
      </c>
      <c r="F528" s="187">
        <f t="shared" si="32"/>
        <v>3.4018065686151861E-13</v>
      </c>
    </row>
    <row r="529" spans="4:6" x14ac:dyDescent="0.25">
      <c r="D529">
        <f t="shared" si="30"/>
        <v>526</v>
      </c>
      <c r="E529" s="187">
        <f t="shared" si="31"/>
        <v>120000</v>
      </c>
      <c r="F529" s="187">
        <f t="shared" si="32"/>
        <v>3.1498208968659124E-13</v>
      </c>
    </row>
    <row r="530" spans="4:6" x14ac:dyDescent="0.25">
      <c r="D530">
        <f t="shared" si="30"/>
        <v>527</v>
      </c>
      <c r="E530" s="187">
        <f t="shared" si="31"/>
        <v>120000</v>
      </c>
      <c r="F530" s="187">
        <f t="shared" si="32"/>
        <v>2.9165008304314003E-13</v>
      </c>
    </row>
    <row r="531" spans="4:6" x14ac:dyDescent="0.25">
      <c r="D531">
        <f t="shared" si="30"/>
        <v>528</v>
      </c>
      <c r="E531" s="187">
        <f t="shared" si="31"/>
        <v>120000</v>
      </c>
      <c r="F531" s="187">
        <f t="shared" si="32"/>
        <v>2.7004637318809265E-13</v>
      </c>
    </row>
    <row r="532" spans="4:6" x14ac:dyDescent="0.25">
      <c r="D532">
        <f t="shared" si="30"/>
        <v>529</v>
      </c>
      <c r="E532" s="187">
        <f t="shared" si="31"/>
        <v>120000</v>
      </c>
      <c r="F532" s="187">
        <f t="shared" si="32"/>
        <v>2.5004293813712283E-13</v>
      </c>
    </row>
    <row r="533" spans="4:6" x14ac:dyDescent="0.25">
      <c r="D533">
        <f t="shared" si="30"/>
        <v>530</v>
      </c>
      <c r="E533" s="187">
        <f t="shared" si="31"/>
        <v>120000</v>
      </c>
      <c r="F533" s="187">
        <f t="shared" si="32"/>
        <v>2.3152123901585443E-13</v>
      </c>
    </row>
    <row r="534" spans="4:6" x14ac:dyDescent="0.25">
      <c r="D534">
        <f t="shared" si="30"/>
        <v>531</v>
      </c>
      <c r="E534" s="187">
        <f t="shared" si="31"/>
        <v>120000</v>
      </c>
      <c r="F534" s="187">
        <f t="shared" si="32"/>
        <v>2.1437151760727259E-13</v>
      </c>
    </row>
    <row r="535" spans="4:6" x14ac:dyDescent="0.25">
      <c r="D535">
        <f t="shared" si="30"/>
        <v>532</v>
      </c>
      <c r="E535" s="187">
        <f t="shared" si="31"/>
        <v>120000</v>
      </c>
      <c r="F535" s="187">
        <f t="shared" si="32"/>
        <v>1.9849214593265983E-13</v>
      </c>
    </row>
    <row r="536" spans="4:6" x14ac:dyDescent="0.25">
      <c r="D536">
        <f t="shared" si="30"/>
        <v>533</v>
      </c>
      <c r="E536" s="187">
        <f t="shared" si="31"/>
        <v>120000</v>
      </c>
      <c r="F536" s="187">
        <f t="shared" si="32"/>
        <v>1.8378902401172206E-13</v>
      </c>
    </row>
    <row r="537" spans="4:6" x14ac:dyDescent="0.25">
      <c r="D537">
        <f t="shared" si="30"/>
        <v>534</v>
      </c>
      <c r="E537" s="187">
        <f t="shared" si="31"/>
        <v>120000</v>
      </c>
      <c r="F537" s="187">
        <f t="shared" si="32"/>
        <v>1.7017502223307595E-13</v>
      </c>
    </row>
    <row r="538" spans="4:6" x14ac:dyDescent="0.25">
      <c r="D538">
        <f t="shared" si="30"/>
        <v>535</v>
      </c>
      <c r="E538" s="187">
        <f t="shared" si="31"/>
        <v>120000</v>
      </c>
      <c r="F538" s="187">
        <f t="shared" si="32"/>
        <v>1.575694650306259E-13</v>
      </c>
    </row>
    <row r="539" spans="4:6" x14ac:dyDescent="0.25">
      <c r="D539">
        <f t="shared" si="30"/>
        <v>536</v>
      </c>
      <c r="E539" s="187">
        <f t="shared" si="31"/>
        <v>120000</v>
      </c>
      <c r="F539" s="187">
        <f t="shared" si="32"/>
        <v>1.4589765280613507E-13</v>
      </c>
    </row>
    <row r="540" spans="4:6" x14ac:dyDescent="0.25">
      <c r="D540">
        <f t="shared" si="30"/>
        <v>537</v>
      </c>
      <c r="E540" s="187">
        <f t="shared" si="31"/>
        <v>120000</v>
      </c>
      <c r="F540" s="187">
        <f t="shared" si="32"/>
        <v>1.3509041926493987E-13</v>
      </c>
    </row>
    <row r="541" spans="4:6" x14ac:dyDescent="0.25">
      <c r="D541">
        <f t="shared" si="30"/>
        <v>538</v>
      </c>
      <c r="E541" s="187">
        <f t="shared" si="31"/>
        <v>120000</v>
      </c>
      <c r="F541" s="187">
        <f t="shared" si="32"/>
        <v>1.2508372154161098E-13</v>
      </c>
    </row>
    <row r="542" spans="4:6" x14ac:dyDescent="0.25">
      <c r="D542">
        <f t="shared" si="30"/>
        <v>539</v>
      </c>
      <c r="E542" s="187">
        <f t="shared" si="31"/>
        <v>120000</v>
      </c>
      <c r="F542" s="187">
        <f t="shared" si="32"/>
        <v>1.1581826068667685E-13</v>
      </c>
    </row>
    <row r="543" spans="4:6" x14ac:dyDescent="0.25">
      <c r="D543">
        <f t="shared" si="30"/>
        <v>540</v>
      </c>
      <c r="E543" s="187">
        <f t="shared" si="31"/>
        <v>120000</v>
      </c>
      <c r="F543" s="187">
        <f t="shared" si="32"/>
        <v>1.0723913026544152E-13</v>
      </c>
    </row>
    <row r="544" spans="4:6" x14ac:dyDescent="0.25">
      <c r="D544">
        <f t="shared" si="30"/>
        <v>541</v>
      </c>
      <c r="E544" s="187">
        <f t="shared" si="31"/>
        <v>120000</v>
      </c>
      <c r="F544" s="187">
        <f t="shared" si="32"/>
        <v>9.9295490986519921E-14</v>
      </c>
    </row>
    <row r="545" spans="4:6" x14ac:dyDescent="0.25">
      <c r="D545">
        <f>+D544+1</f>
        <v>542</v>
      </c>
      <c r="E545" s="187">
        <f t="shared" si="31"/>
        <v>120000</v>
      </c>
      <c r="F545" s="187">
        <f t="shared" si="32"/>
        <v>9.1940269431962883E-14</v>
      </c>
    </row>
    <row r="546" spans="4:6" x14ac:dyDescent="0.25">
      <c r="D546">
        <f t="shared" si="30"/>
        <v>543</v>
      </c>
      <c r="E546" s="187">
        <f t="shared" si="31"/>
        <v>120000</v>
      </c>
      <c r="F546" s="187">
        <f t="shared" si="32"/>
        <v>8.5129879103669313E-14</v>
      </c>
    </row>
    <row r="547" spans="4:6" x14ac:dyDescent="0.25">
      <c r="D547">
        <f t="shared" si="30"/>
        <v>544</v>
      </c>
      <c r="E547" s="187">
        <f t="shared" si="31"/>
        <v>120000</v>
      </c>
      <c r="F547" s="187">
        <f t="shared" si="32"/>
        <v>7.8823962133027147E-14</v>
      </c>
    </row>
    <row r="548" spans="4:6" x14ac:dyDescent="0.25">
      <c r="D548">
        <f t="shared" si="30"/>
        <v>545</v>
      </c>
      <c r="E548" s="187">
        <f t="shared" si="31"/>
        <v>120000</v>
      </c>
      <c r="F548" s="187">
        <f t="shared" si="32"/>
        <v>7.2985150123173287E-14</v>
      </c>
    </row>
    <row r="549" spans="4:6" x14ac:dyDescent="0.25">
      <c r="D549">
        <f t="shared" si="30"/>
        <v>546</v>
      </c>
      <c r="E549" s="187">
        <f t="shared" si="31"/>
        <v>120000</v>
      </c>
      <c r="F549" s="187">
        <f t="shared" si="32"/>
        <v>6.7578842706641929E-14</v>
      </c>
    </row>
    <row r="550" spans="4:6" x14ac:dyDescent="0.25">
      <c r="D550">
        <f t="shared" si="30"/>
        <v>547</v>
      </c>
      <c r="E550" s="187">
        <f t="shared" si="31"/>
        <v>120000</v>
      </c>
      <c r="F550" s="187">
        <f t="shared" si="32"/>
        <v>6.2573002506149926E-14</v>
      </c>
    </row>
    <row r="551" spans="4:6" x14ac:dyDescent="0.25">
      <c r="D551">
        <f t="shared" si="30"/>
        <v>548</v>
      </c>
      <c r="E551" s="187">
        <f t="shared" si="31"/>
        <v>120000</v>
      </c>
      <c r="F551" s="187">
        <f t="shared" si="32"/>
        <v>5.7937965283472153E-14</v>
      </c>
    </row>
    <row r="552" spans="4:6" x14ac:dyDescent="0.25">
      <c r="D552">
        <f t="shared" si="30"/>
        <v>549</v>
      </c>
      <c r="E552" s="187">
        <f t="shared" si="31"/>
        <v>120000</v>
      </c>
      <c r="F552" s="187">
        <f t="shared" si="32"/>
        <v>5.3646264151363097E-14</v>
      </c>
    </row>
    <row r="553" spans="4:6" x14ac:dyDescent="0.25">
      <c r="D553">
        <f t="shared" si="30"/>
        <v>550</v>
      </c>
      <c r="E553" s="187">
        <f t="shared" si="31"/>
        <v>120000</v>
      </c>
      <c r="F553" s="187">
        <f t="shared" si="32"/>
        <v>4.9672466806817685E-14</v>
      </c>
    </row>
    <row r="554" spans="4:6" x14ac:dyDescent="0.25">
      <c r="D554">
        <f t="shared" si="30"/>
        <v>551</v>
      </c>
      <c r="E554" s="187">
        <f t="shared" si="31"/>
        <v>120000</v>
      </c>
      <c r="F554" s="187">
        <f t="shared" si="32"/>
        <v>4.5993024821127481E-14</v>
      </c>
    </row>
    <row r="555" spans="4:6" x14ac:dyDescent="0.25">
      <c r="D555">
        <f t="shared" si="30"/>
        <v>552</v>
      </c>
      <c r="E555" s="187">
        <f t="shared" si="31"/>
        <v>120000</v>
      </c>
      <c r="F555" s="187">
        <f t="shared" si="32"/>
        <v>4.2586134093636553E-14</v>
      </c>
    </row>
    <row r="556" spans="4:6" x14ac:dyDescent="0.25">
      <c r="D556">
        <f t="shared" si="30"/>
        <v>553</v>
      </c>
      <c r="E556" s="187">
        <f t="shared" si="31"/>
        <v>120000</v>
      </c>
      <c r="F556" s="187">
        <f t="shared" si="32"/>
        <v>3.9431605642256063E-14</v>
      </c>
    </row>
    <row r="557" spans="4:6" x14ac:dyDescent="0.25">
      <c r="D557">
        <f t="shared" si="30"/>
        <v>554</v>
      </c>
      <c r="E557" s="187">
        <f t="shared" si="31"/>
        <v>120000</v>
      </c>
      <c r="F557" s="187">
        <f t="shared" si="32"/>
        <v>3.6510745965051914E-14</v>
      </c>
    </row>
    <row r="558" spans="4:6" x14ac:dyDescent="0.25">
      <c r="D558">
        <f t="shared" si="30"/>
        <v>555</v>
      </c>
      <c r="E558" s="187">
        <f t="shared" si="31"/>
        <v>120000</v>
      </c>
      <c r="F558" s="187">
        <f t="shared" si="32"/>
        <v>3.3806246263936959E-14</v>
      </c>
    </row>
    <row r="559" spans="4:6" x14ac:dyDescent="0.25">
      <c r="D559">
        <f t="shared" si="30"/>
        <v>556</v>
      </c>
      <c r="E559" s="187">
        <f t="shared" si="31"/>
        <v>120000</v>
      </c>
      <c r="F559" s="187">
        <f t="shared" si="32"/>
        <v>3.1302079874015696E-14</v>
      </c>
    </row>
    <row r="560" spans="4:6" x14ac:dyDescent="0.25">
      <c r="D560">
        <f t="shared" si="30"/>
        <v>557</v>
      </c>
      <c r="E560" s="187">
        <f t="shared" si="31"/>
        <v>120000</v>
      </c>
      <c r="F560" s="187">
        <f t="shared" si="32"/>
        <v>2.8983407290755278E-14</v>
      </c>
    </row>
    <row r="561" spans="4:6" x14ac:dyDescent="0.25">
      <c r="D561">
        <f t="shared" si="30"/>
        <v>558</v>
      </c>
      <c r="E561" s="187">
        <f t="shared" si="31"/>
        <v>120000</v>
      </c>
      <c r="F561" s="187">
        <f t="shared" si="32"/>
        <v>2.6836488232180808E-14</v>
      </c>
    </row>
    <row r="562" spans="4:6" x14ac:dyDescent="0.25">
      <c r="D562">
        <f t="shared" si="30"/>
        <v>559</v>
      </c>
      <c r="E562" s="187">
        <f t="shared" si="31"/>
        <v>120000</v>
      </c>
      <c r="F562" s="187">
        <f t="shared" si="32"/>
        <v>2.4848600214982225E-14</v>
      </c>
    </row>
    <row r="563" spans="4:6" x14ac:dyDescent="0.25">
      <c r="D563">
        <f>+D562+1</f>
        <v>560</v>
      </c>
      <c r="E563" s="187">
        <f t="shared" si="31"/>
        <v>120000</v>
      </c>
      <c r="F563" s="187">
        <f t="shared" si="32"/>
        <v>2.3007963162020584E-14</v>
      </c>
    </row>
    <row r="564" spans="4:6" x14ac:dyDescent="0.25">
      <c r="D564">
        <f t="shared" si="30"/>
        <v>561</v>
      </c>
      <c r="E564" s="187">
        <f t="shared" si="31"/>
        <v>120000</v>
      </c>
      <c r="F564" s="187">
        <f t="shared" si="32"/>
        <v>2.13036695944635E-14</v>
      </c>
    </row>
    <row r="565" spans="4:6" x14ac:dyDescent="0.25">
      <c r="D565">
        <f t="shared" si="30"/>
        <v>562</v>
      </c>
      <c r="E565" s="187">
        <f t="shared" si="31"/>
        <v>120000</v>
      </c>
      <c r="F565" s="187">
        <f t="shared" si="32"/>
        <v>1.9725619994873611E-14</v>
      </c>
    </row>
    <row r="566" spans="4:6" x14ac:dyDescent="0.25">
      <c r="D566">
        <f t="shared" si="30"/>
        <v>563</v>
      </c>
      <c r="E566" s="187">
        <f t="shared" si="31"/>
        <v>120000</v>
      </c>
      <c r="F566" s="187">
        <f t="shared" si="32"/>
        <v>1.8264462958216301E-14</v>
      </c>
    </row>
    <row r="567" spans="4:6" x14ac:dyDescent="0.25">
      <c r="D567">
        <f t="shared" si="30"/>
        <v>564</v>
      </c>
      <c r="E567" s="187">
        <f t="shared" si="31"/>
        <v>120000</v>
      </c>
      <c r="F567" s="187">
        <f t="shared" si="32"/>
        <v>1.6911539776126208E-14</v>
      </c>
    </row>
    <row r="568" spans="4:6" x14ac:dyDescent="0.25">
      <c r="D568">
        <f t="shared" si="30"/>
        <v>565</v>
      </c>
      <c r="E568" s="187">
        <f t="shared" si="31"/>
        <v>120000</v>
      </c>
      <c r="F568" s="187">
        <f t="shared" si="32"/>
        <v>1.5658833126042783E-14</v>
      </c>
    </row>
    <row r="569" spans="4:6" x14ac:dyDescent="0.25">
      <c r="D569">
        <f t="shared" si="30"/>
        <v>566</v>
      </c>
      <c r="E569" s="187">
        <f t="shared" si="31"/>
        <v>120000</v>
      </c>
      <c r="F569" s="187">
        <f t="shared" si="32"/>
        <v>1.4498919561150724E-14</v>
      </c>
    </row>
    <row r="570" spans="4:6" x14ac:dyDescent="0.25">
      <c r="D570">
        <f t="shared" si="30"/>
        <v>567</v>
      </c>
      <c r="E570" s="187">
        <f t="shared" si="31"/>
        <v>120000</v>
      </c>
      <c r="F570" s="187">
        <f t="shared" si="32"/>
        <v>1.3424925519584005E-14</v>
      </c>
    </row>
    <row r="571" spans="4:6" x14ac:dyDescent="0.25">
      <c r="D571">
        <f t="shared" si="30"/>
        <v>568</v>
      </c>
      <c r="E571" s="187">
        <f t="shared" si="31"/>
        <v>120000</v>
      </c>
      <c r="F571" s="187">
        <f t="shared" si="32"/>
        <v>1.2430486592207411E-14</v>
      </c>
    </row>
    <row r="572" spans="4:6" x14ac:dyDescent="0.25">
      <c r="D572">
        <f t="shared" si="30"/>
        <v>569</v>
      </c>
      <c r="E572" s="187">
        <f t="shared" si="31"/>
        <v>120000</v>
      </c>
      <c r="F572" s="187">
        <f t="shared" si="32"/>
        <v>1.1509709807599454E-14</v>
      </c>
    </row>
    <row r="573" spans="4:6" x14ac:dyDescent="0.25">
      <c r="D573">
        <f t="shared" si="30"/>
        <v>570</v>
      </c>
      <c r="E573" s="187">
        <f t="shared" si="31"/>
        <v>120000</v>
      </c>
      <c r="F573" s="187">
        <f t="shared" si="32"/>
        <v>1.0657138710740235E-14</v>
      </c>
    </row>
    <row r="574" spans="4:6" x14ac:dyDescent="0.25">
      <c r="D574">
        <f t="shared" ref="D574:D580" si="33">+D573+1</f>
        <v>571</v>
      </c>
      <c r="E574" s="187">
        <f t="shared" si="31"/>
        <v>120000</v>
      </c>
      <c r="F574" s="187">
        <f t="shared" si="32"/>
        <v>9.8677210284631806E-15</v>
      </c>
    </row>
    <row r="575" spans="4:6" x14ac:dyDescent="0.25">
      <c r="D575">
        <f t="shared" si="33"/>
        <v>572</v>
      </c>
      <c r="E575" s="187">
        <f t="shared" si="31"/>
        <v>120000</v>
      </c>
      <c r="F575" s="187">
        <f t="shared" si="32"/>
        <v>9.1367787300584991E-15</v>
      </c>
    </row>
    <row r="576" spans="4:6" x14ac:dyDescent="0.25">
      <c r="D576">
        <f t="shared" si="33"/>
        <v>573</v>
      </c>
      <c r="E576" s="187">
        <f t="shared" si="31"/>
        <v>120000</v>
      </c>
      <c r="F576" s="187">
        <f t="shared" si="32"/>
        <v>8.4599803056097222E-15</v>
      </c>
    </row>
    <row r="577" spans="4:6" x14ac:dyDescent="0.25">
      <c r="D577">
        <f t="shared" si="33"/>
        <v>574</v>
      </c>
      <c r="E577" s="187">
        <f t="shared" si="31"/>
        <v>120000</v>
      </c>
      <c r="F577" s="187">
        <f t="shared" si="32"/>
        <v>7.8333150977867775E-15</v>
      </c>
    </row>
    <row r="578" spans="4:6" x14ac:dyDescent="0.25">
      <c r="D578">
        <f t="shared" si="33"/>
        <v>575</v>
      </c>
      <c r="E578" s="187">
        <f t="shared" si="31"/>
        <v>120000</v>
      </c>
      <c r="F578" s="187">
        <f t="shared" si="32"/>
        <v>7.2530695349877563E-15</v>
      </c>
    </row>
    <row r="579" spans="4:6" x14ac:dyDescent="0.25">
      <c r="D579">
        <f t="shared" si="33"/>
        <v>576</v>
      </c>
      <c r="E579" s="187">
        <f t="shared" si="31"/>
        <v>120000</v>
      </c>
      <c r="F579" s="187">
        <f t="shared" si="32"/>
        <v>6.7158051249886631E-15</v>
      </c>
    </row>
    <row r="580" spans="4:6" x14ac:dyDescent="0.25">
      <c r="D580">
        <f t="shared" si="33"/>
        <v>577</v>
      </c>
      <c r="E580" s="187">
        <f t="shared" si="31"/>
        <v>120000</v>
      </c>
      <c r="F580" s="187">
        <f t="shared" si="32"/>
        <v>6.2183380786932065E-15</v>
      </c>
    </row>
    <row r="581" spans="4:6" x14ac:dyDescent="0.25">
      <c r="D581">
        <f>+D580+1</f>
        <v>578</v>
      </c>
      <c r="E581" s="187">
        <f t="shared" si="31"/>
        <v>120000</v>
      </c>
      <c r="F581" s="187">
        <f t="shared" si="32"/>
        <v>5.7577204432344495E-15</v>
      </c>
    </row>
    <row r="582" spans="4:6" x14ac:dyDescent="0.25">
      <c r="D582">
        <f t="shared" ref="D582:D645" si="34">+D581+1</f>
        <v>579</v>
      </c>
      <c r="E582" s="187">
        <f t="shared" ref="E582:E645" si="35">+E581</f>
        <v>120000</v>
      </c>
      <c r="F582" s="187">
        <f t="shared" ref="F582:F645" si="36">E582/(1+$B$5)^D582</f>
        <v>5.3312226326244907E-15</v>
      </c>
    </row>
    <row r="583" spans="4:6" x14ac:dyDescent="0.25">
      <c r="D583">
        <f t="shared" si="34"/>
        <v>580</v>
      </c>
      <c r="E583" s="187">
        <f t="shared" si="35"/>
        <v>120000</v>
      </c>
      <c r="F583" s="187">
        <f t="shared" si="36"/>
        <v>4.9363172524300831E-15</v>
      </c>
    </row>
    <row r="584" spans="4:6" x14ac:dyDescent="0.25">
      <c r="D584">
        <f t="shared" si="34"/>
        <v>581</v>
      </c>
      <c r="E584" s="187">
        <f t="shared" si="35"/>
        <v>120000</v>
      </c>
      <c r="F584" s="187">
        <f t="shared" si="36"/>
        <v>4.5706641226204477E-15</v>
      </c>
    </row>
    <row r="585" spans="4:6" x14ac:dyDescent="0.25">
      <c r="D585">
        <f t="shared" si="34"/>
        <v>582</v>
      </c>
      <c r="E585" s="187">
        <f t="shared" si="35"/>
        <v>120000</v>
      </c>
      <c r="F585" s="187">
        <f t="shared" si="36"/>
        <v>4.2320964098337477E-15</v>
      </c>
    </row>
    <row r="586" spans="4:6" x14ac:dyDescent="0.25">
      <c r="D586">
        <f t="shared" si="34"/>
        <v>583</v>
      </c>
      <c r="E586" s="187">
        <f t="shared" si="35"/>
        <v>120000</v>
      </c>
      <c r="F586" s="187">
        <f t="shared" si="36"/>
        <v>3.9186077868830997E-15</v>
      </c>
    </row>
    <row r="587" spans="4:6" x14ac:dyDescent="0.25">
      <c r="D587">
        <f t="shared" si="34"/>
        <v>584</v>
      </c>
      <c r="E587" s="187">
        <f t="shared" si="35"/>
        <v>120000</v>
      </c>
      <c r="F587" s="187">
        <f t="shared" si="36"/>
        <v>3.6283405434102773E-15</v>
      </c>
    </row>
    <row r="588" spans="4:6" x14ac:dyDescent="0.25">
      <c r="D588">
        <f t="shared" si="34"/>
        <v>585</v>
      </c>
      <c r="E588" s="187">
        <f t="shared" si="35"/>
        <v>120000</v>
      </c>
      <c r="F588" s="187">
        <f t="shared" si="36"/>
        <v>3.3595745772317374E-15</v>
      </c>
    </row>
    <row r="589" spans="4:6" x14ac:dyDescent="0.25">
      <c r="D589">
        <f t="shared" si="34"/>
        <v>586</v>
      </c>
      <c r="E589" s="187">
        <f t="shared" si="35"/>
        <v>120000</v>
      </c>
      <c r="F589" s="187">
        <f t="shared" si="36"/>
        <v>3.1107172011404975E-15</v>
      </c>
    </row>
    <row r="590" spans="4:6" x14ac:dyDescent="0.25">
      <c r="D590">
        <f t="shared" si="34"/>
        <v>587</v>
      </c>
      <c r="E590" s="187">
        <f t="shared" si="35"/>
        <v>120000</v>
      </c>
      <c r="F590" s="187">
        <f t="shared" si="36"/>
        <v>2.8802937047597199E-15</v>
      </c>
    </row>
    <row r="591" spans="4:6" x14ac:dyDescent="0.25">
      <c r="D591">
        <f t="shared" si="34"/>
        <v>588</v>
      </c>
      <c r="E591" s="187">
        <f t="shared" si="35"/>
        <v>120000</v>
      </c>
      <c r="F591" s="187">
        <f t="shared" si="36"/>
        <v>2.6669386155182593E-15</v>
      </c>
    </row>
    <row r="592" spans="4:6" x14ac:dyDescent="0.25">
      <c r="D592">
        <f t="shared" si="34"/>
        <v>589</v>
      </c>
      <c r="E592" s="187">
        <f t="shared" si="35"/>
        <v>120000</v>
      </c>
      <c r="F592" s="187">
        <f t="shared" si="36"/>
        <v>2.4693876069613513E-15</v>
      </c>
    </row>
    <row r="593" spans="4:6" x14ac:dyDescent="0.25">
      <c r="D593">
        <f t="shared" si="34"/>
        <v>590</v>
      </c>
      <c r="E593" s="187">
        <f t="shared" si="35"/>
        <v>120000</v>
      </c>
      <c r="F593" s="187">
        <f t="shared" si="36"/>
        <v>2.2864700064456951E-15</v>
      </c>
    </row>
    <row r="594" spans="4:6" x14ac:dyDescent="0.25">
      <c r="D594">
        <f t="shared" si="34"/>
        <v>591</v>
      </c>
      <c r="E594" s="187">
        <f t="shared" si="35"/>
        <v>120000</v>
      </c>
      <c r="F594" s="187">
        <f t="shared" si="36"/>
        <v>2.1171018578200879E-15</v>
      </c>
    </row>
    <row r="595" spans="4:6" x14ac:dyDescent="0.25">
      <c r="D595">
        <f t="shared" si="34"/>
        <v>592</v>
      </c>
      <c r="E595" s="187">
        <f t="shared" si="35"/>
        <v>120000</v>
      </c>
      <c r="F595" s="187">
        <f t="shared" si="36"/>
        <v>1.960279497981563E-15</v>
      </c>
    </row>
    <row r="596" spans="4:6" x14ac:dyDescent="0.25">
      <c r="D596">
        <f t="shared" si="34"/>
        <v>593</v>
      </c>
      <c r="E596" s="187">
        <f t="shared" si="35"/>
        <v>120000</v>
      </c>
      <c r="F596" s="187">
        <f t="shared" si="36"/>
        <v>1.8150736092421877E-15</v>
      </c>
    </row>
    <row r="597" spans="4:6" x14ac:dyDescent="0.25">
      <c r="D597">
        <f t="shared" si="34"/>
        <v>594</v>
      </c>
      <c r="E597" s="187">
        <f t="shared" si="35"/>
        <v>120000</v>
      </c>
      <c r="F597" s="187">
        <f t="shared" si="36"/>
        <v>1.680623712261285E-15</v>
      </c>
    </row>
    <row r="598" spans="4:6" x14ac:dyDescent="0.25">
      <c r="D598">
        <f t="shared" si="34"/>
        <v>595</v>
      </c>
      <c r="E598" s="187">
        <f t="shared" si="35"/>
        <v>120000</v>
      </c>
      <c r="F598" s="187">
        <f t="shared" si="36"/>
        <v>1.5561330669085968E-15</v>
      </c>
    </row>
    <row r="599" spans="4:6" x14ac:dyDescent="0.25">
      <c r="D599">
        <f>+D598+1</f>
        <v>596</v>
      </c>
      <c r="E599" s="187">
        <f t="shared" si="35"/>
        <v>120000</v>
      </c>
      <c r="F599" s="187">
        <f t="shared" si="36"/>
        <v>1.4408639508412933E-15</v>
      </c>
    </row>
    <row r="600" spans="4:6" x14ac:dyDescent="0.25">
      <c r="D600">
        <f t="shared" si="34"/>
        <v>597</v>
      </c>
      <c r="E600" s="187">
        <f t="shared" si="35"/>
        <v>120000</v>
      </c>
      <c r="F600" s="187">
        <f t="shared" si="36"/>
        <v>1.3341332878160124E-15</v>
      </c>
    </row>
    <row r="601" spans="4:6" x14ac:dyDescent="0.25">
      <c r="D601">
        <f t="shared" si="34"/>
        <v>598</v>
      </c>
      <c r="E601" s="187">
        <f t="shared" si="35"/>
        <v>120000</v>
      </c>
      <c r="F601" s="187">
        <f t="shared" si="36"/>
        <v>1.2353085998296412E-15</v>
      </c>
    </row>
    <row r="602" spans="4:6" x14ac:dyDescent="0.25">
      <c r="D602">
        <f t="shared" si="34"/>
        <v>599</v>
      </c>
      <c r="E602" s="187">
        <f t="shared" si="35"/>
        <v>120000</v>
      </c>
      <c r="F602" s="187">
        <f t="shared" si="36"/>
        <v>1.1438042591015194E-15</v>
      </c>
    </row>
    <row r="603" spans="4:6" x14ac:dyDescent="0.25">
      <c r="D603">
        <f t="shared" si="34"/>
        <v>600</v>
      </c>
      <c r="E603" s="187">
        <f t="shared" si="35"/>
        <v>120000</v>
      </c>
      <c r="F603" s="187">
        <f t="shared" si="36"/>
        <v>1.059078017686592E-15</v>
      </c>
    </row>
    <row r="604" spans="4:6" x14ac:dyDescent="0.25">
      <c r="D604">
        <f t="shared" si="34"/>
        <v>601</v>
      </c>
      <c r="E604" s="187">
        <f t="shared" si="35"/>
        <v>120000</v>
      </c>
      <c r="F604" s="187">
        <f t="shared" si="36"/>
        <v>9.806277941542517E-16</v>
      </c>
    </row>
    <row r="605" spans="4:6" x14ac:dyDescent="0.25">
      <c r="D605">
        <f t="shared" si="34"/>
        <v>602</v>
      </c>
      <c r="E605" s="187">
        <f t="shared" si="35"/>
        <v>120000</v>
      </c>
      <c r="F605" s="187">
        <f t="shared" si="36"/>
        <v>9.079886982909739E-16</v>
      </c>
    </row>
    <row r="606" spans="4:6" x14ac:dyDescent="0.25">
      <c r="D606">
        <f t="shared" si="34"/>
        <v>603</v>
      </c>
      <c r="E606" s="187">
        <f t="shared" si="35"/>
        <v>120000</v>
      </c>
      <c r="F606" s="187">
        <f t="shared" si="36"/>
        <v>8.4073027619534624E-16</v>
      </c>
    </row>
    <row r="607" spans="4:6" x14ac:dyDescent="0.25">
      <c r="D607">
        <f t="shared" si="34"/>
        <v>604</v>
      </c>
      <c r="E607" s="187">
        <f t="shared" si="35"/>
        <v>120000</v>
      </c>
      <c r="F607" s="187">
        <f t="shared" si="36"/>
        <v>7.7845395944013529E-16</v>
      </c>
    </row>
    <row r="608" spans="4:6" x14ac:dyDescent="0.25">
      <c r="D608">
        <f t="shared" si="34"/>
        <v>605</v>
      </c>
      <c r="E608" s="187">
        <f t="shared" si="35"/>
        <v>120000</v>
      </c>
      <c r="F608" s="187">
        <f t="shared" si="36"/>
        <v>7.2079070318531038E-16</v>
      </c>
    </row>
    <row r="609" spans="4:6" x14ac:dyDescent="0.25">
      <c r="D609">
        <f t="shared" si="34"/>
        <v>606</v>
      </c>
      <c r="E609" s="187">
        <f t="shared" si="35"/>
        <v>120000</v>
      </c>
      <c r="F609" s="187">
        <f t="shared" si="36"/>
        <v>6.6739879924565775E-16</v>
      </c>
    </row>
    <row r="610" spans="4:6" x14ac:dyDescent="0.25">
      <c r="D610">
        <f t="shared" si="34"/>
        <v>607</v>
      </c>
      <c r="E610" s="187">
        <f t="shared" si="35"/>
        <v>120000</v>
      </c>
      <c r="F610" s="187">
        <f t="shared" si="36"/>
        <v>6.1796185115338677E-16</v>
      </c>
    </row>
    <row r="611" spans="4:6" x14ac:dyDescent="0.25">
      <c r="D611">
        <f t="shared" si="34"/>
        <v>608</v>
      </c>
      <c r="E611" s="187">
        <f t="shared" si="35"/>
        <v>120000</v>
      </c>
      <c r="F611" s="187">
        <f t="shared" si="36"/>
        <v>5.7218689921609876E-16</v>
      </c>
    </row>
    <row r="612" spans="4:6" x14ac:dyDescent="0.25">
      <c r="D612">
        <f t="shared" si="34"/>
        <v>609</v>
      </c>
      <c r="E612" s="187">
        <f t="shared" si="35"/>
        <v>120000</v>
      </c>
      <c r="F612" s="187">
        <f t="shared" si="36"/>
        <v>5.2980268445935079E-16</v>
      </c>
    </row>
    <row r="613" spans="4:6" x14ac:dyDescent="0.25">
      <c r="D613">
        <f t="shared" si="34"/>
        <v>610</v>
      </c>
      <c r="E613" s="187">
        <f t="shared" si="35"/>
        <v>120000</v>
      </c>
      <c r="F613" s="187">
        <f t="shared" si="36"/>
        <v>4.9055804116606548E-16</v>
      </c>
    </row>
    <row r="614" spans="4:6" x14ac:dyDescent="0.25">
      <c r="D614">
        <f t="shared" si="34"/>
        <v>611</v>
      </c>
      <c r="E614" s="187">
        <f t="shared" si="35"/>
        <v>120000</v>
      </c>
      <c r="F614" s="187">
        <f t="shared" si="36"/>
        <v>4.5422040848709765E-16</v>
      </c>
    </row>
    <row r="615" spans="4:6" x14ac:dyDescent="0.25">
      <c r="D615">
        <f t="shared" si="34"/>
        <v>612</v>
      </c>
      <c r="E615" s="187">
        <f t="shared" si="35"/>
        <v>120000</v>
      </c>
      <c r="F615" s="187">
        <f t="shared" si="36"/>
        <v>4.2057445230286813E-16</v>
      </c>
    </row>
    <row r="616" spans="4:6" x14ac:dyDescent="0.25">
      <c r="D616">
        <f t="shared" si="34"/>
        <v>613</v>
      </c>
      <c r="E616" s="187">
        <f t="shared" si="35"/>
        <v>120000</v>
      </c>
      <c r="F616" s="187">
        <f t="shared" si="36"/>
        <v>3.8942078916932235E-16</v>
      </c>
    </row>
    <row r="617" spans="4:6" x14ac:dyDescent="0.25">
      <c r="D617">
        <f>+D616+1</f>
        <v>614</v>
      </c>
      <c r="E617" s="187">
        <f t="shared" si="35"/>
        <v>120000</v>
      </c>
      <c r="F617" s="187">
        <f t="shared" si="36"/>
        <v>3.6057480478640958E-16</v>
      </c>
    </row>
    <row r="618" spans="4:6" x14ac:dyDescent="0.25">
      <c r="D618">
        <f t="shared" si="34"/>
        <v>615</v>
      </c>
      <c r="E618" s="187">
        <f t="shared" si="35"/>
        <v>120000</v>
      </c>
      <c r="F618" s="187">
        <f t="shared" si="36"/>
        <v>3.3386555998741624E-16</v>
      </c>
    </row>
    <row r="619" spans="4:6" x14ac:dyDescent="0.25">
      <c r="D619">
        <f t="shared" si="34"/>
        <v>616</v>
      </c>
      <c r="E619" s="187">
        <f t="shared" si="35"/>
        <v>120000</v>
      </c>
      <c r="F619" s="187">
        <f t="shared" si="36"/>
        <v>3.0913477776612615E-16</v>
      </c>
    </row>
    <row r="620" spans="4:6" x14ac:dyDescent="0.25">
      <c r="D620">
        <f t="shared" si="34"/>
        <v>617</v>
      </c>
      <c r="E620" s="187">
        <f t="shared" si="35"/>
        <v>120000</v>
      </c>
      <c r="F620" s="187">
        <f t="shared" si="36"/>
        <v>2.8623590533900567E-16</v>
      </c>
    </row>
    <row r="621" spans="4:6" x14ac:dyDescent="0.25">
      <c r="D621">
        <f t="shared" si="34"/>
        <v>618</v>
      </c>
      <c r="E621" s="187">
        <f t="shared" si="35"/>
        <v>120000</v>
      </c>
      <c r="F621" s="187">
        <f t="shared" si="36"/>
        <v>2.650332456842645E-16</v>
      </c>
    </row>
    <row r="622" spans="4:6" x14ac:dyDescent="0.25">
      <c r="D622">
        <f t="shared" si="34"/>
        <v>619</v>
      </c>
      <c r="E622" s="187">
        <f t="shared" si="35"/>
        <v>120000</v>
      </c>
      <c r="F622" s="187">
        <f t="shared" si="36"/>
        <v>2.4540115341135606E-16</v>
      </c>
    </row>
    <row r="623" spans="4:6" x14ac:dyDescent="0.25">
      <c r="D623">
        <f t="shared" si="34"/>
        <v>620</v>
      </c>
      <c r="E623" s="187">
        <f t="shared" si="35"/>
        <v>120000</v>
      </c>
      <c r="F623" s="187">
        <f t="shared" si="36"/>
        <v>2.2722329019569999E-16</v>
      </c>
    </row>
    <row r="624" spans="4:6" x14ac:dyDescent="0.25">
      <c r="D624">
        <f t="shared" si="34"/>
        <v>621</v>
      </c>
      <c r="E624" s="187">
        <f t="shared" si="35"/>
        <v>120000</v>
      </c>
      <c r="F624" s="187">
        <f t="shared" si="36"/>
        <v>2.1039193536638891E-16</v>
      </c>
    </row>
    <row r="625" spans="4:6" x14ac:dyDescent="0.25">
      <c r="D625">
        <f t="shared" si="34"/>
        <v>622</v>
      </c>
      <c r="E625" s="187">
        <f t="shared" si="35"/>
        <v>120000</v>
      </c>
      <c r="F625" s="187">
        <f t="shared" si="36"/>
        <v>1.9480734756147116E-16</v>
      </c>
    </row>
    <row r="626" spans="4:6" x14ac:dyDescent="0.25">
      <c r="D626">
        <f t="shared" si="34"/>
        <v>623</v>
      </c>
      <c r="E626" s="187">
        <f t="shared" si="35"/>
        <v>120000</v>
      </c>
      <c r="F626" s="187">
        <f t="shared" si="36"/>
        <v>1.8037717366802885E-16</v>
      </c>
    </row>
    <row r="627" spans="4:6" x14ac:dyDescent="0.25">
      <c r="D627">
        <f t="shared" si="34"/>
        <v>624</v>
      </c>
      <c r="E627" s="187">
        <f t="shared" si="35"/>
        <v>120000</v>
      </c>
      <c r="F627" s="187">
        <f t="shared" si="36"/>
        <v>1.6701590154447117E-16</v>
      </c>
    </row>
    <row r="628" spans="4:6" x14ac:dyDescent="0.25">
      <c r="D628">
        <f t="shared" si="34"/>
        <v>625</v>
      </c>
      <c r="E628" s="187">
        <f t="shared" si="35"/>
        <v>120000</v>
      </c>
      <c r="F628" s="187">
        <f t="shared" si="36"/>
        <v>1.5464435328191774E-16</v>
      </c>
    </row>
    <row r="629" spans="4:6" x14ac:dyDescent="0.25">
      <c r="D629">
        <f t="shared" si="34"/>
        <v>626</v>
      </c>
      <c r="E629" s="187">
        <f t="shared" si="35"/>
        <v>120000</v>
      </c>
      <c r="F629" s="187">
        <f t="shared" si="36"/>
        <v>1.4318921600177566E-16</v>
      </c>
    </row>
    <row r="630" spans="4:6" x14ac:dyDescent="0.25">
      <c r="D630">
        <f t="shared" si="34"/>
        <v>627</v>
      </c>
      <c r="E630" s="187">
        <f t="shared" si="35"/>
        <v>120000</v>
      </c>
      <c r="F630" s="187">
        <f t="shared" si="36"/>
        <v>1.3258260740905154E-16</v>
      </c>
    </row>
    <row r="631" spans="4:6" x14ac:dyDescent="0.25">
      <c r="D631">
        <f t="shared" si="34"/>
        <v>628</v>
      </c>
      <c r="E631" s="187">
        <f t="shared" si="35"/>
        <v>120000</v>
      </c>
      <c r="F631" s="187">
        <f t="shared" si="36"/>
        <v>1.2276167352689958E-16</v>
      </c>
    </row>
    <row r="632" spans="4:6" x14ac:dyDescent="0.25">
      <c r="D632">
        <f t="shared" si="34"/>
        <v>629</v>
      </c>
      <c r="E632" s="187">
        <f t="shared" si="35"/>
        <v>120000</v>
      </c>
      <c r="F632" s="187">
        <f t="shared" si="36"/>
        <v>1.1366821622861071E-16</v>
      </c>
    </row>
    <row r="633" spans="4:6" x14ac:dyDescent="0.25">
      <c r="D633">
        <f t="shared" si="34"/>
        <v>630</v>
      </c>
      <c r="E633" s="187">
        <f t="shared" si="35"/>
        <v>120000</v>
      </c>
      <c r="F633" s="187">
        <f t="shared" si="36"/>
        <v>1.0524834835982472E-16</v>
      </c>
    </row>
    <row r="634" spans="4:6" x14ac:dyDescent="0.25">
      <c r="D634">
        <f t="shared" si="34"/>
        <v>631</v>
      </c>
      <c r="E634" s="187">
        <f t="shared" si="35"/>
        <v>120000</v>
      </c>
      <c r="F634" s="187">
        <f t="shared" si="36"/>
        <v>9.745217440724511E-17</v>
      </c>
    </row>
    <row r="635" spans="4:6" x14ac:dyDescent="0.25">
      <c r="D635">
        <f>+D634+1</f>
        <v>632</v>
      </c>
      <c r="E635" s="187">
        <f t="shared" si="35"/>
        <v>120000</v>
      </c>
      <c r="F635" s="187">
        <f t="shared" si="36"/>
        <v>9.0233494821523241E-17</v>
      </c>
    </row>
    <row r="636" spans="4:6" x14ac:dyDescent="0.25">
      <c r="D636">
        <f t="shared" si="34"/>
        <v>633</v>
      </c>
      <c r="E636" s="187">
        <f t="shared" si="35"/>
        <v>120000</v>
      </c>
      <c r="F636" s="187">
        <f t="shared" si="36"/>
        <v>8.3549532242151144E-17</v>
      </c>
    </row>
    <row r="637" spans="4:6" x14ac:dyDescent="0.25">
      <c r="D637">
        <f t="shared" si="34"/>
        <v>634</v>
      </c>
      <c r="E637" s="187">
        <f t="shared" si="35"/>
        <v>120000</v>
      </c>
      <c r="F637" s="187">
        <f t="shared" si="36"/>
        <v>7.7360678001991788E-17</v>
      </c>
    </row>
    <row r="638" spans="4:6" x14ac:dyDescent="0.25">
      <c r="D638">
        <f t="shared" si="34"/>
        <v>635</v>
      </c>
      <c r="E638" s="187">
        <f t="shared" si="35"/>
        <v>120000</v>
      </c>
      <c r="F638" s="187">
        <f t="shared" si="36"/>
        <v>7.1630257409251668E-17</v>
      </c>
    </row>
    <row r="639" spans="4:6" x14ac:dyDescent="0.25">
      <c r="D639">
        <f t="shared" si="34"/>
        <v>636</v>
      </c>
      <c r="E639" s="187">
        <f t="shared" si="35"/>
        <v>120000</v>
      </c>
      <c r="F639" s="187">
        <f t="shared" si="36"/>
        <v>6.6324312415973764E-17</v>
      </c>
    </row>
    <row r="640" spans="4:6" x14ac:dyDescent="0.25">
      <c r="D640">
        <f t="shared" si="34"/>
        <v>637</v>
      </c>
      <c r="E640" s="187">
        <f t="shared" si="35"/>
        <v>120000</v>
      </c>
      <c r="F640" s="187">
        <f t="shared" si="36"/>
        <v>6.1411400385160884E-17</v>
      </c>
    </row>
    <row r="641" spans="4:6" x14ac:dyDescent="0.25">
      <c r="D641">
        <f t="shared" si="34"/>
        <v>638</v>
      </c>
      <c r="E641" s="187">
        <f t="shared" si="35"/>
        <v>120000</v>
      </c>
      <c r="F641" s="187">
        <f t="shared" si="36"/>
        <v>5.6862407764037845E-17</v>
      </c>
    </row>
    <row r="642" spans="4:6" x14ac:dyDescent="0.25">
      <c r="D642">
        <f t="shared" si="34"/>
        <v>639</v>
      </c>
      <c r="E642" s="187">
        <f t="shared" si="35"/>
        <v>120000</v>
      </c>
      <c r="F642" s="187">
        <f t="shared" si="36"/>
        <v>5.2650377559294295E-17</v>
      </c>
    </row>
    <row r="643" spans="4:6" x14ac:dyDescent="0.25">
      <c r="D643">
        <f t="shared" si="34"/>
        <v>640</v>
      </c>
      <c r="E643" s="187">
        <f t="shared" si="35"/>
        <v>120000</v>
      </c>
      <c r="F643" s="187">
        <f t="shared" si="36"/>
        <v>4.8750349591939161E-17</v>
      </c>
    </row>
    <row r="644" spans="4:6" x14ac:dyDescent="0.25">
      <c r="D644">
        <f t="shared" si="34"/>
        <v>641</v>
      </c>
      <c r="E644" s="187">
        <f t="shared" si="35"/>
        <v>120000</v>
      </c>
      <c r="F644" s="187">
        <f t="shared" si="36"/>
        <v>4.5139212585128845E-17</v>
      </c>
    </row>
    <row r="645" spans="4:6" x14ac:dyDescent="0.25">
      <c r="D645">
        <f t="shared" si="34"/>
        <v>642</v>
      </c>
      <c r="E645" s="187">
        <f t="shared" si="35"/>
        <v>120000</v>
      </c>
      <c r="F645" s="187">
        <f t="shared" si="36"/>
        <v>4.1795567208452638E-17</v>
      </c>
    </row>
    <row r="646" spans="4:6" x14ac:dyDescent="0.25">
      <c r="D646">
        <f t="shared" ref="D646:D652" si="37">+D645+1</f>
        <v>643</v>
      </c>
      <c r="E646" s="187">
        <f t="shared" ref="E646:E709" si="38">+E645</f>
        <v>120000</v>
      </c>
      <c r="F646" s="187">
        <f t="shared" ref="F646:F709" si="39">E646/(1+$B$5)^D646</f>
        <v>3.8699599267085779E-17</v>
      </c>
    </row>
    <row r="647" spans="4:6" x14ac:dyDescent="0.25">
      <c r="D647">
        <f t="shared" si="37"/>
        <v>644</v>
      </c>
      <c r="E647" s="187">
        <f t="shared" si="38"/>
        <v>120000</v>
      </c>
      <c r="F647" s="187">
        <f t="shared" si="39"/>
        <v>3.5832962284338677E-17</v>
      </c>
    </row>
    <row r="648" spans="4:6" x14ac:dyDescent="0.25">
      <c r="D648">
        <f t="shared" si="37"/>
        <v>645</v>
      </c>
      <c r="E648" s="187">
        <f t="shared" si="38"/>
        <v>120000</v>
      </c>
      <c r="F648" s="187">
        <f t="shared" si="39"/>
        <v>3.3178668781795066E-17</v>
      </c>
    </row>
    <row r="649" spans="4:6" x14ac:dyDescent="0.25">
      <c r="D649">
        <f t="shared" si="37"/>
        <v>646</v>
      </c>
      <c r="E649" s="187">
        <f t="shared" si="38"/>
        <v>120000</v>
      </c>
      <c r="F649" s="187">
        <f t="shared" si="39"/>
        <v>3.0720989612773207E-17</v>
      </c>
    </row>
    <row r="650" spans="4:6" x14ac:dyDescent="0.25">
      <c r="D650">
        <f t="shared" si="37"/>
        <v>647</v>
      </c>
      <c r="E650" s="187">
        <f t="shared" si="38"/>
        <v>120000</v>
      </c>
      <c r="F650" s="187">
        <f t="shared" si="39"/>
        <v>2.8445360752567784E-17</v>
      </c>
    </row>
    <row r="651" spans="4:6" x14ac:dyDescent="0.25">
      <c r="D651">
        <f t="shared" si="37"/>
        <v>648</v>
      </c>
      <c r="E651" s="187">
        <f t="shared" si="38"/>
        <v>120000</v>
      </c>
      <c r="F651" s="187">
        <f t="shared" si="39"/>
        <v>2.633829699311832E-17</v>
      </c>
    </row>
    <row r="652" spans="4:6" x14ac:dyDescent="0.25">
      <c r="D652">
        <f t="shared" si="37"/>
        <v>649</v>
      </c>
      <c r="E652" s="187">
        <f t="shared" si="38"/>
        <v>120000</v>
      </c>
      <c r="F652" s="187">
        <f t="shared" si="39"/>
        <v>2.438731203066511E-17</v>
      </c>
    </row>
    <row r="653" spans="4:6" x14ac:dyDescent="0.25">
      <c r="D653">
        <f>+D652+1</f>
        <v>650</v>
      </c>
      <c r="E653" s="187">
        <f t="shared" si="38"/>
        <v>120000</v>
      </c>
      <c r="F653" s="187">
        <f t="shared" si="39"/>
        <v>2.2580844472838061E-17</v>
      </c>
    </row>
    <row r="654" spans="4:6" x14ac:dyDescent="0.25">
      <c r="D654">
        <f t="shared" ref="D654:D717" si="40">+D653+1</f>
        <v>651</v>
      </c>
      <c r="E654" s="187">
        <f t="shared" si="38"/>
        <v>120000</v>
      </c>
      <c r="F654" s="187">
        <f t="shared" si="39"/>
        <v>2.0908189326701911E-17</v>
      </c>
    </row>
    <row r="655" spans="4:6" x14ac:dyDescent="0.25">
      <c r="D655">
        <f t="shared" si="40"/>
        <v>652</v>
      </c>
      <c r="E655" s="187">
        <f t="shared" si="38"/>
        <v>120000</v>
      </c>
      <c r="F655" s="187">
        <f t="shared" si="39"/>
        <v>1.9359434561761028E-17</v>
      </c>
    </row>
    <row r="656" spans="4:6" x14ac:dyDescent="0.25">
      <c r="D656">
        <f t="shared" si="40"/>
        <v>653</v>
      </c>
      <c r="E656" s="187">
        <f t="shared" si="38"/>
        <v>120000</v>
      </c>
      <c r="F656" s="187">
        <f t="shared" si="39"/>
        <v>1.7925402372000953E-17</v>
      </c>
    </row>
    <row r="657" spans="4:6" x14ac:dyDescent="0.25">
      <c r="D657">
        <f t="shared" si="40"/>
        <v>654</v>
      </c>
      <c r="E657" s="187">
        <f t="shared" si="38"/>
        <v>120000</v>
      </c>
      <c r="F657" s="187">
        <f t="shared" si="39"/>
        <v>1.6597594788889765E-17</v>
      </c>
    </row>
    <row r="658" spans="4:6" x14ac:dyDescent="0.25">
      <c r="D658">
        <f t="shared" si="40"/>
        <v>655</v>
      </c>
      <c r="E658" s="187">
        <f t="shared" si="38"/>
        <v>120000</v>
      </c>
      <c r="F658" s="187">
        <f t="shared" si="39"/>
        <v>1.5368143323046078E-17</v>
      </c>
    </row>
    <row r="659" spans="4:6" x14ac:dyDescent="0.25">
      <c r="D659">
        <f t="shared" si="40"/>
        <v>656</v>
      </c>
      <c r="E659" s="187">
        <f t="shared" si="38"/>
        <v>120000</v>
      </c>
      <c r="F659" s="187">
        <f t="shared" si="39"/>
        <v>1.4229762336153777E-17</v>
      </c>
    </row>
    <row r="660" spans="4:6" x14ac:dyDescent="0.25">
      <c r="D660">
        <f t="shared" si="40"/>
        <v>657</v>
      </c>
      <c r="E660" s="187">
        <f t="shared" si="38"/>
        <v>120000</v>
      </c>
      <c r="F660" s="187">
        <f t="shared" si="39"/>
        <v>1.3175705866809053E-17</v>
      </c>
    </row>
    <row r="661" spans="4:6" x14ac:dyDescent="0.25">
      <c r="D661">
        <f t="shared" si="40"/>
        <v>658</v>
      </c>
      <c r="E661" s="187">
        <f t="shared" si="38"/>
        <v>120000</v>
      </c>
      <c r="F661" s="187">
        <f t="shared" si="39"/>
        <v>1.2199727654452825E-17</v>
      </c>
    </row>
    <row r="662" spans="4:6" x14ac:dyDescent="0.25">
      <c r="D662">
        <f t="shared" si="40"/>
        <v>659</v>
      </c>
      <c r="E662" s="187">
        <f t="shared" si="38"/>
        <v>120000</v>
      </c>
      <c r="F662" s="187">
        <f t="shared" si="39"/>
        <v>1.1296044124493356E-17</v>
      </c>
    </row>
    <row r="663" spans="4:6" x14ac:dyDescent="0.25">
      <c r="D663">
        <f t="shared" si="40"/>
        <v>660</v>
      </c>
      <c r="E663" s="187">
        <f t="shared" si="38"/>
        <v>120000</v>
      </c>
      <c r="F663" s="187">
        <f t="shared" si="39"/>
        <v>1.0459300115271626E-17</v>
      </c>
    </row>
    <row r="664" spans="4:6" x14ac:dyDescent="0.25">
      <c r="D664">
        <f t="shared" si="40"/>
        <v>661</v>
      </c>
      <c r="E664" s="187">
        <f t="shared" si="38"/>
        <v>120000</v>
      </c>
      <c r="F664" s="187">
        <f t="shared" si="39"/>
        <v>9.6845371437700232E-18</v>
      </c>
    </row>
    <row r="665" spans="4:6" x14ac:dyDescent="0.25">
      <c r="D665">
        <f t="shared" si="40"/>
        <v>662</v>
      </c>
      <c r="E665" s="187">
        <f t="shared" si="38"/>
        <v>120000</v>
      </c>
      <c r="F665" s="187">
        <f t="shared" si="39"/>
        <v>8.9671640220092795E-18</v>
      </c>
    </row>
    <row r="666" spans="4:6" x14ac:dyDescent="0.25">
      <c r="D666">
        <f t="shared" si="40"/>
        <v>663</v>
      </c>
      <c r="E666" s="187">
        <f t="shared" si="38"/>
        <v>120000</v>
      </c>
      <c r="F666" s="187">
        <f t="shared" si="39"/>
        <v>8.302929650008592E-18</v>
      </c>
    </row>
    <row r="667" spans="4:6" x14ac:dyDescent="0.25">
      <c r="D667">
        <f t="shared" si="40"/>
        <v>664</v>
      </c>
      <c r="E667" s="187">
        <f t="shared" si="38"/>
        <v>120000</v>
      </c>
      <c r="F667" s="187">
        <f t="shared" si="39"/>
        <v>7.6878978240820305E-18</v>
      </c>
    </row>
    <row r="668" spans="4:6" x14ac:dyDescent="0.25">
      <c r="D668">
        <f t="shared" si="40"/>
        <v>665</v>
      </c>
      <c r="E668" s="187">
        <f t="shared" si="38"/>
        <v>120000</v>
      </c>
      <c r="F668" s="187">
        <f t="shared" si="39"/>
        <v>7.1184239111870638E-18</v>
      </c>
    </row>
    <row r="669" spans="4:6" x14ac:dyDescent="0.25">
      <c r="D669">
        <f t="shared" si="40"/>
        <v>666</v>
      </c>
      <c r="E669" s="187">
        <f t="shared" si="38"/>
        <v>120000</v>
      </c>
      <c r="F669" s="187">
        <f t="shared" si="39"/>
        <v>6.5911332510991335E-18</v>
      </c>
    </row>
    <row r="670" spans="4:6" x14ac:dyDescent="0.25">
      <c r="D670">
        <f t="shared" si="40"/>
        <v>667</v>
      </c>
      <c r="E670" s="187">
        <f t="shared" si="38"/>
        <v>120000</v>
      </c>
      <c r="F670" s="187">
        <f t="shared" si="39"/>
        <v>6.1029011584251241E-18</v>
      </c>
    </row>
    <row r="671" spans="4:6" x14ac:dyDescent="0.25">
      <c r="D671">
        <f>+D670+1</f>
        <v>668</v>
      </c>
      <c r="E671" s="187">
        <f t="shared" si="38"/>
        <v>120000</v>
      </c>
      <c r="F671" s="187">
        <f t="shared" si="39"/>
        <v>5.6508344059491881E-18</v>
      </c>
    </row>
    <row r="672" spans="4:6" x14ac:dyDescent="0.25">
      <c r="D672">
        <f t="shared" si="40"/>
        <v>669</v>
      </c>
      <c r="E672" s="187">
        <f t="shared" si="38"/>
        <v>120000</v>
      </c>
      <c r="F672" s="187">
        <f t="shared" si="39"/>
        <v>5.2322540795825819E-18</v>
      </c>
    </row>
    <row r="673" spans="4:6" x14ac:dyDescent="0.25">
      <c r="D673">
        <f t="shared" si="40"/>
        <v>670</v>
      </c>
      <c r="E673" s="187">
        <f t="shared" si="38"/>
        <v>120000</v>
      </c>
      <c r="F673" s="187">
        <f t="shared" si="39"/>
        <v>4.8446797033172042E-18</v>
      </c>
    </row>
    <row r="674" spans="4:6" x14ac:dyDescent="0.25">
      <c r="D674">
        <f t="shared" si="40"/>
        <v>671</v>
      </c>
      <c r="E674" s="187">
        <f t="shared" si="38"/>
        <v>120000</v>
      </c>
      <c r="F674" s="187">
        <f t="shared" si="39"/>
        <v>4.4858145401085221E-18</v>
      </c>
    </row>
    <row r="675" spans="4:6" x14ac:dyDescent="0.25">
      <c r="D675">
        <f t="shared" si="40"/>
        <v>672</v>
      </c>
      <c r="E675" s="187">
        <f t="shared" si="38"/>
        <v>120000</v>
      </c>
      <c r="F675" s="187">
        <f t="shared" si="39"/>
        <v>4.1535319815819645E-18</v>
      </c>
    </row>
    <row r="676" spans="4:6" x14ac:dyDescent="0.25">
      <c r="D676">
        <f t="shared" si="40"/>
        <v>673</v>
      </c>
      <c r="E676" s="187">
        <f t="shared" si="38"/>
        <v>120000</v>
      </c>
      <c r="F676" s="187">
        <f t="shared" si="39"/>
        <v>3.8458629459092268E-18</v>
      </c>
    </row>
    <row r="677" spans="4:6" x14ac:dyDescent="0.25">
      <c r="D677">
        <f t="shared" si="40"/>
        <v>674</v>
      </c>
      <c r="E677" s="187">
        <f t="shared" si="38"/>
        <v>120000</v>
      </c>
      <c r="F677" s="187">
        <f t="shared" si="39"/>
        <v>3.5609842091752103E-18</v>
      </c>
    </row>
    <row r="678" spans="4:6" x14ac:dyDescent="0.25">
      <c r="D678">
        <f t="shared" si="40"/>
        <v>675</v>
      </c>
      <c r="E678" s="187">
        <f t="shared" si="38"/>
        <v>120000</v>
      </c>
      <c r="F678" s="187">
        <f t="shared" si="39"/>
        <v>3.2972076010881569E-18</v>
      </c>
    </row>
    <row r="679" spans="4:6" x14ac:dyDescent="0.25">
      <c r="D679">
        <f t="shared" si="40"/>
        <v>676</v>
      </c>
      <c r="E679" s="187">
        <f t="shared" si="38"/>
        <v>120000</v>
      </c>
      <c r="F679" s="187">
        <f t="shared" si="39"/>
        <v>3.0529700010075524E-18</v>
      </c>
    </row>
    <row r="680" spans="4:6" x14ac:dyDescent="0.25">
      <c r="D680">
        <f t="shared" si="40"/>
        <v>677</v>
      </c>
      <c r="E680" s="187">
        <f t="shared" si="38"/>
        <v>120000</v>
      </c>
      <c r="F680" s="187">
        <f t="shared" si="39"/>
        <v>2.8268240750069931E-18</v>
      </c>
    </row>
    <row r="681" spans="4:6" x14ac:dyDescent="0.25">
      <c r="D681">
        <f t="shared" si="40"/>
        <v>678</v>
      </c>
      <c r="E681" s="187">
        <f t="shared" si="38"/>
        <v>120000</v>
      </c>
      <c r="F681" s="187">
        <f t="shared" si="39"/>
        <v>2.6174296990805487E-18</v>
      </c>
    </row>
    <row r="682" spans="4:6" x14ac:dyDescent="0.25">
      <c r="D682">
        <f t="shared" si="40"/>
        <v>679</v>
      </c>
      <c r="E682" s="187">
        <f t="shared" si="38"/>
        <v>120000</v>
      </c>
      <c r="F682" s="187">
        <f t="shared" si="39"/>
        <v>2.4235460176671749E-18</v>
      </c>
    </row>
    <row r="683" spans="4:6" x14ac:dyDescent="0.25">
      <c r="D683">
        <f t="shared" si="40"/>
        <v>680</v>
      </c>
      <c r="E683" s="187">
        <f t="shared" si="38"/>
        <v>120000</v>
      </c>
      <c r="F683" s="187">
        <f t="shared" si="39"/>
        <v>2.244024090432569E-18</v>
      </c>
    </row>
    <row r="684" spans="4:6" x14ac:dyDescent="0.25">
      <c r="D684">
        <f t="shared" si="40"/>
        <v>681</v>
      </c>
      <c r="E684" s="187">
        <f t="shared" si="38"/>
        <v>120000</v>
      </c>
      <c r="F684" s="187">
        <f t="shared" si="39"/>
        <v>2.0778000837338598E-18</v>
      </c>
    </row>
    <row r="685" spans="4:6" x14ac:dyDescent="0.25">
      <c r="D685">
        <f t="shared" si="40"/>
        <v>682</v>
      </c>
      <c r="E685" s="187">
        <f t="shared" si="38"/>
        <v>120000</v>
      </c>
      <c r="F685" s="187">
        <f t="shared" si="39"/>
        <v>1.923888966420241E-18</v>
      </c>
    </row>
    <row r="686" spans="4:6" x14ac:dyDescent="0.25">
      <c r="D686">
        <f t="shared" si="40"/>
        <v>683</v>
      </c>
      <c r="E686" s="187">
        <f t="shared" si="38"/>
        <v>120000</v>
      </c>
      <c r="F686" s="187">
        <f t="shared" si="39"/>
        <v>1.7813786726113342E-18</v>
      </c>
    </row>
    <row r="687" spans="4:6" x14ac:dyDescent="0.25">
      <c r="D687">
        <f t="shared" si="40"/>
        <v>684</v>
      </c>
      <c r="E687" s="187">
        <f t="shared" si="38"/>
        <v>120000</v>
      </c>
      <c r="F687" s="187">
        <f t="shared" si="39"/>
        <v>1.6494246968623463E-18</v>
      </c>
    </row>
    <row r="688" spans="4:6" x14ac:dyDescent="0.25">
      <c r="D688">
        <f t="shared" si="40"/>
        <v>685</v>
      </c>
      <c r="E688" s="187">
        <f t="shared" si="38"/>
        <v>120000</v>
      </c>
      <c r="F688" s="187">
        <f t="shared" si="39"/>
        <v>1.5272450896873576E-18</v>
      </c>
    </row>
    <row r="689" spans="4:6" x14ac:dyDescent="0.25">
      <c r="D689">
        <f>+D688+1</f>
        <v>686</v>
      </c>
      <c r="E689" s="187">
        <f t="shared" si="38"/>
        <v>120000</v>
      </c>
      <c r="F689" s="187">
        <f t="shared" si="39"/>
        <v>1.4141158237845903E-18</v>
      </c>
    </row>
    <row r="690" spans="4:6" x14ac:dyDescent="0.25">
      <c r="D690">
        <f t="shared" si="40"/>
        <v>687</v>
      </c>
      <c r="E690" s="187">
        <f t="shared" si="38"/>
        <v>120000</v>
      </c>
      <c r="F690" s="187">
        <f t="shared" si="39"/>
        <v>1.3093665035042501E-18</v>
      </c>
    </row>
    <row r="691" spans="4:6" x14ac:dyDescent="0.25">
      <c r="D691">
        <f t="shared" si="40"/>
        <v>688</v>
      </c>
      <c r="E691" s="187">
        <f t="shared" si="38"/>
        <v>120000</v>
      </c>
      <c r="F691" s="187">
        <f t="shared" si="39"/>
        <v>1.212376392133565E-18</v>
      </c>
    </row>
    <row r="692" spans="4:6" x14ac:dyDescent="0.25">
      <c r="D692">
        <f t="shared" si="40"/>
        <v>689</v>
      </c>
      <c r="E692" s="187">
        <f t="shared" si="38"/>
        <v>120000</v>
      </c>
      <c r="F692" s="187">
        <f t="shared" si="39"/>
        <v>1.1225707334570045E-18</v>
      </c>
    </row>
    <row r="693" spans="4:6" x14ac:dyDescent="0.25">
      <c r="D693">
        <f t="shared" si="40"/>
        <v>690</v>
      </c>
      <c r="E693" s="187">
        <f t="shared" si="38"/>
        <v>120000</v>
      </c>
      <c r="F693" s="187">
        <f t="shared" si="39"/>
        <v>1.0394173457935226E-18</v>
      </c>
    </row>
    <row r="694" spans="4:6" x14ac:dyDescent="0.25">
      <c r="D694">
        <f t="shared" si="40"/>
        <v>691</v>
      </c>
      <c r="E694" s="187">
        <f t="shared" si="38"/>
        <v>120000</v>
      </c>
      <c r="F694" s="187">
        <f t="shared" si="39"/>
        <v>9.6242346832733564E-19</v>
      </c>
    </row>
    <row r="695" spans="4:6" x14ac:dyDescent="0.25">
      <c r="D695">
        <f t="shared" si="40"/>
        <v>692</v>
      </c>
      <c r="E695" s="187">
        <f t="shared" si="38"/>
        <v>120000</v>
      </c>
      <c r="F695" s="187">
        <f t="shared" si="39"/>
        <v>8.9113284104382934E-19</v>
      </c>
    </row>
    <row r="696" spans="4:6" x14ac:dyDescent="0.25">
      <c r="D696">
        <f t="shared" si="40"/>
        <v>693</v>
      </c>
      <c r="E696" s="187">
        <f t="shared" si="38"/>
        <v>120000</v>
      </c>
      <c r="F696" s="187">
        <f t="shared" si="39"/>
        <v>8.2512300096650867E-19</v>
      </c>
    </row>
    <row r="697" spans="4:6" x14ac:dyDescent="0.25">
      <c r="D697">
        <f t="shared" si="40"/>
        <v>694</v>
      </c>
      <c r="E697" s="187">
        <f t="shared" si="38"/>
        <v>120000</v>
      </c>
      <c r="F697" s="187">
        <f t="shared" si="39"/>
        <v>7.6400277867269308E-19</v>
      </c>
    </row>
    <row r="698" spans="4:6" x14ac:dyDescent="0.25">
      <c r="D698">
        <f t="shared" si="40"/>
        <v>695</v>
      </c>
      <c r="E698" s="187">
        <f t="shared" si="38"/>
        <v>120000</v>
      </c>
      <c r="F698" s="187">
        <f t="shared" si="39"/>
        <v>7.0740998025249361E-19</v>
      </c>
    </row>
    <row r="699" spans="4:6" x14ac:dyDescent="0.25">
      <c r="D699">
        <f t="shared" si="40"/>
        <v>696</v>
      </c>
      <c r="E699" s="187">
        <f t="shared" si="38"/>
        <v>120000</v>
      </c>
      <c r="F699" s="187">
        <f t="shared" si="39"/>
        <v>6.5500924097453115E-19</v>
      </c>
    </row>
    <row r="700" spans="4:6" x14ac:dyDescent="0.25">
      <c r="D700">
        <f t="shared" si="40"/>
        <v>697</v>
      </c>
      <c r="E700" s="187">
        <f t="shared" si="38"/>
        <v>120000</v>
      </c>
      <c r="F700" s="187">
        <f t="shared" si="39"/>
        <v>6.0649003793938054E-19</v>
      </c>
    </row>
    <row r="701" spans="4:6" x14ac:dyDescent="0.25">
      <c r="D701">
        <f t="shared" si="40"/>
        <v>698</v>
      </c>
      <c r="E701" s="187">
        <f t="shared" si="38"/>
        <v>120000</v>
      </c>
      <c r="F701" s="187">
        <f t="shared" si="39"/>
        <v>5.6156484994387085E-19</v>
      </c>
    </row>
    <row r="702" spans="4:6" x14ac:dyDescent="0.25">
      <c r="D702">
        <f t="shared" si="40"/>
        <v>699</v>
      </c>
      <c r="E702" s="187">
        <f t="shared" si="38"/>
        <v>120000</v>
      </c>
      <c r="F702" s="187">
        <f t="shared" si="39"/>
        <v>5.1996745365173236E-19</v>
      </c>
    </row>
    <row r="703" spans="4:6" x14ac:dyDescent="0.25">
      <c r="D703">
        <f t="shared" si="40"/>
        <v>700</v>
      </c>
      <c r="E703" s="187">
        <f t="shared" si="38"/>
        <v>120000</v>
      </c>
      <c r="F703" s="187">
        <f t="shared" si="39"/>
        <v>4.8145134597382626E-19</v>
      </c>
    </row>
    <row r="704" spans="4:6" x14ac:dyDescent="0.25">
      <c r="D704">
        <f t="shared" si="40"/>
        <v>701</v>
      </c>
      <c r="E704" s="187">
        <f t="shared" si="38"/>
        <v>120000</v>
      </c>
      <c r="F704" s="187">
        <f t="shared" si="39"/>
        <v>4.4578828330909833E-19</v>
      </c>
    </row>
    <row r="705" spans="4:6" x14ac:dyDescent="0.25">
      <c r="D705">
        <f t="shared" si="40"/>
        <v>702</v>
      </c>
      <c r="E705" s="187">
        <f t="shared" si="38"/>
        <v>120000</v>
      </c>
      <c r="F705" s="187">
        <f t="shared" si="39"/>
        <v>4.1276692898990577E-19</v>
      </c>
    </row>
    <row r="706" spans="4:6" x14ac:dyDescent="0.25">
      <c r="D706">
        <f t="shared" si="40"/>
        <v>703</v>
      </c>
      <c r="E706" s="187">
        <f t="shared" si="38"/>
        <v>120000</v>
      </c>
      <c r="F706" s="187">
        <f t="shared" si="39"/>
        <v>3.821916009165794E-19</v>
      </c>
    </row>
    <row r="707" spans="4:6" x14ac:dyDescent="0.25">
      <c r="D707">
        <f>+D706+1</f>
        <v>704</v>
      </c>
      <c r="E707" s="187">
        <f t="shared" si="38"/>
        <v>120000</v>
      </c>
      <c r="F707" s="187">
        <f t="shared" si="39"/>
        <v>3.5388111195979573E-19</v>
      </c>
    </row>
    <row r="708" spans="4:6" x14ac:dyDescent="0.25">
      <c r="D708">
        <f t="shared" si="40"/>
        <v>705</v>
      </c>
      <c r="E708" s="187">
        <f t="shared" si="38"/>
        <v>120000</v>
      </c>
      <c r="F708" s="187">
        <f t="shared" si="39"/>
        <v>3.2766769625907005E-19</v>
      </c>
    </row>
    <row r="709" spans="4:6" x14ac:dyDescent="0.25">
      <c r="D709">
        <f t="shared" si="40"/>
        <v>706</v>
      </c>
      <c r="E709" s="187">
        <f t="shared" si="38"/>
        <v>120000</v>
      </c>
      <c r="F709" s="187">
        <f t="shared" si="39"/>
        <v>3.033960150546945E-19</v>
      </c>
    </row>
    <row r="710" spans="4:6" x14ac:dyDescent="0.25">
      <c r="D710">
        <f t="shared" si="40"/>
        <v>707</v>
      </c>
      <c r="E710" s="187">
        <f t="shared" ref="E710:E773" si="41">+E709</f>
        <v>120000</v>
      </c>
      <c r="F710" s="187">
        <f t="shared" ref="F710:F773" si="42">E710/(1+$B$5)^D710</f>
        <v>2.8092223616175414E-19</v>
      </c>
    </row>
    <row r="711" spans="4:6" x14ac:dyDescent="0.25">
      <c r="D711">
        <f t="shared" si="40"/>
        <v>708</v>
      </c>
      <c r="E711" s="187">
        <f t="shared" si="41"/>
        <v>120000</v>
      </c>
      <c r="F711" s="187">
        <f t="shared" si="42"/>
        <v>2.6011318163125382E-19</v>
      </c>
    </row>
    <row r="712" spans="4:6" x14ac:dyDescent="0.25">
      <c r="D712">
        <f t="shared" si="40"/>
        <v>709</v>
      </c>
      <c r="E712" s="187">
        <f t="shared" si="41"/>
        <v>120000</v>
      </c>
      <c r="F712" s="187">
        <f t="shared" si="42"/>
        <v>2.408455385474573E-19</v>
      </c>
    </row>
    <row r="713" spans="4:6" x14ac:dyDescent="0.25">
      <c r="D713">
        <f t="shared" si="40"/>
        <v>710</v>
      </c>
      <c r="E713" s="187">
        <f t="shared" si="41"/>
        <v>120000</v>
      </c>
      <c r="F713" s="187">
        <f t="shared" si="42"/>
        <v>2.2300512828468261E-19</v>
      </c>
    </row>
    <row r="714" spans="4:6" x14ac:dyDescent="0.25">
      <c r="D714">
        <f t="shared" si="40"/>
        <v>711</v>
      </c>
      <c r="E714" s="187">
        <f t="shared" si="41"/>
        <v>120000</v>
      </c>
      <c r="F714" s="187">
        <f t="shared" si="42"/>
        <v>2.0648622989322466E-19</v>
      </c>
    </row>
    <row r="715" spans="4:6" x14ac:dyDescent="0.25">
      <c r="D715">
        <f t="shared" si="40"/>
        <v>712</v>
      </c>
      <c r="E715" s="187">
        <f t="shared" si="41"/>
        <v>120000</v>
      </c>
      <c r="F715" s="187">
        <f t="shared" si="42"/>
        <v>1.911909536048376E-19</v>
      </c>
    </row>
    <row r="716" spans="4:6" x14ac:dyDescent="0.25">
      <c r="D716">
        <f t="shared" si="40"/>
        <v>713</v>
      </c>
      <c r="E716" s="187">
        <f t="shared" si="41"/>
        <v>120000</v>
      </c>
      <c r="F716" s="187">
        <f t="shared" si="42"/>
        <v>1.7702866074521999E-19</v>
      </c>
    </row>
    <row r="717" spans="4:6" x14ac:dyDescent="0.25">
      <c r="D717">
        <f t="shared" si="40"/>
        <v>714</v>
      </c>
      <c r="E717" s="187">
        <f t="shared" si="41"/>
        <v>120000</v>
      </c>
      <c r="F717" s="187">
        <f t="shared" si="42"/>
        <v>1.6391542661594441E-19</v>
      </c>
    </row>
    <row r="718" spans="4:6" x14ac:dyDescent="0.25">
      <c r="D718">
        <f t="shared" ref="D718:D724" si="43">+D717+1</f>
        <v>715</v>
      </c>
      <c r="E718" s="187">
        <f t="shared" si="41"/>
        <v>120000</v>
      </c>
      <c r="F718" s="187">
        <f t="shared" si="42"/>
        <v>1.5177354316291151E-19</v>
      </c>
    </row>
    <row r="719" spans="4:6" x14ac:dyDescent="0.25">
      <c r="D719">
        <f t="shared" si="43"/>
        <v>716</v>
      </c>
      <c r="E719" s="187">
        <f t="shared" si="41"/>
        <v>120000</v>
      </c>
      <c r="F719" s="187">
        <f t="shared" si="42"/>
        <v>1.4053105848417734E-19</v>
      </c>
    </row>
    <row r="720" spans="4:6" x14ac:dyDescent="0.25">
      <c r="D720">
        <f t="shared" si="43"/>
        <v>717</v>
      </c>
      <c r="E720" s="187">
        <f t="shared" si="41"/>
        <v>120000</v>
      </c>
      <c r="F720" s="187">
        <f t="shared" si="42"/>
        <v>1.3012135044831235E-19</v>
      </c>
    </row>
    <row r="721" spans="4:6" x14ac:dyDescent="0.25">
      <c r="D721">
        <f t="shared" si="43"/>
        <v>718</v>
      </c>
      <c r="E721" s="187">
        <f t="shared" si="41"/>
        <v>120000</v>
      </c>
      <c r="F721" s="187">
        <f t="shared" si="42"/>
        <v>1.2048273189658547E-19</v>
      </c>
    </row>
    <row r="722" spans="4:6" x14ac:dyDescent="0.25">
      <c r="D722">
        <f t="shared" si="43"/>
        <v>719</v>
      </c>
      <c r="E722" s="187">
        <f t="shared" si="41"/>
        <v>120000</v>
      </c>
      <c r="F722" s="187">
        <f t="shared" si="42"/>
        <v>1.1155808508943099E-19</v>
      </c>
    </row>
    <row r="723" spans="4:6" x14ac:dyDescent="0.25">
      <c r="D723">
        <f t="shared" si="43"/>
        <v>720</v>
      </c>
      <c r="E723" s="187">
        <f t="shared" si="41"/>
        <v>120000</v>
      </c>
      <c r="F723" s="187">
        <f t="shared" si="42"/>
        <v>1.0329452323095463E-19</v>
      </c>
    </row>
    <row r="724" spans="4:6" x14ac:dyDescent="0.25">
      <c r="D724">
        <f t="shared" si="43"/>
        <v>721</v>
      </c>
      <c r="E724" s="187">
        <f t="shared" si="41"/>
        <v>120000</v>
      </c>
      <c r="F724" s="187">
        <f t="shared" si="42"/>
        <v>9.564307706569873E-20</v>
      </c>
    </row>
    <row r="725" spans="4:6" x14ac:dyDescent="0.25">
      <c r="D725">
        <f>+D724+1</f>
        <v>722</v>
      </c>
      <c r="E725" s="187">
        <f t="shared" si="41"/>
        <v>120000</v>
      </c>
      <c r="F725" s="187">
        <f t="shared" si="42"/>
        <v>8.8558404690461764E-20</v>
      </c>
    </row>
    <row r="726" spans="4:6" x14ac:dyDescent="0.25">
      <c r="D726">
        <f t="shared" ref="D726:D789" si="44">+D725+1</f>
        <v>723</v>
      </c>
      <c r="E726" s="187">
        <f t="shared" si="41"/>
        <v>120000</v>
      </c>
      <c r="F726" s="187">
        <f t="shared" si="42"/>
        <v>8.1998522861538662E-20</v>
      </c>
    </row>
    <row r="727" spans="4:6" x14ac:dyDescent="0.25">
      <c r="D727">
        <f t="shared" si="44"/>
        <v>724</v>
      </c>
      <c r="E727" s="187">
        <f t="shared" si="41"/>
        <v>120000</v>
      </c>
      <c r="F727" s="187">
        <f t="shared" si="42"/>
        <v>7.5924558205128402E-20</v>
      </c>
    </row>
    <row r="728" spans="4:6" x14ac:dyDescent="0.25">
      <c r="D728">
        <f t="shared" si="44"/>
        <v>725</v>
      </c>
      <c r="E728" s="187">
        <f t="shared" si="41"/>
        <v>120000</v>
      </c>
      <c r="F728" s="187">
        <f t="shared" si="42"/>
        <v>7.0300516856600361E-20</v>
      </c>
    </row>
    <row r="729" spans="4:6" x14ac:dyDescent="0.25">
      <c r="D729">
        <f t="shared" si="44"/>
        <v>726</v>
      </c>
      <c r="E729" s="187">
        <f t="shared" si="41"/>
        <v>120000</v>
      </c>
      <c r="F729" s="187">
        <f t="shared" si="42"/>
        <v>6.5093071163518857E-20</v>
      </c>
    </row>
    <row r="730" spans="4:6" x14ac:dyDescent="0.25">
      <c r="D730">
        <f t="shared" si="44"/>
        <v>727</v>
      </c>
      <c r="E730" s="187">
        <f t="shared" si="41"/>
        <v>120000</v>
      </c>
      <c r="F730" s="187">
        <f t="shared" si="42"/>
        <v>6.0271362188443372E-20</v>
      </c>
    </row>
    <row r="731" spans="4:6" x14ac:dyDescent="0.25">
      <c r="D731">
        <f t="shared" si="44"/>
        <v>728</v>
      </c>
      <c r="E731" s="187">
        <f t="shared" si="41"/>
        <v>120000</v>
      </c>
      <c r="F731" s="187">
        <f t="shared" si="42"/>
        <v>5.580681684115127E-20</v>
      </c>
    </row>
    <row r="732" spans="4:6" x14ac:dyDescent="0.25">
      <c r="D732">
        <f t="shared" si="44"/>
        <v>729</v>
      </c>
      <c r="E732" s="187">
        <f t="shared" si="41"/>
        <v>120000</v>
      </c>
      <c r="F732" s="187">
        <f t="shared" si="42"/>
        <v>5.1672978556621546E-20</v>
      </c>
    </row>
    <row r="733" spans="4:6" x14ac:dyDescent="0.25">
      <c r="D733">
        <f t="shared" si="44"/>
        <v>730</v>
      </c>
      <c r="E733" s="187">
        <f t="shared" si="41"/>
        <v>120000</v>
      </c>
      <c r="F733" s="187">
        <f t="shared" si="42"/>
        <v>4.7845350515390324E-20</v>
      </c>
    </row>
    <row r="734" spans="4:6" x14ac:dyDescent="0.25">
      <c r="D734">
        <f t="shared" si="44"/>
        <v>731</v>
      </c>
      <c r="E734" s="187">
        <f t="shared" si="41"/>
        <v>120000</v>
      </c>
      <c r="F734" s="187">
        <f t="shared" si="42"/>
        <v>4.4301250477213265E-20</v>
      </c>
    </row>
    <row r="735" spans="4:6" x14ac:dyDescent="0.25">
      <c r="D735">
        <f t="shared" si="44"/>
        <v>732</v>
      </c>
      <c r="E735" s="187">
        <f t="shared" si="41"/>
        <v>120000</v>
      </c>
      <c r="F735" s="187">
        <f t="shared" si="42"/>
        <v>4.1019676367790058E-20</v>
      </c>
    </row>
    <row r="736" spans="4:6" x14ac:dyDescent="0.25">
      <c r="D736">
        <f t="shared" si="44"/>
        <v>733</v>
      </c>
      <c r="E736" s="187">
        <f t="shared" si="41"/>
        <v>120000</v>
      </c>
      <c r="F736" s="187">
        <f t="shared" si="42"/>
        <v>3.7981181822027827E-20</v>
      </c>
    </row>
    <row r="737" spans="4:6" x14ac:dyDescent="0.25">
      <c r="D737">
        <f t="shared" si="44"/>
        <v>734</v>
      </c>
      <c r="E737" s="187">
        <f t="shared" si="41"/>
        <v>120000</v>
      </c>
      <c r="F737" s="187">
        <f t="shared" si="42"/>
        <v>3.5167760946322057E-20</v>
      </c>
    </row>
    <row r="738" spans="4:6" x14ac:dyDescent="0.25">
      <c r="D738">
        <f t="shared" si="44"/>
        <v>735</v>
      </c>
      <c r="E738" s="187">
        <f t="shared" si="41"/>
        <v>120000</v>
      </c>
      <c r="F738" s="187">
        <f t="shared" si="42"/>
        <v>3.256274161696486E-20</v>
      </c>
    </row>
    <row r="739" spans="4:6" x14ac:dyDescent="0.25">
      <c r="D739">
        <f t="shared" si="44"/>
        <v>736</v>
      </c>
      <c r="E739" s="187">
        <f t="shared" si="41"/>
        <v>120000</v>
      </c>
      <c r="F739" s="187">
        <f t="shared" si="42"/>
        <v>3.0150686682374871E-20</v>
      </c>
    </row>
    <row r="740" spans="4:6" x14ac:dyDescent="0.25">
      <c r="D740">
        <f t="shared" si="44"/>
        <v>737</v>
      </c>
      <c r="E740" s="187">
        <f t="shared" si="41"/>
        <v>120000</v>
      </c>
      <c r="F740" s="187">
        <f t="shared" si="42"/>
        <v>2.7917302483680442E-20</v>
      </c>
    </row>
    <row r="741" spans="4:6" x14ac:dyDescent="0.25">
      <c r="D741">
        <f t="shared" si="44"/>
        <v>738</v>
      </c>
      <c r="E741" s="187">
        <f t="shared" si="41"/>
        <v>120000</v>
      </c>
      <c r="F741" s="187">
        <f t="shared" si="42"/>
        <v>2.5849354151555964E-20</v>
      </c>
    </row>
    <row r="742" spans="4:6" x14ac:dyDescent="0.25">
      <c r="D742">
        <f t="shared" si="44"/>
        <v>739</v>
      </c>
      <c r="E742" s="187">
        <f t="shared" si="41"/>
        <v>120000</v>
      </c>
      <c r="F742" s="187">
        <f t="shared" si="42"/>
        <v>2.3934587177366627E-20</v>
      </c>
    </row>
    <row r="743" spans="4:6" x14ac:dyDescent="0.25">
      <c r="D743">
        <f>+D742+1</f>
        <v>740</v>
      </c>
      <c r="E743" s="187">
        <f t="shared" si="41"/>
        <v>120000</v>
      </c>
      <c r="F743" s="187">
        <f t="shared" si="42"/>
        <v>2.2161654793857983E-20</v>
      </c>
    </row>
    <row r="744" spans="4:6" x14ac:dyDescent="0.25">
      <c r="D744">
        <f t="shared" si="44"/>
        <v>741</v>
      </c>
      <c r="E744" s="187">
        <f t="shared" si="41"/>
        <v>120000</v>
      </c>
      <c r="F744" s="187">
        <f t="shared" si="42"/>
        <v>2.0520050735053691E-20</v>
      </c>
    </row>
    <row r="745" spans="4:6" x14ac:dyDescent="0.25">
      <c r="D745">
        <f t="shared" si="44"/>
        <v>742</v>
      </c>
      <c r="E745" s="187">
        <f t="shared" si="41"/>
        <v>120000</v>
      </c>
      <c r="F745" s="187">
        <f t="shared" si="42"/>
        <v>1.9000046976901561E-20</v>
      </c>
    </row>
    <row r="746" spans="4:6" x14ac:dyDescent="0.25">
      <c r="D746">
        <f t="shared" si="44"/>
        <v>743</v>
      </c>
      <c r="E746" s="187">
        <f t="shared" si="41"/>
        <v>120000</v>
      </c>
      <c r="F746" s="187">
        <f t="shared" si="42"/>
        <v>1.7592636089723669E-20</v>
      </c>
    </row>
    <row r="747" spans="4:6" x14ac:dyDescent="0.25">
      <c r="D747">
        <f t="shared" si="44"/>
        <v>744</v>
      </c>
      <c r="E747" s="187">
        <f t="shared" si="41"/>
        <v>120000</v>
      </c>
      <c r="F747" s="187">
        <f t="shared" si="42"/>
        <v>1.6289477860855251E-20</v>
      </c>
    </row>
    <row r="748" spans="4:6" x14ac:dyDescent="0.25">
      <c r="D748">
        <f t="shared" si="44"/>
        <v>745</v>
      </c>
      <c r="E748" s="187">
        <f t="shared" si="41"/>
        <v>120000</v>
      </c>
      <c r="F748" s="187">
        <f t="shared" si="42"/>
        <v>1.5082849871162266E-20</v>
      </c>
    </row>
    <row r="749" spans="4:6" x14ac:dyDescent="0.25">
      <c r="D749">
        <f t="shared" si="44"/>
        <v>746</v>
      </c>
      <c r="E749" s="187">
        <f t="shared" si="41"/>
        <v>120000</v>
      </c>
      <c r="F749" s="187">
        <f t="shared" si="42"/>
        <v>1.3965601732557655E-20</v>
      </c>
    </row>
    <row r="750" spans="4:6" x14ac:dyDescent="0.25">
      <c r="D750">
        <f t="shared" si="44"/>
        <v>747</v>
      </c>
      <c r="E750" s="187">
        <f t="shared" si="41"/>
        <v>120000</v>
      </c>
      <c r="F750" s="187">
        <f t="shared" si="42"/>
        <v>1.2931112715331164E-20</v>
      </c>
    </row>
    <row r="751" spans="4:6" x14ac:dyDescent="0.25">
      <c r="D751">
        <f t="shared" si="44"/>
        <v>748</v>
      </c>
      <c r="E751" s="187">
        <f t="shared" si="41"/>
        <v>120000</v>
      </c>
      <c r="F751" s="187">
        <f t="shared" si="42"/>
        <v>1.1973252514195518E-20</v>
      </c>
    </row>
    <row r="752" spans="4:6" x14ac:dyDescent="0.25">
      <c r="D752">
        <f t="shared" si="44"/>
        <v>749</v>
      </c>
      <c r="E752" s="187">
        <f t="shared" si="41"/>
        <v>120000</v>
      </c>
      <c r="F752" s="187">
        <f t="shared" si="42"/>
        <v>1.1086344920551408E-20</v>
      </c>
    </row>
    <row r="753" spans="4:6" x14ac:dyDescent="0.25">
      <c r="D753">
        <f t="shared" si="44"/>
        <v>750</v>
      </c>
      <c r="E753" s="187">
        <f t="shared" si="41"/>
        <v>120000</v>
      </c>
      <c r="F753" s="187">
        <f t="shared" si="42"/>
        <v>1.0265134185695745E-20</v>
      </c>
    </row>
    <row r="754" spans="4:6" x14ac:dyDescent="0.25">
      <c r="D754">
        <f t="shared" si="44"/>
        <v>751</v>
      </c>
      <c r="E754" s="187">
        <f t="shared" si="41"/>
        <v>120000</v>
      </c>
      <c r="F754" s="187">
        <f t="shared" si="42"/>
        <v>9.5047538756442064E-21</v>
      </c>
    </row>
    <row r="755" spans="4:6" x14ac:dyDescent="0.25">
      <c r="D755">
        <f t="shared" si="44"/>
        <v>752</v>
      </c>
      <c r="E755" s="187">
        <f t="shared" si="41"/>
        <v>120000</v>
      </c>
      <c r="F755" s="187">
        <f t="shared" si="42"/>
        <v>8.8006980330038959E-21</v>
      </c>
    </row>
    <row r="756" spans="4:6" x14ac:dyDescent="0.25">
      <c r="D756">
        <f t="shared" si="44"/>
        <v>753</v>
      </c>
      <c r="E756" s="187">
        <f t="shared" si="41"/>
        <v>120000</v>
      </c>
      <c r="F756" s="187">
        <f t="shared" si="42"/>
        <v>8.1487944750036068E-21</v>
      </c>
    </row>
    <row r="757" spans="4:6" x14ac:dyDescent="0.25">
      <c r="D757">
        <f t="shared" si="44"/>
        <v>754</v>
      </c>
      <c r="E757" s="187">
        <f t="shared" si="41"/>
        <v>120000</v>
      </c>
      <c r="F757" s="187">
        <f t="shared" si="42"/>
        <v>7.5451800694477838E-21</v>
      </c>
    </row>
    <row r="758" spans="4:6" x14ac:dyDescent="0.25">
      <c r="D758">
        <f t="shared" si="44"/>
        <v>755</v>
      </c>
      <c r="E758" s="187">
        <f t="shared" si="41"/>
        <v>120000</v>
      </c>
      <c r="F758" s="187">
        <f t="shared" si="42"/>
        <v>6.9862778420812809E-21</v>
      </c>
    </row>
    <row r="759" spans="4:6" x14ac:dyDescent="0.25">
      <c r="D759">
        <f t="shared" si="44"/>
        <v>756</v>
      </c>
      <c r="E759" s="187">
        <f t="shared" si="41"/>
        <v>120000</v>
      </c>
      <c r="F759" s="187">
        <f t="shared" si="42"/>
        <v>6.4687757797048897E-21</v>
      </c>
    </row>
    <row r="760" spans="4:6" x14ac:dyDescent="0.25">
      <c r="D760">
        <f t="shared" si="44"/>
        <v>757</v>
      </c>
      <c r="E760" s="187">
        <f t="shared" si="41"/>
        <v>120000</v>
      </c>
      <c r="F760" s="187">
        <f t="shared" si="42"/>
        <v>5.9896072034304538E-21</v>
      </c>
    </row>
    <row r="761" spans="4:6" x14ac:dyDescent="0.25">
      <c r="D761">
        <f>+D760+1</f>
        <v>758</v>
      </c>
      <c r="E761" s="187">
        <f t="shared" si="41"/>
        <v>120000</v>
      </c>
      <c r="F761" s="187">
        <f t="shared" si="42"/>
        <v>5.5459325957689376E-21</v>
      </c>
    </row>
    <row r="762" spans="4:6" x14ac:dyDescent="0.25">
      <c r="D762">
        <f t="shared" si="44"/>
        <v>759</v>
      </c>
      <c r="E762" s="187">
        <f t="shared" si="41"/>
        <v>120000</v>
      </c>
      <c r="F762" s="187">
        <f t="shared" si="42"/>
        <v>5.1351227738601275E-21</v>
      </c>
    </row>
    <row r="763" spans="4:6" x14ac:dyDescent="0.25">
      <c r="D763">
        <f t="shared" si="44"/>
        <v>760</v>
      </c>
      <c r="E763" s="187">
        <f t="shared" si="41"/>
        <v>120000</v>
      </c>
      <c r="F763" s="187">
        <f t="shared" si="42"/>
        <v>4.7547433091297475E-21</v>
      </c>
    </row>
    <row r="764" spans="4:6" x14ac:dyDescent="0.25">
      <c r="D764">
        <f t="shared" si="44"/>
        <v>761</v>
      </c>
      <c r="E764" s="187">
        <f t="shared" si="41"/>
        <v>120000</v>
      </c>
      <c r="F764" s="187">
        <f t="shared" si="42"/>
        <v>4.402540101046062E-21</v>
      </c>
    </row>
    <row r="765" spans="4:6" x14ac:dyDescent="0.25">
      <c r="D765">
        <f t="shared" si="44"/>
        <v>762</v>
      </c>
      <c r="E765" s="187">
        <f t="shared" si="41"/>
        <v>120000</v>
      </c>
      <c r="F765" s="187">
        <f t="shared" si="42"/>
        <v>4.0764260194870945E-21</v>
      </c>
    </row>
    <row r="766" spans="4:6" x14ac:dyDescent="0.25">
      <c r="D766">
        <f t="shared" si="44"/>
        <v>763</v>
      </c>
      <c r="E766" s="187">
        <f t="shared" si="41"/>
        <v>120000</v>
      </c>
      <c r="F766" s="187">
        <f t="shared" si="42"/>
        <v>3.7744685365621243E-21</v>
      </c>
    </row>
    <row r="767" spans="4:6" x14ac:dyDescent="0.25">
      <c r="D767">
        <f t="shared" si="44"/>
        <v>764</v>
      </c>
      <c r="E767" s="187">
        <f t="shared" si="41"/>
        <v>120000</v>
      </c>
      <c r="F767" s="187">
        <f t="shared" si="42"/>
        <v>3.4948782745945594E-21</v>
      </c>
    </row>
    <row r="768" spans="4:6" x14ac:dyDescent="0.25">
      <c r="D768">
        <f t="shared" si="44"/>
        <v>765</v>
      </c>
      <c r="E768" s="187">
        <f t="shared" si="41"/>
        <v>120000</v>
      </c>
      <c r="F768" s="187">
        <f t="shared" si="42"/>
        <v>3.23599840240237E-21</v>
      </c>
    </row>
    <row r="769" spans="4:6" x14ac:dyDescent="0.25">
      <c r="D769">
        <f t="shared" si="44"/>
        <v>766</v>
      </c>
      <c r="E769" s="187">
        <f t="shared" si="41"/>
        <v>120000</v>
      </c>
      <c r="F769" s="187">
        <f t="shared" si="42"/>
        <v>2.9962948170392308E-21</v>
      </c>
    </row>
    <row r="770" spans="4:6" x14ac:dyDescent="0.25">
      <c r="D770">
        <f t="shared" si="44"/>
        <v>767</v>
      </c>
      <c r="E770" s="187">
        <f t="shared" si="41"/>
        <v>120000</v>
      </c>
      <c r="F770" s="187">
        <f t="shared" si="42"/>
        <v>2.7743470528141017E-21</v>
      </c>
    </row>
    <row r="771" spans="4:6" x14ac:dyDescent="0.25">
      <c r="D771">
        <f t="shared" si="44"/>
        <v>768</v>
      </c>
      <c r="E771" s="187">
        <f t="shared" si="41"/>
        <v>120000</v>
      </c>
      <c r="F771" s="187">
        <f t="shared" si="42"/>
        <v>2.5688398637167609E-21</v>
      </c>
    </row>
    <row r="772" spans="4:6" x14ac:dyDescent="0.25">
      <c r="D772">
        <f t="shared" si="44"/>
        <v>769</v>
      </c>
      <c r="E772" s="187">
        <f t="shared" si="41"/>
        <v>120000</v>
      </c>
      <c r="F772" s="187">
        <f t="shared" si="42"/>
        <v>2.3785554293673713E-21</v>
      </c>
    </row>
    <row r="773" spans="4:6" x14ac:dyDescent="0.25">
      <c r="D773">
        <f t="shared" si="44"/>
        <v>770</v>
      </c>
      <c r="E773" s="187">
        <f t="shared" si="41"/>
        <v>120000</v>
      </c>
      <c r="F773" s="187">
        <f t="shared" si="42"/>
        <v>2.2023661383031215E-21</v>
      </c>
    </row>
    <row r="774" spans="4:6" x14ac:dyDescent="0.25">
      <c r="D774">
        <f t="shared" si="44"/>
        <v>771</v>
      </c>
      <c r="E774" s="187">
        <f t="shared" ref="E774:E837" si="45">+E773</f>
        <v>120000</v>
      </c>
      <c r="F774" s="187">
        <f t="shared" ref="F774:F837" si="46">E774/(1+$B$5)^D774</f>
        <v>2.0392279058362235E-21</v>
      </c>
    </row>
    <row r="775" spans="4:6" x14ac:dyDescent="0.25">
      <c r="D775">
        <f t="shared" si="44"/>
        <v>772</v>
      </c>
      <c r="E775" s="187">
        <f t="shared" si="45"/>
        <v>120000</v>
      </c>
      <c r="F775" s="187">
        <f t="shared" si="46"/>
        <v>1.8881739868853919E-21</v>
      </c>
    </row>
    <row r="776" spans="4:6" x14ac:dyDescent="0.25">
      <c r="D776">
        <f t="shared" si="44"/>
        <v>773</v>
      </c>
      <c r="E776" s="187">
        <f t="shared" si="45"/>
        <v>120000</v>
      </c>
      <c r="F776" s="187">
        <f t="shared" si="46"/>
        <v>1.7483092471161035E-21</v>
      </c>
    </row>
    <row r="777" spans="4:6" x14ac:dyDescent="0.25">
      <c r="D777">
        <f t="shared" si="44"/>
        <v>774</v>
      </c>
      <c r="E777" s="187">
        <f t="shared" si="45"/>
        <v>120000</v>
      </c>
      <c r="F777" s="187">
        <f t="shared" si="46"/>
        <v>1.6188048584408366E-21</v>
      </c>
    </row>
    <row r="778" spans="4:6" x14ac:dyDescent="0.25">
      <c r="D778">
        <f t="shared" si="44"/>
        <v>775</v>
      </c>
      <c r="E778" s="187">
        <f t="shared" si="45"/>
        <v>120000</v>
      </c>
      <c r="F778" s="187">
        <f t="shared" si="46"/>
        <v>1.4988933874452187E-21</v>
      </c>
    </row>
    <row r="779" spans="4:6" x14ac:dyDescent="0.25">
      <c r="D779">
        <f>+D778+1</f>
        <v>776</v>
      </c>
      <c r="E779" s="187">
        <f t="shared" si="45"/>
        <v>120000</v>
      </c>
      <c r="F779" s="187">
        <f t="shared" si="46"/>
        <v>1.3878642476344621E-21</v>
      </c>
    </row>
    <row r="780" spans="4:6" x14ac:dyDescent="0.25">
      <c r="D780">
        <f t="shared" si="44"/>
        <v>777</v>
      </c>
      <c r="E780" s="187">
        <f t="shared" si="45"/>
        <v>120000</v>
      </c>
      <c r="F780" s="187">
        <f t="shared" si="46"/>
        <v>1.2850594885504277E-21</v>
      </c>
    </row>
    <row r="781" spans="4:6" x14ac:dyDescent="0.25">
      <c r="D781">
        <f t="shared" si="44"/>
        <v>778</v>
      </c>
      <c r="E781" s="187">
        <f t="shared" si="45"/>
        <v>120000</v>
      </c>
      <c r="F781" s="187">
        <f t="shared" si="46"/>
        <v>1.1898698968059516E-21</v>
      </c>
    </row>
    <row r="782" spans="4:6" x14ac:dyDescent="0.25">
      <c r="D782">
        <f t="shared" si="44"/>
        <v>779</v>
      </c>
      <c r="E782" s="187">
        <f t="shared" si="45"/>
        <v>120000</v>
      </c>
      <c r="F782" s="187">
        <f t="shared" si="46"/>
        <v>1.1017313859314367E-21</v>
      </c>
    </row>
    <row r="783" spans="4:6" x14ac:dyDescent="0.25">
      <c r="D783">
        <f t="shared" si="44"/>
        <v>780</v>
      </c>
      <c r="E783" s="187">
        <f t="shared" si="45"/>
        <v>120000</v>
      </c>
      <c r="F783" s="187">
        <f t="shared" si="46"/>
        <v>1.0201216536402191E-21</v>
      </c>
    </row>
    <row r="784" spans="4:6" x14ac:dyDescent="0.25">
      <c r="D784">
        <f t="shared" si="44"/>
        <v>781</v>
      </c>
      <c r="E784" s="187">
        <f t="shared" si="45"/>
        <v>120000</v>
      </c>
      <c r="F784" s="187">
        <f t="shared" si="46"/>
        <v>9.4455708670390639E-22</v>
      </c>
    </row>
    <row r="785" spans="4:6" x14ac:dyDescent="0.25">
      <c r="D785">
        <f t="shared" si="44"/>
        <v>782</v>
      </c>
      <c r="E785" s="187">
        <f t="shared" si="45"/>
        <v>120000</v>
      </c>
      <c r="F785" s="187">
        <f t="shared" si="46"/>
        <v>8.7458989509620959E-22</v>
      </c>
    </row>
    <row r="786" spans="4:6" x14ac:dyDescent="0.25">
      <c r="D786">
        <f t="shared" si="44"/>
        <v>783</v>
      </c>
      <c r="E786" s="187">
        <f t="shared" si="45"/>
        <v>120000</v>
      </c>
      <c r="F786" s="187">
        <f t="shared" si="46"/>
        <v>8.0980545842241625E-22</v>
      </c>
    </row>
    <row r="787" spans="4:6" x14ac:dyDescent="0.25">
      <c r="D787">
        <f t="shared" si="44"/>
        <v>784</v>
      </c>
      <c r="E787" s="187">
        <f t="shared" si="45"/>
        <v>120000</v>
      </c>
      <c r="F787" s="187">
        <f t="shared" si="46"/>
        <v>7.498198689096447E-22</v>
      </c>
    </row>
    <row r="788" spans="4:6" x14ac:dyDescent="0.25">
      <c r="D788">
        <f t="shared" si="44"/>
        <v>785</v>
      </c>
      <c r="E788" s="187">
        <f t="shared" si="45"/>
        <v>120000</v>
      </c>
      <c r="F788" s="187">
        <f t="shared" si="46"/>
        <v>6.9427765639781906E-22</v>
      </c>
    </row>
    <row r="789" spans="4:6" x14ac:dyDescent="0.25">
      <c r="D789">
        <f t="shared" si="44"/>
        <v>786</v>
      </c>
      <c r="E789" s="187">
        <f t="shared" si="45"/>
        <v>120000</v>
      </c>
      <c r="F789" s="187">
        <f t="shared" si="46"/>
        <v>6.4284968184983247E-22</v>
      </c>
    </row>
    <row r="790" spans="4:6" x14ac:dyDescent="0.25">
      <c r="D790">
        <f t="shared" ref="D790:D796" si="47">+D789+1</f>
        <v>787</v>
      </c>
      <c r="E790" s="187">
        <f t="shared" si="45"/>
        <v>120000</v>
      </c>
      <c r="F790" s="187">
        <f t="shared" si="46"/>
        <v>5.9523118689799297E-22</v>
      </c>
    </row>
    <row r="791" spans="4:6" x14ac:dyDescent="0.25">
      <c r="D791">
        <f t="shared" si="47"/>
        <v>788</v>
      </c>
      <c r="E791" s="187">
        <f t="shared" si="45"/>
        <v>120000</v>
      </c>
      <c r="F791" s="187">
        <f t="shared" si="46"/>
        <v>5.5113998786851205E-22</v>
      </c>
    </row>
    <row r="792" spans="4:6" x14ac:dyDescent="0.25">
      <c r="D792">
        <f t="shared" si="47"/>
        <v>789</v>
      </c>
      <c r="E792" s="187">
        <f t="shared" si="45"/>
        <v>120000</v>
      </c>
      <c r="F792" s="187">
        <f t="shared" si="46"/>
        <v>5.1031480358195552E-22</v>
      </c>
    </row>
    <row r="793" spans="4:6" x14ac:dyDescent="0.25">
      <c r="D793">
        <f t="shared" si="47"/>
        <v>790</v>
      </c>
      <c r="E793" s="187">
        <f t="shared" si="45"/>
        <v>120000</v>
      </c>
      <c r="F793" s="187">
        <f t="shared" si="46"/>
        <v>4.7251370702032911E-22</v>
      </c>
    </row>
    <row r="794" spans="4:6" x14ac:dyDescent="0.25">
      <c r="D794">
        <f t="shared" si="47"/>
        <v>791</v>
      </c>
      <c r="E794" s="187">
        <f t="shared" si="45"/>
        <v>120000</v>
      </c>
      <c r="F794" s="187">
        <f t="shared" si="46"/>
        <v>4.3751269168548994E-22</v>
      </c>
    </row>
    <row r="795" spans="4:6" x14ac:dyDescent="0.25">
      <c r="D795">
        <f t="shared" si="47"/>
        <v>792</v>
      </c>
      <c r="E795" s="187">
        <f t="shared" si="45"/>
        <v>120000</v>
      </c>
      <c r="F795" s="187">
        <f t="shared" si="46"/>
        <v>4.0510434415323144E-22</v>
      </c>
    </row>
    <row r="796" spans="4:6" x14ac:dyDescent="0.25">
      <c r="D796">
        <f t="shared" si="47"/>
        <v>793</v>
      </c>
      <c r="E796" s="187">
        <f t="shared" si="45"/>
        <v>120000</v>
      </c>
      <c r="F796" s="187">
        <f t="shared" si="46"/>
        <v>3.7509661495669576E-22</v>
      </c>
    </row>
    <row r="797" spans="4:6" x14ac:dyDescent="0.25">
      <c r="D797">
        <f>+D796+1</f>
        <v>794</v>
      </c>
      <c r="E797" s="187">
        <f t="shared" si="45"/>
        <v>120000</v>
      </c>
      <c r="F797" s="187">
        <f t="shared" si="46"/>
        <v>3.4731168051545903E-22</v>
      </c>
    </row>
    <row r="798" spans="4:6" x14ac:dyDescent="0.25">
      <c r="D798">
        <f t="shared" ref="D798:D861" si="48">+D797+1</f>
        <v>795</v>
      </c>
      <c r="E798" s="187">
        <f t="shared" si="45"/>
        <v>120000</v>
      </c>
      <c r="F798" s="187">
        <f t="shared" si="46"/>
        <v>3.2158488936616573E-22</v>
      </c>
    </row>
    <row r="799" spans="4:6" x14ac:dyDescent="0.25">
      <c r="D799">
        <f t="shared" si="48"/>
        <v>796</v>
      </c>
      <c r="E799" s="187">
        <f t="shared" si="45"/>
        <v>120000</v>
      </c>
      <c r="F799" s="187">
        <f t="shared" si="46"/>
        <v>2.9776378645015347E-22</v>
      </c>
    </row>
    <row r="800" spans="4:6" x14ac:dyDescent="0.25">
      <c r="D800">
        <f t="shared" si="48"/>
        <v>797</v>
      </c>
      <c r="E800" s="187">
        <f t="shared" si="45"/>
        <v>120000</v>
      </c>
      <c r="F800" s="187">
        <f t="shared" si="46"/>
        <v>2.75707209676068E-22</v>
      </c>
    </row>
    <row r="801" spans="4:6" x14ac:dyDescent="0.25">
      <c r="D801">
        <f t="shared" si="48"/>
        <v>798</v>
      </c>
      <c r="E801" s="187">
        <f t="shared" si="45"/>
        <v>120000</v>
      </c>
      <c r="F801" s="187">
        <f t="shared" si="46"/>
        <v>2.5528445340376666E-22</v>
      </c>
    </row>
    <row r="802" spans="4:6" x14ac:dyDescent="0.25">
      <c r="D802">
        <f t="shared" si="48"/>
        <v>799</v>
      </c>
      <c r="E802" s="187">
        <f t="shared" si="45"/>
        <v>120000</v>
      </c>
      <c r="F802" s="187">
        <f t="shared" si="46"/>
        <v>2.3637449389237649E-22</v>
      </c>
    </row>
    <row r="803" spans="4:6" x14ac:dyDescent="0.25">
      <c r="D803">
        <f t="shared" si="48"/>
        <v>800</v>
      </c>
      <c r="E803" s="187">
        <f t="shared" si="45"/>
        <v>120000</v>
      </c>
      <c r="F803" s="187">
        <f t="shared" si="46"/>
        <v>2.1886527212257084E-22</v>
      </c>
    </row>
    <row r="804" spans="4:6" x14ac:dyDescent="0.25">
      <c r="D804">
        <f t="shared" si="48"/>
        <v>801</v>
      </c>
      <c r="E804" s="187">
        <f t="shared" si="45"/>
        <v>120000</v>
      </c>
      <c r="F804" s="187">
        <f t="shared" si="46"/>
        <v>2.0265302974312113E-22</v>
      </c>
    </row>
    <row r="805" spans="4:6" x14ac:dyDescent="0.25">
      <c r="D805">
        <f t="shared" si="48"/>
        <v>802</v>
      </c>
      <c r="E805" s="187">
        <f t="shared" si="45"/>
        <v>120000</v>
      </c>
      <c r="F805" s="187">
        <f t="shared" si="46"/>
        <v>1.8764169420659365E-22</v>
      </c>
    </row>
    <row r="806" spans="4:6" x14ac:dyDescent="0.25">
      <c r="D806">
        <f t="shared" si="48"/>
        <v>803</v>
      </c>
      <c r="E806" s="187">
        <f t="shared" si="45"/>
        <v>120000</v>
      </c>
      <c r="F806" s="187">
        <f t="shared" si="46"/>
        <v>1.7374230945054964E-22</v>
      </c>
    </row>
    <row r="807" spans="4:6" x14ac:dyDescent="0.25">
      <c r="D807">
        <f t="shared" si="48"/>
        <v>804</v>
      </c>
      <c r="E807" s="187">
        <f t="shared" si="45"/>
        <v>120000</v>
      </c>
      <c r="F807" s="187">
        <f t="shared" si="46"/>
        <v>1.608725087505089E-22</v>
      </c>
    </row>
    <row r="808" spans="4:6" x14ac:dyDescent="0.25">
      <c r="D808">
        <f t="shared" si="48"/>
        <v>805</v>
      </c>
      <c r="E808" s="187">
        <f t="shared" si="45"/>
        <v>120000</v>
      </c>
      <c r="F808" s="187">
        <f t="shared" si="46"/>
        <v>1.4895602662084159E-22</v>
      </c>
    </row>
    <row r="809" spans="4:6" x14ac:dyDescent="0.25">
      <c r="D809">
        <f t="shared" si="48"/>
        <v>806</v>
      </c>
      <c r="E809" s="187">
        <f t="shared" si="45"/>
        <v>120000</v>
      </c>
      <c r="F809" s="187">
        <f t="shared" si="46"/>
        <v>1.379222468711496E-22</v>
      </c>
    </row>
    <row r="810" spans="4:6" x14ac:dyDescent="0.25">
      <c r="D810">
        <f t="shared" si="48"/>
        <v>807</v>
      </c>
      <c r="E810" s="187">
        <f t="shared" si="45"/>
        <v>120000</v>
      </c>
      <c r="F810" s="187">
        <f t="shared" si="46"/>
        <v>1.2770578413995332E-22</v>
      </c>
    </row>
    <row r="811" spans="4:6" x14ac:dyDescent="0.25">
      <c r="D811">
        <f t="shared" si="48"/>
        <v>808</v>
      </c>
      <c r="E811" s="187">
        <f t="shared" si="45"/>
        <v>120000</v>
      </c>
      <c r="F811" s="187">
        <f t="shared" si="46"/>
        <v>1.182460964258827E-22</v>
      </c>
    </row>
    <row r="812" spans="4:6" x14ac:dyDescent="0.25">
      <c r="D812">
        <f t="shared" si="48"/>
        <v>809</v>
      </c>
      <c r="E812" s="187">
        <f t="shared" si="45"/>
        <v>120000</v>
      </c>
      <c r="F812" s="187">
        <f t="shared" si="46"/>
        <v>1.0948712632026175E-22</v>
      </c>
    </row>
    <row r="813" spans="4:6" x14ac:dyDescent="0.25">
      <c r="D813">
        <f t="shared" si="48"/>
        <v>810</v>
      </c>
      <c r="E813" s="187">
        <f t="shared" si="45"/>
        <v>120000</v>
      </c>
      <c r="F813" s="187">
        <f t="shared" si="46"/>
        <v>1.0137696881505718E-22</v>
      </c>
    </row>
    <row r="814" spans="4:6" x14ac:dyDescent="0.25">
      <c r="D814">
        <f t="shared" si="48"/>
        <v>811</v>
      </c>
      <c r="E814" s="187">
        <f t="shared" si="45"/>
        <v>120000</v>
      </c>
      <c r="F814" s="187">
        <f t="shared" si="46"/>
        <v>9.3867563717645534E-23</v>
      </c>
    </row>
    <row r="815" spans="4:6" x14ac:dyDescent="0.25">
      <c r="D815">
        <f>+D814+1</f>
        <v>812</v>
      </c>
      <c r="E815" s="187">
        <f t="shared" si="45"/>
        <v>120000</v>
      </c>
      <c r="F815" s="187">
        <f t="shared" si="46"/>
        <v>8.6914410849671793E-23</v>
      </c>
    </row>
    <row r="816" spans="4:6" x14ac:dyDescent="0.25">
      <c r="D816">
        <f t="shared" si="48"/>
        <v>813</v>
      </c>
      <c r="E816" s="187">
        <f t="shared" si="45"/>
        <v>120000</v>
      </c>
      <c r="F816" s="187">
        <f t="shared" si="46"/>
        <v>8.0476306342288692E-23</v>
      </c>
    </row>
    <row r="817" spans="4:6" x14ac:dyDescent="0.25">
      <c r="D817">
        <f t="shared" si="48"/>
        <v>814</v>
      </c>
      <c r="E817" s="187">
        <f t="shared" si="45"/>
        <v>120000</v>
      </c>
      <c r="F817" s="187">
        <f t="shared" si="46"/>
        <v>7.4515098465082119E-23</v>
      </c>
    </row>
    <row r="818" spans="4:6" x14ac:dyDescent="0.25">
      <c r="D818">
        <f t="shared" si="48"/>
        <v>815</v>
      </c>
      <c r="E818" s="187">
        <f t="shared" si="45"/>
        <v>120000</v>
      </c>
      <c r="F818" s="187">
        <f t="shared" si="46"/>
        <v>6.8995461541742688E-23</v>
      </c>
    </row>
    <row r="819" spans="4:6" x14ac:dyDescent="0.25">
      <c r="D819">
        <f t="shared" si="48"/>
        <v>816</v>
      </c>
      <c r="E819" s="187">
        <f t="shared" si="45"/>
        <v>120000</v>
      </c>
      <c r="F819" s="187">
        <f t="shared" si="46"/>
        <v>6.3884686612724712E-23</v>
      </c>
    </row>
    <row r="820" spans="4:6" x14ac:dyDescent="0.25">
      <c r="D820">
        <f t="shared" si="48"/>
        <v>817</v>
      </c>
      <c r="E820" s="187">
        <f t="shared" si="45"/>
        <v>120000</v>
      </c>
      <c r="F820" s="187">
        <f t="shared" si="46"/>
        <v>5.9152487604374736E-23</v>
      </c>
    </row>
    <row r="821" spans="4:6" x14ac:dyDescent="0.25">
      <c r="D821">
        <f t="shared" si="48"/>
        <v>818</v>
      </c>
      <c r="E821" s="187">
        <f t="shared" si="45"/>
        <v>120000</v>
      </c>
      <c r="F821" s="187">
        <f t="shared" si="46"/>
        <v>5.4770821855902529E-23</v>
      </c>
    </row>
    <row r="822" spans="4:6" x14ac:dyDescent="0.25">
      <c r="D822">
        <f t="shared" si="48"/>
        <v>819</v>
      </c>
      <c r="E822" s="187">
        <f t="shared" si="45"/>
        <v>120000</v>
      </c>
      <c r="F822" s="187">
        <f t="shared" si="46"/>
        <v>5.0713723940650486E-23</v>
      </c>
    </row>
    <row r="823" spans="4:6" x14ac:dyDescent="0.25">
      <c r="D823">
        <f t="shared" si="48"/>
        <v>820</v>
      </c>
      <c r="E823" s="187">
        <f t="shared" si="45"/>
        <v>120000</v>
      </c>
      <c r="F823" s="187">
        <f t="shared" si="46"/>
        <v>4.6957151796898605E-23</v>
      </c>
    </row>
    <row r="824" spans="4:6" x14ac:dyDescent="0.25">
      <c r="D824">
        <f t="shared" si="48"/>
        <v>821</v>
      </c>
      <c r="E824" s="187">
        <f t="shared" si="45"/>
        <v>120000</v>
      </c>
      <c r="F824" s="187">
        <f t="shared" si="46"/>
        <v>4.3478844256387591E-23</v>
      </c>
    </row>
    <row r="825" spans="4:6" x14ac:dyDescent="0.25">
      <c r="D825">
        <f t="shared" si="48"/>
        <v>822</v>
      </c>
      <c r="E825" s="187">
        <f t="shared" si="45"/>
        <v>120000</v>
      </c>
      <c r="F825" s="187">
        <f t="shared" si="46"/>
        <v>4.0258189126284802E-23</v>
      </c>
    </row>
    <row r="826" spans="4:6" x14ac:dyDescent="0.25">
      <c r="D826">
        <f t="shared" si="48"/>
        <v>823</v>
      </c>
      <c r="E826" s="187">
        <f t="shared" si="45"/>
        <v>120000</v>
      </c>
      <c r="F826" s="187">
        <f t="shared" si="46"/>
        <v>3.7276101042856293E-23</v>
      </c>
    </row>
    <row r="827" spans="4:6" x14ac:dyDescent="0.25">
      <c r="D827">
        <f t="shared" si="48"/>
        <v>824</v>
      </c>
      <c r="E827" s="187">
        <f t="shared" si="45"/>
        <v>120000</v>
      </c>
      <c r="F827" s="187">
        <f t="shared" si="46"/>
        <v>3.4514908373015084E-23</v>
      </c>
    </row>
    <row r="828" spans="4:6" x14ac:dyDescent="0.25">
      <c r="D828">
        <f t="shared" si="48"/>
        <v>825</v>
      </c>
      <c r="E828" s="187">
        <f t="shared" si="45"/>
        <v>120000</v>
      </c>
      <c r="F828" s="187">
        <f t="shared" si="46"/>
        <v>3.1958248493532485E-23</v>
      </c>
    </row>
    <row r="829" spans="4:6" x14ac:dyDescent="0.25">
      <c r="D829">
        <f t="shared" si="48"/>
        <v>826</v>
      </c>
      <c r="E829" s="187">
        <f t="shared" si="45"/>
        <v>120000</v>
      </c>
      <c r="F829" s="187">
        <f t="shared" si="46"/>
        <v>2.9590970827344896E-23</v>
      </c>
    </row>
    <row r="830" spans="4:6" x14ac:dyDescent="0.25">
      <c r="D830">
        <f t="shared" si="48"/>
        <v>827</v>
      </c>
      <c r="E830" s="187">
        <f t="shared" si="45"/>
        <v>120000</v>
      </c>
      <c r="F830" s="187">
        <f t="shared" si="46"/>
        <v>2.7399047062356383E-23</v>
      </c>
    </row>
    <row r="831" spans="4:6" x14ac:dyDescent="0.25">
      <c r="D831">
        <f t="shared" si="48"/>
        <v>828</v>
      </c>
      <c r="E831" s="187">
        <f t="shared" si="45"/>
        <v>120000</v>
      </c>
      <c r="F831" s="187">
        <f t="shared" si="46"/>
        <v>2.5369488020700355E-23</v>
      </c>
    </row>
    <row r="832" spans="4:6" x14ac:dyDescent="0.25">
      <c r="D832">
        <f t="shared" si="48"/>
        <v>829</v>
      </c>
      <c r="E832" s="187">
        <f t="shared" si="45"/>
        <v>120000</v>
      </c>
      <c r="F832" s="187">
        <f t="shared" si="46"/>
        <v>2.3490266685833658E-23</v>
      </c>
    </row>
    <row r="833" spans="4:6" x14ac:dyDescent="0.25">
      <c r="D833">
        <f>+D832+1</f>
        <v>830</v>
      </c>
      <c r="E833" s="187">
        <f t="shared" si="45"/>
        <v>120000</v>
      </c>
      <c r="F833" s="187">
        <f t="shared" si="46"/>
        <v>2.1750246931327464E-23</v>
      </c>
    </row>
    <row r="834" spans="4:6" x14ac:dyDescent="0.25">
      <c r="D834">
        <f t="shared" si="48"/>
        <v>831</v>
      </c>
      <c r="E834" s="187">
        <f t="shared" si="45"/>
        <v>120000</v>
      </c>
      <c r="F834" s="187">
        <f t="shared" si="46"/>
        <v>2.0139117529006904E-23</v>
      </c>
    </row>
    <row r="835" spans="4:6" x14ac:dyDescent="0.25">
      <c r="D835">
        <f t="shared" si="48"/>
        <v>832</v>
      </c>
      <c r="E835" s="187">
        <f t="shared" si="45"/>
        <v>120000</v>
      </c>
      <c r="F835" s="187">
        <f t="shared" si="46"/>
        <v>1.8647331045376764E-23</v>
      </c>
    </row>
    <row r="836" spans="4:6" x14ac:dyDescent="0.25">
      <c r="D836">
        <f t="shared" si="48"/>
        <v>833</v>
      </c>
      <c r="E836" s="187">
        <f t="shared" si="45"/>
        <v>120000</v>
      </c>
      <c r="F836" s="187">
        <f t="shared" si="46"/>
        <v>1.7266047264237742E-23</v>
      </c>
    </row>
    <row r="837" spans="4:6" x14ac:dyDescent="0.25">
      <c r="D837">
        <f t="shared" si="48"/>
        <v>834</v>
      </c>
      <c r="E837" s="187">
        <f t="shared" si="45"/>
        <v>120000</v>
      </c>
      <c r="F837" s="187">
        <f t="shared" si="46"/>
        <v>1.5987080800220131E-23</v>
      </c>
    </row>
    <row r="838" spans="4:6" x14ac:dyDescent="0.25">
      <c r="D838">
        <f t="shared" si="48"/>
        <v>835</v>
      </c>
      <c r="E838" s="187">
        <f t="shared" ref="E838:E901" si="49">+E837</f>
        <v>120000</v>
      </c>
      <c r="F838" s="187">
        <f t="shared" ref="F838:F901" si="50">E838/(1+$B$5)^D838</f>
        <v>1.4802852592796418E-23</v>
      </c>
    </row>
    <row r="839" spans="4:6" x14ac:dyDescent="0.25">
      <c r="D839">
        <f t="shared" si="48"/>
        <v>836</v>
      </c>
      <c r="E839" s="187">
        <f t="shared" si="49"/>
        <v>120000</v>
      </c>
      <c r="F839" s="187">
        <f t="shared" si="50"/>
        <v>1.3706344993330015E-23</v>
      </c>
    </row>
    <row r="840" spans="4:6" x14ac:dyDescent="0.25">
      <c r="D840">
        <f t="shared" si="48"/>
        <v>837</v>
      </c>
      <c r="E840" s="187">
        <f t="shared" si="49"/>
        <v>120000</v>
      </c>
      <c r="F840" s="187">
        <f t="shared" si="50"/>
        <v>1.2691060179009272E-23</v>
      </c>
    </row>
    <row r="841" spans="4:6" x14ac:dyDescent="0.25">
      <c r="D841">
        <f t="shared" si="48"/>
        <v>838</v>
      </c>
      <c r="E841" s="187">
        <f t="shared" si="49"/>
        <v>120000</v>
      </c>
      <c r="F841" s="187">
        <f t="shared" si="50"/>
        <v>1.1750981647230807E-23</v>
      </c>
    </row>
    <row r="842" spans="4:6" x14ac:dyDescent="0.25">
      <c r="D842">
        <f t="shared" si="48"/>
        <v>839</v>
      </c>
      <c r="E842" s="187">
        <f t="shared" si="49"/>
        <v>120000</v>
      </c>
      <c r="F842" s="187">
        <f t="shared" si="50"/>
        <v>1.0880538562250749E-23</v>
      </c>
    </row>
    <row r="843" spans="4:6" x14ac:dyDescent="0.25">
      <c r="D843">
        <f t="shared" si="48"/>
        <v>840</v>
      </c>
      <c r="E843" s="187">
        <f t="shared" si="49"/>
        <v>120000</v>
      </c>
      <c r="F843" s="187">
        <f t="shared" si="50"/>
        <v>1.0074572742824766E-23</v>
      </c>
    </row>
    <row r="844" spans="4:6" x14ac:dyDescent="0.25">
      <c r="D844">
        <f t="shared" si="48"/>
        <v>841</v>
      </c>
      <c r="E844" s="187">
        <f t="shared" si="49"/>
        <v>120000</v>
      </c>
      <c r="F844" s="187">
        <f t="shared" si="50"/>
        <v>9.3283080952081139E-24</v>
      </c>
    </row>
    <row r="845" spans="4:6" x14ac:dyDescent="0.25">
      <c r="D845">
        <f t="shared" si="48"/>
        <v>842</v>
      </c>
      <c r="E845" s="187">
        <f t="shared" si="49"/>
        <v>120000</v>
      </c>
      <c r="F845" s="187">
        <f t="shared" si="50"/>
        <v>8.6373223103778824E-24</v>
      </c>
    </row>
    <row r="846" spans="4:6" x14ac:dyDescent="0.25">
      <c r="D846">
        <f t="shared" si="48"/>
        <v>843</v>
      </c>
      <c r="E846" s="187">
        <f t="shared" si="49"/>
        <v>120000</v>
      </c>
      <c r="F846" s="187">
        <f t="shared" si="50"/>
        <v>7.9975206577573009E-24</v>
      </c>
    </row>
    <row r="847" spans="4:6" x14ac:dyDescent="0.25">
      <c r="D847">
        <f t="shared" si="48"/>
        <v>844</v>
      </c>
      <c r="E847" s="187">
        <f t="shared" si="49"/>
        <v>120000</v>
      </c>
      <c r="F847" s="187">
        <f t="shared" si="50"/>
        <v>7.405111720145649E-24</v>
      </c>
    </row>
    <row r="848" spans="4:6" x14ac:dyDescent="0.25">
      <c r="D848">
        <f t="shared" si="48"/>
        <v>845</v>
      </c>
      <c r="E848" s="187">
        <f t="shared" si="49"/>
        <v>120000</v>
      </c>
      <c r="F848" s="187">
        <f t="shared" si="50"/>
        <v>6.8565849260607857E-24</v>
      </c>
    </row>
    <row r="849" spans="4:6" x14ac:dyDescent="0.25">
      <c r="D849">
        <f t="shared" si="48"/>
        <v>846</v>
      </c>
      <c r="E849" s="187">
        <f t="shared" si="49"/>
        <v>120000</v>
      </c>
      <c r="F849" s="187">
        <f t="shared" si="50"/>
        <v>6.3486897463525774E-24</v>
      </c>
    </row>
    <row r="850" spans="4:6" x14ac:dyDescent="0.25">
      <c r="D850">
        <f t="shared" si="48"/>
        <v>847</v>
      </c>
      <c r="E850" s="187">
        <f t="shared" si="49"/>
        <v>120000</v>
      </c>
      <c r="F850" s="187">
        <f t="shared" si="50"/>
        <v>5.8784164318079414E-24</v>
      </c>
    </row>
    <row r="851" spans="4:6" x14ac:dyDescent="0.25">
      <c r="D851">
        <f>+D850+1</f>
        <v>848</v>
      </c>
      <c r="E851" s="187">
        <f t="shared" si="49"/>
        <v>120000</v>
      </c>
      <c r="F851" s="187">
        <f t="shared" si="50"/>
        <v>5.4429781775999466E-24</v>
      </c>
    </row>
    <row r="852" spans="4:6" x14ac:dyDescent="0.25">
      <c r="D852">
        <f t="shared" si="48"/>
        <v>849</v>
      </c>
      <c r="E852" s="187">
        <f t="shared" si="49"/>
        <v>120000</v>
      </c>
      <c r="F852" s="187">
        <f t="shared" si="50"/>
        <v>5.0397946088888391E-24</v>
      </c>
    </row>
    <row r="853" spans="4:6" x14ac:dyDescent="0.25">
      <c r="D853">
        <f t="shared" si="48"/>
        <v>850</v>
      </c>
      <c r="E853" s="187">
        <f t="shared" si="49"/>
        <v>120000</v>
      </c>
      <c r="F853" s="187">
        <f t="shared" si="50"/>
        <v>4.6664764897118877E-24</v>
      </c>
    </row>
    <row r="854" spans="4:6" x14ac:dyDescent="0.25">
      <c r="D854">
        <f t="shared" si="48"/>
        <v>851</v>
      </c>
      <c r="E854" s="187">
        <f t="shared" si="49"/>
        <v>120000</v>
      </c>
      <c r="F854" s="187">
        <f t="shared" si="50"/>
        <v>4.3208115645480434E-24</v>
      </c>
    </row>
    <row r="855" spans="4:6" x14ac:dyDescent="0.25">
      <c r="D855">
        <f t="shared" si="48"/>
        <v>852</v>
      </c>
      <c r="E855" s="187">
        <f t="shared" si="49"/>
        <v>120000</v>
      </c>
      <c r="F855" s="187">
        <f t="shared" si="50"/>
        <v>4.0007514486555957E-24</v>
      </c>
    </row>
    <row r="856" spans="4:6" x14ac:dyDescent="0.25">
      <c r="D856">
        <f t="shared" si="48"/>
        <v>853</v>
      </c>
      <c r="E856" s="187">
        <f t="shared" si="49"/>
        <v>120000</v>
      </c>
      <c r="F856" s="187">
        <f t="shared" si="50"/>
        <v>3.7043994894959214E-24</v>
      </c>
    </row>
    <row r="857" spans="4:6" x14ac:dyDescent="0.25">
      <c r="D857">
        <f t="shared" si="48"/>
        <v>854</v>
      </c>
      <c r="E857" s="187">
        <f t="shared" si="49"/>
        <v>120000</v>
      </c>
      <c r="F857" s="187">
        <f t="shared" si="50"/>
        <v>3.4299995273110384E-24</v>
      </c>
    </row>
    <row r="858" spans="4:6" x14ac:dyDescent="0.25">
      <c r="D858">
        <f t="shared" si="48"/>
        <v>855</v>
      </c>
      <c r="E858" s="187">
        <f t="shared" si="49"/>
        <v>120000</v>
      </c>
      <c r="F858" s="187">
        <f t="shared" si="50"/>
        <v>3.1759254882509617E-24</v>
      </c>
    </row>
    <row r="859" spans="4:6" x14ac:dyDescent="0.25">
      <c r="D859">
        <f t="shared" si="48"/>
        <v>856</v>
      </c>
      <c r="E859" s="187">
        <f t="shared" si="49"/>
        <v>120000</v>
      </c>
      <c r="F859" s="187">
        <f t="shared" si="50"/>
        <v>2.94067174838052E-24</v>
      </c>
    </row>
    <row r="860" spans="4:6" x14ac:dyDescent="0.25">
      <c r="D860">
        <f t="shared" si="48"/>
        <v>857</v>
      </c>
      <c r="E860" s="187">
        <f t="shared" si="49"/>
        <v>120000</v>
      </c>
      <c r="F860" s="187">
        <f t="shared" si="50"/>
        <v>2.7228442114634436E-24</v>
      </c>
    </row>
    <row r="861" spans="4:6" x14ac:dyDescent="0.25">
      <c r="D861">
        <f t="shared" si="48"/>
        <v>858</v>
      </c>
      <c r="E861" s="187">
        <f t="shared" si="49"/>
        <v>120000</v>
      </c>
      <c r="F861" s="187">
        <f t="shared" si="50"/>
        <v>2.5211520476513367E-24</v>
      </c>
    </row>
    <row r="862" spans="4:6" x14ac:dyDescent="0.25">
      <c r="D862">
        <f t="shared" ref="D862:D868" si="51">+D861+1</f>
        <v>859</v>
      </c>
      <c r="E862" s="187">
        <f t="shared" si="49"/>
        <v>120000</v>
      </c>
      <c r="F862" s="187">
        <f t="shared" si="50"/>
        <v>2.3344000441216085E-24</v>
      </c>
    </row>
    <row r="863" spans="4:6" x14ac:dyDescent="0.25">
      <c r="D863">
        <f t="shared" si="51"/>
        <v>860</v>
      </c>
      <c r="E863" s="187">
        <f t="shared" si="49"/>
        <v>120000</v>
      </c>
      <c r="F863" s="187">
        <f t="shared" si="50"/>
        <v>2.1614815223348226E-24</v>
      </c>
    </row>
    <row r="864" spans="4:6" x14ac:dyDescent="0.25">
      <c r="D864">
        <f t="shared" si="51"/>
        <v>861</v>
      </c>
      <c r="E864" s="187">
        <f t="shared" si="49"/>
        <v>120000</v>
      </c>
      <c r="F864" s="187">
        <f t="shared" si="50"/>
        <v>2.0013717799396505E-24</v>
      </c>
    </row>
    <row r="865" spans="4:6" x14ac:dyDescent="0.25">
      <c r="D865">
        <f t="shared" si="51"/>
        <v>862</v>
      </c>
      <c r="E865" s="187">
        <f t="shared" si="49"/>
        <v>120000</v>
      </c>
      <c r="F865" s="187">
        <f t="shared" si="50"/>
        <v>1.8531220184626388E-24</v>
      </c>
    </row>
    <row r="866" spans="4:6" x14ac:dyDescent="0.25">
      <c r="D866">
        <f t="shared" si="51"/>
        <v>863</v>
      </c>
      <c r="E866" s="187">
        <f t="shared" si="49"/>
        <v>120000</v>
      </c>
      <c r="F866" s="187">
        <f t="shared" si="50"/>
        <v>1.7158537207987397E-24</v>
      </c>
    </row>
    <row r="867" spans="4:6" x14ac:dyDescent="0.25">
      <c r="D867">
        <f t="shared" si="51"/>
        <v>864</v>
      </c>
      <c r="E867" s="187">
        <f t="shared" si="49"/>
        <v>120000</v>
      </c>
      <c r="F867" s="187">
        <f t="shared" si="50"/>
        <v>1.5887534451840181E-24</v>
      </c>
    </row>
    <row r="868" spans="4:6" x14ac:dyDescent="0.25">
      <c r="D868">
        <f t="shared" si="51"/>
        <v>865</v>
      </c>
      <c r="E868" s="187">
        <f t="shared" si="49"/>
        <v>120000</v>
      </c>
      <c r="F868" s="187">
        <f t="shared" si="50"/>
        <v>1.4710680048000168E-24</v>
      </c>
    </row>
    <row r="869" spans="4:6" x14ac:dyDescent="0.25">
      <c r="D869">
        <f>+D868+1</f>
        <v>866</v>
      </c>
      <c r="E869" s="187">
        <f t="shared" si="49"/>
        <v>120000</v>
      </c>
      <c r="F869" s="187">
        <f t="shared" si="50"/>
        <v>1.3621000044444599E-24</v>
      </c>
    </row>
    <row r="870" spans="4:6" x14ac:dyDescent="0.25">
      <c r="D870">
        <f t="shared" ref="D870:D933" si="52">+D869+1</f>
        <v>867</v>
      </c>
      <c r="E870" s="187">
        <f t="shared" si="49"/>
        <v>120000</v>
      </c>
      <c r="F870" s="187">
        <f t="shared" si="50"/>
        <v>1.2612037078189443E-24</v>
      </c>
    </row>
    <row r="871" spans="4:6" x14ac:dyDescent="0.25">
      <c r="D871">
        <f t="shared" si="52"/>
        <v>868</v>
      </c>
      <c r="E871" s="187">
        <f t="shared" si="49"/>
        <v>120000</v>
      </c>
      <c r="F871" s="187">
        <f t="shared" si="50"/>
        <v>1.1677812109434667E-24</v>
      </c>
    </row>
    <row r="872" spans="4:6" x14ac:dyDescent="0.25">
      <c r="D872">
        <f t="shared" si="52"/>
        <v>869</v>
      </c>
      <c r="E872" s="187">
        <f t="shared" si="49"/>
        <v>120000</v>
      </c>
      <c r="F872" s="187">
        <f t="shared" si="50"/>
        <v>1.0812788990217287E-24</v>
      </c>
    </row>
    <row r="873" spans="4:6" x14ac:dyDescent="0.25">
      <c r="D873">
        <f t="shared" si="52"/>
        <v>870</v>
      </c>
      <c r="E873" s="187">
        <f t="shared" si="49"/>
        <v>120000</v>
      </c>
      <c r="F873" s="187">
        <f t="shared" si="50"/>
        <v>1.0011841657608596E-24</v>
      </c>
    </row>
    <row r="874" spans="4:6" x14ac:dyDescent="0.25">
      <c r="D874">
        <f t="shared" si="52"/>
        <v>871</v>
      </c>
      <c r="E874" s="187">
        <f t="shared" si="49"/>
        <v>120000</v>
      </c>
      <c r="F874" s="187">
        <f t="shared" si="50"/>
        <v>9.2702237570449966E-25</v>
      </c>
    </row>
    <row r="875" spans="4:6" x14ac:dyDescent="0.25">
      <c r="D875">
        <f t="shared" si="52"/>
        <v>872</v>
      </c>
      <c r="E875" s="187">
        <f t="shared" si="49"/>
        <v>120000</v>
      </c>
      <c r="F875" s="187">
        <f t="shared" si="50"/>
        <v>8.583540515782404E-25</v>
      </c>
    </row>
    <row r="876" spans="4:6" x14ac:dyDescent="0.25">
      <c r="D876">
        <f t="shared" si="52"/>
        <v>873</v>
      </c>
      <c r="E876" s="187">
        <f t="shared" si="49"/>
        <v>120000</v>
      </c>
      <c r="F876" s="187">
        <f t="shared" si="50"/>
        <v>7.9477226997985225E-25</v>
      </c>
    </row>
    <row r="877" spans="4:6" x14ac:dyDescent="0.25">
      <c r="D877">
        <f t="shared" si="52"/>
        <v>874</v>
      </c>
      <c r="E877" s="187">
        <f t="shared" si="49"/>
        <v>120000</v>
      </c>
      <c r="F877" s="187">
        <f t="shared" si="50"/>
        <v>7.3590024998134472E-25</v>
      </c>
    </row>
    <row r="878" spans="4:6" x14ac:dyDescent="0.25">
      <c r="D878">
        <f t="shared" si="52"/>
        <v>875</v>
      </c>
      <c r="E878" s="187">
        <f t="shared" si="49"/>
        <v>120000</v>
      </c>
      <c r="F878" s="187">
        <f t="shared" si="50"/>
        <v>6.8138912035309694E-25</v>
      </c>
    </row>
    <row r="879" spans="4:6" x14ac:dyDescent="0.25">
      <c r="D879">
        <f t="shared" si="52"/>
        <v>876</v>
      </c>
      <c r="E879" s="187">
        <f t="shared" si="49"/>
        <v>120000</v>
      </c>
      <c r="F879" s="187">
        <f t="shared" si="50"/>
        <v>6.3091585217879331E-25</v>
      </c>
    </row>
    <row r="880" spans="4:6" x14ac:dyDescent="0.25">
      <c r="D880">
        <f t="shared" si="52"/>
        <v>877</v>
      </c>
      <c r="E880" s="187">
        <f t="shared" si="49"/>
        <v>120000</v>
      </c>
      <c r="F880" s="187">
        <f t="shared" si="50"/>
        <v>5.8418134460999385E-25</v>
      </c>
    </row>
    <row r="881" spans="4:6" x14ac:dyDescent="0.25">
      <c r="D881">
        <f t="shared" si="52"/>
        <v>878</v>
      </c>
      <c r="E881" s="187">
        <f t="shared" si="49"/>
        <v>120000</v>
      </c>
      <c r="F881" s="187">
        <f t="shared" si="50"/>
        <v>5.4090865241666096E-25</v>
      </c>
    </row>
    <row r="882" spans="4:6" x14ac:dyDescent="0.25">
      <c r="D882">
        <f t="shared" si="52"/>
        <v>879</v>
      </c>
      <c r="E882" s="187">
        <f t="shared" si="49"/>
        <v>120000</v>
      </c>
      <c r="F882" s="187">
        <f t="shared" si="50"/>
        <v>5.0084134483024149E-25</v>
      </c>
    </row>
    <row r="883" spans="4:6" x14ac:dyDescent="0.25">
      <c r="D883">
        <f t="shared" si="52"/>
        <v>880</v>
      </c>
      <c r="E883" s="187">
        <f t="shared" si="49"/>
        <v>120000</v>
      </c>
      <c r="F883" s="187">
        <f t="shared" si="50"/>
        <v>4.6374198595392727E-25</v>
      </c>
    </row>
    <row r="884" spans="4:6" x14ac:dyDescent="0.25">
      <c r="D884">
        <f t="shared" si="52"/>
        <v>881</v>
      </c>
      <c r="E884" s="187">
        <f t="shared" si="49"/>
        <v>120000</v>
      </c>
      <c r="F884" s="187">
        <f t="shared" si="50"/>
        <v>4.2939072773511793E-25</v>
      </c>
    </row>
    <row r="885" spans="4:6" x14ac:dyDescent="0.25">
      <c r="D885">
        <f t="shared" si="52"/>
        <v>882</v>
      </c>
      <c r="E885" s="187">
        <f t="shared" si="49"/>
        <v>120000</v>
      </c>
      <c r="F885" s="187">
        <f t="shared" si="50"/>
        <v>3.9758400716214614E-25</v>
      </c>
    </row>
    <row r="886" spans="4:6" x14ac:dyDescent="0.25">
      <c r="D886">
        <f t="shared" si="52"/>
        <v>883</v>
      </c>
      <c r="E886" s="187">
        <f t="shared" si="49"/>
        <v>120000</v>
      </c>
      <c r="F886" s="187">
        <f t="shared" si="50"/>
        <v>3.6813333996495007E-25</v>
      </c>
    </row>
    <row r="887" spans="4:6" x14ac:dyDescent="0.25">
      <c r="D887">
        <f>+D886+1</f>
        <v>884</v>
      </c>
      <c r="E887" s="187">
        <f t="shared" si="49"/>
        <v>120000</v>
      </c>
      <c r="F887" s="187">
        <f t="shared" si="50"/>
        <v>3.4086420367125011E-25</v>
      </c>
    </row>
    <row r="888" spans="4:6" x14ac:dyDescent="0.25">
      <c r="D888">
        <f t="shared" si="52"/>
        <v>885</v>
      </c>
      <c r="E888" s="187">
        <f t="shared" si="49"/>
        <v>120000</v>
      </c>
      <c r="F888" s="187">
        <f t="shared" si="50"/>
        <v>3.156150033993057E-25</v>
      </c>
    </row>
    <row r="889" spans="4:6" x14ac:dyDescent="0.25">
      <c r="D889">
        <f t="shared" si="52"/>
        <v>886</v>
      </c>
      <c r="E889" s="187">
        <f t="shared" si="49"/>
        <v>120000</v>
      </c>
      <c r="F889" s="187">
        <f t="shared" si="50"/>
        <v>2.9223611425861629E-25</v>
      </c>
    </row>
    <row r="890" spans="4:6" x14ac:dyDescent="0.25">
      <c r="D890">
        <f t="shared" si="52"/>
        <v>887</v>
      </c>
      <c r="E890" s="187">
        <f t="shared" si="49"/>
        <v>120000</v>
      </c>
      <c r="F890" s="187">
        <f t="shared" si="50"/>
        <v>2.7058899468390397E-25</v>
      </c>
    </row>
    <row r="891" spans="4:6" x14ac:dyDescent="0.25">
      <c r="D891">
        <f t="shared" si="52"/>
        <v>888</v>
      </c>
      <c r="E891" s="187">
        <f t="shared" si="49"/>
        <v>120000</v>
      </c>
      <c r="F891" s="187">
        <f t="shared" si="50"/>
        <v>2.5054536544805919E-25</v>
      </c>
    </row>
    <row r="892" spans="4:6" x14ac:dyDescent="0.25">
      <c r="D892">
        <f t="shared" si="52"/>
        <v>889</v>
      </c>
      <c r="E892" s="187">
        <f t="shared" si="49"/>
        <v>120000</v>
      </c>
      <c r="F892" s="187">
        <f t="shared" si="50"/>
        <v>2.3198644948894371E-25</v>
      </c>
    </row>
    <row r="893" spans="4:6" x14ac:dyDescent="0.25">
      <c r="D893">
        <f t="shared" si="52"/>
        <v>890</v>
      </c>
      <c r="E893" s="187">
        <f t="shared" si="49"/>
        <v>120000</v>
      </c>
      <c r="F893" s="187">
        <f t="shared" si="50"/>
        <v>2.1480226804531827E-25</v>
      </c>
    </row>
    <row r="894" spans="4:6" x14ac:dyDescent="0.25">
      <c r="D894">
        <f t="shared" si="52"/>
        <v>891</v>
      </c>
      <c r="E894" s="187">
        <f t="shared" si="49"/>
        <v>120000</v>
      </c>
      <c r="F894" s="187">
        <f t="shared" si="50"/>
        <v>1.9889098893085024E-25</v>
      </c>
    </row>
    <row r="895" spans="4:6" x14ac:dyDescent="0.25">
      <c r="D895">
        <f t="shared" si="52"/>
        <v>892</v>
      </c>
      <c r="E895" s="187">
        <f t="shared" si="49"/>
        <v>120000</v>
      </c>
      <c r="F895" s="187">
        <f t="shared" si="50"/>
        <v>1.8415832308412059E-25</v>
      </c>
    </row>
    <row r="896" spans="4:6" x14ac:dyDescent="0.25">
      <c r="D896">
        <f t="shared" si="52"/>
        <v>893</v>
      </c>
      <c r="E896" s="187">
        <f t="shared" si="49"/>
        <v>120000</v>
      </c>
      <c r="F896" s="187">
        <f t="shared" si="50"/>
        <v>1.7051696581863013E-25</v>
      </c>
    </row>
    <row r="897" spans="4:6" x14ac:dyDescent="0.25">
      <c r="D897">
        <f t="shared" si="52"/>
        <v>894</v>
      </c>
      <c r="E897" s="187">
        <f t="shared" si="49"/>
        <v>120000</v>
      </c>
      <c r="F897" s="187">
        <f t="shared" si="50"/>
        <v>1.5788607946169457E-25</v>
      </c>
    </row>
    <row r="898" spans="4:6" x14ac:dyDescent="0.25">
      <c r="D898">
        <f t="shared" si="52"/>
        <v>895</v>
      </c>
      <c r="E898" s="187">
        <f t="shared" si="49"/>
        <v>120000</v>
      </c>
      <c r="F898" s="187">
        <f t="shared" si="50"/>
        <v>1.4619081431638381E-25</v>
      </c>
    </row>
    <row r="899" spans="4:6" x14ac:dyDescent="0.25">
      <c r="D899">
        <f t="shared" si="52"/>
        <v>896</v>
      </c>
      <c r="E899" s="187">
        <f t="shared" si="49"/>
        <v>120000</v>
      </c>
      <c r="F899" s="187">
        <f t="shared" si="50"/>
        <v>1.353618651077628E-25</v>
      </c>
    </row>
    <row r="900" spans="4:6" x14ac:dyDescent="0.25">
      <c r="D900">
        <f t="shared" si="52"/>
        <v>897</v>
      </c>
      <c r="E900" s="187">
        <f t="shared" si="49"/>
        <v>120000</v>
      </c>
      <c r="F900" s="187">
        <f t="shared" si="50"/>
        <v>1.2533506028496556E-25</v>
      </c>
    </row>
    <row r="901" spans="4:6" x14ac:dyDescent="0.25">
      <c r="D901">
        <f t="shared" si="52"/>
        <v>898</v>
      </c>
      <c r="E901" s="187">
        <f t="shared" si="49"/>
        <v>120000</v>
      </c>
      <c r="F901" s="187">
        <f t="shared" si="50"/>
        <v>1.1605098174533847E-25</v>
      </c>
    </row>
    <row r="902" spans="4:6" x14ac:dyDescent="0.25">
      <c r="D902">
        <f t="shared" si="52"/>
        <v>899</v>
      </c>
      <c r="E902" s="187">
        <f t="shared" ref="E902:E965" si="53">+E901</f>
        <v>120000</v>
      </c>
      <c r="F902" s="187">
        <f t="shared" ref="F902:F965" si="54">E902/(1+$B$5)^D902</f>
        <v>1.0745461272716524E-25</v>
      </c>
    </row>
    <row r="903" spans="4:6" x14ac:dyDescent="0.25">
      <c r="D903">
        <f t="shared" si="52"/>
        <v>900</v>
      </c>
      <c r="E903" s="187">
        <f t="shared" si="53"/>
        <v>120000</v>
      </c>
      <c r="F903" s="187">
        <f t="shared" si="54"/>
        <v>9.9495011784412248E-26</v>
      </c>
    </row>
    <row r="904" spans="4:6" x14ac:dyDescent="0.25">
      <c r="D904">
        <f t="shared" si="52"/>
        <v>901</v>
      </c>
      <c r="E904" s="187">
        <f t="shared" si="53"/>
        <v>120000</v>
      </c>
      <c r="F904" s="187">
        <f t="shared" si="54"/>
        <v>9.2125010911492818E-26</v>
      </c>
    </row>
    <row r="905" spans="4:6" x14ac:dyDescent="0.25">
      <c r="D905">
        <f>+D904+1</f>
        <v>902</v>
      </c>
      <c r="E905" s="187">
        <f t="shared" si="53"/>
        <v>120000</v>
      </c>
      <c r="F905" s="187">
        <f t="shared" si="54"/>
        <v>8.5300936029160018E-26</v>
      </c>
    </row>
    <row r="906" spans="4:6" x14ac:dyDescent="0.25">
      <c r="D906">
        <f t="shared" si="52"/>
        <v>903</v>
      </c>
      <c r="E906" s="187">
        <f t="shared" si="53"/>
        <v>120000</v>
      </c>
      <c r="F906" s="187">
        <f t="shared" si="54"/>
        <v>7.8982348175148153E-26</v>
      </c>
    </row>
    <row r="907" spans="4:6" x14ac:dyDescent="0.25">
      <c r="D907">
        <f t="shared" si="52"/>
        <v>904</v>
      </c>
      <c r="E907" s="187">
        <f t="shared" si="53"/>
        <v>120000</v>
      </c>
      <c r="F907" s="187">
        <f t="shared" si="54"/>
        <v>7.3131803865877923E-26</v>
      </c>
    </row>
    <row r="908" spans="4:6" x14ac:dyDescent="0.25">
      <c r="D908">
        <f t="shared" si="52"/>
        <v>905</v>
      </c>
      <c r="E908" s="187">
        <f t="shared" si="53"/>
        <v>120000</v>
      </c>
      <c r="F908" s="187">
        <f t="shared" si="54"/>
        <v>6.7714633209146226E-26</v>
      </c>
    </row>
    <row r="909" spans="4:6" x14ac:dyDescent="0.25">
      <c r="D909">
        <f t="shared" si="52"/>
        <v>906</v>
      </c>
      <c r="E909" s="187">
        <f t="shared" si="53"/>
        <v>120000</v>
      </c>
      <c r="F909" s="187">
        <f t="shared" si="54"/>
        <v>6.2698734452913165E-26</v>
      </c>
    </row>
    <row r="910" spans="4:6" x14ac:dyDescent="0.25">
      <c r="D910">
        <f t="shared" si="52"/>
        <v>907</v>
      </c>
      <c r="E910" s="187">
        <f t="shared" si="53"/>
        <v>120000</v>
      </c>
      <c r="F910" s="187">
        <f t="shared" si="54"/>
        <v>5.8054383752697373E-26</v>
      </c>
    </row>
    <row r="911" spans="4:6" x14ac:dyDescent="0.25">
      <c r="D911">
        <f t="shared" si="52"/>
        <v>908</v>
      </c>
      <c r="E911" s="187">
        <f t="shared" si="53"/>
        <v>120000</v>
      </c>
      <c r="F911" s="187">
        <f t="shared" si="54"/>
        <v>5.3754059030275347E-26</v>
      </c>
    </row>
    <row r="912" spans="4:6" x14ac:dyDescent="0.25">
      <c r="D912">
        <f t="shared" si="52"/>
        <v>909</v>
      </c>
      <c r="E912" s="187">
        <f t="shared" si="53"/>
        <v>120000</v>
      </c>
      <c r="F912" s="187">
        <f t="shared" si="54"/>
        <v>4.9772276879884577E-26</v>
      </c>
    </row>
    <row r="913" spans="4:6" x14ac:dyDescent="0.25">
      <c r="D913">
        <f t="shared" si="52"/>
        <v>910</v>
      </c>
      <c r="E913" s="187">
        <f t="shared" si="53"/>
        <v>120000</v>
      </c>
      <c r="F913" s="187">
        <f t="shared" si="54"/>
        <v>4.6085441555448673E-26</v>
      </c>
    </row>
    <row r="914" spans="4:6" x14ac:dyDescent="0.25">
      <c r="D914">
        <f t="shared" si="52"/>
        <v>911</v>
      </c>
      <c r="E914" s="187">
        <f t="shared" si="53"/>
        <v>120000</v>
      </c>
      <c r="F914" s="187">
        <f t="shared" si="54"/>
        <v>4.2671705143933952E-26</v>
      </c>
    </row>
    <row r="915" spans="4:6" x14ac:dyDescent="0.25">
      <c r="D915">
        <f t="shared" si="52"/>
        <v>912</v>
      </c>
      <c r="E915" s="187">
        <f t="shared" si="53"/>
        <v>120000</v>
      </c>
      <c r="F915" s="187">
        <f t="shared" si="54"/>
        <v>3.9510838096235144E-26</v>
      </c>
    </row>
    <row r="916" spans="4:6" x14ac:dyDescent="0.25">
      <c r="D916">
        <f t="shared" si="52"/>
        <v>913</v>
      </c>
      <c r="E916" s="187">
        <f t="shared" si="53"/>
        <v>120000</v>
      </c>
      <c r="F916" s="187">
        <f t="shared" si="54"/>
        <v>3.6584109348365879E-26</v>
      </c>
    </row>
    <row r="917" spans="4:6" x14ac:dyDescent="0.25">
      <c r="D917">
        <f t="shared" si="52"/>
        <v>914</v>
      </c>
      <c r="E917" s="187">
        <f t="shared" si="53"/>
        <v>120000</v>
      </c>
      <c r="F917" s="187">
        <f t="shared" si="54"/>
        <v>3.3874175322560992E-26</v>
      </c>
    </row>
    <row r="918" spans="4:6" x14ac:dyDescent="0.25">
      <c r="D918">
        <f t="shared" si="52"/>
        <v>915</v>
      </c>
      <c r="E918" s="187">
        <f t="shared" si="53"/>
        <v>120000</v>
      </c>
      <c r="F918" s="187">
        <f t="shared" si="54"/>
        <v>3.1364977150519432E-26</v>
      </c>
    </row>
    <row r="919" spans="4:6" x14ac:dyDescent="0.25">
      <c r="D919">
        <f t="shared" si="52"/>
        <v>916</v>
      </c>
      <c r="E919" s="187">
        <f t="shared" si="53"/>
        <v>120000</v>
      </c>
      <c r="F919" s="187">
        <f t="shared" si="54"/>
        <v>2.9041645509740219E-26</v>
      </c>
    </row>
    <row r="920" spans="4:6" x14ac:dyDescent="0.25">
      <c r="D920">
        <f t="shared" si="52"/>
        <v>917</v>
      </c>
      <c r="E920" s="187">
        <f t="shared" si="53"/>
        <v>120000</v>
      </c>
      <c r="F920" s="187">
        <f t="shared" si="54"/>
        <v>2.6890412509018718E-26</v>
      </c>
    </row>
    <row r="921" spans="4:6" x14ac:dyDescent="0.25">
      <c r="D921">
        <f t="shared" si="52"/>
        <v>918</v>
      </c>
      <c r="E921" s="187">
        <f t="shared" si="53"/>
        <v>120000</v>
      </c>
      <c r="F921" s="187">
        <f t="shared" si="54"/>
        <v>2.489853010094325E-26</v>
      </c>
    </row>
    <row r="922" spans="4:6" x14ac:dyDescent="0.25">
      <c r="D922">
        <f t="shared" si="52"/>
        <v>919</v>
      </c>
      <c r="E922" s="187">
        <f t="shared" si="53"/>
        <v>120000</v>
      </c>
      <c r="F922" s="187">
        <f t="shared" si="54"/>
        <v>2.3054194537910419E-26</v>
      </c>
    </row>
    <row r="923" spans="4:6" x14ac:dyDescent="0.25">
      <c r="D923">
        <f>+D922+1</f>
        <v>920</v>
      </c>
      <c r="E923" s="187">
        <f t="shared" si="53"/>
        <v>120000</v>
      </c>
      <c r="F923" s="187">
        <f t="shared" si="54"/>
        <v>2.134647642399113E-26</v>
      </c>
    </row>
    <row r="924" spans="4:6" x14ac:dyDescent="0.25">
      <c r="D924">
        <f t="shared" si="52"/>
        <v>921</v>
      </c>
      <c r="E924" s="187">
        <f t="shared" si="53"/>
        <v>120000</v>
      </c>
      <c r="F924" s="187">
        <f t="shared" si="54"/>
        <v>1.9765255948139929E-26</v>
      </c>
    </row>
    <row r="925" spans="4:6" x14ac:dyDescent="0.25">
      <c r="D925">
        <f t="shared" si="52"/>
        <v>922</v>
      </c>
      <c r="E925" s="187">
        <f t="shared" si="53"/>
        <v>120000</v>
      </c>
      <c r="F925" s="187">
        <f t="shared" si="54"/>
        <v>1.8301162914944381E-26</v>
      </c>
    </row>
    <row r="926" spans="4:6" x14ac:dyDescent="0.25">
      <c r="D926">
        <f t="shared" si="52"/>
        <v>923</v>
      </c>
      <c r="E926" s="187">
        <f t="shared" si="53"/>
        <v>120000</v>
      </c>
      <c r="F926" s="187">
        <f t="shared" si="54"/>
        <v>1.6945521217541093E-26</v>
      </c>
    </row>
    <row r="927" spans="4:6" x14ac:dyDescent="0.25">
      <c r="D927">
        <f t="shared" si="52"/>
        <v>924</v>
      </c>
      <c r="E927" s="187">
        <f t="shared" si="53"/>
        <v>120000</v>
      </c>
      <c r="F927" s="187">
        <f t="shared" si="54"/>
        <v>1.569029742364916E-26</v>
      </c>
    </row>
    <row r="928" spans="4:6" x14ac:dyDescent="0.25">
      <c r="D928">
        <f t="shared" si="52"/>
        <v>925</v>
      </c>
      <c r="E928" s="187">
        <f t="shared" si="53"/>
        <v>120000</v>
      </c>
      <c r="F928" s="187">
        <f t="shared" si="54"/>
        <v>1.4528053170045518E-26</v>
      </c>
    </row>
    <row r="929" spans="4:6" x14ac:dyDescent="0.25">
      <c r="D929">
        <f t="shared" si="52"/>
        <v>926</v>
      </c>
      <c r="E929" s="187">
        <f t="shared" si="53"/>
        <v>120000</v>
      </c>
      <c r="F929" s="187">
        <f t="shared" si="54"/>
        <v>1.3451901083375477E-26</v>
      </c>
    </row>
    <row r="930" spans="4:6" x14ac:dyDescent="0.25">
      <c r="D930">
        <f t="shared" si="52"/>
        <v>927</v>
      </c>
      <c r="E930" s="187">
        <f t="shared" si="53"/>
        <v>120000</v>
      </c>
      <c r="F930" s="187">
        <f t="shared" si="54"/>
        <v>1.2455463966088403E-26</v>
      </c>
    </row>
    <row r="931" spans="4:6" x14ac:dyDescent="0.25">
      <c r="D931">
        <f t="shared" si="52"/>
        <v>928</v>
      </c>
      <c r="E931" s="187">
        <f t="shared" si="53"/>
        <v>120000</v>
      </c>
      <c r="F931" s="187">
        <f t="shared" si="54"/>
        <v>1.1532837005637412E-26</v>
      </c>
    </row>
    <row r="932" spans="4:6" x14ac:dyDescent="0.25">
      <c r="D932">
        <f t="shared" si="52"/>
        <v>929</v>
      </c>
      <c r="E932" s="187">
        <f t="shared" si="53"/>
        <v>120000</v>
      </c>
      <c r="F932" s="187">
        <f t="shared" si="54"/>
        <v>1.0678552782997604E-26</v>
      </c>
    </row>
    <row r="933" spans="4:6" x14ac:dyDescent="0.25">
      <c r="D933">
        <f t="shared" si="52"/>
        <v>930</v>
      </c>
      <c r="E933" s="187">
        <f t="shared" si="53"/>
        <v>120000</v>
      </c>
      <c r="F933" s="187">
        <f t="shared" si="54"/>
        <v>9.8875488731459291E-27</v>
      </c>
    </row>
    <row r="934" spans="4:6" x14ac:dyDescent="0.25">
      <c r="D934">
        <f t="shared" ref="D934:D940" si="55">+D933+1</f>
        <v>931</v>
      </c>
      <c r="E934" s="187">
        <f t="shared" si="53"/>
        <v>120000</v>
      </c>
      <c r="F934" s="187">
        <f t="shared" si="54"/>
        <v>9.155137845505489E-27</v>
      </c>
    </row>
    <row r="935" spans="4:6" x14ac:dyDescent="0.25">
      <c r="D935">
        <f t="shared" si="55"/>
        <v>932</v>
      </c>
      <c r="E935" s="187">
        <f t="shared" si="53"/>
        <v>120000</v>
      </c>
      <c r="F935" s="187">
        <f t="shared" si="54"/>
        <v>8.4769794865791547E-27</v>
      </c>
    </row>
    <row r="936" spans="4:6" x14ac:dyDescent="0.25">
      <c r="D936">
        <f t="shared" si="55"/>
        <v>933</v>
      </c>
      <c r="E936" s="187">
        <f t="shared" si="53"/>
        <v>120000</v>
      </c>
      <c r="F936" s="187">
        <f t="shared" si="54"/>
        <v>7.8490550801658831E-27</v>
      </c>
    </row>
    <row r="937" spans="4:6" x14ac:dyDescent="0.25">
      <c r="D937">
        <f t="shared" si="55"/>
        <v>934</v>
      </c>
      <c r="E937" s="187">
        <f t="shared" si="53"/>
        <v>120000</v>
      </c>
      <c r="F937" s="187">
        <f t="shared" si="54"/>
        <v>7.267643592746188E-27</v>
      </c>
    </row>
    <row r="938" spans="4:6" x14ac:dyDescent="0.25">
      <c r="D938">
        <f t="shared" si="55"/>
        <v>935</v>
      </c>
      <c r="E938" s="187">
        <f t="shared" si="53"/>
        <v>120000</v>
      </c>
      <c r="F938" s="187">
        <f t="shared" si="54"/>
        <v>6.7292996229131373E-27</v>
      </c>
    </row>
    <row r="939" spans="4:6" x14ac:dyDescent="0.25">
      <c r="D939">
        <f t="shared" si="55"/>
        <v>936</v>
      </c>
      <c r="E939" s="187">
        <f t="shared" si="53"/>
        <v>120000</v>
      </c>
      <c r="F939" s="187">
        <f t="shared" si="54"/>
        <v>6.2308329841788305E-27</v>
      </c>
    </row>
    <row r="940" spans="4:6" x14ac:dyDescent="0.25">
      <c r="D940">
        <f t="shared" si="55"/>
        <v>937</v>
      </c>
      <c r="E940" s="187">
        <f t="shared" si="53"/>
        <v>120000</v>
      </c>
      <c r="F940" s="187">
        <f t="shared" si="54"/>
        <v>5.7692898001655843E-27</v>
      </c>
    </row>
    <row r="941" spans="4:6" x14ac:dyDescent="0.25">
      <c r="D941">
        <f>+D940+1</f>
        <v>938</v>
      </c>
      <c r="E941" s="187">
        <f t="shared" si="53"/>
        <v>120000</v>
      </c>
      <c r="F941" s="187">
        <f t="shared" si="54"/>
        <v>5.3419350001533188E-27</v>
      </c>
    </row>
    <row r="942" spans="4:6" x14ac:dyDescent="0.25">
      <c r="D942">
        <f t="shared" ref="D942:D1005" si="56">+D941+1</f>
        <v>939</v>
      </c>
      <c r="E942" s="187">
        <f t="shared" si="53"/>
        <v>120000</v>
      </c>
      <c r="F942" s="187">
        <f t="shared" si="54"/>
        <v>4.9462361112530721E-27</v>
      </c>
    </row>
    <row r="943" spans="4:6" x14ac:dyDescent="0.25">
      <c r="D943">
        <f t="shared" si="56"/>
        <v>940</v>
      </c>
      <c r="E943" s="187">
        <f t="shared" si="53"/>
        <v>120000</v>
      </c>
      <c r="F943" s="187">
        <f t="shared" si="54"/>
        <v>4.5798482511602521E-27</v>
      </c>
    </row>
    <row r="944" spans="4:6" x14ac:dyDescent="0.25">
      <c r="D944">
        <f t="shared" si="56"/>
        <v>941</v>
      </c>
      <c r="E944" s="187">
        <f t="shared" si="53"/>
        <v>120000</v>
      </c>
      <c r="F944" s="187">
        <f t="shared" si="54"/>
        <v>4.2406002325557881E-27</v>
      </c>
    </row>
    <row r="945" spans="4:6" x14ac:dyDescent="0.25">
      <c r="D945">
        <f t="shared" si="56"/>
        <v>942</v>
      </c>
      <c r="E945" s="187">
        <f t="shared" si="53"/>
        <v>120000</v>
      </c>
      <c r="F945" s="187">
        <f t="shared" si="54"/>
        <v>3.9264816968109149E-27</v>
      </c>
    </row>
    <row r="946" spans="4:6" x14ac:dyDescent="0.25">
      <c r="D946">
        <f t="shared" si="56"/>
        <v>943</v>
      </c>
      <c r="E946" s="187">
        <f t="shared" si="53"/>
        <v>120000</v>
      </c>
      <c r="F946" s="187">
        <f t="shared" si="54"/>
        <v>3.635631200750847E-27</v>
      </c>
    </row>
    <row r="947" spans="4:6" x14ac:dyDescent="0.25">
      <c r="D947">
        <f t="shared" si="56"/>
        <v>944</v>
      </c>
      <c r="E947" s="187">
        <f t="shared" si="53"/>
        <v>120000</v>
      </c>
      <c r="F947" s="187">
        <f t="shared" si="54"/>
        <v>3.3663251858804137E-27</v>
      </c>
    </row>
    <row r="948" spans="4:6" x14ac:dyDescent="0.25">
      <c r="D948">
        <f t="shared" si="56"/>
        <v>945</v>
      </c>
      <c r="E948" s="187">
        <f t="shared" si="53"/>
        <v>120000</v>
      </c>
      <c r="F948" s="187">
        <f t="shared" si="54"/>
        <v>3.1169677647040868E-27</v>
      </c>
    </row>
    <row r="949" spans="4:6" x14ac:dyDescent="0.25">
      <c r="D949">
        <f t="shared" si="56"/>
        <v>946</v>
      </c>
      <c r="E949" s="187">
        <f t="shared" si="53"/>
        <v>120000</v>
      </c>
      <c r="F949" s="187">
        <f t="shared" si="54"/>
        <v>2.886081263614895E-27</v>
      </c>
    </row>
    <row r="950" spans="4:6" x14ac:dyDescent="0.25">
      <c r="D950">
        <f t="shared" si="56"/>
        <v>947</v>
      </c>
      <c r="E950" s="187">
        <f t="shared" si="53"/>
        <v>120000</v>
      </c>
      <c r="F950" s="187">
        <f t="shared" si="54"/>
        <v>2.6722974663100878E-27</v>
      </c>
    </row>
    <row r="951" spans="4:6" x14ac:dyDescent="0.25">
      <c r="D951">
        <f t="shared" si="56"/>
        <v>948</v>
      </c>
      <c r="E951" s="187">
        <f t="shared" si="53"/>
        <v>120000</v>
      </c>
      <c r="F951" s="187">
        <f t="shared" si="54"/>
        <v>2.474349505842674E-27</v>
      </c>
    </row>
    <row r="952" spans="4:6" x14ac:dyDescent="0.25">
      <c r="D952">
        <f t="shared" si="56"/>
        <v>949</v>
      </c>
      <c r="E952" s="187">
        <f t="shared" si="53"/>
        <v>120000</v>
      </c>
      <c r="F952" s="187">
        <f t="shared" si="54"/>
        <v>2.2910643572617351E-27</v>
      </c>
    </row>
    <row r="953" spans="4:6" x14ac:dyDescent="0.25">
      <c r="D953">
        <f t="shared" si="56"/>
        <v>950</v>
      </c>
      <c r="E953" s="187">
        <f t="shared" si="53"/>
        <v>120000</v>
      </c>
      <c r="F953" s="187">
        <f t="shared" si="54"/>
        <v>2.1213558863534576E-27</v>
      </c>
    </row>
    <row r="954" spans="4:6" x14ac:dyDescent="0.25">
      <c r="D954">
        <f t="shared" si="56"/>
        <v>951</v>
      </c>
      <c r="E954" s="187">
        <f t="shared" si="53"/>
        <v>120000</v>
      </c>
      <c r="F954" s="187">
        <f t="shared" si="54"/>
        <v>1.964218413290239E-27</v>
      </c>
    </row>
    <row r="955" spans="4:6" x14ac:dyDescent="0.25">
      <c r="D955">
        <f t="shared" si="56"/>
        <v>952</v>
      </c>
      <c r="E955" s="187">
        <f t="shared" si="53"/>
        <v>120000</v>
      </c>
      <c r="F955" s="187">
        <f t="shared" si="54"/>
        <v>1.8187207530465173E-27</v>
      </c>
    </row>
    <row r="956" spans="4:6" x14ac:dyDescent="0.25">
      <c r="D956">
        <f t="shared" si="56"/>
        <v>953</v>
      </c>
      <c r="E956" s="187">
        <f t="shared" si="53"/>
        <v>120000</v>
      </c>
      <c r="F956" s="187">
        <f t="shared" si="54"/>
        <v>1.6840006972652935E-27</v>
      </c>
    </row>
    <row r="957" spans="4:6" x14ac:dyDescent="0.25">
      <c r="D957">
        <f t="shared" si="56"/>
        <v>954</v>
      </c>
      <c r="E957" s="187">
        <f t="shared" si="53"/>
        <v>120000</v>
      </c>
      <c r="F957" s="187">
        <f t="shared" si="54"/>
        <v>1.5592599048752719E-27</v>
      </c>
    </row>
    <row r="958" spans="4:6" x14ac:dyDescent="0.25">
      <c r="D958">
        <f t="shared" si="56"/>
        <v>955</v>
      </c>
      <c r="E958" s="187">
        <f t="shared" si="53"/>
        <v>120000</v>
      </c>
      <c r="F958" s="187">
        <f t="shared" si="54"/>
        <v>1.4437591711808075E-27</v>
      </c>
    </row>
    <row r="959" spans="4:6" x14ac:dyDescent="0.25">
      <c r="D959">
        <f>+D958+1</f>
        <v>956</v>
      </c>
      <c r="E959" s="187">
        <f t="shared" si="53"/>
        <v>120000</v>
      </c>
      <c r="F959" s="187">
        <f t="shared" si="54"/>
        <v>1.3368140473896365E-27</v>
      </c>
    </row>
    <row r="960" spans="4:6" x14ac:dyDescent="0.25">
      <c r="D960">
        <f t="shared" si="56"/>
        <v>957</v>
      </c>
      <c r="E960" s="187">
        <f t="shared" si="53"/>
        <v>120000</v>
      </c>
      <c r="F960" s="187">
        <f t="shared" si="54"/>
        <v>1.2377907846200338E-27</v>
      </c>
    </row>
    <row r="961" spans="4:6" x14ac:dyDescent="0.25">
      <c r="D961">
        <f t="shared" si="56"/>
        <v>958</v>
      </c>
      <c r="E961" s="187">
        <f t="shared" si="53"/>
        <v>120000</v>
      </c>
      <c r="F961" s="187">
        <f t="shared" si="54"/>
        <v>1.1461025783518829E-27</v>
      </c>
    </row>
    <row r="962" spans="4:6" x14ac:dyDescent="0.25">
      <c r="D962">
        <f t="shared" si="56"/>
        <v>959</v>
      </c>
      <c r="E962" s="187">
        <f t="shared" si="53"/>
        <v>120000</v>
      </c>
      <c r="F962" s="187">
        <f t="shared" si="54"/>
        <v>1.0612060910665581E-27</v>
      </c>
    </row>
    <row r="963" spans="4:6" x14ac:dyDescent="0.25">
      <c r="D963">
        <f t="shared" si="56"/>
        <v>960</v>
      </c>
      <c r="E963" s="187">
        <f t="shared" si="53"/>
        <v>120000</v>
      </c>
      <c r="F963" s="187">
        <f t="shared" si="54"/>
        <v>9.8259823246903512E-28</v>
      </c>
    </row>
    <row r="964" spans="4:6" x14ac:dyDescent="0.25">
      <c r="D964">
        <f t="shared" si="56"/>
        <v>961</v>
      </c>
      <c r="E964" s="187">
        <f t="shared" si="53"/>
        <v>120000</v>
      </c>
      <c r="F964" s="187">
        <f t="shared" si="54"/>
        <v>9.0981317821206954E-28</v>
      </c>
    </row>
    <row r="965" spans="4:6" x14ac:dyDescent="0.25">
      <c r="D965">
        <f t="shared" si="56"/>
        <v>962</v>
      </c>
      <c r="E965" s="187">
        <f t="shared" si="53"/>
        <v>120000</v>
      </c>
      <c r="F965" s="187">
        <f t="shared" si="54"/>
        <v>8.4241960945561998E-28</v>
      </c>
    </row>
    <row r="966" spans="4:6" x14ac:dyDescent="0.25">
      <c r="D966">
        <f t="shared" si="56"/>
        <v>963</v>
      </c>
      <c r="E966" s="187">
        <f t="shared" ref="E966:E1029" si="57">+E965</f>
        <v>120000</v>
      </c>
      <c r="F966" s="187">
        <f t="shared" ref="F966:F1029" si="58">E966/(1+$B$5)^D966</f>
        <v>7.8001815690335167E-28</v>
      </c>
    </row>
    <row r="967" spans="4:6" x14ac:dyDescent="0.25">
      <c r="D967">
        <f t="shared" si="56"/>
        <v>964</v>
      </c>
      <c r="E967" s="187">
        <f t="shared" si="57"/>
        <v>120000</v>
      </c>
      <c r="F967" s="187">
        <f t="shared" si="58"/>
        <v>7.2223903416977013E-28</v>
      </c>
    </row>
    <row r="968" spans="4:6" x14ac:dyDescent="0.25">
      <c r="D968">
        <f t="shared" si="56"/>
        <v>965</v>
      </c>
      <c r="E968" s="187">
        <f t="shared" si="57"/>
        <v>120000</v>
      </c>
      <c r="F968" s="187">
        <f t="shared" si="58"/>
        <v>6.6873984645349093E-28</v>
      </c>
    </row>
    <row r="969" spans="4:6" x14ac:dyDescent="0.25">
      <c r="D969">
        <f t="shared" si="56"/>
        <v>966</v>
      </c>
      <c r="E969" s="187">
        <f t="shared" si="57"/>
        <v>120000</v>
      </c>
      <c r="F969" s="187">
        <f t="shared" si="58"/>
        <v>6.1920356153100998E-28</v>
      </c>
    </row>
    <row r="970" spans="4:6" x14ac:dyDescent="0.25">
      <c r="D970">
        <f t="shared" si="56"/>
        <v>967</v>
      </c>
      <c r="E970" s="187">
        <f t="shared" si="57"/>
        <v>120000</v>
      </c>
      <c r="F970" s="187">
        <f t="shared" si="58"/>
        <v>5.7333663104723144E-28</v>
      </c>
    </row>
    <row r="971" spans="4:6" x14ac:dyDescent="0.25">
      <c r="D971">
        <f t="shared" si="56"/>
        <v>968</v>
      </c>
      <c r="E971" s="187">
        <f t="shared" si="57"/>
        <v>120000</v>
      </c>
      <c r="F971" s="187">
        <f t="shared" si="58"/>
        <v>5.3086725096965872E-28</v>
      </c>
    </row>
    <row r="972" spans="4:6" x14ac:dyDescent="0.25">
      <c r="D972">
        <f t="shared" si="56"/>
        <v>969</v>
      </c>
      <c r="E972" s="187">
        <f t="shared" si="57"/>
        <v>120000</v>
      </c>
      <c r="F972" s="187">
        <f t="shared" si="58"/>
        <v>4.9154375089783202E-28</v>
      </c>
    </row>
    <row r="973" spans="4:6" x14ac:dyDescent="0.25">
      <c r="D973">
        <f t="shared" si="56"/>
        <v>970</v>
      </c>
      <c r="E973" s="187">
        <f t="shared" si="57"/>
        <v>120000</v>
      </c>
      <c r="F973" s="187">
        <f t="shared" si="58"/>
        <v>4.5513310268317778E-28</v>
      </c>
    </row>
    <row r="974" spans="4:6" x14ac:dyDescent="0.25">
      <c r="D974">
        <f t="shared" si="56"/>
        <v>971</v>
      </c>
      <c r="E974" s="187">
        <f t="shared" si="57"/>
        <v>120000</v>
      </c>
      <c r="F974" s="187">
        <f t="shared" si="58"/>
        <v>4.2141953952146093E-28</v>
      </c>
    </row>
    <row r="975" spans="4:6" x14ac:dyDescent="0.25">
      <c r="D975">
        <f t="shared" si="56"/>
        <v>972</v>
      </c>
      <c r="E975" s="187">
        <f t="shared" si="57"/>
        <v>120000</v>
      </c>
      <c r="F975" s="187">
        <f t="shared" si="58"/>
        <v>3.9020327733468614E-28</v>
      </c>
    </row>
    <row r="976" spans="4:6" x14ac:dyDescent="0.25">
      <c r="D976">
        <f t="shared" si="56"/>
        <v>973</v>
      </c>
      <c r="E976" s="187">
        <f t="shared" si="57"/>
        <v>120000</v>
      </c>
      <c r="F976" s="187">
        <f t="shared" si="58"/>
        <v>3.6129933086545013E-28</v>
      </c>
    </row>
    <row r="977" spans="4:6" x14ac:dyDescent="0.25">
      <c r="D977">
        <f>+D976+1</f>
        <v>974</v>
      </c>
      <c r="E977" s="187">
        <f t="shared" si="57"/>
        <v>120000</v>
      </c>
      <c r="F977" s="187">
        <f t="shared" si="58"/>
        <v>3.3453641746800928E-28</v>
      </c>
    </row>
    <row r="978" spans="4:6" x14ac:dyDescent="0.25">
      <c r="D978">
        <f t="shared" si="56"/>
        <v>975</v>
      </c>
      <c r="E978" s="187">
        <f t="shared" si="57"/>
        <v>120000</v>
      </c>
      <c r="F978" s="187">
        <f t="shared" si="58"/>
        <v>3.0975594210000853E-28</v>
      </c>
    </row>
    <row r="979" spans="4:6" x14ac:dyDescent="0.25">
      <c r="D979">
        <f t="shared" si="56"/>
        <v>976</v>
      </c>
      <c r="E979" s="187">
        <f t="shared" si="57"/>
        <v>120000</v>
      </c>
      <c r="F979" s="187">
        <f t="shared" si="58"/>
        <v>2.8681105750000796E-28</v>
      </c>
    </row>
    <row r="980" spans="4:6" x14ac:dyDescent="0.25">
      <c r="D980">
        <f t="shared" si="56"/>
        <v>977</v>
      </c>
      <c r="E980" s="187">
        <f t="shared" si="57"/>
        <v>120000</v>
      </c>
      <c r="F980" s="187">
        <f t="shared" si="58"/>
        <v>2.6556579398148884E-28</v>
      </c>
    </row>
    <row r="981" spans="4:6" x14ac:dyDescent="0.25">
      <c r="D981">
        <f t="shared" si="56"/>
        <v>978</v>
      </c>
      <c r="E981" s="187">
        <f t="shared" si="57"/>
        <v>120000</v>
      </c>
      <c r="F981" s="187">
        <f t="shared" si="58"/>
        <v>2.4589425368656373E-28</v>
      </c>
    </row>
    <row r="982" spans="4:6" x14ac:dyDescent="0.25">
      <c r="D982">
        <f t="shared" si="56"/>
        <v>979</v>
      </c>
      <c r="E982" s="187">
        <f t="shared" si="57"/>
        <v>120000</v>
      </c>
      <c r="F982" s="187">
        <f t="shared" si="58"/>
        <v>2.2767986452459595E-28</v>
      </c>
    </row>
    <row r="983" spans="4:6" x14ac:dyDescent="0.25">
      <c r="D983">
        <f t="shared" si="56"/>
        <v>980</v>
      </c>
      <c r="E983" s="187">
        <f t="shared" si="57"/>
        <v>120000</v>
      </c>
      <c r="F983" s="187">
        <f t="shared" si="58"/>
        <v>2.1081468937462593E-28</v>
      </c>
    </row>
    <row r="984" spans="4:6" x14ac:dyDescent="0.25">
      <c r="D984">
        <f t="shared" si="56"/>
        <v>981</v>
      </c>
      <c r="E984" s="187">
        <f t="shared" si="57"/>
        <v>120000</v>
      </c>
      <c r="F984" s="187">
        <f t="shared" si="58"/>
        <v>1.9519878645798693E-28</v>
      </c>
    </row>
    <row r="985" spans="4:6" x14ac:dyDescent="0.25">
      <c r="D985">
        <f t="shared" si="56"/>
        <v>982</v>
      </c>
      <c r="E985" s="187">
        <f t="shared" si="57"/>
        <v>120000</v>
      </c>
      <c r="F985" s="187">
        <f t="shared" si="58"/>
        <v>1.8073961709072866E-28</v>
      </c>
    </row>
    <row r="986" spans="4:6" x14ac:dyDescent="0.25">
      <c r="D986">
        <f t="shared" si="56"/>
        <v>983</v>
      </c>
      <c r="E986" s="187">
        <f t="shared" si="57"/>
        <v>120000</v>
      </c>
      <c r="F986" s="187">
        <f t="shared" si="58"/>
        <v>1.6735149730623024E-28</v>
      </c>
    </row>
    <row r="987" spans="4:6" x14ac:dyDescent="0.25">
      <c r="D987">
        <f t="shared" si="56"/>
        <v>984</v>
      </c>
      <c r="E987" s="187">
        <f t="shared" si="57"/>
        <v>120000</v>
      </c>
      <c r="F987" s="187">
        <f t="shared" si="58"/>
        <v>1.5495509009836131E-28</v>
      </c>
    </row>
    <row r="988" spans="4:6" x14ac:dyDescent="0.25">
      <c r="D988">
        <f t="shared" si="56"/>
        <v>985</v>
      </c>
      <c r="E988" s="187">
        <f t="shared" si="57"/>
        <v>120000</v>
      </c>
      <c r="F988" s="187">
        <f t="shared" si="58"/>
        <v>1.4347693527626049E-28</v>
      </c>
    </row>
    <row r="989" spans="4:6" x14ac:dyDescent="0.25">
      <c r="D989">
        <f t="shared" si="56"/>
        <v>986</v>
      </c>
      <c r="E989" s="187">
        <f t="shared" si="57"/>
        <v>120000</v>
      </c>
      <c r="F989" s="187">
        <f t="shared" si="58"/>
        <v>1.3284901414468561E-28</v>
      </c>
    </row>
    <row r="990" spans="4:6" x14ac:dyDescent="0.25">
      <c r="D990">
        <f t="shared" si="56"/>
        <v>987</v>
      </c>
      <c r="E990" s="187">
        <f t="shared" si="57"/>
        <v>120000</v>
      </c>
      <c r="F990" s="187">
        <f t="shared" si="58"/>
        <v>1.2300834643026447E-28</v>
      </c>
    </row>
    <row r="991" spans="4:6" x14ac:dyDescent="0.25">
      <c r="D991">
        <f t="shared" si="56"/>
        <v>988</v>
      </c>
      <c r="E991" s="187">
        <f t="shared" si="57"/>
        <v>120000</v>
      </c>
      <c r="F991" s="187">
        <f t="shared" si="58"/>
        <v>1.1389661706505967E-28</v>
      </c>
    </row>
    <row r="992" spans="4:6" x14ac:dyDescent="0.25">
      <c r="D992">
        <f t="shared" si="56"/>
        <v>989</v>
      </c>
      <c r="E992" s="187">
        <f t="shared" si="57"/>
        <v>120000</v>
      </c>
      <c r="F992" s="187">
        <f t="shared" si="58"/>
        <v>1.05459830615796E-28</v>
      </c>
    </row>
    <row r="993" spans="4:6" x14ac:dyDescent="0.25">
      <c r="D993">
        <f t="shared" si="56"/>
        <v>990</v>
      </c>
      <c r="E993" s="187">
        <f t="shared" si="57"/>
        <v>120000</v>
      </c>
      <c r="F993" s="187">
        <f t="shared" si="58"/>
        <v>9.76479913109222E-29</v>
      </c>
    </row>
    <row r="994" spans="4:6" x14ac:dyDescent="0.25">
      <c r="D994">
        <f t="shared" si="56"/>
        <v>991</v>
      </c>
      <c r="E994" s="187">
        <f t="shared" si="57"/>
        <v>120000</v>
      </c>
      <c r="F994" s="187">
        <f t="shared" si="58"/>
        <v>9.0414806769372405E-29</v>
      </c>
    </row>
    <row r="995" spans="4:6" x14ac:dyDescent="0.25">
      <c r="D995">
        <f>+D994+1</f>
        <v>992</v>
      </c>
      <c r="E995" s="187">
        <f t="shared" si="57"/>
        <v>120000</v>
      </c>
      <c r="F995" s="187">
        <f t="shared" si="58"/>
        <v>8.3717413675344812E-29</v>
      </c>
    </row>
    <row r="996" spans="4:6" x14ac:dyDescent="0.25">
      <c r="D996">
        <f t="shared" si="56"/>
        <v>993</v>
      </c>
      <c r="E996" s="187">
        <f t="shared" si="57"/>
        <v>120000</v>
      </c>
      <c r="F996" s="187">
        <f t="shared" si="58"/>
        <v>7.7516123773467429E-29</v>
      </c>
    </row>
    <row r="997" spans="4:6" x14ac:dyDescent="0.25">
      <c r="D997">
        <f t="shared" si="56"/>
        <v>994</v>
      </c>
      <c r="E997" s="187">
        <f t="shared" si="57"/>
        <v>120000</v>
      </c>
      <c r="F997" s="187">
        <f t="shared" si="58"/>
        <v>7.1774188679136497E-29</v>
      </c>
    </row>
    <row r="998" spans="4:6" x14ac:dyDescent="0.25">
      <c r="D998">
        <f t="shared" si="56"/>
        <v>995</v>
      </c>
      <c r="E998" s="187">
        <f t="shared" si="57"/>
        <v>120000</v>
      </c>
      <c r="F998" s="187">
        <f t="shared" si="58"/>
        <v>6.6457582110311553E-29</v>
      </c>
    </row>
    <row r="999" spans="4:6" x14ac:dyDescent="0.25">
      <c r="D999">
        <f t="shared" si="56"/>
        <v>996</v>
      </c>
      <c r="E999" s="187">
        <f t="shared" si="57"/>
        <v>120000</v>
      </c>
      <c r="F999" s="187">
        <f t="shared" si="58"/>
        <v>6.1534798250288484E-29</v>
      </c>
    </row>
    <row r="1000" spans="4:6" x14ac:dyDescent="0.25">
      <c r="D1000">
        <f t="shared" si="56"/>
        <v>997</v>
      </c>
      <c r="E1000" s="187">
        <f t="shared" si="57"/>
        <v>120000</v>
      </c>
      <c r="F1000" s="187">
        <f t="shared" si="58"/>
        <v>5.6976665046563408E-29</v>
      </c>
    </row>
    <row r="1001" spans="4:6" x14ac:dyDescent="0.25">
      <c r="D1001">
        <f t="shared" si="56"/>
        <v>998</v>
      </c>
      <c r="E1001" s="187">
        <f t="shared" si="57"/>
        <v>120000</v>
      </c>
      <c r="F1001" s="187">
        <f t="shared" si="58"/>
        <v>5.2756171339410552E-29</v>
      </c>
    </row>
    <row r="1002" spans="4:6" x14ac:dyDescent="0.25">
      <c r="D1002">
        <f t="shared" si="56"/>
        <v>999</v>
      </c>
      <c r="E1002" s="187">
        <f t="shared" si="57"/>
        <v>120000</v>
      </c>
      <c r="F1002" s="187">
        <f t="shared" si="58"/>
        <v>4.884830679575051E-29</v>
      </c>
    </row>
    <row r="1003" spans="4:6" x14ac:dyDescent="0.25">
      <c r="D1003">
        <f t="shared" si="56"/>
        <v>1000</v>
      </c>
      <c r="E1003" s="187">
        <f t="shared" si="57"/>
        <v>120000</v>
      </c>
      <c r="F1003" s="187">
        <f t="shared" si="58"/>
        <v>4.5229913699768995E-29</v>
      </c>
    </row>
    <row r="1004" spans="4:6" x14ac:dyDescent="0.25">
      <c r="D1004">
        <f t="shared" si="56"/>
        <v>1001</v>
      </c>
      <c r="E1004" s="187">
        <f t="shared" si="57"/>
        <v>120000</v>
      </c>
      <c r="F1004" s="187">
        <f t="shared" si="58"/>
        <v>4.187954972200833E-29</v>
      </c>
    </row>
    <row r="1005" spans="4:6" x14ac:dyDescent="0.25">
      <c r="D1005">
        <f t="shared" si="56"/>
        <v>1002</v>
      </c>
      <c r="E1005" s="187">
        <f t="shared" si="57"/>
        <v>120000</v>
      </c>
      <c r="F1005" s="187">
        <f t="shared" si="58"/>
        <v>3.8777360853711412E-29</v>
      </c>
    </row>
    <row r="1006" spans="4:6" x14ac:dyDescent="0.25">
      <c r="D1006">
        <f t="shared" ref="D1006:D1012" si="59">+D1005+1</f>
        <v>1003</v>
      </c>
      <c r="E1006" s="187">
        <f t="shared" si="57"/>
        <v>120000</v>
      </c>
      <c r="F1006" s="187">
        <f t="shared" si="58"/>
        <v>3.5904963753436496E-29</v>
      </c>
    </row>
    <row r="1007" spans="4:6" x14ac:dyDescent="0.25">
      <c r="D1007">
        <f t="shared" si="59"/>
        <v>1004</v>
      </c>
      <c r="E1007" s="187">
        <f t="shared" si="57"/>
        <v>120000</v>
      </c>
      <c r="F1007" s="187">
        <f t="shared" si="58"/>
        <v>3.3245336808737491E-29</v>
      </c>
    </row>
    <row r="1008" spans="4:6" x14ac:dyDescent="0.25">
      <c r="D1008">
        <f t="shared" si="59"/>
        <v>1005</v>
      </c>
      <c r="E1008" s="187">
        <f t="shared" si="57"/>
        <v>120000</v>
      </c>
      <c r="F1008" s="187">
        <f t="shared" si="58"/>
        <v>3.0782719267349524E-29</v>
      </c>
    </row>
    <row r="1009" spans="4:6" x14ac:dyDescent="0.25">
      <c r="D1009">
        <f t="shared" si="59"/>
        <v>1006</v>
      </c>
      <c r="E1009" s="187">
        <f t="shared" si="57"/>
        <v>120000</v>
      </c>
      <c r="F1009" s="187">
        <f t="shared" si="58"/>
        <v>2.8502517840138452E-29</v>
      </c>
    </row>
    <row r="1010" spans="4:6" x14ac:dyDescent="0.25">
      <c r="D1010">
        <f t="shared" si="59"/>
        <v>1007</v>
      </c>
      <c r="E1010" s="187">
        <f t="shared" si="57"/>
        <v>120000</v>
      </c>
      <c r="F1010" s="187">
        <f t="shared" si="58"/>
        <v>2.6391220222350413E-29</v>
      </c>
    </row>
    <row r="1011" spans="4:6" x14ac:dyDescent="0.25">
      <c r="D1011">
        <f t="shared" si="59"/>
        <v>1008</v>
      </c>
      <c r="E1011" s="187">
        <f t="shared" si="57"/>
        <v>120000</v>
      </c>
      <c r="F1011" s="187">
        <f t="shared" si="58"/>
        <v>2.4436315020694826E-29</v>
      </c>
    </row>
    <row r="1012" spans="4:6" x14ac:dyDescent="0.25">
      <c r="D1012">
        <f t="shared" si="59"/>
        <v>1009</v>
      </c>
      <c r="E1012" s="187">
        <f t="shared" si="57"/>
        <v>120000</v>
      </c>
      <c r="F1012" s="187">
        <f t="shared" si="58"/>
        <v>2.2626217611754469E-29</v>
      </c>
    </row>
    <row r="1013" spans="4:6" x14ac:dyDescent="0.25">
      <c r="D1013">
        <f>+D1012+1</f>
        <v>1010</v>
      </c>
      <c r="E1013" s="187">
        <f t="shared" si="57"/>
        <v>120000</v>
      </c>
      <c r="F1013" s="187">
        <f t="shared" si="58"/>
        <v>2.0950201492365247E-29</v>
      </c>
    </row>
    <row r="1014" spans="4:6" x14ac:dyDescent="0.25">
      <c r="D1014">
        <f t="shared" ref="D1014:D1077" si="60">+D1013+1</f>
        <v>1011</v>
      </c>
      <c r="E1014" s="187">
        <f t="shared" si="57"/>
        <v>120000</v>
      </c>
      <c r="F1014" s="187">
        <f t="shared" si="58"/>
        <v>1.9398334715153004E-29</v>
      </c>
    </row>
    <row r="1015" spans="4:6" x14ac:dyDescent="0.25">
      <c r="D1015">
        <f t="shared" si="60"/>
        <v>1012</v>
      </c>
      <c r="E1015" s="187">
        <f t="shared" si="57"/>
        <v>120000</v>
      </c>
      <c r="F1015" s="187">
        <f t="shared" si="58"/>
        <v>1.7961421032549076E-29</v>
      </c>
    </row>
    <row r="1016" spans="4:6" x14ac:dyDescent="0.25">
      <c r="D1016">
        <f t="shared" si="60"/>
        <v>1013</v>
      </c>
      <c r="E1016" s="187">
        <f t="shared" si="57"/>
        <v>120000</v>
      </c>
      <c r="F1016" s="187">
        <f t="shared" si="58"/>
        <v>1.6630945400508404E-29</v>
      </c>
    </row>
    <row r="1017" spans="4:6" x14ac:dyDescent="0.25">
      <c r="D1017">
        <f t="shared" si="60"/>
        <v>1014</v>
      </c>
      <c r="E1017" s="187">
        <f t="shared" si="57"/>
        <v>120000</v>
      </c>
      <c r="F1017" s="187">
        <f t="shared" si="58"/>
        <v>1.5399023518989263E-29</v>
      </c>
    </row>
    <row r="1018" spans="4:6" x14ac:dyDescent="0.25">
      <c r="D1018">
        <f t="shared" si="60"/>
        <v>1015</v>
      </c>
      <c r="E1018" s="187">
        <f t="shared" si="57"/>
        <v>120000</v>
      </c>
      <c r="F1018" s="187">
        <f t="shared" si="58"/>
        <v>1.4258355110175243E-29</v>
      </c>
    </row>
    <row r="1019" spans="4:6" x14ac:dyDescent="0.25">
      <c r="D1019">
        <f t="shared" si="60"/>
        <v>1016</v>
      </c>
      <c r="E1019" s="187">
        <f t="shared" si="57"/>
        <v>120000</v>
      </c>
      <c r="F1019" s="187">
        <f t="shared" si="58"/>
        <v>1.3202180657569667E-29</v>
      </c>
    </row>
    <row r="1020" spans="4:6" x14ac:dyDescent="0.25">
      <c r="D1020">
        <f t="shared" si="60"/>
        <v>1017</v>
      </c>
      <c r="E1020" s="187">
        <f t="shared" si="57"/>
        <v>120000</v>
      </c>
      <c r="F1020" s="187">
        <f t="shared" si="58"/>
        <v>1.2224241349601543E-29</v>
      </c>
    </row>
    <row r="1021" spans="4:6" x14ac:dyDescent="0.25">
      <c r="D1021">
        <f t="shared" si="60"/>
        <v>1018</v>
      </c>
      <c r="E1021" s="187">
        <f t="shared" si="57"/>
        <v>120000</v>
      </c>
      <c r="F1021" s="187">
        <f t="shared" si="58"/>
        <v>1.13187419903718E-29</v>
      </c>
    </row>
    <row r="1022" spans="4:6" x14ac:dyDescent="0.25">
      <c r="D1022">
        <f t="shared" si="60"/>
        <v>1019</v>
      </c>
      <c r="E1022" s="187">
        <f t="shared" si="57"/>
        <v>120000</v>
      </c>
      <c r="F1022" s="187">
        <f t="shared" si="58"/>
        <v>1.0480316657751667E-29</v>
      </c>
    </row>
    <row r="1023" spans="4:6" x14ac:dyDescent="0.25">
      <c r="D1023">
        <f t="shared" si="60"/>
        <v>1020</v>
      </c>
      <c r="E1023" s="187">
        <f t="shared" si="57"/>
        <v>120000</v>
      </c>
      <c r="F1023" s="187">
        <f t="shared" si="58"/>
        <v>9.7039969053256171E-30</v>
      </c>
    </row>
    <row r="1024" spans="4:6" x14ac:dyDescent="0.25">
      <c r="D1024">
        <f t="shared" si="60"/>
        <v>1021</v>
      </c>
      <c r="E1024" s="187">
        <f t="shared" si="57"/>
        <v>120000</v>
      </c>
      <c r="F1024" s="187">
        <f t="shared" si="58"/>
        <v>8.985182319745942E-30</v>
      </c>
    </row>
    <row r="1025" spans="4:6" x14ac:dyDescent="0.25">
      <c r="D1025">
        <f t="shared" si="60"/>
        <v>1022</v>
      </c>
      <c r="E1025" s="187">
        <f t="shared" si="57"/>
        <v>120000</v>
      </c>
      <c r="F1025" s="187">
        <f t="shared" si="58"/>
        <v>8.3196132590240187E-30</v>
      </c>
    </row>
    <row r="1026" spans="4:6" x14ac:dyDescent="0.25">
      <c r="D1026">
        <f t="shared" si="60"/>
        <v>1023</v>
      </c>
      <c r="E1026" s="187">
        <f t="shared" si="57"/>
        <v>120000</v>
      </c>
      <c r="F1026" s="187">
        <f t="shared" si="58"/>
        <v>7.7033456102074223E-30</v>
      </c>
    </row>
    <row r="1027" spans="4:6" x14ac:dyDescent="0.25">
      <c r="D1027">
        <f t="shared" si="60"/>
        <v>1024</v>
      </c>
      <c r="E1027" s="187">
        <f t="shared" si="57"/>
        <v>120000</v>
      </c>
      <c r="F1027" s="187">
        <f t="shared" si="58"/>
        <v>7.1327274168587246E-30</v>
      </c>
    </row>
    <row r="1028" spans="4:6" x14ac:dyDescent="0.25">
      <c r="D1028">
        <f t="shared" si="60"/>
        <v>1025</v>
      </c>
      <c r="E1028" s="187">
        <f t="shared" si="57"/>
        <v>120000</v>
      </c>
      <c r="F1028" s="187">
        <f t="shared" si="58"/>
        <v>6.6043772378321524E-30</v>
      </c>
    </row>
    <row r="1029" spans="4:6" x14ac:dyDescent="0.25">
      <c r="D1029">
        <f t="shared" si="60"/>
        <v>1026</v>
      </c>
      <c r="E1029" s="187">
        <f t="shared" si="57"/>
        <v>120000</v>
      </c>
      <c r="F1029" s="187">
        <f t="shared" si="58"/>
        <v>6.1151641091038447E-30</v>
      </c>
    </row>
    <row r="1030" spans="4:6" x14ac:dyDescent="0.25">
      <c r="D1030">
        <f t="shared" si="60"/>
        <v>1027</v>
      </c>
      <c r="E1030" s="187">
        <f t="shared" ref="E1030:E1093" si="61">+E1029</f>
        <v>120000</v>
      </c>
      <c r="F1030" s="187">
        <f t="shared" ref="F1030:F1093" si="62">E1030/(1+$B$5)^D1030</f>
        <v>5.6621889899109676E-30</v>
      </c>
    </row>
    <row r="1031" spans="4:6" x14ac:dyDescent="0.25">
      <c r="D1031">
        <f>+D1030+1</f>
        <v>1028</v>
      </c>
      <c r="E1031" s="187">
        <f t="shared" si="61"/>
        <v>120000</v>
      </c>
      <c r="F1031" s="187">
        <f t="shared" si="62"/>
        <v>5.2427675832508941E-30</v>
      </c>
    </row>
    <row r="1032" spans="4:6" x14ac:dyDescent="0.25">
      <c r="D1032">
        <f t="shared" si="60"/>
        <v>1029</v>
      </c>
      <c r="E1032" s="187">
        <f t="shared" si="61"/>
        <v>120000</v>
      </c>
      <c r="F1032" s="187">
        <f t="shared" si="62"/>
        <v>4.8544144289360134E-30</v>
      </c>
    </row>
    <row r="1033" spans="4:6" x14ac:dyDescent="0.25">
      <c r="D1033">
        <f t="shared" si="60"/>
        <v>1030</v>
      </c>
      <c r="E1033" s="187">
        <f t="shared" si="61"/>
        <v>120000</v>
      </c>
      <c r="F1033" s="187">
        <f t="shared" si="62"/>
        <v>4.4948281749407528E-30</v>
      </c>
    </row>
    <row r="1034" spans="4:6" x14ac:dyDescent="0.25">
      <c r="D1034">
        <f t="shared" si="60"/>
        <v>1031</v>
      </c>
      <c r="E1034" s="187">
        <f t="shared" si="61"/>
        <v>120000</v>
      </c>
      <c r="F1034" s="187">
        <f t="shared" si="62"/>
        <v>4.1618779397599559E-30</v>
      </c>
    </row>
    <row r="1035" spans="4:6" x14ac:dyDescent="0.25">
      <c r="D1035">
        <f t="shared" si="60"/>
        <v>1032</v>
      </c>
      <c r="E1035" s="187">
        <f t="shared" si="61"/>
        <v>120000</v>
      </c>
      <c r="F1035" s="187">
        <f t="shared" si="62"/>
        <v>3.8535906849629227E-30</v>
      </c>
    </row>
    <row r="1036" spans="4:6" x14ac:dyDescent="0.25">
      <c r="D1036">
        <f t="shared" si="60"/>
        <v>1033</v>
      </c>
      <c r="E1036" s="187">
        <f t="shared" si="61"/>
        <v>120000</v>
      </c>
      <c r="F1036" s="187">
        <f t="shared" si="62"/>
        <v>3.5681395231138168E-30</v>
      </c>
    </row>
    <row r="1037" spans="4:6" x14ac:dyDescent="0.25">
      <c r="D1037">
        <f t="shared" si="60"/>
        <v>1034</v>
      </c>
      <c r="E1037" s="187">
        <f t="shared" si="61"/>
        <v>120000</v>
      </c>
      <c r="F1037" s="187">
        <f t="shared" si="62"/>
        <v>3.3038328917720524E-30</v>
      </c>
    </row>
    <row r="1038" spans="4:6" x14ac:dyDescent="0.25">
      <c r="D1038">
        <f t="shared" si="60"/>
        <v>1035</v>
      </c>
      <c r="E1038" s="187">
        <f t="shared" si="61"/>
        <v>120000</v>
      </c>
      <c r="F1038" s="187">
        <f t="shared" si="62"/>
        <v>3.0591045294185671E-30</v>
      </c>
    </row>
    <row r="1039" spans="4:6" x14ac:dyDescent="0.25">
      <c r="D1039">
        <f t="shared" si="60"/>
        <v>1036</v>
      </c>
      <c r="E1039" s="187">
        <f t="shared" si="61"/>
        <v>120000</v>
      </c>
      <c r="F1039" s="187">
        <f t="shared" si="62"/>
        <v>2.83250419390608E-30</v>
      </c>
    </row>
    <row r="1040" spans="4:6" x14ac:dyDescent="0.25">
      <c r="D1040">
        <f t="shared" si="60"/>
        <v>1037</v>
      </c>
      <c r="E1040" s="187">
        <f t="shared" si="61"/>
        <v>120000</v>
      </c>
      <c r="F1040" s="187">
        <f t="shared" si="62"/>
        <v>2.6226890684315559E-30</v>
      </c>
    </row>
    <row r="1041" spans="4:6" x14ac:dyDescent="0.25">
      <c r="D1041">
        <f t="shared" si="60"/>
        <v>1038</v>
      </c>
      <c r="E1041" s="187">
        <f t="shared" si="61"/>
        <v>120000</v>
      </c>
      <c r="F1041" s="187">
        <f t="shared" si="62"/>
        <v>2.4284158041032922E-30</v>
      </c>
    </row>
    <row r="1042" spans="4:6" x14ac:dyDescent="0.25">
      <c r="D1042">
        <f t="shared" si="60"/>
        <v>1039</v>
      </c>
      <c r="E1042" s="187">
        <f t="shared" si="61"/>
        <v>120000</v>
      </c>
      <c r="F1042" s="187">
        <f t="shared" si="62"/>
        <v>2.2485331519474924E-30</v>
      </c>
    </row>
    <row r="1043" spans="4:6" x14ac:dyDescent="0.25">
      <c r="D1043">
        <f t="shared" si="60"/>
        <v>1040</v>
      </c>
      <c r="E1043" s="187">
        <f t="shared" si="61"/>
        <v>120000</v>
      </c>
      <c r="F1043" s="187">
        <f t="shared" si="62"/>
        <v>2.0819751406921228E-30</v>
      </c>
    </row>
    <row r="1044" spans="4:6" x14ac:dyDescent="0.25">
      <c r="D1044">
        <f t="shared" si="60"/>
        <v>1041</v>
      </c>
      <c r="E1044" s="187">
        <f t="shared" si="61"/>
        <v>120000</v>
      </c>
      <c r="F1044" s="187">
        <f t="shared" si="62"/>
        <v>1.9277547599001134E-30</v>
      </c>
    </row>
    <row r="1045" spans="4:6" x14ac:dyDescent="0.25">
      <c r="D1045">
        <f t="shared" si="60"/>
        <v>1042</v>
      </c>
      <c r="E1045" s="187">
        <f t="shared" si="61"/>
        <v>120000</v>
      </c>
      <c r="F1045" s="187">
        <f t="shared" si="62"/>
        <v>1.7849581110186235E-30</v>
      </c>
    </row>
    <row r="1046" spans="4:6" x14ac:dyDescent="0.25">
      <c r="D1046">
        <f t="shared" si="60"/>
        <v>1043</v>
      </c>
      <c r="E1046" s="187">
        <f t="shared" si="61"/>
        <v>120000</v>
      </c>
      <c r="F1046" s="187">
        <f t="shared" si="62"/>
        <v>1.6527389916839106E-30</v>
      </c>
    </row>
    <row r="1047" spans="4:6" x14ac:dyDescent="0.25">
      <c r="D1047">
        <f t="shared" si="60"/>
        <v>1044</v>
      </c>
      <c r="E1047" s="187">
        <f t="shared" si="61"/>
        <v>120000</v>
      </c>
      <c r="F1047" s="187">
        <f t="shared" si="62"/>
        <v>1.5303138811888062E-30</v>
      </c>
    </row>
    <row r="1048" spans="4:6" x14ac:dyDescent="0.25">
      <c r="D1048">
        <f t="shared" si="60"/>
        <v>1045</v>
      </c>
      <c r="E1048" s="187">
        <f t="shared" si="61"/>
        <v>120000</v>
      </c>
      <c r="F1048" s="187">
        <f t="shared" si="62"/>
        <v>1.4169572973970427E-30</v>
      </c>
    </row>
    <row r="1049" spans="4:6" x14ac:dyDescent="0.25">
      <c r="D1049">
        <f>+D1048+1</f>
        <v>1046</v>
      </c>
      <c r="E1049" s="187">
        <f t="shared" si="61"/>
        <v>120000</v>
      </c>
      <c r="F1049" s="187">
        <f t="shared" si="62"/>
        <v>1.3119974975898542E-30</v>
      </c>
    </row>
    <row r="1050" spans="4:6" x14ac:dyDescent="0.25">
      <c r="D1050">
        <f t="shared" si="60"/>
        <v>1047</v>
      </c>
      <c r="E1050" s="187">
        <f t="shared" si="61"/>
        <v>120000</v>
      </c>
      <c r="F1050" s="187">
        <f t="shared" si="62"/>
        <v>1.2148124977683836E-30</v>
      </c>
    </row>
    <row r="1051" spans="4:6" x14ac:dyDescent="0.25">
      <c r="D1051">
        <f t="shared" si="60"/>
        <v>1048</v>
      </c>
      <c r="E1051" s="187">
        <f t="shared" si="61"/>
        <v>120000</v>
      </c>
      <c r="F1051" s="187">
        <f t="shared" si="62"/>
        <v>1.1248263868225771E-30</v>
      </c>
    </row>
    <row r="1052" spans="4:6" x14ac:dyDescent="0.25">
      <c r="D1052">
        <f t="shared" si="60"/>
        <v>1049</v>
      </c>
      <c r="E1052" s="187">
        <f t="shared" si="61"/>
        <v>120000</v>
      </c>
      <c r="F1052" s="187">
        <f t="shared" si="62"/>
        <v>1.0415059137246083E-30</v>
      </c>
    </row>
    <row r="1053" spans="4:6" x14ac:dyDescent="0.25">
      <c r="D1053">
        <f t="shared" si="60"/>
        <v>1050</v>
      </c>
      <c r="E1053" s="187">
        <f t="shared" si="61"/>
        <v>120000</v>
      </c>
      <c r="F1053" s="187">
        <f t="shared" si="62"/>
        <v>9.6435732752278566E-31</v>
      </c>
    </row>
    <row r="1054" spans="4:6" x14ac:dyDescent="0.25">
      <c r="D1054">
        <f t="shared" si="60"/>
        <v>1051</v>
      </c>
      <c r="E1054" s="187">
        <f t="shared" si="61"/>
        <v>120000</v>
      </c>
      <c r="F1054" s="187">
        <f t="shared" si="62"/>
        <v>8.9292345140998667E-31</v>
      </c>
    </row>
    <row r="1055" spans="4:6" x14ac:dyDescent="0.25">
      <c r="D1055">
        <f t="shared" si="60"/>
        <v>1052</v>
      </c>
      <c r="E1055" s="187">
        <f t="shared" si="61"/>
        <v>120000</v>
      </c>
      <c r="F1055" s="187">
        <f t="shared" si="62"/>
        <v>8.2678097352776543E-31</v>
      </c>
    </row>
    <row r="1056" spans="4:6" x14ac:dyDescent="0.25">
      <c r="D1056">
        <f t="shared" si="60"/>
        <v>1053</v>
      </c>
      <c r="E1056" s="187">
        <f t="shared" si="61"/>
        <v>120000</v>
      </c>
      <c r="F1056" s="187">
        <f t="shared" si="62"/>
        <v>7.6553793845163461E-31</v>
      </c>
    </row>
    <row r="1057" spans="4:6" x14ac:dyDescent="0.25">
      <c r="D1057">
        <f t="shared" si="60"/>
        <v>1054</v>
      </c>
      <c r="E1057" s="187">
        <f t="shared" si="61"/>
        <v>120000</v>
      </c>
      <c r="F1057" s="187">
        <f t="shared" si="62"/>
        <v>7.0883142449225411E-31</v>
      </c>
    </row>
    <row r="1058" spans="4:6" x14ac:dyDescent="0.25">
      <c r="D1058">
        <f t="shared" si="60"/>
        <v>1055</v>
      </c>
      <c r="E1058" s="187">
        <f t="shared" si="61"/>
        <v>120000</v>
      </c>
      <c r="F1058" s="187">
        <f t="shared" si="62"/>
        <v>6.5632539304838344E-31</v>
      </c>
    </row>
    <row r="1059" spans="4:6" x14ac:dyDescent="0.25">
      <c r="D1059">
        <f t="shared" si="60"/>
        <v>1056</v>
      </c>
      <c r="E1059" s="187">
        <f t="shared" si="61"/>
        <v>120000</v>
      </c>
      <c r="F1059" s="187">
        <f t="shared" si="62"/>
        <v>6.0770869726702169E-31</v>
      </c>
    </row>
    <row r="1060" spans="4:6" x14ac:dyDescent="0.25">
      <c r="D1060">
        <f t="shared" si="60"/>
        <v>1057</v>
      </c>
      <c r="E1060" s="187">
        <f t="shared" si="61"/>
        <v>120000</v>
      </c>
      <c r="F1060" s="187">
        <f t="shared" si="62"/>
        <v>5.6269323821020525E-31</v>
      </c>
    </row>
    <row r="1061" spans="4:6" x14ac:dyDescent="0.25">
      <c r="D1061">
        <f t="shared" si="60"/>
        <v>1058</v>
      </c>
      <c r="E1061" s="187">
        <f t="shared" si="61"/>
        <v>120000</v>
      </c>
      <c r="F1061" s="187">
        <f t="shared" si="62"/>
        <v>5.2101225760204181E-31</v>
      </c>
    </row>
    <row r="1062" spans="4:6" x14ac:dyDescent="0.25">
      <c r="D1062">
        <f t="shared" si="60"/>
        <v>1059</v>
      </c>
      <c r="E1062" s="187">
        <f t="shared" si="61"/>
        <v>120000</v>
      </c>
      <c r="F1062" s="187">
        <f t="shared" si="62"/>
        <v>4.8241875703892763E-31</v>
      </c>
    </row>
    <row r="1063" spans="4:6" x14ac:dyDescent="0.25">
      <c r="D1063">
        <f t="shared" si="60"/>
        <v>1060</v>
      </c>
      <c r="E1063" s="187">
        <f t="shared" si="61"/>
        <v>120000</v>
      </c>
      <c r="F1063" s="187">
        <f t="shared" si="62"/>
        <v>4.4668403429530331E-31</v>
      </c>
    </row>
    <row r="1064" spans="4:6" x14ac:dyDescent="0.25">
      <c r="D1064">
        <f t="shared" si="60"/>
        <v>1061</v>
      </c>
      <c r="E1064" s="187">
        <f t="shared" si="61"/>
        <v>120000</v>
      </c>
      <c r="F1064" s="187">
        <f t="shared" si="62"/>
        <v>4.1359632805120676E-31</v>
      </c>
    </row>
    <row r="1065" spans="4:6" x14ac:dyDescent="0.25">
      <c r="D1065">
        <f t="shared" si="60"/>
        <v>1062</v>
      </c>
      <c r="E1065" s="187">
        <f t="shared" si="61"/>
        <v>120000</v>
      </c>
      <c r="F1065" s="187">
        <f t="shared" si="62"/>
        <v>3.8295956301037657E-31</v>
      </c>
    </row>
    <row r="1066" spans="4:6" x14ac:dyDescent="0.25">
      <c r="D1066">
        <f t="shared" si="60"/>
        <v>1063</v>
      </c>
      <c r="E1066" s="187">
        <f t="shared" si="61"/>
        <v>120000</v>
      </c>
      <c r="F1066" s="187">
        <f t="shared" si="62"/>
        <v>3.5459218797257088E-31</v>
      </c>
    </row>
    <row r="1067" spans="4:6" x14ac:dyDescent="0.25">
      <c r="D1067">
        <f>+D1066+1</f>
        <v>1064</v>
      </c>
      <c r="E1067" s="187">
        <f t="shared" si="61"/>
        <v>120000</v>
      </c>
      <c r="F1067" s="187">
        <f t="shared" si="62"/>
        <v>3.2832609997460269E-31</v>
      </c>
    </row>
    <row r="1068" spans="4:6" x14ac:dyDescent="0.25">
      <c r="D1068">
        <f t="shared" si="60"/>
        <v>1065</v>
      </c>
      <c r="E1068" s="187">
        <f t="shared" si="61"/>
        <v>120000</v>
      </c>
      <c r="F1068" s="187">
        <f t="shared" si="62"/>
        <v>3.0400564812463204E-31</v>
      </c>
    </row>
    <row r="1069" spans="4:6" x14ac:dyDescent="0.25">
      <c r="D1069">
        <f t="shared" si="60"/>
        <v>1066</v>
      </c>
      <c r="E1069" s="187">
        <f t="shared" si="61"/>
        <v>120000</v>
      </c>
      <c r="F1069" s="187">
        <f t="shared" si="62"/>
        <v>2.8148671122651121E-31</v>
      </c>
    </row>
    <row r="1070" spans="4:6" x14ac:dyDescent="0.25">
      <c r="D1070">
        <f t="shared" si="60"/>
        <v>1067</v>
      </c>
      <c r="E1070" s="187">
        <f t="shared" si="61"/>
        <v>120000</v>
      </c>
      <c r="F1070" s="187">
        <f t="shared" si="62"/>
        <v>2.606358437282511E-31</v>
      </c>
    </row>
    <row r="1071" spans="4:6" x14ac:dyDescent="0.25">
      <c r="D1071">
        <f t="shared" si="60"/>
        <v>1068</v>
      </c>
      <c r="E1071" s="187">
        <f t="shared" si="61"/>
        <v>120000</v>
      </c>
      <c r="F1071" s="187">
        <f t="shared" si="62"/>
        <v>2.413294849335658E-31</v>
      </c>
    </row>
    <row r="1072" spans="4:6" x14ac:dyDescent="0.25">
      <c r="D1072">
        <f t="shared" si="60"/>
        <v>1069</v>
      </c>
      <c r="E1072" s="187">
        <f t="shared" si="61"/>
        <v>120000</v>
      </c>
      <c r="F1072" s="187">
        <f t="shared" si="62"/>
        <v>2.2345322679033871E-31</v>
      </c>
    </row>
    <row r="1073" spans="4:6" x14ac:dyDescent="0.25">
      <c r="D1073">
        <f t="shared" si="60"/>
        <v>1070</v>
      </c>
      <c r="E1073" s="187">
        <f t="shared" si="61"/>
        <v>120000</v>
      </c>
      <c r="F1073" s="187">
        <f t="shared" si="62"/>
        <v>2.0690113591698028E-31</v>
      </c>
    </row>
    <row r="1074" spans="4:6" x14ac:dyDescent="0.25">
      <c r="D1074">
        <f t="shared" si="60"/>
        <v>1071</v>
      </c>
      <c r="E1074" s="187">
        <f t="shared" si="61"/>
        <v>120000</v>
      </c>
      <c r="F1074" s="187">
        <f t="shared" si="62"/>
        <v>1.9157512584905575E-31</v>
      </c>
    </row>
    <row r="1075" spans="4:6" x14ac:dyDescent="0.25">
      <c r="D1075">
        <f t="shared" si="60"/>
        <v>1072</v>
      </c>
      <c r="E1075" s="187">
        <f t="shared" si="61"/>
        <v>120000</v>
      </c>
      <c r="F1075" s="187">
        <f t="shared" si="62"/>
        <v>1.7738437578616277E-31</v>
      </c>
    </row>
    <row r="1076" spans="4:6" x14ac:dyDescent="0.25">
      <c r="D1076">
        <f t="shared" si="60"/>
        <v>1073</v>
      </c>
      <c r="E1076" s="187">
        <f t="shared" si="61"/>
        <v>120000</v>
      </c>
      <c r="F1076" s="187">
        <f t="shared" si="62"/>
        <v>1.6424479239459515E-31</v>
      </c>
    </row>
    <row r="1077" spans="4:6" x14ac:dyDescent="0.25">
      <c r="D1077">
        <f t="shared" si="60"/>
        <v>1074</v>
      </c>
      <c r="E1077" s="187">
        <f t="shared" si="61"/>
        <v>120000</v>
      </c>
      <c r="F1077" s="187">
        <f t="shared" si="62"/>
        <v>1.5207851147647697E-31</v>
      </c>
    </row>
    <row r="1078" spans="4:6" x14ac:dyDescent="0.25">
      <c r="D1078">
        <f t="shared" ref="D1078:D1084" si="63">+D1077+1</f>
        <v>1075</v>
      </c>
      <c r="E1078" s="187">
        <f t="shared" si="61"/>
        <v>120000</v>
      </c>
      <c r="F1078" s="187">
        <f t="shared" si="62"/>
        <v>1.4081343655229348E-31</v>
      </c>
    </row>
    <row r="1079" spans="4:6" x14ac:dyDescent="0.25">
      <c r="D1079">
        <f t="shared" si="63"/>
        <v>1076</v>
      </c>
      <c r="E1079" s="187">
        <f t="shared" si="61"/>
        <v>120000</v>
      </c>
      <c r="F1079" s="187">
        <f t="shared" si="62"/>
        <v>1.3038281162249396E-31</v>
      </c>
    </row>
    <row r="1080" spans="4:6" x14ac:dyDescent="0.25">
      <c r="D1080">
        <f t="shared" si="63"/>
        <v>1077</v>
      </c>
      <c r="E1080" s="187">
        <f t="shared" si="61"/>
        <v>120000</v>
      </c>
      <c r="F1080" s="187">
        <f t="shared" si="62"/>
        <v>1.2072482557638331E-31</v>
      </c>
    </row>
    <row r="1081" spans="4:6" x14ac:dyDescent="0.25">
      <c r="D1081">
        <f t="shared" si="63"/>
        <v>1078</v>
      </c>
      <c r="E1081" s="187">
        <f t="shared" si="61"/>
        <v>120000</v>
      </c>
      <c r="F1081" s="187">
        <f t="shared" si="62"/>
        <v>1.117822459040586E-31</v>
      </c>
    </row>
    <row r="1082" spans="4:6" x14ac:dyDescent="0.25">
      <c r="D1082">
        <f t="shared" si="63"/>
        <v>1079</v>
      </c>
      <c r="E1082" s="187">
        <f t="shared" si="61"/>
        <v>120000</v>
      </c>
      <c r="F1082" s="187">
        <f t="shared" si="62"/>
        <v>1.0350207954079498E-31</v>
      </c>
    </row>
    <row r="1083" spans="4:6" x14ac:dyDescent="0.25">
      <c r="D1083">
        <f t="shared" si="63"/>
        <v>1080</v>
      </c>
      <c r="E1083" s="187">
        <f t="shared" si="61"/>
        <v>120000</v>
      </c>
      <c r="F1083" s="187">
        <f t="shared" si="62"/>
        <v>9.5835258834069437E-32</v>
      </c>
    </row>
    <row r="1084" spans="4:6" x14ac:dyDescent="0.25">
      <c r="D1084">
        <f t="shared" si="63"/>
        <v>1081</v>
      </c>
      <c r="E1084" s="187">
        <f t="shared" si="61"/>
        <v>120000</v>
      </c>
      <c r="F1084" s="187">
        <f t="shared" si="62"/>
        <v>8.8736350772286509E-32</v>
      </c>
    </row>
    <row r="1085" spans="4:6" x14ac:dyDescent="0.25">
      <c r="D1085">
        <f>+D1084+1</f>
        <v>1082</v>
      </c>
      <c r="E1085" s="187">
        <f t="shared" si="61"/>
        <v>120000</v>
      </c>
      <c r="F1085" s="187">
        <f t="shared" si="62"/>
        <v>8.2163287752117133E-32</v>
      </c>
    </row>
    <row r="1086" spans="4:6" x14ac:dyDescent="0.25">
      <c r="D1086">
        <f t="shared" ref="D1086:D1149" si="64">+D1085+1</f>
        <v>1083</v>
      </c>
      <c r="E1086" s="187">
        <f t="shared" si="61"/>
        <v>120000</v>
      </c>
      <c r="F1086" s="187">
        <f t="shared" si="62"/>
        <v>7.6077118288997356E-32</v>
      </c>
    </row>
    <row r="1087" spans="4:6" x14ac:dyDescent="0.25">
      <c r="D1087">
        <f t="shared" si="64"/>
        <v>1084</v>
      </c>
      <c r="E1087" s="187">
        <f t="shared" si="61"/>
        <v>120000</v>
      </c>
      <c r="F1087" s="187">
        <f t="shared" si="62"/>
        <v>7.0441776193516068E-32</v>
      </c>
    </row>
    <row r="1088" spans="4:6" x14ac:dyDescent="0.25">
      <c r="D1088">
        <f t="shared" si="64"/>
        <v>1085</v>
      </c>
      <c r="E1088" s="187">
        <f t="shared" si="61"/>
        <v>120000</v>
      </c>
      <c r="F1088" s="187">
        <f t="shared" si="62"/>
        <v>6.5223866845848198E-32</v>
      </c>
    </row>
    <row r="1089" spans="4:6" x14ac:dyDescent="0.25">
      <c r="D1089">
        <f t="shared" si="64"/>
        <v>1086</v>
      </c>
      <c r="E1089" s="187">
        <f t="shared" si="61"/>
        <v>120000</v>
      </c>
      <c r="F1089" s="187">
        <f t="shared" si="62"/>
        <v>6.0392469301711292E-32</v>
      </c>
    </row>
    <row r="1090" spans="4:6" x14ac:dyDescent="0.25">
      <c r="D1090">
        <f t="shared" si="64"/>
        <v>1087</v>
      </c>
      <c r="E1090" s="187">
        <f t="shared" si="61"/>
        <v>120000</v>
      </c>
      <c r="F1090" s="187">
        <f t="shared" si="62"/>
        <v>5.5918953057140081E-32</v>
      </c>
    </row>
    <row r="1091" spans="4:6" x14ac:dyDescent="0.25">
      <c r="D1091">
        <f t="shared" si="64"/>
        <v>1088</v>
      </c>
      <c r="E1091" s="187">
        <f t="shared" si="61"/>
        <v>120000</v>
      </c>
      <c r="F1091" s="187">
        <f t="shared" si="62"/>
        <v>5.1776808386240815E-32</v>
      </c>
    </row>
    <row r="1092" spans="4:6" x14ac:dyDescent="0.25">
      <c r="D1092">
        <f t="shared" si="64"/>
        <v>1089</v>
      </c>
      <c r="E1092" s="187">
        <f t="shared" si="61"/>
        <v>120000</v>
      </c>
      <c r="F1092" s="187">
        <f t="shared" si="62"/>
        <v>4.7941489246519267E-32</v>
      </c>
    </row>
    <row r="1093" spans="4:6" x14ac:dyDescent="0.25">
      <c r="D1093">
        <f t="shared" si="64"/>
        <v>1090</v>
      </c>
      <c r="E1093" s="187">
        <f t="shared" si="61"/>
        <v>120000</v>
      </c>
      <c r="F1093" s="187">
        <f t="shared" si="62"/>
        <v>4.4390267820851172E-32</v>
      </c>
    </row>
    <row r="1094" spans="4:6" x14ac:dyDescent="0.25">
      <c r="D1094">
        <f t="shared" si="64"/>
        <v>1091</v>
      </c>
      <c r="E1094" s="187">
        <f t="shared" ref="E1094:E1157" si="65">+E1093</f>
        <v>120000</v>
      </c>
      <c r="F1094" s="187">
        <f t="shared" ref="F1094:F1157" si="66">E1094/(1+$B$5)^D1094</f>
        <v>4.1102099834121458E-32</v>
      </c>
    </row>
    <row r="1095" spans="4:6" x14ac:dyDescent="0.25">
      <c r="D1095">
        <f t="shared" si="64"/>
        <v>1092</v>
      </c>
      <c r="E1095" s="187">
        <f t="shared" si="65"/>
        <v>120000</v>
      </c>
      <c r="F1095" s="187">
        <f t="shared" si="66"/>
        <v>3.8057499846408751E-32</v>
      </c>
    </row>
    <row r="1096" spans="4:6" x14ac:dyDescent="0.25">
      <c r="D1096">
        <f t="shared" si="64"/>
        <v>1093</v>
      </c>
      <c r="E1096" s="187">
        <f t="shared" si="65"/>
        <v>120000</v>
      </c>
      <c r="F1096" s="187">
        <f t="shared" si="66"/>
        <v>3.5238425783711807E-32</v>
      </c>
    </row>
    <row r="1097" spans="4:6" x14ac:dyDescent="0.25">
      <c r="D1097">
        <f t="shared" si="64"/>
        <v>1094</v>
      </c>
      <c r="E1097" s="187">
        <f t="shared" si="65"/>
        <v>120000</v>
      </c>
      <c r="F1097" s="187">
        <f t="shared" si="66"/>
        <v>3.2628172021955368E-32</v>
      </c>
    </row>
    <row r="1098" spans="4:6" x14ac:dyDescent="0.25">
      <c r="D1098">
        <f t="shared" si="64"/>
        <v>1095</v>
      </c>
      <c r="E1098" s="187">
        <f t="shared" si="65"/>
        <v>120000</v>
      </c>
      <c r="F1098" s="187">
        <f t="shared" si="66"/>
        <v>3.0211270390699416E-32</v>
      </c>
    </row>
    <row r="1099" spans="4:6" x14ac:dyDescent="0.25">
      <c r="D1099">
        <f t="shared" si="64"/>
        <v>1096</v>
      </c>
      <c r="E1099" s="187">
        <f t="shared" si="65"/>
        <v>120000</v>
      </c>
      <c r="F1099" s="187">
        <f t="shared" si="66"/>
        <v>2.7973398509906868E-32</v>
      </c>
    </row>
    <row r="1100" spans="4:6" x14ac:dyDescent="0.25">
      <c r="D1100">
        <f t="shared" si="64"/>
        <v>1097</v>
      </c>
      <c r="E1100" s="187">
        <f t="shared" si="65"/>
        <v>120000</v>
      </c>
      <c r="F1100" s="187">
        <f t="shared" si="66"/>
        <v>2.5901294916580428E-32</v>
      </c>
    </row>
    <row r="1101" spans="4:6" x14ac:dyDescent="0.25">
      <c r="D1101">
        <f t="shared" si="64"/>
        <v>1098</v>
      </c>
      <c r="E1101" s="187">
        <f t="shared" si="65"/>
        <v>120000</v>
      </c>
      <c r="F1101" s="187">
        <f t="shared" si="66"/>
        <v>2.3982680478315209E-32</v>
      </c>
    </row>
    <row r="1102" spans="4:6" x14ac:dyDescent="0.25">
      <c r="D1102">
        <f t="shared" si="64"/>
        <v>1099</v>
      </c>
      <c r="E1102" s="187">
        <f t="shared" si="65"/>
        <v>120000</v>
      </c>
      <c r="F1102" s="187">
        <f t="shared" si="66"/>
        <v>2.2206185628069638E-32</v>
      </c>
    </row>
    <row r="1103" spans="4:6" x14ac:dyDescent="0.25">
      <c r="D1103">
        <f>+D1102+1</f>
        <v>1100</v>
      </c>
      <c r="E1103" s="187">
        <f t="shared" si="65"/>
        <v>120000</v>
      </c>
      <c r="F1103" s="187">
        <f t="shared" si="66"/>
        <v>2.0561282988953373E-32</v>
      </c>
    </row>
    <row r="1104" spans="4:6" x14ac:dyDescent="0.25">
      <c r="D1104">
        <f t="shared" si="64"/>
        <v>1101</v>
      </c>
      <c r="E1104" s="187">
        <f t="shared" si="65"/>
        <v>120000</v>
      </c>
      <c r="F1104" s="187">
        <f t="shared" si="66"/>
        <v>1.903822498977164E-32</v>
      </c>
    </row>
    <row r="1105" spans="4:6" x14ac:dyDescent="0.25">
      <c r="D1105">
        <f t="shared" si="64"/>
        <v>1102</v>
      </c>
      <c r="E1105" s="187">
        <f t="shared" si="65"/>
        <v>120000</v>
      </c>
      <c r="F1105" s="187">
        <f t="shared" si="66"/>
        <v>1.7627986101640402E-32</v>
      </c>
    </row>
    <row r="1106" spans="4:6" x14ac:dyDescent="0.25">
      <c r="D1106">
        <f t="shared" si="64"/>
        <v>1103</v>
      </c>
      <c r="E1106" s="187">
        <f t="shared" si="65"/>
        <v>120000</v>
      </c>
      <c r="F1106" s="187">
        <f t="shared" si="66"/>
        <v>1.6322209353370741E-32</v>
      </c>
    </row>
    <row r="1107" spans="4:6" x14ac:dyDescent="0.25">
      <c r="D1107">
        <f t="shared" si="64"/>
        <v>1104</v>
      </c>
      <c r="E1107" s="187">
        <f t="shared" si="65"/>
        <v>120000</v>
      </c>
      <c r="F1107" s="187">
        <f t="shared" si="66"/>
        <v>1.5113156808676615E-32</v>
      </c>
    </row>
    <row r="1108" spans="4:6" x14ac:dyDescent="0.25">
      <c r="D1108">
        <f t="shared" si="64"/>
        <v>1105</v>
      </c>
      <c r="E1108" s="187">
        <f t="shared" si="65"/>
        <v>120000</v>
      </c>
      <c r="F1108" s="187">
        <f t="shared" si="66"/>
        <v>1.3993663711737606E-32</v>
      </c>
    </row>
    <row r="1109" spans="4:6" x14ac:dyDescent="0.25">
      <c r="D1109">
        <f t="shared" si="64"/>
        <v>1106</v>
      </c>
      <c r="E1109" s="187">
        <f t="shared" si="65"/>
        <v>120000</v>
      </c>
      <c r="F1109" s="187">
        <f t="shared" si="66"/>
        <v>1.2957096029386671E-32</v>
      </c>
    </row>
    <row r="1110" spans="4:6" x14ac:dyDescent="0.25">
      <c r="D1110">
        <f t="shared" si="64"/>
        <v>1107</v>
      </c>
      <c r="E1110" s="187">
        <f t="shared" si="65"/>
        <v>120000</v>
      </c>
      <c r="F1110" s="187">
        <f t="shared" si="66"/>
        <v>1.1997311138320989E-32</v>
      </c>
    </row>
    <row r="1111" spans="4:6" x14ac:dyDescent="0.25">
      <c r="D1111">
        <f t="shared" si="64"/>
        <v>1108</v>
      </c>
      <c r="E1111" s="187">
        <f t="shared" si="65"/>
        <v>120000</v>
      </c>
      <c r="F1111" s="187">
        <f t="shared" si="66"/>
        <v>1.1108621424371286E-32</v>
      </c>
    </row>
    <row r="1112" spans="4:6" x14ac:dyDescent="0.25">
      <c r="D1112">
        <f t="shared" si="64"/>
        <v>1109</v>
      </c>
      <c r="E1112" s="187">
        <f t="shared" si="65"/>
        <v>120000</v>
      </c>
      <c r="F1112" s="187">
        <f t="shared" si="66"/>
        <v>1.0285760578121562E-32</v>
      </c>
    </row>
    <row r="1113" spans="4:6" x14ac:dyDescent="0.25">
      <c r="D1113">
        <f t="shared" si="64"/>
        <v>1110</v>
      </c>
      <c r="E1113" s="187">
        <f t="shared" si="65"/>
        <v>120000</v>
      </c>
      <c r="F1113" s="187">
        <f t="shared" si="66"/>
        <v>9.523852387149594E-33</v>
      </c>
    </row>
    <row r="1114" spans="4:6" x14ac:dyDescent="0.25">
      <c r="D1114">
        <f t="shared" si="64"/>
        <v>1111</v>
      </c>
      <c r="E1114" s="187">
        <f t="shared" si="65"/>
        <v>120000</v>
      </c>
      <c r="F1114" s="187">
        <f t="shared" si="66"/>
        <v>8.8183818399533258E-33</v>
      </c>
    </row>
    <row r="1115" spans="4:6" x14ac:dyDescent="0.25">
      <c r="D1115">
        <f t="shared" si="64"/>
        <v>1112</v>
      </c>
      <c r="E1115" s="187">
        <f t="shared" si="65"/>
        <v>120000</v>
      </c>
      <c r="F1115" s="187">
        <f t="shared" si="66"/>
        <v>8.1651683703271527E-33</v>
      </c>
    </row>
    <row r="1116" spans="4:6" x14ac:dyDescent="0.25">
      <c r="D1116">
        <f t="shared" si="64"/>
        <v>1113</v>
      </c>
      <c r="E1116" s="187">
        <f t="shared" si="65"/>
        <v>120000</v>
      </c>
      <c r="F1116" s="187">
        <f t="shared" si="66"/>
        <v>7.5603410836362526E-33</v>
      </c>
    </row>
    <row r="1117" spans="4:6" x14ac:dyDescent="0.25">
      <c r="D1117">
        <f t="shared" si="64"/>
        <v>1114</v>
      </c>
      <c r="E1117" s="187">
        <f t="shared" si="65"/>
        <v>120000</v>
      </c>
      <c r="F1117" s="187">
        <f t="shared" si="66"/>
        <v>7.0003158181817165E-33</v>
      </c>
    </row>
    <row r="1118" spans="4:6" x14ac:dyDescent="0.25">
      <c r="D1118">
        <f t="shared" si="64"/>
        <v>1115</v>
      </c>
      <c r="E1118" s="187">
        <f t="shared" si="65"/>
        <v>120000</v>
      </c>
      <c r="F1118" s="187">
        <f t="shared" si="66"/>
        <v>6.4817739057238114E-33</v>
      </c>
    </row>
    <row r="1119" spans="4:6" x14ac:dyDescent="0.25">
      <c r="D1119">
        <f t="shared" si="64"/>
        <v>1116</v>
      </c>
      <c r="E1119" s="187">
        <f t="shared" si="65"/>
        <v>120000</v>
      </c>
      <c r="F1119" s="187">
        <f t="shared" si="66"/>
        <v>6.0016425052998254E-33</v>
      </c>
    </row>
    <row r="1120" spans="4:6" x14ac:dyDescent="0.25">
      <c r="D1120">
        <f t="shared" si="64"/>
        <v>1117</v>
      </c>
      <c r="E1120" s="187">
        <f t="shared" si="65"/>
        <v>120000</v>
      </c>
      <c r="F1120" s="187">
        <f t="shared" si="66"/>
        <v>5.5570763937961338E-33</v>
      </c>
    </row>
    <row r="1121" spans="4:6" x14ac:dyDescent="0.25">
      <c r="D1121">
        <f>+D1120+1</f>
        <v>1118</v>
      </c>
      <c r="E1121" s="187">
        <f t="shared" si="65"/>
        <v>120000</v>
      </c>
      <c r="F1121" s="187">
        <f t="shared" si="66"/>
        <v>5.1454411053667896E-33</v>
      </c>
    </row>
    <row r="1122" spans="4:6" x14ac:dyDescent="0.25">
      <c r="D1122">
        <f t="shared" si="64"/>
        <v>1119</v>
      </c>
      <c r="E1122" s="187">
        <f t="shared" si="65"/>
        <v>120000</v>
      </c>
      <c r="F1122" s="187">
        <f t="shared" si="66"/>
        <v>4.7642973197840641E-33</v>
      </c>
    </row>
    <row r="1123" spans="4:6" x14ac:dyDescent="0.25">
      <c r="D1123">
        <f t="shared" si="64"/>
        <v>1120</v>
      </c>
      <c r="E1123" s="187">
        <f t="shared" si="65"/>
        <v>120000</v>
      </c>
      <c r="F1123" s="187">
        <f t="shared" si="66"/>
        <v>4.4113864072074668E-33</v>
      </c>
    </row>
    <row r="1124" spans="4:6" x14ac:dyDescent="0.25">
      <c r="D1124">
        <f t="shared" si="64"/>
        <v>1121</v>
      </c>
      <c r="E1124" s="187">
        <f t="shared" si="65"/>
        <v>120000</v>
      </c>
      <c r="F1124" s="187">
        <f t="shared" si="66"/>
        <v>4.0846170437106177E-33</v>
      </c>
    </row>
    <row r="1125" spans="4:6" x14ac:dyDescent="0.25">
      <c r="D1125">
        <f t="shared" si="64"/>
        <v>1122</v>
      </c>
      <c r="E1125" s="187">
        <f t="shared" si="65"/>
        <v>120000</v>
      </c>
      <c r="F1125" s="187">
        <f t="shared" si="66"/>
        <v>3.7820528182505722E-33</v>
      </c>
    </row>
    <row r="1126" spans="4:6" x14ac:dyDescent="0.25">
      <c r="D1126">
        <f t="shared" si="64"/>
        <v>1123</v>
      </c>
      <c r="E1126" s="187">
        <f t="shared" si="65"/>
        <v>120000</v>
      </c>
      <c r="F1126" s="187">
        <f t="shared" si="66"/>
        <v>3.5019007576394174E-33</v>
      </c>
    </row>
    <row r="1127" spans="4:6" x14ac:dyDescent="0.25">
      <c r="D1127">
        <f t="shared" si="64"/>
        <v>1124</v>
      </c>
      <c r="E1127" s="187">
        <f t="shared" si="65"/>
        <v>120000</v>
      </c>
      <c r="F1127" s="187">
        <f t="shared" si="66"/>
        <v>3.2425007015179786E-33</v>
      </c>
    </row>
    <row r="1128" spans="4:6" x14ac:dyDescent="0.25">
      <c r="D1128">
        <f t="shared" si="64"/>
        <v>1125</v>
      </c>
      <c r="E1128" s="187">
        <f t="shared" si="65"/>
        <v>120000</v>
      </c>
      <c r="F1128" s="187">
        <f t="shared" si="66"/>
        <v>3.0023154643684991E-33</v>
      </c>
    </row>
    <row r="1129" spans="4:6" x14ac:dyDescent="0.25">
      <c r="D1129">
        <f t="shared" si="64"/>
        <v>1126</v>
      </c>
      <c r="E1129" s="187">
        <f t="shared" si="65"/>
        <v>120000</v>
      </c>
      <c r="F1129" s="187">
        <f t="shared" si="66"/>
        <v>2.7799217262671286E-33</v>
      </c>
    </row>
    <row r="1130" spans="4:6" x14ac:dyDescent="0.25">
      <c r="D1130">
        <f t="shared" si="64"/>
        <v>1127</v>
      </c>
      <c r="E1130" s="187">
        <f t="shared" si="65"/>
        <v>120000</v>
      </c>
      <c r="F1130" s="187">
        <f t="shared" si="66"/>
        <v>2.5740015983954894E-33</v>
      </c>
    </row>
    <row r="1131" spans="4:6" x14ac:dyDescent="0.25">
      <c r="D1131">
        <f t="shared" si="64"/>
        <v>1128</v>
      </c>
      <c r="E1131" s="187">
        <f t="shared" si="65"/>
        <v>120000</v>
      </c>
      <c r="F1131" s="187">
        <f t="shared" si="66"/>
        <v>2.3833348133291564E-33</v>
      </c>
    </row>
    <row r="1132" spans="4:6" x14ac:dyDescent="0.25">
      <c r="D1132">
        <f t="shared" si="64"/>
        <v>1129</v>
      </c>
      <c r="E1132" s="187">
        <f t="shared" si="65"/>
        <v>120000</v>
      </c>
      <c r="F1132" s="187">
        <f t="shared" si="66"/>
        <v>2.2067914938232931E-33</v>
      </c>
    </row>
    <row r="1133" spans="4:6" x14ac:dyDescent="0.25">
      <c r="D1133">
        <f t="shared" si="64"/>
        <v>1130</v>
      </c>
      <c r="E1133" s="187">
        <f t="shared" si="65"/>
        <v>120000</v>
      </c>
      <c r="F1133" s="187">
        <f t="shared" si="66"/>
        <v>2.04332545724379E-33</v>
      </c>
    </row>
    <row r="1134" spans="4:6" x14ac:dyDescent="0.25">
      <c r="D1134">
        <f t="shared" si="64"/>
        <v>1131</v>
      </c>
      <c r="E1134" s="187">
        <f t="shared" si="65"/>
        <v>120000</v>
      </c>
      <c r="F1134" s="187">
        <f t="shared" si="66"/>
        <v>1.8919680159664722E-33</v>
      </c>
    </row>
    <row r="1135" spans="4:6" x14ac:dyDescent="0.25">
      <c r="D1135">
        <f t="shared" si="64"/>
        <v>1132</v>
      </c>
      <c r="E1135" s="187">
        <f t="shared" si="65"/>
        <v>120000</v>
      </c>
      <c r="F1135" s="187">
        <f t="shared" si="66"/>
        <v>1.7518222370059924E-33</v>
      </c>
    </row>
    <row r="1136" spans="4:6" x14ac:dyDescent="0.25">
      <c r="D1136">
        <f t="shared" si="64"/>
        <v>1133</v>
      </c>
      <c r="E1136" s="187">
        <f t="shared" si="65"/>
        <v>120000</v>
      </c>
      <c r="F1136" s="187">
        <f t="shared" si="66"/>
        <v>1.6220576268574008E-33</v>
      </c>
    </row>
    <row r="1137" spans="4:6" x14ac:dyDescent="0.25">
      <c r="D1137">
        <f t="shared" si="64"/>
        <v>1134</v>
      </c>
      <c r="E1137" s="187">
        <f t="shared" si="65"/>
        <v>120000</v>
      </c>
      <c r="F1137" s="187">
        <f t="shared" si="66"/>
        <v>1.5019052100531485E-33</v>
      </c>
    </row>
    <row r="1138" spans="4:6" x14ac:dyDescent="0.25">
      <c r="D1138">
        <f t="shared" si="64"/>
        <v>1135</v>
      </c>
      <c r="E1138" s="187">
        <f t="shared" si="65"/>
        <v>120000</v>
      </c>
      <c r="F1138" s="187">
        <f t="shared" si="66"/>
        <v>1.3906529722714335E-33</v>
      </c>
    </row>
    <row r="1139" spans="4:6" x14ac:dyDescent="0.25">
      <c r="D1139">
        <f>+D1138+1</f>
        <v>1136</v>
      </c>
      <c r="E1139" s="187">
        <f t="shared" si="65"/>
        <v>120000</v>
      </c>
      <c r="F1139" s="187">
        <f t="shared" si="66"/>
        <v>1.2876416409920683E-33</v>
      </c>
    </row>
    <row r="1140" spans="4:6" x14ac:dyDescent="0.25">
      <c r="D1140">
        <f t="shared" si="64"/>
        <v>1137</v>
      </c>
      <c r="E1140" s="187">
        <f t="shared" si="65"/>
        <v>120000</v>
      </c>
      <c r="F1140" s="187">
        <f t="shared" si="66"/>
        <v>1.1922607786963594E-33</v>
      </c>
    </row>
    <row r="1141" spans="4:6" x14ac:dyDescent="0.25">
      <c r="D1141">
        <f t="shared" si="64"/>
        <v>1138</v>
      </c>
      <c r="E1141" s="187">
        <f t="shared" si="65"/>
        <v>120000</v>
      </c>
      <c r="F1141" s="187">
        <f t="shared" si="66"/>
        <v>1.103945165459592E-33</v>
      </c>
    </row>
    <row r="1142" spans="4:6" x14ac:dyDescent="0.25">
      <c r="D1142">
        <f t="shared" si="64"/>
        <v>1139</v>
      </c>
      <c r="E1142" s="187">
        <f t="shared" si="65"/>
        <v>120000</v>
      </c>
      <c r="F1142" s="187">
        <f t="shared" si="66"/>
        <v>1.0221714494996221E-33</v>
      </c>
    </row>
    <row r="1143" spans="4:6" x14ac:dyDescent="0.25">
      <c r="D1143">
        <f t="shared" si="64"/>
        <v>1140</v>
      </c>
      <c r="E1143" s="187">
        <f t="shared" si="65"/>
        <v>120000</v>
      </c>
      <c r="F1143" s="187">
        <f t="shared" si="66"/>
        <v>9.464550458329834E-34</v>
      </c>
    </row>
    <row r="1144" spans="4:6" x14ac:dyDescent="0.25">
      <c r="D1144">
        <f t="shared" si="64"/>
        <v>1141</v>
      </c>
      <c r="E1144" s="187">
        <f t="shared" si="65"/>
        <v>120000</v>
      </c>
      <c r="F1144" s="187">
        <f t="shared" si="66"/>
        <v>8.7634726466016978E-34</v>
      </c>
    </row>
    <row r="1145" spans="4:6" x14ac:dyDescent="0.25">
      <c r="D1145">
        <f t="shared" si="64"/>
        <v>1142</v>
      </c>
      <c r="E1145" s="187">
        <f t="shared" si="65"/>
        <v>120000</v>
      </c>
      <c r="F1145" s="187">
        <f t="shared" si="66"/>
        <v>8.1143265246312024E-34</v>
      </c>
    </row>
    <row r="1146" spans="4:6" x14ac:dyDescent="0.25">
      <c r="D1146">
        <f t="shared" si="64"/>
        <v>1143</v>
      </c>
      <c r="E1146" s="187">
        <f t="shared" si="65"/>
        <v>120000</v>
      </c>
      <c r="F1146" s="187">
        <f t="shared" si="66"/>
        <v>7.5132653005844451E-34</v>
      </c>
    </row>
    <row r="1147" spans="4:6" x14ac:dyDescent="0.25">
      <c r="D1147">
        <f t="shared" si="64"/>
        <v>1144</v>
      </c>
      <c r="E1147" s="187">
        <f t="shared" si="65"/>
        <v>120000</v>
      </c>
      <c r="F1147" s="187">
        <f t="shared" si="66"/>
        <v>6.9567271301707828E-34</v>
      </c>
    </row>
    <row r="1148" spans="4:6" x14ac:dyDescent="0.25">
      <c r="D1148">
        <f t="shared" si="64"/>
        <v>1145</v>
      </c>
      <c r="E1148" s="187">
        <f t="shared" si="65"/>
        <v>120000</v>
      </c>
      <c r="F1148" s="187">
        <f t="shared" si="66"/>
        <v>6.4414140094173898E-34</v>
      </c>
    </row>
    <row r="1149" spans="4:6" x14ac:dyDescent="0.25">
      <c r="D1149">
        <f t="shared" si="64"/>
        <v>1146</v>
      </c>
      <c r="E1149" s="187">
        <f t="shared" si="65"/>
        <v>120000</v>
      </c>
      <c r="F1149" s="187">
        <f t="shared" si="66"/>
        <v>5.9642722309420281E-34</v>
      </c>
    </row>
    <row r="1150" spans="4:6" x14ac:dyDescent="0.25">
      <c r="D1150">
        <f t="shared" ref="D1150:D1156" si="67">+D1149+1</f>
        <v>1147</v>
      </c>
      <c r="E1150" s="187">
        <f t="shared" si="65"/>
        <v>120000</v>
      </c>
      <c r="F1150" s="187">
        <f t="shared" si="66"/>
        <v>5.5224742879092861E-34</v>
      </c>
    </row>
    <row r="1151" spans="4:6" x14ac:dyDescent="0.25">
      <c r="D1151">
        <f t="shared" si="67"/>
        <v>1148</v>
      </c>
      <c r="E1151" s="187">
        <f t="shared" si="65"/>
        <v>120000</v>
      </c>
      <c r="F1151" s="187">
        <f t="shared" si="66"/>
        <v>5.1134021184345236E-34</v>
      </c>
    </row>
    <row r="1152" spans="4:6" x14ac:dyDescent="0.25">
      <c r="D1152">
        <f t="shared" si="67"/>
        <v>1149</v>
      </c>
      <c r="E1152" s="187">
        <f t="shared" si="65"/>
        <v>120000</v>
      </c>
      <c r="F1152" s="187">
        <f t="shared" si="66"/>
        <v>4.7346315911430769E-34</v>
      </c>
    </row>
    <row r="1153" spans="4:6" x14ac:dyDescent="0.25">
      <c r="D1153">
        <f t="shared" si="67"/>
        <v>1150</v>
      </c>
      <c r="E1153" s="187">
        <f t="shared" si="65"/>
        <v>120000</v>
      </c>
      <c r="F1153" s="187">
        <f t="shared" si="66"/>
        <v>4.3839181399472929E-34</v>
      </c>
    </row>
    <row r="1154" spans="4:6" x14ac:dyDescent="0.25">
      <c r="D1154">
        <f t="shared" si="67"/>
        <v>1151</v>
      </c>
      <c r="E1154" s="187">
        <f t="shared" si="65"/>
        <v>120000</v>
      </c>
      <c r="F1154" s="187">
        <f t="shared" si="66"/>
        <v>4.0591834629141588E-34</v>
      </c>
    </row>
    <row r="1155" spans="4:6" x14ac:dyDescent="0.25">
      <c r="D1155">
        <f t="shared" si="67"/>
        <v>1152</v>
      </c>
      <c r="E1155" s="187">
        <f t="shared" si="65"/>
        <v>120000</v>
      </c>
      <c r="F1155" s="187">
        <f t="shared" si="66"/>
        <v>3.7585032064019989E-34</v>
      </c>
    </row>
    <row r="1156" spans="4:6" x14ac:dyDescent="0.25">
      <c r="D1156">
        <f t="shared" si="67"/>
        <v>1153</v>
      </c>
      <c r="E1156" s="187">
        <f t="shared" si="65"/>
        <v>120000</v>
      </c>
      <c r="F1156" s="187">
        <f t="shared" si="66"/>
        <v>3.4800955614833323E-34</v>
      </c>
    </row>
    <row r="1157" spans="4:6" x14ac:dyDescent="0.25">
      <c r="D1157">
        <f>+D1156+1</f>
        <v>1154</v>
      </c>
      <c r="E1157" s="187">
        <f t="shared" si="65"/>
        <v>120000</v>
      </c>
      <c r="F1157" s="187">
        <f t="shared" si="66"/>
        <v>3.2223107050771596E-34</v>
      </c>
    </row>
    <row r="1158" spans="4:6" x14ac:dyDescent="0.25">
      <c r="D1158">
        <f t="shared" ref="D1158:D1221" si="68">+D1157+1</f>
        <v>1155</v>
      </c>
      <c r="E1158" s="187">
        <f t="shared" ref="E1158:E1221" si="69">+E1157</f>
        <v>120000</v>
      </c>
      <c r="F1158" s="187">
        <f t="shared" ref="F1158:F1221" si="70">E1158/(1+$B$5)^D1158</f>
        <v>2.9836210232195919E-34</v>
      </c>
    </row>
    <row r="1159" spans="4:6" x14ac:dyDescent="0.25">
      <c r="D1159">
        <f t="shared" si="68"/>
        <v>1156</v>
      </c>
      <c r="E1159" s="187">
        <f t="shared" si="69"/>
        <v>120000</v>
      </c>
      <c r="F1159" s="187">
        <f t="shared" si="70"/>
        <v>2.7626120585366588E-34</v>
      </c>
    </row>
    <row r="1160" spans="4:6" x14ac:dyDescent="0.25">
      <c r="D1160">
        <f t="shared" si="68"/>
        <v>1157</v>
      </c>
      <c r="E1160" s="187">
        <f t="shared" si="69"/>
        <v>120000</v>
      </c>
      <c r="F1160" s="187">
        <f t="shared" si="70"/>
        <v>2.5579741282746842E-34</v>
      </c>
    </row>
    <row r="1161" spans="4:6" x14ac:dyDescent="0.25">
      <c r="D1161">
        <f t="shared" si="68"/>
        <v>1158</v>
      </c>
      <c r="E1161" s="187">
        <f t="shared" si="69"/>
        <v>120000</v>
      </c>
      <c r="F1161" s="187">
        <f t="shared" si="70"/>
        <v>2.3684945632172999E-34</v>
      </c>
    </row>
    <row r="1162" spans="4:6" x14ac:dyDescent="0.25">
      <c r="D1162">
        <f t="shared" si="68"/>
        <v>1159</v>
      </c>
      <c r="E1162" s="187">
        <f t="shared" si="69"/>
        <v>120000</v>
      </c>
      <c r="F1162" s="187">
        <f t="shared" si="70"/>
        <v>2.1930505214974997E-34</v>
      </c>
    </row>
    <row r="1163" spans="4:6" x14ac:dyDescent="0.25">
      <c r="D1163">
        <f t="shared" si="68"/>
        <v>1160</v>
      </c>
      <c r="E1163" s="187">
        <f t="shared" si="69"/>
        <v>120000</v>
      </c>
      <c r="F1163" s="187">
        <f t="shared" si="70"/>
        <v>2.0306023347199073E-34</v>
      </c>
    </row>
    <row r="1164" spans="4:6" x14ac:dyDescent="0.25">
      <c r="D1164">
        <f t="shared" si="68"/>
        <v>1161</v>
      </c>
      <c r="E1164" s="187">
        <f t="shared" si="69"/>
        <v>120000</v>
      </c>
      <c r="F1164" s="187">
        <f t="shared" si="70"/>
        <v>1.8801873469628768E-34</v>
      </c>
    </row>
    <row r="1165" spans="4:6" x14ac:dyDescent="0.25">
      <c r="D1165">
        <f t="shared" si="68"/>
        <v>1162</v>
      </c>
      <c r="E1165" s="187">
        <f t="shared" si="69"/>
        <v>120000</v>
      </c>
      <c r="F1165" s="187">
        <f t="shared" si="70"/>
        <v>1.7409142101508117E-34</v>
      </c>
    </row>
    <row r="1166" spans="4:6" x14ac:dyDescent="0.25">
      <c r="D1166">
        <f t="shared" si="68"/>
        <v>1163</v>
      </c>
      <c r="E1166" s="187">
        <f t="shared" si="69"/>
        <v>120000</v>
      </c>
      <c r="F1166" s="187">
        <f t="shared" si="70"/>
        <v>1.6119576019914925E-34</v>
      </c>
    </row>
    <row r="1167" spans="4:6" x14ac:dyDescent="0.25">
      <c r="D1167">
        <f t="shared" si="68"/>
        <v>1164</v>
      </c>
      <c r="E1167" s="187">
        <f t="shared" si="69"/>
        <v>120000</v>
      </c>
      <c r="F1167" s="187">
        <f t="shared" si="70"/>
        <v>1.4925533351773078E-34</v>
      </c>
    </row>
    <row r="1168" spans="4:6" x14ac:dyDescent="0.25">
      <c r="D1168">
        <f t="shared" si="68"/>
        <v>1165</v>
      </c>
      <c r="E1168" s="187">
        <f t="shared" si="69"/>
        <v>120000</v>
      </c>
      <c r="F1168" s="187">
        <f t="shared" si="70"/>
        <v>1.3819938288678775E-34</v>
      </c>
    </row>
    <row r="1169" spans="4:6" x14ac:dyDescent="0.25">
      <c r="D1169">
        <f t="shared" si="68"/>
        <v>1166</v>
      </c>
      <c r="E1169" s="187">
        <f t="shared" si="69"/>
        <v>120000</v>
      </c>
      <c r="F1169" s="187">
        <f t="shared" si="70"/>
        <v>1.2796239156184047E-34</v>
      </c>
    </row>
    <row r="1170" spans="4:6" x14ac:dyDescent="0.25">
      <c r="D1170">
        <f t="shared" si="68"/>
        <v>1167</v>
      </c>
      <c r="E1170" s="187">
        <f t="shared" si="69"/>
        <v>120000</v>
      </c>
      <c r="F1170" s="187">
        <f t="shared" si="70"/>
        <v>1.1848369589059304E-34</v>
      </c>
    </row>
    <row r="1171" spans="4:6" x14ac:dyDescent="0.25">
      <c r="D1171">
        <f t="shared" si="68"/>
        <v>1168</v>
      </c>
      <c r="E1171" s="187">
        <f t="shared" si="69"/>
        <v>120000</v>
      </c>
      <c r="F1171" s="187">
        <f t="shared" si="70"/>
        <v>1.0970712582462318E-34</v>
      </c>
    </row>
    <row r="1172" spans="4:6" x14ac:dyDescent="0.25">
      <c r="D1172">
        <f t="shared" si="68"/>
        <v>1169</v>
      </c>
      <c r="E1172" s="187">
        <f t="shared" si="69"/>
        <v>120000</v>
      </c>
      <c r="F1172" s="187">
        <f t="shared" si="70"/>
        <v>1.015806720598363E-34</v>
      </c>
    </row>
    <row r="1173" spans="4:6" x14ac:dyDescent="0.25">
      <c r="D1173">
        <f t="shared" si="68"/>
        <v>1170</v>
      </c>
      <c r="E1173" s="187">
        <f t="shared" si="69"/>
        <v>120000</v>
      </c>
      <c r="F1173" s="187">
        <f t="shared" si="70"/>
        <v>9.4056177833181739E-35</v>
      </c>
    </row>
    <row r="1174" spans="4:6" x14ac:dyDescent="0.25">
      <c r="D1174">
        <f t="shared" si="68"/>
        <v>1171</v>
      </c>
      <c r="E1174" s="187">
        <f t="shared" si="69"/>
        <v>120000</v>
      </c>
      <c r="F1174" s="187">
        <f t="shared" si="70"/>
        <v>8.7089053549242349E-35</v>
      </c>
    </row>
    <row r="1175" spans="4:6" x14ac:dyDescent="0.25">
      <c r="D1175">
        <f>+D1174+1</f>
        <v>1172</v>
      </c>
      <c r="E1175" s="187">
        <f t="shared" si="69"/>
        <v>120000</v>
      </c>
      <c r="F1175" s="187">
        <f t="shared" si="70"/>
        <v>8.0638012545594766E-35</v>
      </c>
    </row>
    <row r="1176" spans="4:6" x14ac:dyDescent="0.25">
      <c r="D1176">
        <f t="shared" si="68"/>
        <v>1173</v>
      </c>
      <c r="E1176" s="187">
        <f t="shared" si="69"/>
        <v>120000</v>
      </c>
      <c r="F1176" s="187">
        <f t="shared" si="70"/>
        <v>7.4664826431106266E-35</v>
      </c>
    </row>
    <row r="1177" spans="4:6" x14ac:dyDescent="0.25">
      <c r="D1177">
        <f t="shared" si="68"/>
        <v>1174</v>
      </c>
      <c r="E1177" s="187">
        <f t="shared" si="69"/>
        <v>120000</v>
      </c>
      <c r="F1177" s="187">
        <f t="shared" si="70"/>
        <v>6.9134098547320595E-35</v>
      </c>
    </row>
    <row r="1178" spans="4:6" x14ac:dyDescent="0.25">
      <c r="D1178">
        <f t="shared" si="68"/>
        <v>1175</v>
      </c>
      <c r="E1178" s="187">
        <f t="shared" si="69"/>
        <v>120000</v>
      </c>
      <c r="F1178" s="187">
        <f t="shared" si="70"/>
        <v>6.4013054210482025E-35</v>
      </c>
    </row>
    <row r="1179" spans="4:6" x14ac:dyDescent="0.25">
      <c r="D1179">
        <f t="shared" si="68"/>
        <v>1176</v>
      </c>
      <c r="E1179" s="187">
        <f t="shared" si="69"/>
        <v>120000</v>
      </c>
      <c r="F1179" s="187">
        <f t="shared" si="70"/>
        <v>5.9271346491187071E-35</v>
      </c>
    </row>
    <row r="1180" spans="4:6" x14ac:dyDescent="0.25">
      <c r="D1180">
        <f t="shared" si="68"/>
        <v>1177</v>
      </c>
      <c r="E1180" s="187">
        <f t="shared" si="69"/>
        <v>120000</v>
      </c>
      <c r="F1180" s="187">
        <f t="shared" si="70"/>
        <v>5.4880876380728755E-35</v>
      </c>
    </row>
    <row r="1181" spans="4:6" x14ac:dyDescent="0.25">
      <c r="D1181">
        <f t="shared" si="68"/>
        <v>1178</v>
      </c>
      <c r="E1181" s="187">
        <f t="shared" si="69"/>
        <v>120000</v>
      </c>
      <c r="F1181" s="187">
        <f t="shared" si="70"/>
        <v>5.0815626278452559E-35</v>
      </c>
    </row>
    <row r="1182" spans="4:6" x14ac:dyDescent="0.25">
      <c r="D1182">
        <f t="shared" si="68"/>
        <v>1179</v>
      </c>
      <c r="E1182" s="187">
        <f t="shared" si="69"/>
        <v>120000</v>
      </c>
      <c r="F1182" s="187">
        <f t="shared" si="70"/>
        <v>4.7051505813381994E-35</v>
      </c>
    </row>
    <row r="1183" spans="4:6" x14ac:dyDescent="0.25">
      <c r="D1183">
        <f t="shared" si="68"/>
        <v>1180</v>
      </c>
      <c r="E1183" s="187">
        <f t="shared" si="69"/>
        <v>120000</v>
      </c>
      <c r="F1183" s="187">
        <f t="shared" si="70"/>
        <v>4.3566209086464805E-35</v>
      </c>
    </row>
    <row r="1184" spans="4:6" x14ac:dyDescent="0.25">
      <c r="D1184">
        <f t="shared" si="68"/>
        <v>1181</v>
      </c>
      <c r="E1184" s="187">
        <f t="shared" si="69"/>
        <v>120000</v>
      </c>
      <c r="F1184" s="187">
        <f t="shared" si="70"/>
        <v>4.0339082487467413E-35</v>
      </c>
    </row>
    <row r="1185" spans="4:6" x14ac:dyDescent="0.25">
      <c r="D1185">
        <f t="shared" si="68"/>
        <v>1182</v>
      </c>
      <c r="E1185" s="187">
        <f t="shared" si="69"/>
        <v>120000</v>
      </c>
      <c r="F1185" s="187">
        <f t="shared" si="70"/>
        <v>3.7351002303210562E-35</v>
      </c>
    </row>
    <row r="1186" spans="4:6" x14ac:dyDescent="0.25">
      <c r="D1186">
        <f t="shared" si="68"/>
        <v>1183</v>
      </c>
      <c r="E1186" s="187">
        <f t="shared" si="69"/>
        <v>120000</v>
      </c>
      <c r="F1186" s="187">
        <f t="shared" si="70"/>
        <v>3.458426139186163E-35</v>
      </c>
    </row>
    <row r="1187" spans="4:6" x14ac:dyDescent="0.25">
      <c r="D1187">
        <f t="shared" si="68"/>
        <v>1184</v>
      </c>
      <c r="E1187" s="187">
        <f t="shared" si="69"/>
        <v>120000</v>
      </c>
      <c r="F1187" s="187">
        <f t="shared" si="70"/>
        <v>3.202246425172373E-35</v>
      </c>
    </row>
    <row r="1188" spans="4:6" x14ac:dyDescent="0.25">
      <c r="D1188">
        <f t="shared" si="68"/>
        <v>1185</v>
      </c>
      <c r="E1188" s="187">
        <f t="shared" si="69"/>
        <v>120000</v>
      </c>
      <c r="F1188" s="187">
        <f t="shared" si="70"/>
        <v>2.9650429862707157E-35</v>
      </c>
    </row>
    <row r="1189" spans="4:6" x14ac:dyDescent="0.25">
      <c r="D1189">
        <f t="shared" si="68"/>
        <v>1186</v>
      </c>
      <c r="E1189" s="187">
        <f t="shared" si="69"/>
        <v>120000</v>
      </c>
      <c r="F1189" s="187">
        <f t="shared" si="70"/>
        <v>2.7454101724728852E-35</v>
      </c>
    </row>
    <row r="1190" spans="4:6" x14ac:dyDescent="0.25">
      <c r="D1190">
        <f t="shared" si="68"/>
        <v>1187</v>
      </c>
      <c r="E1190" s="187">
        <f t="shared" si="69"/>
        <v>120000</v>
      </c>
      <c r="F1190" s="187">
        <f t="shared" si="70"/>
        <v>2.5420464559934114E-35</v>
      </c>
    </row>
    <row r="1191" spans="4:6" x14ac:dyDescent="0.25">
      <c r="D1191">
        <f t="shared" si="68"/>
        <v>1188</v>
      </c>
      <c r="E1191" s="187">
        <f t="shared" si="69"/>
        <v>120000</v>
      </c>
      <c r="F1191" s="187">
        <f t="shared" si="70"/>
        <v>2.3537467185124179E-35</v>
      </c>
    </row>
    <row r="1192" spans="4:6" x14ac:dyDescent="0.25">
      <c r="D1192">
        <f t="shared" si="68"/>
        <v>1189</v>
      </c>
      <c r="E1192" s="187">
        <f t="shared" si="69"/>
        <v>120000</v>
      </c>
      <c r="F1192" s="187">
        <f t="shared" si="70"/>
        <v>2.1793951097337202E-35</v>
      </c>
    </row>
    <row r="1193" spans="4:6" x14ac:dyDescent="0.25">
      <c r="D1193">
        <f>+D1192+1</f>
        <v>1190</v>
      </c>
      <c r="E1193" s="187">
        <f t="shared" si="69"/>
        <v>120000</v>
      </c>
      <c r="F1193" s="187">
        <f t="shared" si="70"/>
        <v>2.0179584349386297E-35</v>
      </c>
    </row>
    <row r="1194" spans="4:6" x14ac:dyDescent="0.25">
      <c r="D1194">
        <f t="shared" si="68"/>
        <v>1191</v>
      </c>
      <c r="E1194" s="187">
        <f t="shared" si="69"/>
        <v>120000</v>
      </c>
      <c r="F1194" s="187">
        <f t="shared" si="70"/>
        <v>1.8684800323505829E-35</v>
      </c>
    </row>
    <row r="1195" spans="4:6" x14ac:dyDescent="0.25">
      <c r="D1195">
        <f t="shared" si="68"/>
        <v>1192</v>
      </c>
      <c r="E1195" s="187">
        <f t="shared" si="69"/>
        <v>120000</v>
      </c>
      <c r="F1195" s="187">
        <f t="shared" si="70"/>
        <v>1.7300741040283175E-35</v>
      </c>
    </row>
    <row r="1196" spans="4:6" x14ac:dyDescent="0.25">
      <c r="D1196">
        <f t="shared" si="68"/>
        <v>1193</v>
      </c>
      <c r="E1196" s="187">
        <f t="shared" si="69"/>
        <v>120000</v>
      </c>
      <c r="F1196" s="187">
        <f t="shared" si="70"/>
        <v>1.6019204666928863E-35</v>
      </c>
    </row>
    <row r="1197" spans="4:6" x14ac:dyDescent="0.25">
      <c r="D1197">
        <f t="shared" si="68"/>
        <v>1194</v>
      </c>
      <c r="E1197" s="187">
        <f t="shared" si="69"/>
        <v>120000</v>
      </c>
      <c r="F1197" s="187">
        <f t="shared" si="70"/>
        <v>1.4832596913823025E-35</v>
      </c>
    </row>
    <row r="1198" spans="4:6" x14ac:dyDescent="0.25">
      <c r="D1198">
        <f t="shared" si="68"/>
        <v>1195</v>
      </c>
      <c r="E1198" s="187">
        <f t="shared" si="69"/>
        <v>120000</v>
      </c>
      <c r="F1198" s="187">
        <f t="shared" si="70"/>
        <v>1.3733886031317615E-35</v>
      </c>
    </row>
    <row r="1199" spans="4:6" x14ac:dyDescent="0.25">
      <c r="D1199">
        <f t="shared" si="68"/>
        <v>1196</v>
      </c>
      <c r="E1199" s="187">
        <f t="shared" si="69"/>
        <v>120000</v>
      </c>
      <c r="F1199" s="187">
        <f t="shared" si="70"/>
        <v>1.2716561140108903E-35</v>
      </c>
    </row>
    <row r="1200" spans="4:6" x14ac:dyDescent="0.25">
      <c r="D1200">
        <f t="shared" si="68"/>
        <v>1197</v>
      </c>
      <c r="E1200" s="187">
        <f t="shared" si="69"/>
        <v>120000</v>
      </c>
      <c r="F1200" s="187">
        <f t="shared" si="70"/>
        <v>1.1774593648248982E-35</v>
      </c>
    </row>
    <row r="1201" spans="4:6" x14ac:dyDescent="0.25">
      <c r="D1201">
        <f t="shared" si="68"/>
        <v>1198</v>
      </c>
      <c r="E1201" s="187">
        <f t="shared" si="69"/>
        <v>120000</v>
      </c>
      <c r="F1201" s="187">
        <f t="shared" si="70"/>
        <v>1.0902401526156464E-35</v>
      </c>
    </row>
    <row r="1202" spans="4:6" x14ac:dyDescent="0.25">
      <c r="D1202">
        <f t="shared" si="68"/>
        <v>1199</v>
      </c>
      <c r="E1202" s="187">
        <f t="shared" si="69"/>
        <v>120000</v>
      </c>
      <c r="F1202" s="187">
        <f t="shared" si="70"/>
        <v>1.0094816227922651E-35</v>
      </c>
    </row>
    <row r="1203" spans="4:6" x14ac:dyDescent="0.25">
      <c r="D1203">
        <f t="shared" si="68"/>
        <v>1200</v>
      </c>
      <c r="E1203" s="187">
        <f t="shared" si="69"/>
        <v>120000</v>
      </c>
      <c r="F1203" s="187">
        <f t="shared" si="70"/>
        <v>9.347052062891345E-36</v>
      </c>
    </row>
    <row r="1204" spans="4:6" x14ac:dyDescent="0.25">
      <c r="D1204">
        <f t="shared" si="68"/>
        <v>1201</v>
      </c>
      <c r="E1204" s="187">
        <f t="shared" si="69"/>
        <v>120000</v>
      </c>
      <c r="F1204" s="187">
        <f t="shared" si="70"/>
        <v>8.6546778360105019E-36</v>
      </c>
    </row>
    <row r="1205" spans="4:6" x14ac:dyDescent="0.25">
      <c r="D1205">
        <f t="shared" si="68"/>
        <v>1202</v>
      </c>
      <c r="E1205" s="187">
        <f t="shared" si="69"/>
        <v>120000</v>
      </c>
      <c r="F1205" s="187">
        <f t="shared" si="70"/>
        <v>8.0135905888986133E-36</v>
      </c>
    </row>
    <row r="1206" spans="4:6" x14ac:dyDescent="0.25">
      <c r="D1206">
        <f t="shared" si="68"/>
        <v>1203</v>
      </c>
      <c r="E1206" s="187">
        <f t="shared" si="69"/>
        <v>120000</v>
      </c>
      <c r="F1206" s="187">
        <f t="shared" si="70"/>
        <v>7.4199912860172335E-36</v>
      </c>
    </row>
    <row r="1207" spans="4:6" x14ac:dyDescent="0.25">
      <c r="D1207">
        <f t="shared" si="68"/>
        <v>1204</v>
      </c>
      <c r="E1207" s="187">
        <f t="shared" si="69"/>
        <v>120000</v>
      </c>
      <c r="F1207" s="187">
        <f t="shared" si="70"/>
        <v>6.8703623018678093E-36</v>
      </c>
    </row>
    <row r="1208" spans="4:6" x14ac:dyDescent="0.25">
      <c r="D1208">
        <f t="shared" si="68"/>
        <v>1205</v>
      </c>
      <c r="E1208" s="187">
        <f t="shared" si="69"/>
        <v>120000</v>
      </c>
      <c r="F1208" s="187">
        <f t="shared" si="70"/>
        <v>6.3614465758035279E-36</v>
      </c>
    </row>
    <row r="1209" spans="4:6" x14ac:dyDescent="0.25">
      <c r="D1209">
        <f t="shared" si="68"/>
        <v>1206</v>
      </c>
      <c r="E1209" s="187">
        <f t="shared" si="69"/>
        <v>120000</v>
      </c>
      <c r="F1209" s="187">
        <f t="shared" si="70"/>
        <v>5.8902283109291905E-36</v>
      </c>
    </row>
    <row r="1210" spans="4:6" x14ac:dyDescent="0.25">
      <c r="D1210">
        <f t="shared" si="68"/>
        <v>1207</v>
      </c>
      <c r="E1210" s="187">
        <f t="shared" si="69"/>
        <v>120000</v>
      </c>
      <c r="F1210" s="187">
        <f t="shared" si="70"/>
        <v>5.4539151027122142E-36</v>
      </c>
    </row>
    <row r="1211" spans="4:6" x14ac:dyDescent="0.25">
      <c r="D1211">
        <f>+D1210+1</f>
        <v>1208</v>
      </c>
      <c r="E1211" s="187">
        <f t="shared" si="69"/>
        <v>120000</v>
      </c>
      <c r="F1211" s="187">
        <f t="shared" si="70"/>
        <v>5.0499213914001976E-36</v>
      </c>
    </row>
    <row r="1212" spans="4:6" x14ac:dyDescent="0.25">
      <c r="D1212">
        <f t="shared" si="68"/>
        <v>1209</v>
      </c>
      <c r="E1212" s="187">
        <f t="shared" si="69"/>
        <v>120000</v>
      </c>
      <c r="F1212" s="187">
        <f t="shared" si="70"/>
        <v>4.6758531401853677E-36</v>
      </c>
    </row>
    <row r="1213" spans="4:6" x14ac:dyDescent="0.25">
      <c r="D1213">
        <f t="shared" si="68"/>
        <v>1210</v>
      </c>
      <c r="E1213" s="187">
        <f t="shared" si="69"/>
        <v>120000</v>
      </c>
      <c r="F1213" s="187">
        <f t="shared" si="70"/>
        <v>4.3294936483197845E-36</v>
      </c>
    </row>
    <row r="1214" spans="4:6" x14ac:dyDescent="0.25">
      <c r="D1214">
        <f t="shared" si="68"/>
        <v>1211</v>
      </c>
      <c r="E1214" s="187">
        <f t="shared" si="69"/>
        <v>120000</v>
      </c>
      <c r="F1214" s="187">
        <f t="shared" si="70"/>
        <v>4.0087904151109123E-36</v>
      </c>
    </row>
    <row r="1215" spans="4:6" x14ac:dyDescent="0.25">
      <c r="D1215">
        <f t="shared" si="68"/>
        <v>1212</v>
      </c>
      <c r="E1215" s="187">
        <f t="shared" si="69"/>
        <v>120000</v>
      </c>
      <c r="F1215" s="187">
        <f t="shared" si="70"/>
        <v>3.7118429769545482E-36</v>
      </c>
    </row>
    <row r="1216" spans="4:6" x14ac:dyDescent="0.25">
      <c r="D1216">
        <f t="shared" si="68"/>
        <v>1213</v>
      </c>
      <c r="E1216" s="187">
        <f t="shared" si="69"/>
        <v>120000</v>
      </c>
      <c r="F1216" s="187">
        <f t="shared" si="70"/>
        <v>3.436891645328285E-36</v>
      </c>
    </row>
    <row r="1217" spans="4:6" x14ac:dyDescent="0.25">
      <c r="D1217">
        <f t="shared" si="68"/>
        <v>1214</v>
      </c>
      <c r="E1217" s="187">
        <f t="shared" si="69"/>
        <v>120000</v>
      </c>
      <c r="F1217" s="187">
        <f t="shared" si="70"/>
        <v>3.1823070790076706E-36</v>
      </c>
    </row>
    <row r="1218" spans="4:6" x14ac:dyDescent="0.25">
      <c r="D1218">
        <f t="shared" si="68"/>
        <v>1215</v>
      </c>
      <c r="E1218" s="187">
        <f t="shared" si="69"/>
        <v>120000</v>
      </c>
      <c r="F1218" s="187">
        <f t="shared" si="70"/>
        <v>2.9465806287108056E-36</v>
      </c>
    </row>
    <row r="1219" spans="4:6" x14ac:dyDescent="0.25">
      <c r="D1219">
        <f t="shared" si="68"/>
        <v>1216</v>
      </c>
      <c r="E1219" s="187">
        <f t="shared" si="69"/>
        <v>120000</v>
      </c>
      <c r="F1219" s="187">
        <f t="shared" si="70"/>
        <v>2.72831539695445E-36</v>
      </c>
    </row>
    <row r="1220" spans="4:6" x14ac:dyDescent="0.25">
      <c r="D1220">
        <f t="shared" si="68"/>
        <v>1217</v>
      </c>
      <c r="E1220" s="187">
        <f t="shared" si="69"/>
        <v>120000</v>
      </c>
      <c r="F1220" s="187">
        <f t="shared" si="70"/>
        <v>2.5262179601430086E-36</v>
      </c>
    </row>
    <row r="1221" spans="4:6" x14ac:dyDescent="0.25">
      <c r="D1221">
        <f t="shared" si="68"/>
        <v>1218</v>
      </c>
      <c r="E1221" s="187">
        <f t="shared" si="69"/>
        <v>120000</v>
      </c>
      <c r="F1221" s="187">
        <f t="shared" si="70"/>
        <v>2.3390907038361196E-36</v>
      </c>
    </row>
    <row r="1222" spans="4:6" x14ac:dyDescent="0.25">
      <c r="D1222">
        <f t="shared" ref="D1222:D1228" si="71">+D1221+1</f>
        <v>1219</v>
      </c>
      <c r="E1222" s="187">
        <f t="shared" ref="E1222:E1285" si="72">+E1221</f>
        <v>120000</v>
      </c>
      <c r="F1222" s="187">
        <f t="shared" ref="F1222:F1285" si="73">E1222/(1+$B$5)^D1222</f>
        <v>2.1658247257741846E-36</v>
      </c>
    </row>
    <row r="1223" spans="4:6" x14ac:dyDescent="0.25">
      <c r="D1223">
        <f t="shared" si="71"/>
        <v>1220</v>
      </c>
      <c r="E1223" s="187">
        <f t="shared" si="72"/>
        <v>120000</v>
      </c>
      <c r="F1223" s="187">
        <f t="shared" si="73"/>
        <v>2.0053932646057264E-36</v>
      </c>
    </row>
    <row r="1224" spans="4:6" x14ac:dyDescent="0.25">
      <c r="D1224">
        <f t="shared" si="71"/>
        <v>1221</v>
      </c>
      <c r="E1224" s="187">
        <f t="shared" si="72"/>
        <v>120000</v>
      </c>
      <c r="F1224" s="187">
        <f t="shared" si="73"/>
        <v>1.8568456153756725E-36</v>
      </c>
    </row>
    <row r="1225" spans="4:6" x14ac:dyDescent="0.25">
      <c r="D1225">
        <f t="shared" si="71"/>
        <v>1222</v>
      </c>
      <c r="E1225" s="187">
        <f t="shared" si="72"/>
        <v>120000</v>
      </c>
      <c r="F1225" s="187">
        <f t="shared" si="73"/>
        <v>1.7193014957182147E-36</v>
      </c>
    </row>
    <row r="1226" spans="4:6" x14ac:dyDescent="0.25">
      <c r="D1226">
        <f t="shared" si="71"/>
        <v>1223</v>
      </c>
      <c r="E1226" s="187">
        <f t="shared" si="72"/>
        <v>120000</v>
      </c>
      <c r="F1226" s="187">
        <f t="shared" si="73"/>
        <v>1.5919458293687176E-36</v>
      </c>
    </row>
    <row r="1227" spans="4:6" x14ac:dyDescent="0.25">
      <c r="D1227">
        <f t="shared" si="71"/>
        <v>1224</v>
      </c>
      <c r="E1227" s="187">
        <f t="shared" si="72"/>
        <v>120000</v>
      </c>
      <c r="F1227" s="187">
        <f t="shared" si="73"/>
        <v>1.4740239160821458E-36</v>
      </c>
    </row>
    <row r="1228" spans="4:6" x14ac:dyDescent="0.25">
      <c r="D1228">
        <f t="shared" si="71"/>
        <v>1225</v>
      </c>
      <c r="E1228" s="187">
        <f t="shared" si="72"/>
        <v>120000</v>
      </c>
      <c r="F1228" s="187">
        <f t="shared" si="73"/>
        <v>1.3648369593353201E-36</v>
      </c>
    </row>
    <row r="1229" spans="4:6" x14ac:dyDescent="0.25">
      <c r="D1229">
        <f>+D1228+1</f>
        <v>1226</v>
      </c>
      <c r="E1229" s="187">
        <f t="shared" si="72"/>
        <v>120000</v>
      </c>
      <c r="F1229" s="187">
        <f t="shared" si="73"/>
        <v>1.2637379253104813E-36</v>
      </c>
    </row>
    <row r="1230" spans="4:6" x14ac:dyDescent="0.25">
      <c r="D1230">
        <f t="shared" ref="D1230:D1293" si="74">+D1229+1</f>
        <v>1227</v>
      </c>
      <c r="E1230" s="187">
        <f t="shared" si="72"/>
        <v>120000</v>
      </c>
      <c r="F1230" s="187">
        <f t="shared" si="73"/>
        <v>1.170127708620816E-36</v>
      </c>
    </row>
    <row r="1231" spans="4:6" x14ac:dyDescent="0.25">
      <c r="D1231">
        <f t="shared" si="74"/>
        <v>1228</v>
      </c>
      <c r="E1231" s="187">
        <f t="shared" si="72"/>
        <v>120000</v>
      </c>
      <c r="F1231" s="187">
        <f t="shared" si="73"/>
        <v>1.0834515820563113E-36</v>
      </c>
    </row>
    <row r="1232" spans="4:6" x14ac:dyDescent="0.25">
      <c r="D1232">
        <f t="shared" si="74"/>
        <v>1229</v>
      </c>
      <c r="E1232" s="187">
        <f t="shared" si="72"/>
        <v>120000</v>
      </c>
      <c r="F1232" s="187">
        <f t="shared" si="73"/>
        <v>1.0031959093113995E-36</v>
      </c>
    </row>
    <row r="1233" spans="4:6" x14ac:dyDescent="0.25">
      <c r="D1233">
        <f t="shared" si="74"/>
        <v>1230</v>
      </c>
      <c r="E1233" s="187">
        <f t="shared" si="72"/>
        <v>120000</v>
      </c>
      <c r="F1233" s="187">
        <f t="shared" si="73"/>
        <v>9.2888510121425842E-37</v>
      </c>
    </row>
    <row r="1234" spans="4:6" x14ac:dyDescent="0.25">
      <c r="D1234">
        <f t="shared" si="74"/>
        <v>1231</v>
      </c>
      <c r="E1234" s="187">
        <f t="shared" si="72"/>
        <v>120000</v>
      </c>
      <c r="F1234" s="187">
        <f t="shared" si="73"/>
        <v>8.6007879742060963E-37</v>
      </c>
    </row>
    <row r="1235" spans="4:6" x14ac:dyDescent="0.25">
      <c r="D1235">
        <f t="shared" si="74"/>
        <v>1232</v>
      </c>
      <c r="E1235" s="187">
        <f t="shared" si="72"/>
        <v>120000</v>
      </c>
      <c r="F1235" s="187">
        <f t="shared" si="73"/>
        <v>7.9636925687093487E-37</v>
      </c>
    </row>
    <row r="1236" spans="4:6" x14ac:dyDescent="0.25">
      <c r="D1236">
        <f t="shared" si="74"/>
        <v>1233</v>
      </c>
      <c r="E1236" s="187">
        <f t="shared" si="72"/>
        <v>120000</v>
      </c>
      <c r="F1236" s="187">
        <f t="shared" si="73"/>
        <v>7.3737894154716197E-37</v>
      </c>
    </row>
    <row r="1237" spans="4:6" x14ac:dyDescent="0.25">
      <c r="D1237">
        <f t="shared" si="74"/>
        <v>1234</v>
      </c>
      <c r="E1237" s="187">
        <f t="shared" si="72"/>
        <v>120000</v>
      </c>
      <c r="F1237" s="187">
        <f t="shared" si="73"/>
        <v>6.827582792103351E-37</v>
      </c>
    </row>
    <row r="1238" spans="4:6" x14ac:dyDescent="0.25">
      <c r="D1238">
        <f t="shared" si="74"/>
        <v>1235</v>
      </c>
      <c r="E1238" s="187">
        <f t="shared" si="72"/>
        <v>120000</v>
      </c>
      <c r="F1238" s="187">
        <f t="shared" si="73"/>
        <v>6.3218359186142121E-37</v>
      </c>
    </row>
    <row r="1239" spans="4:6" x14ac:dyDescent="0.25">
      <c r="D1239">
        <f t="shared" si="74"/>
        <v>1236</v>
      </c>
      <c r="E1239" s="187">
        <f t="shared" si="72"/>
        <v>120000</v>
      </c>
      <c r="F1239" s="187">
        <f t="shared" si="73"/>
        <v>5.8535517764946412E-37</v>
      </c>
    </row>
    <row r="1240" spans="4:6" x14ac:dyDescent="0.25">
      <c r="D1240">
        <f t="shared" si="74"/>
        <v>1237</v>
      </c>
      <c r="E1240" s="187">
        <f t="shared" si="72"/>
        <v>120000</v>
      </c>
      <c r="F1240" s="187">
        <f t="shared" si="73"/>
        <v>5.419955348606149E-37</v>
      </c>
    </row>
    <row r="1241" spans="4:6" x14ac:dyDescent="0.25">
      <c r="D1241">
        <f t="shared" si="74"/>
        <v>1238</v>
      </c>
      <c r="E1241" s="187">
        <f t="shared" si="72"/>
        <v>120000</v>
      </c>
      <c r="F1241" s="187">
        <f t="shared" si="73"/>
        <v>5.0184771746353234E-37</v>
      </c>
    </row>
    <row r="1242" spans="4:6" x14ac:dyDescent="0.25">
      <c r="D1242">
        <f t="shared" si="74"/>
        <v>1239</v>
      </c>
      <c r="E1242" s="187">
        <f t="shared" si="72"/>
        <v>120000</v>
      </c>
      <c r="F1242" s="187">
        <f t="shared" si="73"/>
        <v>4.6467381246623353E-37</v>
      </c>
    </row>
    <row r="1243" spans="4:6" x14ac:dyDescent="0.25">
      <c r="D1243">
        <f t="shared" si="74"/>
        <v>1240</v>
      </c>
      <c r="E1243" s="187">
        <f t="shared" si="72"/>
        <v>120000</v>
      </c>
      <c r="F1243" s="187">
        <f t="shared" si="73"/>
        <v>4.3025353006132742E-37</v>
      </c>
    </row>
    <row r="1244" spans="4:6" x14ac:dyDescent="0.25">
      <c r="D1244">
        <f t="shared" si="74"/>
        <v>1241</v>
      </c>
      <c r="E1244" s="187">
        <f t="shared" si="72"/>
        <v>120000</v>
      </c>
      <c r="F1244" s="187">
        <f t="shared" si="73"/>
        <v>3.9838289820493276E-37</v>
      </c>
    </row>
    <row r="1245" spans="4:6" x14ac:dyDescent="0.25">
      <c r="D1245">
        <f t="shared" si="74"/>
        <v>1242</v>
      </c>
      <c r="E1245" s="187">
        <f t="shared" si="72"/>
        <v>120000</v>
      </c>
      <c r="F1245" s="187">
        <f t="shared" si="73"/>
        <v>3.6887305389345624E-37</v>
      </c>
    </row>
    <row r="1246" spans="4:6" x14ac:dyDescent="0.25">
      <c r="D1246">
        <f t="shared" si="74"/>
        <v>1243</v>
      </c>
      <c r="E1246" s="187">
        <f t="shared" si="72"/>
        <v>120000</v>
      </c>
      <c r="F1246" s="187">
        <f t="shared" si="73"/>
        <v>3.4154912397542244E-37</v>
      </c>
    </row>
    <row r="1247" spans="4:6" x14ac:dyDescent="0.25">
      <c r="D1247">
        <f>+D1246+1</f>
        <v>1244</v>
      </c>
      <c r="E1247" s="187">
        <f t="shared" si="72"/>
        <v>120000</v>
      </c>
      <c r="F1247" s="187">
        <f t="shared" si="73"/>
        <v>3.1624918886613188E-37</v>
      </c>
    </row>
    <row r="1248" spans="4:6" x14ac:dyDescent="0.25">
      <c r="D1248">
        <f t="shared" si="74"/>
        <v>1245</v>
      </c>
      <c r="E1248" s="187">
        <f t="shared" si="72"/>
        <v>120000</v>
      </c>
      <c r="F1248" s="187">
        <f t="shared" si="73"/>
        <v>2.9282332302419616E-37</v>
      </c>
    </row>
    <row r="1249" spans="4:6" x14ac:dyDescent="0.25">
      <c r="D1249">
        <f t="shared" si="74"/>
        <v>1246</v>
      </c>
      <c r="E1249" s="187">
        <f t="shared" si="72"/>
        <v>120000</v>
      </c>
      <c r="F1249" s="187">
        <f t="shared" si="73"/>
        <v>2.711327065038853E-37</v>
      </c>
    </row>
    <row r="1250" spans="4:6" x14ac:dyDescent="0.25">
      <c r="D1250">
        <f t="shared" si="74"/>
        <v>1247</v>
      </c>
      <c r="E1250" s="187">
        <f t="shared" si="72"/>
        <v>120000</v>
      </c>
      <c r="F1250" s="187">
        <f t="shared" si="73"/>
        <v>2.5104880231841227E-37</v>
      </c>
    </row>
    <row r="1251" spans="4:6" x14ac:dyDescent="0.25">
      <c r="D1251">
        <f t="shared" si="74"/>
        <v>1248</v>
      </c>
      <c r="E1251" s="187">
        <f t="shared" si="72"/>
        <v>120000</v>
      </c>
      <c r="F1251" s="187">
        <f t="shared" si="73"/>
        <v>2.3245259473927059E-37</v>
      </c>
    </row>
    <row r="1252" spans="4:6" x14ac:dyDescent="0.25">
      <c r="D1252">
        <f t="shared" si="74"/>
        <v>1249</v>
      </c>
      <c r="E1252" s="187">
        <f t="shared" si="72"/>
        <v>120000</v>
      </c>
      <c r="F1252" s="187">
        <f t="shared" si="73"/>
        <v>2.1523388401784319E-37</v>
      </c>
    </row>
    <row r="1253" spans="4:6" x14ac:dyDescent="0.25">
      <c r="D1253">
        <f t="shared" si="74"/>
        <v>1250</v>
      </c>
      <c r="E1253" s="187">
        <f t="shared" si="72"/>
        <v>120000</v>
      </c>
      <c r="F1253" s="187">
        <f t="shared" si="73"/>
        <v>1.9929063334985481E-37</v>
      </c>
    </row>
    <row r="1254" spans="4:6" x14ac:dyDescent="0.25">
      <c r="D1254">
        <f t="shared" si="74"/>
        <v>1251</v>
      </c>
      <c r="E1254" s="187">
        <f t="shared" si="72"/>
        <v>120000</v>
      </c>
      <c r="F1254" s="187">
        <f t="shared" si="73"/>
        <v>1.8452836421282846E-37</v>
      </c>
    </row>
    <row r="1255" spans="4:6" x14ac:dyDescent="0.25">
      <c r="D1255">
        <f t="shared" si="74"/>
        <v>1252</v>
      </c>
      <c r="E1255" s="187">
        <f t="shared" si="72"/>
        <v>120000</v>
      </c>
      <c r="F1255" s="187">
        <f t="shared" si="73"/>
        <v>1.7085959649335969E-37</v>
      </c>
    </row>
    <row r="1256" spans="4:6" x14ac:dyDescent="0.25">
      <c r="D1256">
        <f t="shared" si="74"/>
        <v>1253</v>
      </c>
      <c r="E1256" s="187">
        <f t="shared" si="72"/>
        <v>120000</v>
      </c>
      <c r="F1256" s="187">
        <f t="shared" si="73"/>
        <v>1.5820333008644418E-37</v>
      </c>
    </row>
    <row r="1257" spans="4:6" x14ac:dyDescent="0.25">
      <c r="D1257">
        <f t="shared" si="74"/>
        <v>1254</v>
      </c>
      <c r="E1257" s="187">
        <f t="shared" si="72"/>
        <v>120000</v>
      </c>
      <c r="F1257" s="187">
        <f t="shared" si="73"/>
        <v>1.4648456489485567E-37</v>
      </c>
    </row>
    <row r="1258" spans="4:6" x14ac:dyDescent="0.25">
      <c r="D1258">
        <f t="shared" si="74"/>
        <v>1255</v>
      </c>
      <c r="E1258" s="187">
        <f t="shared" si="72"/>
        <v>120000</v>
      </c>
      <c r="F1258" s="187">
        <f t="shared" si="73"/>
        <v>1.3563385638412563E-37</v>
      </c>
    </row>
    <row r="1259" spans="4:6" x14ac:dyDescent="0.25">
      <c r="D1259">
        <f t="shared" si="74"/>
        <v>1256</v>
      </c>
      <c r="E1259" s="187">
        <f t="shared" si="72"/>
        <v>120000</v>
      </c>
      <c r="F1259" s="187">
        <f t="shared" si="73"/>
        <v>1.2558690405937558E-37</v>
      </c>
    </row>
    <row r="1260" spans="4:6" x14ac:dyDescent="0.25">
      <c r="D1260">
        <f t="shared" si="74"/>
        <v>1257</v>
      </c>
      <c r="E1260" s="187">
        <f t="shared" si="72"/>
        <v>120000</v>
      </c>
      <c r="F1260" s="187">
        <f t="shared" si="73"/>
        <v>1.1628417042534777E-37</v>
      </c>
    </row>
    <row r="1261" spans="4:6" x14ac:dyDescent="0.25">
      <c r="D1261">
        <f t="shared" si="74"/>
        <v>1258</v>
      </c>
      <c r="E1261" s="187">
        <f t="shared" si="72"/>
        <v>120000</v>
      </c>
      <c r="F1261" s="187">
        <f t="shared" si="73"/>
        <v>1.0767052817161829E-37</v>
      </c>
    </row>
    <row r="1262" spans="4:6" x14ac:dyDescent="0.25">
      <c r="D1262">
        <f t="shared" si="74"/>
        <v>1259</v>
      </c>
      <c r="E1262" s="187">
        <f t="shared" si="72"/>
        <v>120000</v>
      </c>
      <c r="F1262" s="187">
        <f t="shared" si="73"/>
        <v>9.9694933492239172E-38</v>
      </c>
    </row>
    <row r="1263" spans="4:6" x14ac:dyDescent="0.25">
      <c r="D1263">
        <f t="shared" si="74"/>
        <v>1260</v>
      </c>
      <c r="E1263" s="187">
        <f t="shared" si="72"/>
        <v>120000</v>
      </c>
      <c r="F1263" s="187">
        <f t="shared" si="73"/>
        <v>9.2310123603925146E-38</v>
      </c>
    </row>
    <row r="1264" spans="4:6" x14ac:dyDescent="0.25">
      <c r="D1264">
        <f t="shared" si="74"/>
        <v>1261</v>
      </c>
      <c r="E1264" s="187">
        <f t="shared" si="72"/>
        <v>120000</v>
      </c>
      <c r="F1264" s="187">
        <f t="shared" si="73"/>
        <v>8.5472336670301059E-38</v>
      </c>
    </row>
    <row r="1265" spans="4:6" x14ac:dyDescent="0.25">
      <c r="D1265">
        <f>+D1264+1</f>
        <v>1262</v>
      </c>
      <c r="E1265" s="187">
        <f t="shared" si="72"/>
        <v>120000</v>
      </c>
      <c r="F1265" s="187">
        <f t="shared" si="73"/>
        <v>7.9141052472500975E-38</v>
      </c>
    </row>
    <row r="1266" spans="4:6" x14ac:dyDescent="0.25">
      <c r="D1266">
        <f t="shared" si="74"/>
        <v>1263</v>
      </c>
      <c r="E1266" s="187">
        <f t="shared" si="72"/>
        <v>120000</v>
      </c>
      <c r="F1266" s="187">
        <f t="shared" si="73"/>
        <v>7.327875228935273E-38</v>
      </c>
    </row>
    <row r="1267" spans="4:6" x14ac:dyDescent="0.25">
      <c r="D1267">
        <f t="shared" si="74"/>
        <v>1264</v>
      </c>
      <c r="E1267" s="187">
        <f t="shared" si="72"/>
        <v>120000</v>
      </c>
      <c r="F1267" s="187">
        <f t="shared" si="73"/>
        <v>6.7850696564215487E-38</v>
      </c>
    </row>
    <row r="1268" spans="4:6" x14ac:dyDescent="0.25">
      <c r="D1268">
        <f t="shared" si="74"/>
        <v>1265</v>
      </c>
      <c r="E1268" s="187">
        <f t="shared" si="72"/>
        <v>120000</v>
      </c>
      <c r="F1268" s="187">
        <f t="shared" si="73"/>
        <v>6.282471904094029E-38</v>
      </c>
    </row>
    <row r="1269" spans="4:6" x14ac:dyDescent="0.25">
      <c r="D1269">
        <f t="shared" si="74"/>
        <v>1266</v>
      </c>
      <c r="E1269" s="187">
        <f t="shared" si="72"/>
        <v>120000</v>
      </c>
      <c r="F1269" s="187">
        <f t="shared" si="73"/>
        <v>5.8171036149018772E-38</v>
      </c>
    </row>
    <row r="1270" spans="4:6" x14ac:dyDescent="0.25">
      <c r="D1270">
        <f t="shared" si="74"/>
        <v>1267</v>
      </c>
      <c r="E1270" s="187">
        <f t="shared" si="72"/>
        <v>120000</v>
      </c>
      <c r="F1270" s="187">
        <f t="shared" si="73"/>
        <v>5.3862070508350703E-38</v>
      </c>
    </row>
    <row r="1271" spans="4:6" x14ac:dyDescent="0.25">
      <c r="D1271">
        <f t="shared" si="74"/>
        <v>1268</v>
      </c>
      <c r="E1271" s="187">
        <f t="shared" si="72"/>
        <v>120000</v>
      </c>
      <c r="F1271" s="187">
        <f t="shared" si="73"/>
        <v>4.9872287507732136E-38</v>
      </c>
    </row>
    <row r="1272" spans="4:6" x14ac:dyDescent="0.25">
      <c r="D1272">
        <f t="shared" si="74"/>
        <v>1269</v>
      </c>
      <c r="E1272" s="187">
        <f t="shared" si="72"/>
        <v>120000</v>
      </c>
      <c r="F1272" s="187">
        <f t="shared" si="73"/>
        <v>4.6178043988640866E-38</v>
      </c>
    </row>
    <row r="1273" spans="4:6" x14ac:dyDescent="0.25">
      <c r="D1273">
        <f t="shared" si="74"/>
        <v>1270</v>
      </c>
      <c r="E1273" s="187">
        <f t="shared" si="72"/>
        <v>120000</v>
      </c>
      <c r="F1273" s="187">
        <f t="shared" si="73"/>
        <v>4.2757448137630429E-38</v>
      </c>
    </row>
    <row r="1274" spans="4:6" x14ac:dyDescent="0.25">
      <c r="D1274">
        <f t="shared" si="74"/>
        <v>1271</v>
      </c>
      <c r="E1274" s="187">
        <f t="shared" si="72"/>
        <v>120000</v>
      </c>
      <c r="F1274" s="187">
        <f t="shared" si="73"/>
        <v>3.959022975706521E-38</v>
      </c>
    </row>
    <row r="1275" spans="4:6" x14ac:dyDescent="0.25">
      <c r="D1275">
        <f t="shared" si="74"/>
        <v>1272</v>
      </c>
      <c r="E1275" s="187">
        <f t="shared" si="72"/>
        <v>120000</v>
      </c>
      <c r="F1275" s="187">
        <f t="shared" si="73"/>
        <v>3.665762014543075E-38</v>
      </c>
    </row>
    <row r="1276" spans="4:6" x14ac:dyDescent="0.25">
      <c r="D1276">
        <f t="shared" si="74"/>
        <v>1273</v>
      </c>
      <c r="E1276" s="187">
        <f t="shared" si="72"/>
        <v>120000</v>
      </c>
      <c r="F1276" s="187">
        <f t="shared" si="73"/>
        <v>3.3942240875398844E-38</v>
      </c>
    </row>
    <row r="1277" spans="4:6" x14ac:dyDescent="0.25">
      <c r="D1277">
        <f t="shared" si="74"/>
        <v>1274</v>
      </c>
      <c r="E1277" s="187">
        <f t="shared" si="72"/>
        <v>120000</v>
      </c>
      <c r="F1277" s="187">
        <f t="shared" si="73"/>
        <v>3.1428000810554479E-38</v>
      </c>
    </row>
    <row r="1278" spans="4:6" x14ac:dyDescent="0.25">
      <c r="D1278">
        <f t="shared" si="74"/>
        <v>1275</v>
      </c>
      <c r="E1278" s="187">
        <f t="shared" si="72"/>
        <v>120000</v>
      </c>
      <c r="F1278" s="187">
        <f t="shared" si="73"/>
        <v>2.9100000750513407E-38</v>
      </c>
    </row>
    <row r="1279" spans="4:6" x14ac:dyDescent="0.25">
      <c r="D1279">
        <f t="shared" si="74"/>
        <v>1276</v>
      </c>
      <c r="E1279" s="187">
        <f t="shared" si="72"/>
        <v>120000</v>
      </c>
      <c r="F1279" s="187">
        <f t="shared" si="73"/>
        <v>2.6944445139364261E-38</v>
      </c>
    </row>
    <row r="1280" spans="4:6" x14ac:dyDescent="0.25">
      <c r="D1280">
        <f t="shared" si="74"/>
        <v>1277</v>
      </c>
      <c r="E1280" s="187">
        <f t="shared" si="72"/>
        <v>120000</v>
      </c>
      <c r="F1280" s="187">
        <f t="shared" si="73"/>
        <v>2.4948560314226172E-38</v>
      </c>
    </row>
    <row r="1281" spans="4:6" x14ac:dyDescent="0.25">
      <c r="D1281">
        <f t="shared" si="74"/>
        <v>1278</v>
      </c>
      <c r="E1281" s="187">
        <f t="shared" si="72"/>
        <v>120000</v>
      </c>
      <c r="F1281" s="187">
        <f t="shared" si="73"/>
        <v>2.3100518809468672E-38</v>
      </c>
    </row>
    <row r="1282" spans="4:6" x14ac:dyDescent="0.25">
      <c r="D1282">
        <f t="shared" si="74"/>
        <v>1279</v>
      </c>
      <c r="E1282" s="187">
        <f t="shared" si="72"/>
        <v>120000</v>
      </c>
      <c r="F1282" s="187">
        <f t="shared" si="73"/>
        <v>2.1389369268026542E-38</v>
      </c>
    </row>
    <row r="1283" spans="4:6" x14ac:dyDescent="0.25">
      <c r="D1283">
        <f>+D1282+1</f>
        <v>1280</v>
      </c>
      <c r="E1283" s="187">
        <f t="shared" si="72"/>
        <v>120000</v>
      </c>
      <c r="F1283" s="187">
        <f t="shared" si="73"/>
        <v>1.9804971544469025E-38</v>
      </c>
    </row>
    <row r="1284" spans="4:6" x14ac:dyDescent="0.25">
      <c r="D1284">
        <f t="shared" si="74"/>
        <v>1281</v>
      </c>
      <c r="E1284" s="187">
        <f t="shared" si="72"/>
        <v>120000</v>
      </c>
      <c r="F1284" s="187">
        <f t="shared" si="73"/>
        <v>1.8337936615249094E-38</v>
      </c>
    </row>
    <row r="1285" spans="4:6" x14ac:dyDescent="0.25">
      <c r="D1285">
        <f t="shared" si="74"/>
        <v>1282</v>
      </c>
      <c r="E1285" s="187">
        <f t="shared" si="72"/>
        <v>120000</v>
      </c>
      <c r="F1285" s="187">
        <f t="shared" si="73"/>
        <v>1.6979570940045455E-38</v>
      </c>
    </row>
    <row r="1286" spans="4:6" x14ac:dyDescent="0.25">
      <c r="D1286">
        <f t="shared" si="74"/>
        <v>1283</v>
      </c>
      <c r="E1286" s="187">
        <f t="shared" ref="E1286:E1349" si="75">+E1285</f>
        <v>120000</v>
      </c>
      <c r="F1286" s="187">
        <f t="shared" ref="F1286:F1349" si="76">E1286/(1+$B$5)^D1286</f>
        <v>1.5721824944486533E-38</v>
      </c>
    </row>
    <row r="1287" spans="4:6" x14ac:dyDescent="0.25">
      <c r="D1287">
        <f t="shared" si="74"/>
        <v>1284</v>
      </c>
      <c r="E1287" s="187">
        <f t="shared" si="75"/>
        <v>120000</v>
      </c>
      <c r="F1287" s="187">
        <f t="shared" si="76"/>
        <v>1.4557245318969011E-38</v>
      </c>
    </row>
    <row r="1288" spans="4:6" x14ac:dyDescent="0.25">
      <c r="D1288">
        <f t="shared" si="74"/>
        <v>1285</v>
      </c>
      <c r="E1288" s="187">
        <f t="shared" si="75"/>
        <v>120000</v>
      </c>
      <c r="F1288" s="187">
        <f t="shared" si="76"/>
        <v>1.3478930850897231E-38</v>
      </c>
    </row>
    <row r="1289" spans="4:6" x14ac:dyDescent="0.25">
      <c r="D1289">
        <f t="shared" si="74"/>
        <v>1286</v>
      </c>
      <c r="E1289" s="187">
        <f t="shared" si="75"/>
        <v>120000</v>
      </c>
      <c r="F1289" s="187">
        <f t="shared" si="76"/>
        <v>1.2480491528608547E-38</v>
      </c>
    </row>
    <row r="1290" spans="4:6" x14ac:dyDescent="0.25">
      <c r="D1290">
        <f t="shared" si="74"/>
        <v>1287</v>
      </c>
      <c r="E1290" s="187">
        <f t="shared" si="75"/>
        <v>120000</v>
      </c>
      <c r="F1290" s="187">
        <f t="shared" si="76"/>
        <v>1.1556010674637543E-38</v>
      </c>
    </row>
    <row r="1291" spans="4:6" x14ac:dyDescent="0.25">
      <c r="D1291">
        <f t="shared" si="74"/>
        <v>1288</v>
      </c>
      <c r="E1291" s="187">
        <f t="shared" si="75"/>
        <v>120000</v>
      </c>
      <c r="F1291" s="187">
        <f t="shared" si="76"/>
        <v>1.0700009883923651E-38</v>
      </c>
    </row>
    <row r="1292" spans="4:6" x14ac:dyDescent="0.25">
      <c r="D1292">
        <f t="shared" si="74"/>
        <v>1289</v>
      </c>
      <c r="E1292" s="187">
        <f t="shared" si="75"/>
        <v>120000</v>
      </c>
      <c r="F1292" s="187">
        <f t="shared" si="76"/>
        <v>9.9074165591885666E-39</v>
      </c>
    </row>
    <row r="1293" spans="4:6" x14ac:dyDescent="0.25">
      <c r="D1293">
        <f t="shared" si="74"/>
        <v>1290</v>
      </c>
      <c r="E1293" s="187">
        <f t="shared" si="75"/>
        <v>120000</v>
      </c>
      <c r="F1293" s="187">
        <f t="shared" si="76"/>
        <v>9.1735338511005241E-39</v>
      </c>
    </row>
    <row r="1294" spans="4:6" x14ac:dyDescent="0.25">
      <c r="D1294">
        <f t="shared" ref="D1294:D1300" si="77">+D1293+1</f>
        <v>1291</v>
      </c>
      <c r="E1294" s="187">
        <f t="shared" si="75"/>
        <v>120000</v>
      </c>
      <c r="F1294" s="187">
        <f t="shared" si="76"/>
        <v>8.4940128250930772E-39</v>
      </c>
    </row>
    <row r="1295" spans="4:6" x14ac:dyDescent="0.25">
      <c r="D1295">
        <f t="shared" si="77"/>
        <v>1292</v>
      </c>
      <c r="E1295" s="187">
        <f t="shared" si="75"/>
        <v>120000</v>
      </c>
      <c r="F1295" s="187">
        <f t="shared" si="76"/>
        <v>7.8648266899009965E-39</v>
      </c>
    </row>
    <row r="1296" spans="4:6" x14ac:dyDescent="0.25">
      <c r="D1296">
        <f t="shared" si="77"/>
        <v>1293</v>
      </c>
      <c r="E1296" s="187">
        <f t="shared" si="75"/>
        <v>120000</v>
      </c>
      <c r="F1296" s="187">
        <f t="shared" si="76"/>
        <v>7.2822469350935152E-39</v>
      </c>
    </row>
    <row r="1297" spans="4:6" x14ac:dyDescent="0.25">
      <c r="D1297">
        <f t="shared" si="77"/>
        <v>1294</v>
      </c>
      <c r="E1297" s="187">
        <f t="shared" si="75"/>
        <v>120000</v>
      </c>
      <c r="F1297" s="187">
        <f t="shared" si="76"/>
        <v>6.7428212361976977E-39</v>
      </c>
    </row>
    <row r="1298" spans="4:6" x14ac:dyDescent="0.25">
      <c r="D1298">
        <f t="shared" si="77"/>
        <v>1295</v>
      </c>
      <c r="E1298" s="187">
        <f t="shared" si="75"/>
        <v>120000</v>
      </c>
      <c r="F1298" s="187">
        <f t="shared" si="76"/>
        <v>6.2433529964793504E-39</v>
      </c>
    </row>
    <row r="1299" spans="4:6" x14ac:dyDescent="0.25">
      <c r="D1299">
        <f t="shared" si="77"/>
        <v>1296</v>
      </c>
      <c r="E1299" s="187">
        <f t="shared" si="75"/>
        <v>120000</v>
      </c>
      <c r="F1299" s="187">
        <f t="shared" si="76"/>
        <v>5.7808824041475457E-39</v>
      </c>
    </row>
    <row r="1300" spans="4:6" x14ac:dyDescent="0.25">
      <c r="D1300">
        <f t="shared" si="77"/>
        <v>1297</v>
      </c>
      <c r="E1300" s="187">
        <f t="shared" si="75"/>
        <v>120000</v>
      </c>
      <c r="F1300" s="187">
        <f t="shared" si="76"/>
        <v>5.3526688927292099E-39</v>
      </c>
    </row>
    <row r="1301" spans="4:6" x14ac:dyDescent="0.25">
      <c r="D1301">
        <f>+D1300+1</f>
        <v>1298</v>
      </c>
      <c r="E1301" s="187">
        <f t="shared" si="75"/>
        <v>120000</v>
      </c>
      <c r="F1301" s="187">
        <f t="shared" si="76"/>
        <v>4.9561749006751937E-39</v>
      </c>
    </row>
    <row r="1302" spans="4:6" x14ac:dyDescent="0.25">
      <c r="D1302">
        <f t="shared" ref="D1302:D1365" si="78">+D1301+1</f>
        <v>1299</v>
      </c>
      <c r="E1302" s="187">
        <f t="shared" si="75"/>
        <v>120000</v>
      </c>
      <c r="F1302" s="187">
        <f t="shared" si="76"/>
        <v>4.5890508339585112E-39</v>
      </c>
    </row>
    <row r="1303" spans="4:6" x14ac:dyDescent="0.25">
      <c r="D1303">
        <f t="shared" si="78"/>
        <v>1300</v>
      </c>
      <c r="E1303" s="187">
        <f t="shared" si="75"/>
        <v>120000</v>
      </c>
      <c r="F1303" s="187">
        <f t="shared" si="76"/>
        <v>4.2491211425541776E-39</v>
      </c>
    </row>
    <row r="1304" spans="4:6" x14ac:dyDescent="0.25">
      <c r="D1304">
        <f t="shared" si="78"/>
        <v>1301</v>
      </c>
      <c r="E1304" s="187">
        <f t="shared" si="75"/>
        <v>120000</v>
      </c>
      <c r="F1304" s="187">
        <f t="shared" si="76"/>
        <v>3.9343714282909049E-39</v>
      </c>
    </row>
    <row r="1305" spans="4:6" x14ac:dyDescent="0.25">
      <c r="D1305">
        <f t="shared" si="78"/>
        <v>1302</v>
      </c>
      <c r="E1305" s="187">
        <f t="shared" si="75"/>
        <v>120000</v>
      </c>
      <c r="F1305" s="187">
        <f t="shared" si="76"/>
        <v>3.6429365076767635E-39</v>
      </c>
    </row>
    <row r="1306" spans="4:6" x14ac:dyDescent="0.25">
      <c r="D1306">
        <f t="shared" si="78"/>
        <v>1303</v>
      </c>
      <c r="E1306" s="187">
        <f t="shared" si="75"/>
        <v>120000</v>
      </c>
      <c r="F1306" s="187">
        <f t="shared" si="76"/>
        <v>3.3730893589599664E-39</v>
      </c>
    </row>
    <row r="1307" spans="4:6" x14ac:dyDescent="0.25">
      <c r="D1307">
        <f t="shared" si="78"/>
        <v>1304</v>
      </c>
      <c r="E1307" s="187">
        <f t="shared" si="75"/>
        <v>120000</v>
      </c>
      <c r="F1307" s="187">
        <f t="shared" si="76"/>
        <v>3.1232308879258945E-39</v>
      </c>
    </row>
    <row r="1308" spans="4:6" x14ac:dyDescent="0.25">
      <c r="D1308">
        <f t="shared" si="78"/>
        <v>1305</v>
      </c>
      <c r="E1308" s="187">
        <f t="shared" si="75"/>
        <v>120000</v>
      </c>
      <c r="F1308" s="187">
        <f t="shared" si="76"/>
        <v>2.8918804517832355E-39</v>
      </c>
    </row>
    <row r="1309" spans="4:6" x14ac:dyDescent="0.25">
      <c r="D1309">
        <f t="shared" si="78"/>
        <v>1306</v>
      </c>
      <c r="E1309" s="187">
        <f t="shared" si="75"/>
        <v>120000</v>
      </c>
      <c r="F1309" s="187">
        <f t="shared" si="76"/>
        <v>2.6776670849844773E-39</v>
      </c>
    </row>
    <row r="1310" spans="4:6" x14ac:dyDescent="0.25">
      <c r="D1310">
        <f t="shared" si="78"/>
        <v>1307</v>
      </c>
      <c r="E1310" s="187">
        <f t="shared" si="75"/>
        <v>120000</v>
      </c>
      <c r="F1310" s="187">
        <f t="shared" si="76"/>
        <v>2.4793213749856272E-39</v>
      </c>
    </row>
    <row r="1311" spans="4:6" x14ac:dyDescent="0.25">
      <c r="D1311">
        <f t="shared" si="78"/>
        <v>1308</v>
      </c>
      <c r="E1311" s="187">
        <f t="shared" si="75"/>
        <v>120000</v>
      </c>
      <c r="F1311" s="187">
        <f t="shared" si="76"/>
        <v>2.2956679398015068E-39</v>
      </c>
    </row>
    <row r="1312" spans="4:6" x14ac:dyDescent="0.25">
      <c r="D1312">
        <f t="shared" si="78"/>
        <v>1309</v>
      </c>
      <c r="E1312" s="187">
        <f t="shared" si="75"/>
        <v>120000</v>
      </c>
      <c r="F1312" s="187">
        <f t="shared" si="76"/>
        <v>2.1256184627791727E-39</v>
      </c>
    </row>
    <row r="1313" spans="4:6" x14ac:dyDescent="0.25">
      <c r="D1313">
        <f t="shared" si="78"/>
        <v>1310</v>
      </c>
      <c r="E1313" s="187">
        <f t="shared" si="75"/>
        <v>120000</v>
      </c>
      <c r="F1313" s="187">
        <f t="shared" si="76"/>
        <v>1.9681652433140485E-39</v>
      </c>
    </row>
    <row r="1314" spans="4:6" x14ac:dyDescent="0.25">
      <c r="D1314">
        <f t="shared" si="78"/>
        <v>1311</v>
      </c>
      <c r="E1314" s="187">
        <f t="shared" si="75"/>
        <v>120000</v>
      </c>
      <c r="F1314" s="187">
        <f t="shared" si="76"/>
        <v>1.8223752252907852E-39</v>
      </c>
    </row>
    <row r="1315" spans="4:6" x14ac:dyDescent="0.25">
      <c r="D1315">
        <f t="shared" si="78"/>
        <v>1312</v>
      </c>
      <c r="E1315" s="187">
        <f t="shared" si="75"/>
        <v>120000</v>
      </c>
      <c r="F1315" s="187">
        <f t="shared" si="76"/>
        <v>1.6873844678618383E-39</v>
      </c>
    </row>
    <row r="1316" spans="4:6" x14ac:dyDescent="0.25">
      <c r="D1316">
        <f t="shared" si="78"/>
        <v>1313</v>
      </c>
      <c r="E1316" s="187">
        <f t="shared" si="75"/>
        <v>120000</v>
      </c>
      <c r="F1316" s="187">
        <f t="shared" si="76"/>
        <v>1.5623930257979986E-39</v>
      </c>
    </row>
    <row r="1317" spans="4:6" x14ac:dyDescent="0.25">
      <c r="D1317">
        <f t="shared" si="78"/>
        <v>1314</v>
      </c>
      <c r="E1317" s="187">
        <f t="shared" si="75"/>
        <v>120000</v>
      </c>
      <c r="F1317" s="187">
        <f t="shared" si="76"/>
        <v>1.4466602090722207E-39</v>
      </c>
    </row>
    <row r="1318" spans="4:6" x14ac:dyDescent="0.25">
      <c r="D1318">
        <f t="shared" si="78"/>
        <v>1315</v>
      </c>
      <c r="E1318" s="187">
        <f t="shared" si="75"/>
        <v>120000</v>
      </c>
      <c r="F1318" s="187">
        <f t="shared" si="76"/>
        <v>1.3395001935853893E-39</v>
      </c>
    </row>
    <row r="1319" spans="4:6" x14ac:dyDescent="0.25">
      <c r="D1319">
        <f>+D1318+1</f>
        <v>1316</v>
      </c>
      <c r="E1319" s="187">
        <f t="shared" si="75"/>
        <v>120000</v>
      </c>
      <c r="F1319" s="187">
        <f t="shared" si="76"/>
        <v>1.2402779570235085E-39</v>
      </c>
    </row>
    <row r="1320" spans="4:6" x14ac:dyDescent="0.25">
      <c r="D1320">
        <f t="shared" si="78"/>
        <v>1317</v>
      </c>
      <c r="E1320" s="187">
        <f t="shared" si="75"/>
        <v>120000</v>
      </c>
      <c r="F1320" s="187">
        <f t="shared" si="76"/>
        <v>1.148405515762508E-39</v>
      </c>
    </row>
    <row r="1321" spans="4:6" x14ac:dyDescent="0.25">
      <c r="D1321">
        <f t="shared" si="78"/>
        <v>1318</v>
      </c>
      <c r="E1321" s="187">
        <f t="shared" si="75"/>
        <v>120000</v>
      </c>
      <c r="F1321" s="187">
        <f t="shared" si="76"/>
        <v>1.0633384405208405E-39</v>
      </c>
    </row>
    <row r="1322" spans="4:6" x14ac:dyDescent="0.25">
      <c r="D1322">
        <f t="shared" si="78"/>
        <v>1319</v>
      </c>
      <c r="E1322" s="187">
        <f t="shared" si="75"/>
        <v>120000</v>
      </c>
      <c r="F1322" s="187">
        <f t="shared" si="76"/>
        <v>9.8457263011188945E-40</v>
      </c>
    </row>
    <row r="1323" spans="4:6" x14ac:dyDescent="0.25">
      <c r="D1323">
        <f t="shared" si="78"/>
        <v>1320</v>
      </c>
      <c r="E1323" s="187">
        <f t="shared" si="75"/>
        <v>120000</v>
      </c>
      <c r="F1323" s="187">
        <f t="shared" si="76"/>
        <v>9.1164132417767538E-40</v>
      </c>
    </row>
    <row r="1324" spans="4:6" x14ac:dyDescent="0.25">
      <c r="D1324">
        <f t="shared" si="78"/>
        <v>1321</v>
      </c>
      <c r="E1324" s="187">
        <f t="shared" si="75"/>
        <v>120000</v>
      </c>
      <c r="F1324" s="187">
        <f t="shared" si="76"/>
        <v>8.4411233720155103E-40</v>
      </c>
    </row>
    <row r="1325" spans="4:6" x14ac:dyDescent="0.25">
      <c r="D1325">
        <f t="shared" si="78"/>
        <v>1322</v>
      </c>
      <c r="E1325" s="187">
        <f t="shared" si="75"/>
        <v>120000</v>
      </c>
      <c r="F1325" s="187">
        <f t="shared" si="76"/>
        <v>7.8158549740884373E-40</v>
      </c>
    </row>
    <row r="1326" spans="4:6" x14ac:dyDescent="0.25">
      <c r="D1326">
        <f t="shared" si="78"/>
        <v>1323</v>
      </c>
      <c r="E1326" s="187">
        <f t="shared" si="75"/>
        <v>120000</v>
      </c>
      <c r="F1326" s="187">
        <f t="shared" si="76"/>
        <v>7.2369027537855895E-40</v>
      </c>
    </row>
    <row r="1327" spans="4:6" x14ac:dyDescent="0.25">
      <c r="D1327">
        <f t="shared" si="78"/>
        <v>1324</v>
      </c>
      <c r="E1327" s="187">
        <f t="shared" si="75"/>
        <v>120000</v>
      </c>
      <c r="F1327" s="187">
        <f t="shared" si="76"/>
        <v>6.700835883134804E-40</v>
      </c>
    </row>
    <row r="1328" spans="4:6" x14ac:dyDescent="0.25">
      <c r="D1328">
        <f t="shared" si="78"/>
        <v>1325</v>
      </c>
      <c r="E1328" s="187">
        <f t="shared" si="75"/>
        <v>120000</v>
      </c>
      <c r="F1328" s="187">
        <f t="shared" si="76"/>
        <v>6.2044776695692639E-40</v>
      </c>
    </row>
    <row r="1329" spans="4:6" x14ac:dyDescent="0.25">
      <c r="D1329">
        <f t="shared" si="78"/>
        <v>1326</v>
      </c>
      <c r="E1329" s="187">
        <f t="shared" si="75"/>
        <v>120000</v>
      </c>
      <c r="F1329" s="187">
        <f t="shared" si="76"/>
        <v>5.7448867310826507E-40</v>
      </c>
    </row>
    <row r="1330" spans="4:6" x14ac:dyDescent="0.25">
      <c r="D1330">
        <f t="shared" si="78"/>
        <v>1327</v>
      </c>
      <c r="E1330" s="187">
        <f t="shared" si="75"/>
        <v>120000</v>
      </c>
      <c r="F1330" s="187">
        <f t="shared" si="76"/>
        <v>5.3193395658172678E-40</v>
      </c>
    </row>
    <row r="1331" spans="4:6" x14ac:dyDescent="0.25">
      <c r="D1331">
        <f t="shared" si="78"/>
        <v>1328</v>
      </c>
      <c r="E1331" s="187">
        <f t="shared" si="75"/>
        <v>120000</v>
      </c>
      <c r="F1331" s="187">
        <f t="shared" si="76"/>
        <v>4.9253144127937675E-40</v>
      </c>
    </row>
    <row r="1332" spans="4:6" x14ac:dyDescent="0.25">
      <c r="D1332">
        <f t="shared" si="78"/>
        <v>1329</v>
      </c>
      <c r="E1332" s="187">
        <f t="shared" si="75"/>
        <v>120000</v>
      </c>
      <c r="F1332" s="187">
        <f t="shared" si="76"/>
        <v>4.5604763081423776E-40</v>
      </c>
    </row>
    <row r="1333" spans="4:6" x14ac:dyDescent="0.25">
      <c r="D1333">
        <f t="shared" si="78"/>
        <v>1330</v>
      </c>
      <c r="E1333" s="187">
        <f t="shared" si="75"/>
        <v>120000</v>
      </c>
      <c r="F1333" s="187">
        <f t="shared" si="76"/>
        <v>4.2226632482799782E-40</v>
      </c>
    </row>
    <row r="1334" spans="4:6" x14ac:dyDescent="0.25">
      <c r="D1334">
        <f t="shared" si="78"/>
        <v>1331</v>
      </c>
      <c r="E1334" s="187">
        <f t="shared" si="75"/>
        <v>120000</v>
      </c>
      <c r="F1334" s="187">
        <f t="shared" si="76"/>
        <v>3.9098733780370165E-40</v>
      </c>
    </row>
    <row r="1335" spans="4:6" x14ac:dyDescent="0.25">
      <c r="D1335">
        <f t="shared" si="78"/>
        <v>1332</v>
      </c>
      <c r="E1335" s="187">
        <f t="shared" si="75"/>
        <v>120000</v>
      </c>
      <c r="F1335" s="187">
        <f t="shared" si="76"/>
        <v>3.6202531278120531E-40</v>
      </c>
    </row>
    <row r="1336" spans="4:6" x14ac:dyDescent="0.25">
      <c r="D1336">
        <f t="shared" si="78"/>
        <v>1333</v>
      </c>
      <c r="E1336" s="187">
        <f t="shared" si="75"/>
        <v>120000</v>
      </c>
      <c r="F1336" s="187">
        <f t="shared" si="76"/>
        <v>3.3520862294556043E-40</v>
      </c>
    </row>
    <row r="1337" spans="4:6" x14ac:dyDescent="0.25">
      <c r="D1337">
        <f>+D1336+1</f>
        <v>1334</v>
      </c>
      <c r="E1337" s="187">
        <f t="shared" si="75"/>
        <v>120000</v>
      </c>
      <c r="F1337" s="187">
        <f t="shared" si="76"/>
        <v>3.1037835457922256E-40</v>
      </c>
    </row>
    <row r="1338" spans="4:6" x14ac:dyDescent="0.25">
      <c r="D1338">
        <f t="shared" si="78"/>
        <v>1335</v>
      </c>
      <c r="E1338" s="187">
        <f t="shared" si="75"/>
        <v>120000</v>
      </c>
      <c r="F1338" s="187">
        <f t="shared" si="76"/>
        <v>2.8738736535113202E-40</v>
      </c>
    </row>
    <row r="1339" spans="4:6" x14ac:dyDescent="0.25">
      <c r="D1339">
        <f t="shared" si="78"/>
        <v>1336</v>
      </c>
      <c r="E1339" s="187">
        <f t="shared" si="75"/>
        <v>120000</v>
      </c>
      <c r="F1339" s="187">
        <f t="shared" si="76"/>
        <v>2.6609941236215921E-40</v>
      </c>
    </row>
    <row r="1340" spans="4:6" x14ac:dyDescent="0.25">
      <c r="D1340">
        <f t="shared" si="78"/>
        <v>1337</v>
      </c>
      <c r="E1340" s="187">
        <f t="shared" si="75"/>
        <v>120000</v>
      </c>
      <c r="F1340" s="187">
        <f t="shared" si="76"/>
        <v>2.4638834477977707E-40</v>
      </c>
    </row>
    <row r="1341" spans="4:6" x14ac:dyDescent="0.25">
      <c r="D1341">
        <f t="shared" si="78"/>
        <v>1338</v>
      </c>
      <c r="E1341" s="187">
        <f t="shared" si="75"/>
        <v>120000</v>
      </c>
      <c r="F1341" s="187">
        <f t="shared" si="76"/>
        <v>2.2813735627757135E-40</v>
      </c>
    </row>
    <row r="1342" spans="4:6" x14ac:dyDescent="0.25">
      <c r="D1342">
        <f t="shared" si="78"/>
        <v>1339</v>
      </c>
      <c r="E1342" s="187">
        <f t="shared" si="75"/>
        <v>120000</v>
      </c>
      <c r="F1342" s="187">
        <f t="shared" si="76"/>
        <v>2.1123829284960312E-40</v>
      </c>
    </row>
    <row r="1343" spans="4:6" x14ac:dyDescent="0.25">
      <c r="D1343">
        <f t="shared" si="78"/>
        <v>1340</v>
      </c>
      <c r="E1343" s="187">
        <f t="shared" si="75"/>
        <v>120000</v>
      </c>
      <c r="F1343" s="187">
        <f t="shared" si="76"/>
        <v>1.9559101189778066E-40</v>
      </c>
    </row>
    <row r="1344" spans="4:6" x14ac:dyDescent="0.25">
      <c r="D1344">
        <f t="shared" si="78"/>
        <v>1341</v>
      </c>
      <c r="E1344" s="187">
        <f t="shared" si="75"/>
        <v>120000</v>
      </c>
      <c r="F1344" s="187">
        <f t="shared" si="76"/>
        <v>1.8110278879424134E-40</v>
      </c>
    </row>
    <row r="1345" spans="4:6" x14ac:dyDescent="0.25">
      <c r="D1345">
        <f t="shared" si="78"/>
        <v>1342</v>
      </c>
      <c r="E1345" s="187">
        <f t="shared" si="75"/>
        <v>120000</v>
      </c>
      <c r="F1345" s="187">
        <f t="shared" si="76"/>
        <v>1.6768776740207528E-40</v>
      </c>
    </row>
    <row r="1346" spans="4:6" x14ac:dyDescent="0.25">
      <c r="D1346">
        <f t="shared" si="78"/>
        <v>1343</v>
      </c>
      <c r="E1346" s="187">
        <f t="shared" si="75"/>
        <v>120000</v>
      </c>
      <c r="F1346" s="187">
        <f t="shared" si="76"/>
        <v>1.5526645129821783E-40</v>
      </c>
    </row>
    <row r="1347" spans="4:6" x14ac:dyDescent="0.25">
      <c r="D1347">
        <f t="shared" si="78"/>
        <v>1344</v>
      </c>
      <c r="E1347" s="187">
        <f t="shared" si="75"/>
        <v>120000</v>
      </c>
      <c r="F1347" s="187">
        <f t="shared" si="76"/>
        <v>1.4376523268353505E-40</v>
      </c>
    </row>
    <row r="1348" spans="4:6" x14ac:dyDescent="0.25">
      <c r="D1348">
        <f t="shared" si="78"/>
        <v>1345</v>
      </c>
      <c r="E1348" s="187">
        <f t="shared" si="75"/>
        <v>120000</v>
      </c>
      <c r="F1348" s="187">
        <f t="shared" si="76"/>
        <v>1.3311595618845835E-40</v>
      </c>
    </row>
    <row r="1349" spans="4:6" x14ac:dyDescent="0.25">
      <c r="D1349">
        <f t="shared" si="78"/>
        <v>1346</v>
      </c>
      <c r="E1349" s="187">
        <f t="shared" si="75"/>
        <v>120000</v>
      </c>
      <c r="F1349" s="187">
        <f t="shared" si="76"/>
        <v>1.2325551498931329E-40</v>
      </c>
    </row>
    <row r="1350" spans="4:6" x14ac:dyDescent="0.25">
      <c r="D1350">
        <f t="shared" si="78"/>
        <v>1347</v>
      </c>
      <c r="E1350" s="187">
        <f t="shared" ref="E1350:E1413" si="79">+E1349</f>
        <v>120000</v>
      </c>
      <c r="F1350" s="187">
        <f t="shared" ref="F1350:F1413" si="80">E1350/(1+$B$5)^D1350</f>
        <v>1.1412547684195672E-40</v>
      </c>
    </row>
    <row r="1351" spans="4:6" x14ac:dyDescent="0.25">
      <c r="D1351">
        <f t="shared" si="78"/>
        <v>1348</v>
      </c>
      <c r="E1351" s="187">
        <f t="shared" si="79"/>
        <v>120000</v>
      </c>
      <c r="F1351" s="187">
        <f t="shared" si="80"/>
        <v>1.0567173781662661E-40</v>
      </c>
    </row>
    <row r="1352" spans="4:6" x14ac:dyDescent="0.25">
      <c r="D1352">
        <f t="shared" si="78"/>
        <v>1349</v>
      </c>
      <c r="E1352" s="187">
        <f t="shared" si="79"/>
        <v>120000</v>
      </c>
      <c r="F1352" s="187">
        <f t="shared" si="80"/>
        <v>9.7844201682061675E-41</v>
      </c>
    </row>
    <row r="1353" spans="4:6" x14ac:dyDescent="0.25">
      <c r="D1353">
        <f t="shared" si="78"/>
        <v>1350</v>
      </c>
      <c r="E1353" s="187">
        <f t="shared" si="79"/>
        <v>120000</v>
      </c>
      <c r="F1353" s="187">
        <f t="shared" si="80"/>
        <v>9.0596483038945979E-41</v>
      </c>
    </row>
    <row r="1354" spans="4:6" x14ac:dyDescent="0.25">
      <c r="D1354">
        <f t="shared" si="78"/>
        <v>1351</v>
      </c>
      <c r="E1354" s="187">
        <f t="shared" si="79"/>
        <v>120000</v>
      </c>
      <c r="F1354" s="187">
        <f t="shared" si="80"/>
        <v>8.3885632443468506E-41</v>
      </c>
    </row>
    <row r="1355" spans="4:6" x14ac:dyDescent="0.25">
      <c r="D1355">
        <f>+D1354+1</f>
        <v>1352</v>
      </c>
      <c r="E1355" s="187">
        <f t="shared" si="79"/>
        <v>120000</v>
      </c>
      <c r="F1355" s="187">
        <f t="shared" si="80"/>
        <v>7.7671881892100453E-41</v>
      </c>
    </row>
    <row r="1356" spans="4:6" x14ac:dyDescent="0.25">
      <c r="D1356">
        <f t="shared" si="78"/>
        <v>1353</v>
      </c>
      <c r="E1356" s="187">
        <f t="shared" si="79"/>
        <v>120000</v>
      </c>
      <c r="F1356" s="187">
        <f t="shared" si="80"/>
        <v>7.1918409159352264E-41</v>
      </c>
    </row>
    <row r="1357" spans="4:6" x14ac:dyDescent="0.25">
      <c r="D1357">
        <f t="shared" si="78"/>
        <v>1354</v>
      </c>
      <c r="E1357" s="187">
        <f t="shared" si="79"/>
        <v>120000</v>
      </c>
      <c r="F1357" s="187">
        <f t="shared" si="80"/>
        <v>6.659111959199283E-41</v>
      </c>
    </row>
    <row r="1358" spans="4:6" x14ac:dyDescent="0.25">
      <c r="D1358">
        <f t="shared" si="78"/>
        <v>1355</v>
      </c>
      <c r="E1358" s="187">
        <f t="shared" si="79"/>
        <v>120000</v>
      </c>
      <c r="F1358" s="187">
        <f t="shared" si="80"/>
        <v>6.1658444066660036E-41</v>
      </c>
    </row>
    <row r="1359" spans="4:6" x14ac:dyDescent="0.25">
      <c r="D1359">
        <f t="shared" si="78"/>
        <v>1356</v>
      </c>
      <c r="E1359" s="187">
        <f t="shared" si="79"/>
        <v>120000</v>
      </c>
      <c r="F1359" s="187">
        <f t="shared" si="80"/>
        <v>5.7091151913574106E-41</v>
      </c>
    </row>
    <row r="1360" spans="4:6" x14ac:dyDescent="0.25">
      <c r="D1360">
        <f t="shared" si="78"/>
        <v>1357</v>
      </c>
      <c r="E1360" s="187">
        <f t="shared" si="79"/>
        <v>120000</v>
      </c>
      <c r="F1360" s="187">
        <f t="shared" si="80"/>
        <v>5.28621776977538E-41</v>
      </c>
    </row>
    <row r="1361" spans="4:6" x14ac:dyDescent="0.25">
      <c r="D1361">
        <f t="shared" si="78"/>
        <v>1358</v>
      </c>
      <c r="E1361" s="187">
        <f t="shared" si="79"/>
        <v>120000</v>
      </c>
      <c r="F1361" s="187">
        <f t="shared" si="80"/>
        <v>4.8946460831253509E-41</v>
      </c>
    </row>
    <row r="1362" spans="4:6" x14ac:dyDescent="0.25">
      <c r="D1362">
        <f t="shared" si="78"/>
        <v>1359</v>
      </c>
      <c r="E1362" s="187">
        <f t="shared" si="79"/>
        <v>120000</v>
      </c>
      <c r="F1362" s="187">
        <f t="shared" si="80"/>
        <v>4.5320797065975464E-41</v>
      </c>
    </row>
    <row r="1363" spans="4:6" x14ac:dyDescent="0.25">
      <c r="D1363">
        <f t="shared" si="78"/>
        <v>1360</v>
      </c>
      <c r="E1363" s="187">
        <f t="shared" si="79"/>
        <v>120000</v>
      </c>
      <c r="F1363" s="187">
        <f t="shared" si="80"/>
        <v>4.1963700987014326E-41</v>
      </c>
    </row>
    <row r="1364" spans="4:6" x14ac:dyDescent="0.25">
      <c r="D1364">
        <f t="shared" si="78"/>
        <v>1361</v>
      </c>
      <c r="E1364" s="187">
        <f t="shared" si="79"/>
        <v>120000</v>
      </c>
      <c r="F1364" s="187">
        <f t="shared" si="80"/>
        <v>3.8855278691679926E-41</v>
      </c>
    </row>
    <row r="1365" spans="4:6" x14ac:dyDescent="0.25">
      <c r="D1365">
        <f t="shared" si="78"/>
        <v>1362</v>
      </c>
      <c r="E1365" s="187">
        <f t="shared" si="79"/>
        <v>120000</v>
      </c>
      <c r="F1365" s="187">
        <f t="shared" si="80"/>
        <v>3.5977109899703638E-41</v>
      </c>
    </row>
    <row r="1366" spans="4:6" x14ac:dyDescent="0.25">
      <c r="D1366">
        <f t="shared" ref="D1366:D1372" si="81">+D1365+1</f>
        <v>1363</v>
      </c>
      <c r="E1366" s="187">
        <f t="shared" si="79"/>
        <v>120000</v>
      </c>
      <c r="F1366" s="187">
        <f t="shared" si="80"/>
        <v>3.3312138796021879E-41</v>
      </c>
    </row>
    <row r="1367" spans="4:6" x14ac:dyDescent="0.25">
      <c r="D1367">
        <f t="shared" si="81"/>
        <v>1364</v>
      </c>
      <c r="E1367" s="187">
        <f t="shared" si="79"/>
        <v>120000</v>
      </c>
      <c r="F1367" s="187">
        <f t="shared" si="80"/>
        <v>3.084457295927952E-41</v>
      </c>
    </row>
    <row r="1368" spans="4:6" x14ac:dyDescent="0.25">
      <c r="D1368">
        <f t="shared" si="81"/>
        <v>1365</v>
      </c>
      <c r="E1368" s="187">
        <f t="shared" si="79"/>
        <v>120000</v>
      </c>
      <c r="F1368" s="187">
        <f t="shared" si="80"/>
        <v>2.8559789777110663E-41</v>
      </c>
    </row>
    <row r="1369" spans="4:6" x14ac:dyDescent="0.25">
      <c r="D1369">
        <f t="shared" si="81"/>
        <v>1366</v>
      </c>
      <c r="E1369" s="187">
        <f t="shared" si="79"/>
        <v>120000</v>
      </c>
      <c r="F1369" s="187">
        <f t="shared" si="80"/>
        <v>2.6444249793620984E-41</v>
      </c>
    </row>
    <row r="1370" spans="4:6" x14ac:dyDescent="0.25">
      <c r="D1370">
        <f t="shared" si="81"/>
        <v>1367</v>
      </c>
      <c r="E1370" s="187">
        <f t="shared" si="79"/>
        <v>120000</v>
      </c>
      <c r="F1370" s="187">
        <f t="shared" si="80"/>
        <v>2.4485416475574982E-41</v>
      </c>
    </row>
    <row r="1371" spans="4:6" x14ac:dyDescent="0.25">
      <c r="D1371">
        <f t="shared" si="81"/>
        <v>1368</v>
      </c>
      <c r="E1371" s="187">
        <f t="shared" si="79"/>
        <v>120000</v>
      </c>
      <c r="F1371" s="187">
        <f t="shared" si="80"/>
        <v>2.2671681921828688E-41</v>
      </c>
    </row>
    <row r="1372" spans="4:6" x14ac:dyDescent="0.25">
      <c r="D1372">
        <f t="shared" si="81"/>
        <v>1369</v>
      </c>
      <c r="E1372" s="187">
        <f t="shared" si="79"/>
        <v>120000</v>
      </c>
      <c r="F1372" s="187">
        <f t="shared" si="80"/>
        <v>2.0992298075767299E-41</v>
      </c>
    </row>
    <row r="1373" spans="4:6" x14ac:dyDescent="0.25">
      <c r="D1373">
        <f>+D1372+1</f>
        <v>1370</v>
      </c>
      <c r="E1373" s="187">
        <f t="shared" si="79"/>
        <v>120000</v>
      </c>
      <c r="F1373" s="187">
        <f t="shared" si="80"/>
        <v>1.9437313033117869E-41</v>
      </c>
    </row>
    <row r="1374" spans="4:6" x14ac:dyDescent="0.25">
      <c r="D1374">
        <f t="shared" ref="D1374:D1437" si="82">+D1373+1</f>
        <v>1371</v>
      </c>
      <c r="E1374" s="187">
        <f t="shared" si="79"/>
        <v>120000</v>
      </c>
      <c r="F1374" s="187">
        <f t="shared" si="80"/>
        <v>1.7997512067701733E-41</v>
      </c>
    </row>
    <row r="1375" spans="4:6" x14ac:dyDescent="0.25">
      <c r="D1375">
        <f t="shared" si="82"/>
        <v>1372</v>
      </c>
      <c r="E1375" s="187">
        <f t="shared" si="79"/>
        <v>120000</v>
      </c>
      <c r="F1375" s="187">
        <f t="shared" si="80"/>
        <v>1.6664363025649754E-41</v>
      </c>
    </row>
    <row r="1376" spans="4:6" x14ac:dyDescent="0.25">
      <c r="D1376">
        <f t="shared" si="82"/>
        <v>1373</v>
      </c>
      <c r="E1376" s="187">
        <f t="shared" si="79"/>
        <v>120000</v>
      </c>
      <c r="F1376" s="187">
        <f t="shared" si="80"/>
        <v>1.5429965764490512E-41</v>
      </c>
    </row>
    <row r="1377" spans="4:6" x14ac:dyDescent="0.25">
      <c r="D1377">
        <f t="shared" si="82"/>
        <v>1374</v>
      </c>
      <c r="E1377" s="187">
        <f t="shared" si="79"/>
        <v>120000</v>
      </c>
      <c r="F1377" s="187">
        <f t="shared" si="80"/>
        <v>1.4287005337491213E-41</v>
      </c>
    </row>
    <row r="1378" spans="4:6" x14ac:dyDescent="0.25">
      <c r="D1378">
        <f t="shared" si="82"/>
        <v>1375</v>
      </c>
      <c r="E1378" s="187">
        <f t="shared" si="79"/>
        <v>120000</v>
      </c>
      <c r="F1378" s="187">
        <f t="shared" si="80"/>
        <v>1.3228708645825194E-41</v>
      </c>
    </row>
    <row r="1379" spans="4:6" x14ac:dyDescent="0.25">
      <c r="D1379">
        <f t="shared" si="82"/>
        <v>1376</v>
      </c>
      <c r="E1379" s="187">
        <f t="shared" si="79"/>
        <v>120000</v>
      </c>
      <c r="F1379" s="187">
        <f t="shared" si="80"/>
        <v>1.2248804301689996E-41</v>
      </c>
    </row>
    <row r="1380" spans="4:6" x14ac:dyDescent="0.25">
      <c r="D1380">
        <f t="shared" si="82"/>
        <v>1377</v>
      </c>
      <c r="E1380" s="187">
        <f t="shared" si="79"/>
        <v>120000</v>
      </c>
      <c r="F1380" s="187">
        <f t="shared" si="80"/>
        <v>1.1341485464527774E-41</v>
      </c>
    </row>
    <row r="1381" spans="4:6" x14ac:dyDescent="0.25">
      <c r="D1381">
        <f t="shared" si="82"/>
        <v>1378</v>
      </c>
      <c r="E1381" s="187">
        <f t="shared" si="79"/>
        <v>120000</v>
      </c>
      <c r="F1381" s="187">
        <f t="shared" si="80"/>
        <v>1.0501375430118309E-41</v>
      </c>
    </row>
    <row r="1382" spans="4:6" x14ac:dyDescent="0.25">
      <c r="D1382">
        <f t="shared" si="82"/>
        <v>1379</v>
      </c>
      <c r="E1382" s="187">
        <f t="shared" si="79"/>
        <v>120000</v>
      </c>
      <c r="F1382" s="187">
        <f t="shared" si="80"/>
        <v>9.7234957686280621E-42</v>
      </c>
    </row>
    <row r="1383" spans="4:6" x14ac:dyDescent="0.25">
      <c r="D1383">
        <f t="shared" si="82"/>
        <v>1380</v>
      </c>
      <c r="E1383" s="187">
        <f t="shared" si="79"/>
        <v>120000</v>
      </c>
      <c r="F1383" s="187">
        <f t="shared" si="80"/>
        <v>9.0032368228037606E-42</v>
      </c>
    </row>
    <row r="1384" spans="4:6" x14ac:dyDescent="0.25">
      <c r="D1384">
        <f t="shared" si="82"/>
        <v>1381</v>
      </c>
      <c r="E1384" s="187">
        <f t="shared" si="79"/>
        <v>120000</v>
      </c>
      <c r="F1384" s="187">
        <f t="shared" si="80"/>
        <v>8.3363303914849647E-42</v>
      </c>
    </row>
    <row r="1385" spans="4:6" x14ac:dyDescent="0.25">
      <c r="D1385">
        <f t="shared" si="82"/>
        <v>1382</v>
      </c>
      <c r="E1385" s="187">
        <f t="shared" si="79"/>
        <v>120000</v>
      </c>
      <c r="F1385" s="187">
        <f t="shared" si="80"/>
        <v>7.7188244365601494E-42</v>
      </c>
    </row>
    <row r="1386" spans="4:6" x14ac:dyDescent="0.25">
      <c r="D1386">
        <f t="shared" si="82"/>
        <v>1383</v>
      </c>
      <c r="E1386" s="187">
        <f t="shared" si="79"/>
        <v>120000</v>
      </c>
      <c r="F1386" s="187">
        <f t="shared" si="80"/>
        <v>7.1470596634816213E-42</v>
      </c>
    </row>
    <row r="1387" spans="4:6" x14ac:dyDescent="0.25">
      <c r="D1387">
        <f t="shared" si="82"/>
        <v>1384</v>
      </c>
      <c r="E1387" s="187">
        <f t="shared" si="79"/>
        <v>120000</v>
      </c>
      <c r="F1387" s="187">
        <f t="shared" si="80"/>
        <v>6.6176478365570557E-42</v>
      </c>
    </row>
    <row r="1388" spans="4:6" x14ac:dyDescent="0.25">
      <c r="D1388">
        <f t="shared" si="82"/>
        <v>1385</v>
      </c>
      <c r="E1388" s="187">
        <f t="shared" si="79"/>
        <v>120000</v>
      </c>
      <c r="F1388" s="187">
        <f t="shared" si="80"/>
        <v>6.1274517005157917E-42</v>
      </c>
    </row>
    <row r="1389" spans="4:6" x14ac:dyDescent="0.25">
      <c r="D1389">
        <f t="shared" si="82"/>
        <v>1386</v>
      </c>
      <c r="E1389" s="187">
        <f t="shared" si="79"/>
        <v>120000</v>
      </c>
      <c r="F1389" s="187">
        <f t="shared" si="80"/>
        <v>5.6735663893664749E-42</v>
      </c>
    </row>
    <row r="1390" spans="4:6" x14ac:dyDescent="0.25">
      <c r="D1390">
        <f t="shared" si="82"/>
        <v>1387</v>
      </c>
      <c r="E1390" s="187">
        <f t="shared" si="79"/>
        <v>120000</v>
      </c>
      <c r="F1390" s="187">
        <f t="shared" si="80"/>
        <v>5.2533022123763653E-42</v>
      </c>
    </row>
    <row r="1391" spans="4:6" x14ac:dyDescent="0.25">
      <c r="D1391">
        <f>+D1390+1</f>
        <v>1388</v>
      </c>
      <c r="E1391" s="187">
        <f t="shared" si="79"/>
        <v>120000</v>
      </c>
      <c r="F1391" s="187">
        <f t="shared" si="80"/>
        <v>4.8641687151633007E-42</v>
      </c>
    </row>
    <row r="1392" spans="4:6" x14ac:dyDescent="0.25">
      <c r="D1392">
        <f t="shared" si="82"/>
        <v>1389</v>
      </c>
      <c r="E1392" s="187">
        <f t="shared" si="79"/>
        <v>120000</v>
      </c>
      <c r="F1392" s="187">
        <f t="shared" si="80"/>
        <v>4.5038599214475003E-42</v>
      </c>
    </row>
    <row r="1393" spans="4:6" x14ac:dyDescent="0.25">
      <c r="D1393">
        <f t="shared" si="82"/>
        <v>1390</v>
      </c>
      <c r="E1393" s="187">
        <f t="shared" si="79"/>
        <v>120000</v>
      </c>
      <c r="F1393" s="187">
        <f t="shared" si="80"/>
        <v>4.1702406680069442E-42</v>
      </c>
    </row>
    <row r="1394" spans="4:6" x14ac:dyDescent="0.25">
      <c r="D1394">
        <f t="shared" si="82"/>
        <v>1391</v>
      </c>
      <c r="E1394" s="187">
        <f t="shared" si="79"/>
        <v>120000</v>
      </c>
      <c r="F1394" s="187">
        <f t="shared" si="80"/>
        <v>3.8613339518582814E-42</v>
      </c>
    </row>
    <row r="1395" spans="4:6" x14ac:dyDescent="0.25">
      <c r="D1395">
        <f t="shared" si="82"/>
        <v>1392</v>
      </c>
      <c r="E1395" s="187">
        <f t="shared" si="79"/>
        <v>120000</v>
      </c>
      <c r="F1395" s="187">
        <f t="shared" si="80"/>
        <v>3.5753092146835936E-42</v>
      </c>
    </row>
    <row r="1396" spans="4:6" x14ac:dyDescent="0.25">
      <c r="D1396">
        <f t="shared" si="82"/>
        <v>1393</v>
      </c>
      <c r="E1396" s="187">
        <f t="shared" si="79"/>
        <v>120000</v>
      </c>
      <c r="F1396" s="187">
        <f t="shared" si="80"/>
        <v>3.310471495077402E-42</v>
      </c>
    </row>
    <row r="1397" spans="4:6" x14ac:dyDescent="0.25">
      <c r="D1397">
        <f t="shared" si="82"/>
        <v>1394</v>
      </c>
      <c r="E1397" s="187">
        <f t="shared" si="79"/>
        <v>120000</v>
      </c>
      <c r="F1397" s="187">
        <f t="shared" si="80"/>
        <v>3.0652513843309271E-42</v>
      </c>
    </row>
    <row r="1398" spans="4:6" x14ac:dyDescent="0.25">
      <c r="D1398">
        <f t="shared" si="82"/>
        <v>1395</v>
      </c>
      <c r="E1398" s="187">
        <f t="shared" si="79"/>
        <v>120000</v>
      </c>
      <c r="F1398" s="187">
        <f t="shared" si="80"/>
        <v>2.8381957262323397E-42</v>
      </c>
    </row>
    <row r="1399" spans="4:6" x14ac:dyDescent="0.25">
      <c r="D1399">
        <f t="shared" si="82"/>
        <v>1396</v>
      </c>
      <c r="E1399" s="187">
        <f t="shared" si="79"/>
        <v>120000</v>
      </c>
      <c r="F1399" s="187">
        <f t="shared" si="80"/>
        <v>2.6279590057706848E-42</v>
      </c>
    </row>
    <row r="1400" spans="4:6" x14ac:dyDescent="0.25">
      <c r="D1400">
        <f t="shared" si="82"/>
        <v>1397</v>
      </c>
      <c r="E1400" s="187">
        <f t="shared" si="79"/>
        <v>120000</v>
      </c>
      <c r="F1400" s="187">
        <f t="shared" si="80"/>
        <v>2.4332953757135971E-42</v>
      </c>
    </row>
    <row r="1401" spans="4:6" x14ac:dyDescent="0.25">
      <c r="D1401">
        <f t="shared" si="82"/>
        <v>1398</v>
      </c>
      <c r="E1401" s="187">
        <f t="shared" si="79"/>
        <v>120000</v>
      </c>
      <c r="F1401" s="187">
        <f t="shared" si="80"/>
        <v>2.2530512738088863E-42</v>
      </c>
    </row>
    <row r="1402" spans="4:6" x14ac:dyDescent="0.25">
      <c r="D1402">
        <f t="shared" si="82"/>
        <v>1399</v>
      </c>
      <c r="E1402" s="187">
        <f t="shared" si="79"/>
        <v>120000</v>
      </c>
      <c r="F1402" s="187">
        <f t="shared" si="80"/>
        <v>2.0861585868600797E-42</v>
      </c>
    </row>
    <row r="1403" spans="4:6" x14ac:dyDescent="0.25">
      <c r="D1403">
        <f t="shared" si="82"/>
        <v>1400</v>
      </c>
      <c r="E1403" s="187">
        <f t="shared" si="79"/>
        <v>120000</v>
      </c>
      <c r="F1403" s="187">
        <f t="shared" si="80"/>
        <v>1.9316283211667403E-42</v>
      </c>
    </row>
    <row r="1404" spans="4:6" x14ac:dyDescent="0.25">
      <c r="D1404">
        <f t="shared" si="82"/>
        <v>1401</v>
      </c>
      <c r="E1404" s="187">
        <f t="shared" si="79"/>
        <v>120000</v>
      </c>
      <c r="F1404" s="187">
        <f t="shared" si="80"/>
        <v>1.7885447418210554E-42</v>
      </c>
    </row>
    <row r="1405" spans="4:6" x14ac:dyDescent="0.25">
      <c r="D1405">
        <f t="shared" si="82"/>
        <v>1402</v>
      </c>
      <c r="E1405" s="187">
        <f t="shared" si="79"/>
        <v>120000</v>
      </c>
      <c r="F1405" s="187">
        <f t="shared" si="80"/>
        <v>1.6560599461306073E-42</v>
      </c>
    </row>
    <row r="1406" spans="4:6" x14ac:dyDescent="0.25">
      <c r="D1406">
        <f t="shared" si="82"/>
        <v>1403</v>
      </c>
      <c r="E1406" s="187">
        <f t="shared" si="79"/>
        <v>120000</v>
      </c>
      <c r="F1406" s="187">
        <f t="shared" si="80"/>
        <v>1.5333888390098215E-42</v>
      </c>
    </row>
    <row r="1407" spans="4:6" x14ac:dyDescent="0.25">
      <c r="D1407">
        <f t="shared" si="82"/>
        <v>1404</v>
      </c>
      <c r="E1407" s="187">
        <f t="shared" si="79"/>
        <v>120000</v>
      </c>
      <c r="F1407" s="187">
        <f t="shared" si="80"/>
        <v>1.4198044805646493E-42</v>
      </c>
    </row>
    <row r="1408" spans="4:6" x14ac:dyDescent="0.25">
      <c r="D1408">
        <f t="shared" si="82"/>
        <v>1405</v>
      </c>
      <c r="E1408" s="187">
        <f t="shared" si="79"/>
        <v>120000</v>
      </c>
      <c r="F1408" s="187">
        <f t="shared" si="80"/>
        <v>1.3146337783006011E-42</v>
      </c>
    </row>
    <row r="1409" spans="4:6" x14ac:dyDescent="0.25">
      <c r="D1409">
        <f>+D1408+1</f>
        <v>1406</v>
      </c>
      <c r="E1409" s="187">
        <f t="shared" si="79"/>
        <v>120000</v>
      </c>
      <c r="F1409" s="187">
        <f t="shared" si="80"/>
        <v>1.2172534984264824E-42</v>
      </c>
    </row>
    <row r="1410" spans="4:6" x14ac:dyDescent="0.25">
      <c r="D1410">
        <f t="shared" si="82"/>
        <v>1407</v>
      </c>
      <c r="E1410" s="187">
        <f t="shared" si="79"/>
        <v>120000</v>
      </c>
      <c r="F1410" s="187">
        <f t="shared" si="80"/>
        <v>1.1270865726171131E-42</v>
      </c>
    </row>
    <row r="1411" spans="4:6" x14ac:dyDescent="0.25">
      <c r="D1411">
        <f t="shared" si="82"/>
        <v>1408</v>
      </c>
      <c r="E1411" s="187">
        <f t="shared" si="79"/>
        <v>120000</v>
      </c>
      <c r="F1411" s="187">
        <f t="shared" si="80"/>
        <v>1.0435986783491787E-42</v>
      </c>
    </row>
    <row r="1412" spans="4:6" x14ac:dyDescent="0.25">
      <c r="D1412">
        <f t="shared" si="82"/>
        <v>1409</v>
      </c>
      <c r="E1412" s="187">
        <f t="shared" si="79"/>
        <v>120000</v>
      </c>
      <c r="F1412" s="187">
        <f t="shared" si="80"/>
        <v>9.662950725455359E-43</v>
      </c>
    </row>
    <row r="1413" spans="4:6" x14ac:dyDescent="0.25">
      <c r="D1413">
        <f t="shared" si="82"/>
        <v>1410</v>
      </c>
      <c r="E1413" s="187">
        <f t="shared" si="79"/>
        <v>120000</v>
      </c>
      <c r="F1413" s="187">
        <f t="shared" si="80"/>
        <v>8.9471765976438502E-43</v>
      </c>
    </row>
    <row r="1414" spans="4:6" x14ac:dyDescent="0.25">
      <c r="D1414">
        <f t="shared" si="82"/>
        <v>1411</v>
      </c>
      <c r="E1414" s="187">
        <f t="shared" ref="E1414:E1477" si="83">+E1413</f>
        <v>120000</v>
      </c>
      <c r="F1414" s="187">
        <f t="shared" ref="F1414:F1477" si="84">E1414/(1+$B$5)^D1414</f>
        <v>8.284422775596157E-43</v>
      </c>
    </row>
    <row r="1415" spans="4:6" x14ac:dyDescent="0.25">
      <c r="D1415">
        <f t="shared" si="82"/>
        <v>1412</v>
      </c>
      <c r="E1415" s="187">
        <f t="shared" si="83"/>
        <v>120000</v>
      </c>
      <c r="F1415" s="187">
        <f t="shared" si="84"/>
        <v>7.6707618292556993E-43</v>
      </c>
    </row>
    <row r="1416" spans="4:6" x14ac:dyDescent="0.25">
      <c r="D1416">
        <f t="shared" si="82"/>
        <v>1413</v>
      </c>
      <c r="E1416" s="187">
        <f t="shared" si="83"/>
        <v>120000</v>
      </c>
      <c r="F1416" s="187">
        <f t="shared" si="84"/>
        <v>7.1025572493108331E-43</v>
      </c>
    </row>
    <row r="1417" spans="4:6" x14ac:dyDescent="0.25">
      <c r="D1417">
        <f t="shared" si="82"/>
        <v>1414</v>
      </c>
      <c r="E1417" s="187">
        <f t="shared" si="83"/>
        <v>120000</v>
      </c>
      <c r="F1417" s="187">
        <f t="shared" si="84"/>
        <v>6.5764418975100308E-43</v>
      </c>
    </row>
    <row r="1418" spans="4:6" x14ac:dyDescent="0.25">
      <c r="D1418">
        <f t="shared" si="82"/>
        <v>1415</v>
      </c>
      <c r="E1418" s="187">
        <f t="shared" si="83"/>
        <v>120000</v>
      </c>
      <c r="F1418" s="187">
        <f t="shared" si="84"/>
        <v>6.0892980532500276E-43</v>
      </c>
    </row>
    <row r="1419" spans="4:6" x14ac:dyDescent="0.25">
      <c r="D1419">
        <f t="shared" si="82"/>
        <v>1416</v>
      </c>
      <c r="E1419" s="187">
        <f t="shared" si="83"/>
        <v>120000</v>
      </c>
      <c r="F1419" s="187">
        <f t="shared" si="84"/>
        <v>5.6382389381944702E-43</v>
      </c>
    </row>
    <row r="1420" spans="4:6" x14ac:dyDescent="0.25">
      <c r="D1420">
        <f t="shared" si="82"/>
        <v>1417</v>
      </c>
      <c r="E1420" s="187">
        <f t="shared" si="83"/>
        <v>120000</v>
      </c>
      <c r="F1420" s="187">
        <f t="shared" si="84"/>
        <v>5.2205916094393239E-43</v>
      </c>
    </row>
    <row r="1421" spans="4:6" x14ac:dyDescent="0.25">
      <c r="D1421">
        <f t="shared" si="82"/>
        <v>1418</v>
      </c>
      <c r="E1421" s="187">
        <f t="shared" si="83"/>
        <v>120000</v>
      </c>
      <c r="F1421" s="187">
        <f t="shared" si="84"/>
        <v>4.8338811198512256E-43</v>
      </c>
    </row>
    <row r="1422" spans="4:6" x14ac:dyDescent="0.25">
      <c r="D1422">
        <f t="shared" si="82"/>
        <v>1419</v>
      </c>
      <c r="E1422" s="187">
        <f t="shared" si="83"/>
        <v>120000</v>
      </c>
      <c r="F1422" s="187">
        <f t="shared" si="84"/>
        <v>4.4758158517140981E-43</v>
      </c>
    </row>
    <row r="1423" spans="4:6" x14ac:dyDescent="0.25">
      <c r="D1423">
        <f t="shared" si="82"/>
        <v>1420</v>
      </c>
      <c r="E1423" s="187">
        <f t="shared" si="83"/>
        <v>120000</v>
      </c>
      <c r="F1423" s="187">
        <f t="shared" si="84"/>
        <v>4.1442739367723126E-43</v>
      </c>
    </row>
    <row r="1424" spans="4:6" x14ac:dyDescent="0.25">
      <c r="D1424">
        <f t="shared" si="82"/>
        <v>1421</v>
      </c>
      <c r="E1424" s="187">
        <f t="shared" si="83"/>
        <v>120000</v>
      </c>
      <c r="F1424" s="187">
        <f t="shared" si="84"/>
        <v>3.837290682196586E-43</v>
      </c>
    </row>
    <row r="1425" spans="4:6" x14ac:dyDescent="0.25">
      <c r="D1425">
        <f t="shared" si="82"/>
        <v>1422</v>
      </c>
      <c r="E1425" s="187">
        <f t="shared" si="83"/>
        <v>120000</v>
      </c>
      <c r="F1425" s="187">
        <f t="shared" si="84"/>
        <v>3.5530469279598007E-43</v>
      </c>
    </row>
    <row r="1426" spans="4:6" x14ac:dyDescent="0.25">
      <c r="D1426">
        <f t="shared" si="82"/>
        <v>1423</v>
      </c>
      <c r="E1426" s="187">
        <f t="shared" si="83"/>
        <v>120000</v>
      </c>
      <c r="F1426" s="187">
        <f t="shared" si="84"/>
        <v>3.2898582666294451E-43</v>
      </c>
    </row>
    <row r="1427" spans="4:6" x14ac:dyDescent="0.25">
      <c r="D1427">
        <f>+D1426+1</f>
        <v>1424</v>
      </c>
      <c r="E1427" s="187">
        <f t="shared" si="83"/>
        <v>120000</v>
      </c>
      <c r="F1427" s="187">
        <f t="shared" si="84"/>
        <v>3.0461650616939306E-43</v>
      </c>
    </row>
    <row r="1428" spans="4:6" x14ac:dyDescent="0.25">
      <c r="D1428">
        <f t="shared" si="82"/>
        <v>1425</v>
      </c>
      <c r="E1428" s="187">
        <f t="shared" si="83"/>
        <v>120000</v>
      </c>
      <c r="F1428" s="187">
        <f t="shared" si="84"/>
        <v>2.8205232052721578E-43</v>
      </c>
    </row>
    <row r="1429" spans="4:6" x14ac:dyDescent="0.25">
      <c r="D1429">
        <f t="shared" si="82"/>
        <v>1426</v>
      </c>
      <c r="E1429" s="187">
        <f t="shared" si="83"/>
        <v>120000</v>
      </c>
      <c r="F1429" s="187">
        <f t="shared" si="84"/>
        <v>2.611595560437183E-43</v>
      </c>
    </row>
    <row r="1430" spans="4:6" x14ac:dyDescent="0.25">
      <c r="D1430">
        <f t="shared" si="82"/>
        <v>1427</v>
      </c>
      <c r="E1430" s="187">
        <f t="shared" si="83"/>
        <v>120000</v>
      </c>
      <c r="F1430" s="187">
        <f t="shared" si="84"/>
        <v>2.4181440374418358E-43</v>
      </c>
    </row>
    <row r="1431" spans="4:6" x14ac:dyDescent="0.25">
      <c r="D1431">
        <f t="shared" si="82"/>
        <v>1428</v>
      </c>
      <c r="E1431" s="187">
        <f t="shared" si="83"/>
        <v>120000</v>
      </c>
      <c r="F1431" s="187">
        <f t="shared" si="84"/>
        <v>2.2390222568905888E-43</v>
      </c>
    </row>
    <row r="1432" spans="4:6" x14ac:dyDescent="0.25">
      <c r="D1432">
        <f t="shared" si="82"/>
        <v>1429</v>
      </c>
      <c r="E1432" s="187">
        <f t="shared" si="83"/>
        <v>120000</v>
      </c>
      <c r="F1432" s="187">
        <f t="shared" si="84"/>
        <v>2.0731687563801749E-43</v>
      </c>
    </row>
    <row r="1433" spans="4:6" x14ac:dyDescent="0.25">
      <c r="D1433">
        <f t="shared" si="82"/>
        <v>1430</v>
      </c>
      <c r="E1433" s="187">
        <f t="shared" si="83"/>
        <v>120000</v>
      </c>
      <c r="F1433" s="187">
        <f t="shared" si="84"/>
        <v>1.9196007003520132E-43</v>
      </c>
    </row>
    <row r="1434" spans="4:6" x14ac:dyDescent="0.25">
      <c r="D1434">
        <f t="shared" si="82"/>
        <v>1431</v>
      </c>
      <c r="E1434" s="187">
        <f t="shared" si="83"/>
        <v>120000</v>
      </c>
      <c r="F1434" s="187">
        <f t="shared" si="84"/>
        <v>1.7774080558814938E-43</v>
      </c>
    </row>
    <row r="1435" spans="4:6" x14ac:dyDescent="0.25">
      <c r="D1435">
        <f t="shared" si="82"/>
        <v>1432</v>
      </c>
      <c r="E1435" s="187">
        <f t="shared" si="83"/>
        <v>120000</v>
      </c>
      <c r="F1435" s="187">
        <f t="shared" si="84"/>
        <v>1.6457481998902722E-43</v>
      </c>
    </row>
    <row r="1436" spans="4:6" x14ac:dyDescent="0.25">
      <c r="D1436">
        <f t="shared" si="82"/>
        <v>1433</v>
      </c>
      <c r="E1436" s="187">
        <f t="shared" si="83"/>
        <v>120000</v>
      </c>
      <c r="F1436" s="187">
        <f t="shared" si="84"/>
        <v>1.5238409258243257E-43</v>
      </c>
    </row>
    <row r="1437" spans="4:6" x14ac:dyDescent="0.25">
      <c r="D1437">
        <f t="shared" si="82"/>
        <v>1434</v>
      </c>
      <c r="E1437" s="187">
        <f t="shared" si="83"/>
        <v>120000</v>
      </c>
      <c r="F1437" s="187">
        <f t="shared" si="84"/>
        <v>1.4109638202077091E-43</v>
      </c>
    </row>
    <row r="1438" spans="4:6" x14ac:dyDescent="0.25">
      <c r="D1438">
        <f t="shared" ref="D1438:D1444" si="85">+D1437+1</f>
        <v>1435</v>
      </c>
      <c r="E1438" s="187">
        <f t="shared" si="83"/>
        <v>120000</v>
      </c>
      <c r="F1438" s="187">
        <f t="shared" si="84"/>
        <v>1.3064479816738047E-43</v>
      </c>
    </row>
    <row r="1439" spans="4:6" x14ac:dyDescent="0.25">
      <c r="D1439">
        <f t="shared" si="85"/>
        <v>1436</v>
      </c>
      <c r="E1439" s="187">
        <f t="shared" si="83"/>
        <v>120000</v>
      </c>
      <c r="F1439" s="187">
        <f t="shared" si="84"/>
        <v>1.2096740571053748E-43</v>
      </c>
    </row>
    <row r="1440" spans="4:6" x14ac:dyDescent="0.25">
      <c r="D1440">
        <f t="shared" si="85"/>
        <v>1437</v>
      </c>
      <c r="E1440" s="187">
        <f t="shared" si="83"/>
        <v>120000</v>
      </c>
      <c r="F1440" s="187">
        <f t="shared" si="84"/>
        <v>1.1200685713938655E-43</v>
      </c>
    </row>
    <row r="1441" spans="4:6" x14ac:dyDescent="0.25">
      <c r="D1441">
        <f t="shared" si="85"/>
        <v>1438</v>
      </c>
      <c r="E1441" s="187">
        <f t="shared" si="83"/>
        <v>120000</v>
      </c>
      <c r="F1441" s="187">
        <f t="shared" si="84"/>
        <v>1.0371005290683937E-43</v>
      </c>
    </row>
    <row r="1442" spans="4:6" x14ac:dyDescent="0.25">
      <c r="D1442">
        <f t="shared" si="85"/>
        <v>1439</v>
      </c>
      <c r="E1442" s="187">
        <f t="shared" si="83"/>
        <v>120000</v>
      </c>
      <c r="F1442" s="187">
        <f t="shared" si="84"/>
        <v>9.6027826765592005E-44</v>
      </c>
    </row>
    <row r="1443" spans="4:6" x14ac:dyDescent="0.25">
      <c r="D1443">
        <f t="shared" si="85"/>
        <v>1440</v>
      </c>
      <c r="E1443" s="187">
        <f t="shared" si="83"/>
        <v>120000</v>
      </c>
      <c r="F1443" s="187">
        <f t="shared" si="84"/>
        <v>8.8914654412585192E-44</v>
      </c>
    </row>
    <row r="1444" spans="4:6" x14ac:dyDescent="0.25">
      <c r="D1444">
        <f t="shared" si="85"/>
        <v>1441</v>
      </c>
      <c r="E1444" s="187">
        <f t="shared" si="83"/>
        <v>120000</v>
      </c>
      <c r="F1444" s="187">
        <f t="shared" si="84"/>
        <v>8.2328383715356656E-44</v>
      </c>
    </row>
    <row r="1445" spans="4:6" x14ac:dyDescent="0.25">
      <c r="D1445">
        <f>+D1444+1</f>
        <v>1442</v>
      </c>
      <c r="E1445" s="187">
        <f t="shared" si="83"/>
        <v>120000</v>
      </c>
      <c r="F1445" s="187">
        <f t="shared" si="84"/>
        <v>7.6229984921626536E-44</v>
      </c>
    </row>
    <row r="1446" spans="4:6" x14ac:dyDescent="0.25">
      <c r="D1446">
        <f t="shared" ref="D1446:D1509" si="86">+D1445+1</f>
        <v>1443</v>
      </c>
      <c r="E1446" s="187">
        <f t="shared" si="83"/>
        <v>120000</v>
      </c>
      <c r="F1446" s="187">
        <f t="shared" si="84"/>
        <v>7.0583319371876412E-44</v>
      </c>
    </row>
    <row r="1447" spans="4:6" x14ac:dyDescent="0.25">
      <c r="D1447">
        <f t="shared" si="86"/>
        <v>1444</v>
      </c>
      <c r="E1447" s="187">
        <f t="shared" si="83"/>
        <v>120000</v>
      </c>
      <c r="F1447" s="187">
        <f t="shared" si="84"/>
        <v>6.5354925344330011E-44</v>
      </c>
    </row>
    <row r="1448" spans="4:6" x14ac:dyDescent="0.25">
      <c r="D1448">
        <f t="shared" si="86"/>
        <v>1445</v>
      </c>
      <c r="E1448" s="187">
        <f t="shared" si="83"/>
        <v>120000</v>
      </c>
      <c r="F1448" s="187">
        <f t="shared" si="84"/>
        <v>6.0513819763268517E-44</v>
      </c>
    </row>
    <row r="1449" spans="4:6" x14ac:dyDescent="0.25">
      <c r="D1449">
        <f t="shared" si="86"/>
        <v>1446</v>
      </c>
      <c r="E1449" s="187">
        <f t="shared" si="83"/>
        <v>120000</v>
      </c>
      <c r="F1449" s="187">
        <f t="shared" si="84"/>
        <v>5.6031314595618987E-44</v>
      </c>
    </row>
    <row r="1450" spans="4:6" x14ac:dyDescent="0.25">
      <c r="D1450">
        <f t="shared" si="86"/>
        <v>1447</v>
      </c>
      <c r="E1450" s="187">
        <f t="shared" si="83"/>
        <v>120000</v>
      </c>
      <c r="F1450" s="187">
        <f t="shared" si="84"/>
        <v>5.1880846847795372E-44</v>
      </c>
    </row>
    <row r="1451" spans="4:6" x14ac:dyDescent="0.25">
      <c r="D1451">
        <f t="shared" si="86"/>
        <v>1448</v>
      </c>
      <c r="E1451" s="187">
        <f t="shared" si="83"/>
        <v>120000</v>
      </c>
      <c r="F1451" s="187">
        <f t="shared" si="84"/>
        <v>4.8037821155366072E-44</v>
      </c>
    </row>
    <row r="1452" spans="4:6" x14ac:dyDescent="0.25">
      <c r="D1452">
        <f t="shared" si="86"/>
        <v>1449</v>
      </c>
      <c r="E1452" s="187">
        <f t="shared" si="83"/>
        <v>120000</v>
      </c>
      <c r="F1452" s="187">
        <f t="shared" si="84"/>
        <v>4.4479464032746365E-44</v>
      </c>
    </row>
    <row r="1453" spans="4:6" x14ac:dyDescent="0.25">
      <c r="D1453">
        <f t="shared" si="86"/>
        <v>1450</v>
      </c>
      <c r="E1453" s="187">
        <f t="shared" si="83"/>
        <v>120000</v>
      </c>
      <c r="F1453" s="187">
        <f t="shared" si="84"/>
        <v>4.1184688919209606E-44</v>
      </c>
    </row>
    <row r="1454" spans="4:6" x14ac:dyDescent="0.25">
      <c r="D1454">
        <f t="shared" si="86"/>
        <v>1451</v>
      </c>
      <c r="E1454" s="187">
        <f t="shared" si="83"/>
        <v>120000</v>
      </c>
      <c r="F1454" s="187">
        <f t="shared" si="84"/>
        <v>3.8133971221490364E-44</v>
      </c>
    </row>
    <row r="1455" spans="4:6" x14ac:dyDescent="0.25">
      <c r="D1455">
        <f t="shared" si="86"/>
        <v>1452</v>
      </c>
      <c r="E1455" s="187">
        <f t="shared" si="83"/>
        <v>120000</v>
      </c>
      <c r="F1455" s="187">
        <f t="shared" si="84"/>
        <v>3.5309232612491081E-44</v>
      </c>
    </row>
    <row r="1456" spans="4:6" x14ac:dyDescent="0.25">
      <c r="D1456">
        <f t="shared" si="86"/>
        <v>1453</v>
      </c>
      <c r="E1456" s="187">
        <f t="shared" si="83"/>
        <v>120000</v>
      </c>
      <c r="F1456" s="187">
        <f t="shared" si="84"/>
        <v>3.2693733900454707E-44</v>
      </c>
    </row>
    <row r="1457" spans="4:6" x14ac:dyDescent="0.25">
      <c r="D1457">
        <f t="shared" si="86"/>
        <v>1454</v>
      </c>
      <c r="E1457" s="187">
        <f t="shared" si="83"/>
        <v>120000</v>
      </c>
      <c r="F1457" s="187">
        <f t="shared" si="84"/>
        <v>3.0271975833754355E-44</v>
      </c>
    </row>
    <row r="1458" spans="4:6" x14ac:dyDescent="0.25">
      <c r="D1458">
        <f t="shared" si="86"/>
        <v>1455</v>
      </c>
      <c r="E1458" s="187">
        <f t="shared" si="83"/>
        <v>120000</v>
      </c>
      <c r="F1458" s="187">
        <f t="shared" si="84"/>
        <v>2.8029607253476252E-44</v>
      </c>
    </row>
    <row r="1459" spans="4:6" x14ac:dyDescent="0.25">
      <c r="D1459">
        <f t="shared" si="86"/>
        <v>1456</v>
      </c>
      <c r="E1459" s="187">
        <f t="shared" si="83"/>
        <v>120000</v>
      </c>
      <c r="F1459" s="187">
        <f t="shared" si="84"/>
        <v>2.5953340049515045E-44</v>
      </c>
    </row>
    <row r="1460" spans="4:6" x14ac:dyDescent="0.25">
      <c r="D1460">
        <f t="shared" si="86"/>
        <v>1457</v>
      </c>
      <c r="E1460" s="187">
        <f t="shared" si="83"/>
        <v>120000</v>
      </c>
      <c r="F1460" s="187">
        <f t="shared" si="84"/>
        <v>2.4030870416217629E-44</v>
      </c>
    </row>
    <row r="1461" spans="4:6" x14ac:dyDescent="0.25">
      <c r="D1461">
        <f t="shared" si="86"/>
        <v>1458</v>
      </c>
      <c r="E1461" s="187">
        <f t="shared" si="83"/>
        <v>120000</v>
      </c>
      <c r="F1461" s="187">
        <f t="shared" si="84"/>
        <v>2.2250805940942249E-44</v>
      </c>
    </row>
    <row r="1462" spans="4:6" x14ac:dyDescent="0.25">
      <c r="D1462">
        <f t="shared" si="86"/>
        <v>1459</v>
      </c>
      <c r="E1462" s="187">
        <f t="shared" si="83"/>
        <v>120000</v>
      </c>
      <c r="F1462" s="187">
        <f t="shared" si="84"/>
        <v>2.0602598093465044E-44</v>
      </c>
    </row>
    <row r="1463" spans="4:6" x14ac:dyDescent="0.25">
      <c r="D1463">
        <f>+D1462+1</f>
        <v>1460</v>
      </c>
      <c r="E1463" s="187">
        <f t="shared" si="83"/>
        <v>120000</v>
      </c>
      <c r="F1463" s="187">
        <f t="shared" si="84"/>
        <v>1.9076479716171341E-44</v>
      </c>
    </row>
    <row r="1464" spans="4:6" x14ac:dyDescent="0.25">
      <c r="D1464">
        <f t="shared" si="86"/>
        <v>1461</v>
      </c>
      <c r="E1464" s="187">
        <f t="shared" si="83"/>
        <v>120000</v>
      </c>
      <c r="F1464" s="187">
        <f t="shared" si="84"/>
        <v>1.7663407144603092E-44</v>
      </c>
    </row>
    <row r="1465" spans="4:6" x14ac:dyDescent="0.25">
      <c r="D1465">
        <f t="shared" si="86"/>
        <v>1462</v>
      </c>
      <c r="E1465" s="187">
        <f t="shared" si="83"/>
        <v>120000</v>
      </c>
      <c r="F1465" s="187">
        <f t="shared" si="84"/>
        <v>1.6355006615373229E-44</v>
      </c>
    </row>
    <row r="1466" spans="4:6" x14ac:dyDescent="0.25">
      <c r="D1466">
        <f t="shared" si="86"/>
        <v>1463</v>
      </c>
      <c r="E1466" s="187">
        <f t="shared" si="83"/>
        <v>120000</v>
      </c>
      <c r="F1466" s="187">
        <f t="shared" si="84"/>
        <v>1.5143524643864103E-44</v>
      </c>
    </row>
    <row r="1467" spans="4:6" x14ac:dyDescent="0.25">
      <c r="D1467">
        <f t="shared" si="86"/>
        <v>1464</v>
      </c>
      <c r="E1467" s="187">
        <f t="shared" si="83"/>
        <v>120000</v>
      </c>
      <c r="F1467" s="187">
        <f t="shared" si="84"/>
        <v>1.4021782077651946E-44</v>
      </c>
    </row>
    <row r="1468" spans="4:6" x14ac:dyDescent="0.25">
      <c r="D1468">
        <f t="shared" si="86"/>
        <v>1465</v>
      </c>
      <c r="E1468" s="187">
        <f t="shared" si="83"/>
        <v>120000</v>
      </c>
      <c r="F1468" s="187">
        <f t="shared" si="84"/>
        <v>1.2983131553381429E-44</v>
      </c>
    </row>
    <row r="1469" spans="4:6" x14ac:dyDescent="0.25">
      <c r="D1469">
        <f t="shared" si="86"/>
        <v>1466</v>
      </c>
      <c r="E1469" s="187">
        <f t="shared" si="83"/>
        <v>120000</v>
      </c>
      <c r="F1469" s="187">
        <f t="shared" si="84"/>
        <v>1.2021418104982806E-44</v>
      </c>
    </row>
    <row r="1470" spans="4:6" x14ac:dyDescent="0.25">
      <c r="D1470">
        <f t="shared" si="86"/>
        <v>1467</v>
      </c>
      <c r="E1470" s="187">
        <f t="shared" si="83"/>
        <v>120000</v>
      </c>
      <c r="F1470" s="187">
        <f t="shared" si="84"/>
        <v>1.1130942689798894E-44</v>
      </c>
    </row>
    <row r="1471" spans="4:6" x14ac:dyDescent="0.25">
      <c r="D1471">
        <f t="shared" si="86"/>
        <v>1468</v>
      </c>
      <c r="E1471" s="187">
        <f t="shared" si="83"/>
        <v>120000</v>
      </c>
      <c r="F1471" s="187">
        <f t="shared" si="84"/>
        <v>1.0306428416480458E-44</v>
      </c>
    </row>
    <row r="1472" spans="4:6" x14ac:dyDescent="0.25">
      <c r="D1472">
        <f t="shared" si="86"/>
        <v>1469</v>
      </c>
      <c r="E1472" s="187">
        <f t="shared" si="83"/>
        <v>120000</v>
      </c>
      <c r="F1472" s="187">
        <f t="shared" si="84"/>
        <v>9.5429892745189425E-45</v>
      </c>
    </row>
    <row r="1473" spans="4:6" x14ac:dyDescent="0.25">
      <c r="D1473">
        <f t="shared" si="86"/>
        <v>1470</v>
      </c>
      <c r="E1473" s="187">
        <f t="shared" si="83"/>
        <v>120000</v>
      </c>
      <c r="F1473" s="187">
        <f t="shared" si="84"/>
        <v>8.8361011801101298E-45</v>
      </c>
    </row>
    <row r="1474" spans="4:6" x14ac:dyDescent="0.25">
      <c r="D1474">
        <f t="shared" si="86"/>
        <v>1471</v>
      </c>
      <c r="E1474" s="187">
        <f t="shared" si="83"/>
        <v>120000</v>
      </c>
      <c r="F1474" s="187">
        <f t="shared" si="84"/>
        <v>8.1815751667686359E-45</v>
      </c>
    </row>
    <row r="1475" spans="4:6" x14ac:dyDescent="0.25">
      <c r="D1475">
        <f t="shared" si="86"/>
        <v>1472</v>
      </c>
      <c r="E1475" s="187">
        <f t="shared" si="83"/>
        <v>120000</v>
      </c>
      <c r="F1475" s="187">
        <f t="shared" si="84"/>
        <v>7.5755325618228121E-45</v>
      </c>
    </row>
    <row r="1476" spans="4:6" x14ac:dyDescent="0.25">
      <c r="D1476">
        <f t="shared" si="86"/>
        <v>1473</v>
      </c>
      <c r="E1476" s="187">
        <f t="shared" si="83"/>
        <v>120000</v>
      </c>
      <c r="F1476" s="187">
        <f t="shared" si="84"/>
        <v>7.0143820016877871E-45</v>
      </c>
    </row>
    <row r="1477" spans="4:6" x14ac:dyDescent="0.25">
      <c r="D1477">
        <f t="shared" si="86"/>
        <v>1474</v>
      </c>
      <c r="E1477" s="187">
        <f t="shared" si="83"/>
        <v>120000</v>
      </c>
      <c r="F1477" s="187">
        <f t="shared" si="84"/>
        <v>6.4947981497109147E-45</v>
      </c>
    </row>
    <row r="1478" spans="4:6" x14ac:dyDescent="0.25">
      <c r="D1478">
        <f t="shared" si="86"/>
        <v>1475</v>
      </c>
      <c r="E1478" s="187">
        <f t="shared" ref="E1478:E1541" si="87">+E1477</f>
        <v>120000</v>
      </c>
      <c r="F1478" s="187">
        <f t="shared" ref="F1478:F1541" si="88">E1478/(1+$B$5)^D1478</f>
        <v>6.01370199047307E-45</v>
      </c>
    </row>
    <row r="1479" spans="4:6" x14ac:dyDescent="0.25">
      <c r="D1479">
        <f t="shared" si="86"/>
        <v>1476</v>
      </c>
      <c r="E1479" s="187">
        <f t="shared" si="87"/>
        <v>120000</v>
      </c>
      <c r="F1479" s="187">
        <f t="shared" si="88"/>
        <v>5.5682425837713606E-45</v>
      </c>
    </row>
    <row r="1480" spans="4:6" x14ac:dyDescent="0.25">
      <c r="D1480">
        <f t="shared" si="86"/>
        <v>1477</v>
      </c>
      <c r="E1480" s="187">
        <f t="shared" si="87"/>
        <v>120000</v>
      </c>
      <c r="F1480" s="187">
        <f t="shared" si="88"/>
        <v>5.1557801701586667E-45</v>
      </c>
    </row>
    <row r="1481" spans="4:6" x14ac:dyDescent="0.25">
      <c r="D1481">
        <f>+D1480+1</f>
        <v>1478</v>
      </c>
      <c r="E1481" s="187">
        <f t="shared" si="87"/>
        <v>120000</v>
      </c>
      <c r="F1481" s="187">
        <f t="shared" si="88"/>
        <v>4.7738705279246908E-45</v>
      </c>
    </row>
    <row r="1482" spans="4:6" x14ac:dyDescent="0.25">
      <c r="D1482">
        <f t="shared" si="86"/>
        <v>1479</v>
      </c>
      <c r="E1482" s="187">
        <f t="shared" si="87"/>
        <v>120000</v>
      </c>
      <c r="F1482" s="187">
        <f t="shared" si="88"/>
        <v>4.4202504888191583E-45</v>
      </c>
    </row>
    <row r="1483" spans="4:6" x14ac:dyDescent="0.25">
      <c r="D1483">
        <f t="shared" si="86"/>
        <v>1480</v>
      </c>
      <c r="E1483" s="187">
        <f t="shared" si="87"/>
        <v>120000</v>
      </c>
      <c r="F1483" s="187">
        <f t="shared" si="88"/>
        <v>4.092824526684406E-45</v>
      </c>
    </row>
    <row r="1484" spans="4:6" x14ac:dyDescent="0.25">
      <c r="D1484">
        <f t="shared" si="86"/>
        <v>1481</v>
      </c>
      <c r="E1484" s="187">
        <f t="shared" si="87"/>
        <v>120000</v>
      </c>
      <c r="F1484" s="187">
        <f t="shared" si="88"/>
        <v>3.7896523395225964E-45</v>
      </c>
    </row>
    <row r="1485" spans="4:6" x14ac:dyDescent="0.25">
      <c r="D1485">
        <f t="shared" si="86"/>
        <v>1482</v>
      </c>
      <c r="E1485" s="187">
        <f t="shared" si="87"/>
        <v>120000</v>
      </c>
      <c r="F1485" s="187">
        <f t="shared" si="88"/>
        <v>3.5089373514098123E-45</v>
      </c>
    </row>
    <row r="1486" spans="4:6" x14ac:dyDescent="0.25">
      <c r="D1486">
        <f t="shared" si="86"/>
        <v>1483</v>
      </c>
      <c r="E1486" s="187">
        <f t="shared" si="87"/>
        <v>120000</v>
      </c>
      <c r="F1486" s="187">
        <f t="shared" si="88"/>
        <v>3.249016066120196E-45</v>
      </c>
    </row>
    <row r="1487" spans="4:6" x14ac:dyDescent="0.25">
      <c r="D1487">
        <f t="shared" si="86"/>
        <v>1484</v>
      </c>
      <c r="E1487" s="187">
        <f t="shared" si="87"/>
        <v>120000</v>
      </c>
      <c r="F1487" s="187">
        <f t="shared" si="88"/>
        <v>3.0083482093705525E-45</v>
      </c>
    </row>
    <row r="1488" spans="4:6" x14ac:dyDescent="0.25">
      <c r="D1488">
        <f t="shared" si="86"/>
        <v>1485</v>
      </c>
      <c r="E1488" s="187">
        <f t="shared" si="87"/>
        <v>120000</v>
      </c>
      <c r="F1488" s="187">
        <f t="shared" si="88"/>
        <v>2.7855076012690304E-45</v>
      </c>
    </row>
    <row r="1489" spans="4:6" x14ac:dyDescent="0.25">
      <c r="D1489">
        <f t="shared" si="86"/>
        <v>1486</v>
      </c>
      <c r="E1489" s="187">
        <f t="shared" si="87"/>
        <v>120000</v>
      </c>
      <c r="F1489" s="187">
        <f t="shared" si="88"/>
        <v>2.5791737048787309E-45</v>
      </c>
    </row>
    <row r="1490" spans="4:6" x14ac:dyDescent="0.25">
      <c r="D1490">
        <f t="shared" si="86"/>
        <v>1487</v>
      </c>
      <c r="E1490" s="187">
        <f t="shared" si="87"/>
        <v>120000</v>
      </c>
      <c r="F1490" s="187">
        <f t="shared" si="88"/>
        <v>2.3881238008136393E-45</v>
      </c>
    </row>
    <row r="1491" spans="4:6" x14ac:dyDescent="0.25">
      <c r="D1491">
        <f t="shared" si="86"/>
        <v>1488</v>
      </c>
      <c r="E1491" s="187">
        <f t="shared" si="87"/>
        <v>120000</v>
      </c>
      <c r="F1491" s="187">
        <f t="shared" si="88"/>
        <v>2.2112257414941111E-45</v>
      </c>
    </row>
    <row r="1492" spans="4:6" x14ac:dyDescent="0.25">
      <c r="D1492">
        <f t="shared" si="86"/>
        <v>1489</v>
      </c>
      <c r="E1492" s="187">
        <f t="shared" si="87"/>
        <v>120000</v>
      </c>
      <c r="F1492" s="187">
        <f t="shared" si="88"/>
        <v>2.0474312421241769E-45</v>
      </c>
    </row>
    <row r="1493" spans="4:6" x14ac:dyDescent="0.25">
      <c r="D1493">
        <f t="shared" si="86"/>
        <v>1490</v>
      </c>
      <c r="E1493" s="187">
        <f t="shared" si="87"/>
        <v>120000</v>
      </c>
      <c r="F1493" s="187">
        <f t="shared" si="88"/>
        <v>1.8957696686334969E-45</v>
      </c>
    </row>
    <row r="1494" spans="4:6" x14ac:dyDescent="0.25">
      <c r="D1494">
        <f t="shared" si="86"/>
        <v>1491</v>
      </c>
      <c r="E1494" s="187">
        <f t="shared" si="87"/>
        <v>120000</v>
      </c>
      <c r="F1494" s="187">
        <f t="shared" si="88"/>
        <v>1.7553422857717559E-45</v>
      </c>
    </row>
    <row r="1495" spans="4:6" x14ac:dyDescent="0.25">
      <c r="D1495">
        <f t="shared" si="86"/>
        <v>1492</v>
      </c>
      <c r="E1495" s="187">
        <f t="shared" si="87"/>
        <v>120000</v>
      </c>
      <c r="F1495" s="187">
        <f t="shared" si="88"/>
        <v>1.6253169312701444E-45</v>
      </c>
    </row>
    <row r="1496" spans="4:6" x14ac:dyDescent="0.25">
      <c r="D1496">
        <f t="shared" si="86"/>
        <v>1493</v>
      </c>
      <c r="E1496" s="187">
        <f t="shared" si="87"/>
        <v>120000</v>
      </c>
      <c r="F1496" s="187">
        <f t="shared" si="88"/>
        <v>1.5049230845093929E-45</v>
      </c>
    </row>
    <row r="1497" spans="4:6" x14ac:dyDescent="0.25">
      <c r="D1497">
        <f t="shared" si="86"/>
        <v>1494</v>
      </c>
      <c r="E1497" s="187">
        <f t="shared" si="87"/>
        <v>120000</v>
      </c>
      <c r="F1497" s="187">
        <f t="shared" si="88"/>
        <v>1.3934473004716601E-45</v>
      </c>
    </row>
    <row r="1498" spans="4:6" x14ac:dyDescent="0.25">
      <c r="D1498">
        <f t="shared" si="86"/>
        <v>1495</v>
      </c>
      <c r="E1498" s="187">
        <f t="shared" si="87"/>
        <v>120000</v>
      </c>
      <c r="F1498" s="187">
        <f t="shared" si="88"/>
        <v>1.2902289819182036E-45</v>
      </c>
    </row>
    <row r="1499" spans="4:6" x14ac:dyDescent="0.25">
      <c r="D1499">
        <f>+D1498+1</f>
        <v>1496</v>
      </c>
      <c r="E1499" s="187">
        <f t="shared" si="87"/>
        <v>120000</v>
      </c>
      <c r="F1499" s="187">
        <f t="shared" si="88"/>
        <v>1.1946564647390775E-45</v>
      </c>
    </row>
    <row r="1500" spans="4:6" x14ac:dyDescent="0.25">
      <c r="D1500">
        <f t="shared" si="86"/>
        <v>1497</v>
      </c>
      <c r="E1500" s="187">
        <f t="shared" si="87"/>
        <v>120000</v>
      </c>
      <c r="F1500" s="187">
        <f t="shared" si="88"/>
        <v>1.1061633932769235E-45</v>
      </c>
    </row>
    <row r="1501" spans="4:6" x14ac:dyDescent="0.25">
      <c r="D1501">
        <f t="shared" si="86"/>
        <v>1498</v>
      </c>
      <c r="E1501" s="187">
        <f t="shared" si="87"/>
        <v>120000</v>
      </c>
      <c r="F1501" s="187">
        <f t="shared" si="88"/>
        <v>1.0242253641452995E-45</v>
      </c>
    </row>
    <row r="1502" spans="4:6" x14ac:dyDescent="0.25">
      <c r="D1502">
        <f t="shared" si="86"/>
        <v>1499</v>
      </c>
      <c r="E1502" s="187">
        <f t="shared" si="87"/>
        <v>120000</v>
      </c>
      <c r="F1502" s="187">
        <f t="shared" si="88"/>
        <v>9.4835681865305509E-46</v>
      </c>
    </row>
    <row r="1503" spans="4:6" x14ac:dyDescent="0.25">
      <c r="D1503">
        <f t="shared" si="86"/>
        <v>1500</v>
      </c>
      <c r="E1503" s="187">
        <f t="shared" si="87"/>
        <v>120000</v>
      </c>
      <c r="F1503" s="187">
        <f t="shared" si="88"/>
        <v>8.7810816541949549E-46</v>
      </c>
    </row>
    <row r="1504" spans="4:6" x14ac:dyDescent="0.25">
      <c r="D1504">
        <f t="shared" si="86"/>
        <v>1501</v>
      </c>
      <c r="E1504" s="187">
        <f t="shared" si="87"/>
        <v>120000</v>
      </c>
      <c r="F1504" s="187">
        <f t="shared" si="88"/>
        <v>8.1306311612916239E-46</v>
      </c>
    </row>
    <row r="1505" spans="4:6" x14ac:dyDescent="0.25">
      <c r="D1505">
        <f t="shared" si="86"/>
        <v>1502</v>
      </c>
      <c r="E1505" s="187">
        <f t="shared" si="87"/>
        <v>120000</v>
      </c>
      <c r="F1505" s="187">
        <f t="shared" si="88"/>
        <v>7.5283621863811321E-46</v>
      </c>
    </row>
    <row r="1506" spans="4:6" x14ac:dyDescent="0.25">
      <c r="D1506">
        <f t="shared" si="86"/>
        <v>1503</v>
      </c>
      <c r="E1506" s="187">
        <f t="shared" si="87"/>
        <v>120000</v>
      </c>
      <c r="F1506" s="187">
        <f t="shared" si="88"/>
        <v>6.9707057281306772E-46</v>
      </c>
    </row>
    <row r="1507" spans="4:6" x14ac:dyDescent="0.25">
      <c r="D1507">
        <f t="shared" si="86"/>
        <v>1504</v>
      </c>
      <c r="E1507" s="187">
        <f t="shared" si="87"/>
        <v>120000</v>
      </c>
      <c r="F1507" s="187">
        <f t="shared" si="88"/>
        <v>6.4543571556765526E-46</v>
      </c>
    </row>
    <row r="1508" spans="4:6" x14ac:dyDescent="0.25">
      <c r="D1508">
        <f t="shared" si="86"/>
        <v>1505</v>
      </c>
      <c r="E1508" s="187">
        <f t="shared" si="87"/>
        <v>120000</v>
      </c>
      <c r="F1508" s="187">
        <f t="shared" si="88"/>
        <v>5.9762566256264382E-46</v>
      </c>
    </row>
    <row r="1509" spans="4:6" x14ac:dyDescent="0.25">
      <c r="D1509">
        <f t="shared" si="86"/>
        <v>1506</v>
      </c>
      <c r="E1509" s="187">
        <f t="shared" si="87"/>
        <v>120000</v>
      </c>
      <c r="F1509" s="187">
        <f t="shared" si="88"/>
        <v>5.5335709496541098E-46</v>
      </c>
    </row>
    <row r="1510" spans="4:6" x14ac:dyDescent="0.25">
      <c r="D1510">
        <f t="shared" ref="D1510:D1516" si="89">+D1509+1</f>
        <v>1507</v>
      </c>
      <c r="E1510" s="187">
        <f t="shared" si="87"/>
        <v>120000</v>
      </c>
      <c r="F1510" s="187">
        <f t="shared" si="88"/>
        <v>5.123676805235284E-46</v>
      </c>
    </row>
    <row r="1511" spans="4:6" x14ac:dyDescent="0.25">
      <c r="D1511">
        <f t="shared" si="89"/>
        <v>1508</v>
      </c>
      <c r="E1511" s="187">
        <f t="shared" si="87"/>
        <v>120000</v>
      </c>
      <c r="F1511" s="187">
        <f t="shared" si="88"/>
        <v>4.7441451900326711E-46</v>
      </c>
    </row>
    <row r="1512" spans="4:6" x14ac:dyDescent="0.25">
      <c r="D1512">
        <f t="shared" si="89"/>
        <v>1509</v>
      </c>
      <c r="E1512" s="187">
        <f t="shared" si="87"/>
        <v>120000</v>
      </c>
      <c r="F1512" s="187">
        <f t="shared" si="88"/>
        <v>4.392727027808029E-46</v>
      </c>
    </row>
    <row r="1513" spans="4:6" x14ac:dyDescent="0.25">
      <c r="D1513">
        <f t="shared" si="89"/>
        <v>1510</v>
      </c>
      <c r="E1513" s="187">
        <f t="shared" si="87"/>
        <v>120000</v>
      </c>
      <c r="F1513" s="187">
        <f t="shared" si="88"/>
        <v>4.0673398405629888E-46</v>
      </c>
    </row>
    <row r="1514" spans="4:6" x14ac:dyDescent="0.25">
      <c r="D1514">
        <f t="shared" si="89"/>
        <v>1511</v>
      </c>
      <c r="E1514" s="187">
        <f t="shared" si="87"/>
        <v>120000</v>
      </c>
      <c r="F1514" s="187">
        <f t="shared" si="88"/>
        <v>3.7660554079286936E-46</v>
      </c>
    </row>
    <row r="1515" spans="4:6" x14ac:dyDescent="0.25">
      <c r="D1515">
        <f t="shared" si="89"/>
        <v>1512</v>
      </c>
      <c r="E1515" s="187">
        <f t="shared" si="87"/>
        <v>120000</v>
      </c>
      <c r="F1515" s="187">
        <f t="shared" si="88"/>
        <v>3.4870883406747167E-46</v>
      </c>
    </row>
    <row r="1516" spans="4:6" x14ac:dyDescent="0.25">
      <c r="D1516">
        <f t="shared" si="89"/>
        <v>1513</v>
      </c>
      <c r="E1516" s="187">
        <f t="shared" si="87"/>
        <v>120000</v>
      </c>
      <c r="F1516" s="187">
        <f t="shared" si="88"/>
        <v>3.2287855006247372E-46</v>
      </c>
    </row>
    <row r="1517" spans="4:6" x14ac:dyDescent="0.25">
      <c r="D1517">
        <f>+D1516+1</f>
        <v>1514</v>
      </c>
      <c r="E1517" s="187">
        <f t="shared" si="87"/>
        <v>120000</v>
      </c>
      <c r="F1517" s="187">
        <f t="shared" si="88"/>
        <v>2.9896162042821646E-46</v>
      </c>
    </row>
    <row r="1518" spans="4:6" x14ac:dyDescent="0.25">
      <c r="D1518">
        <f t="shared" ref="D1518:D1581" si="90">+D1517+1</f>
        <v>1515</v>
      </c>
      <c r="E1518" s="187">
        <f t="shared" si="87"/>
        <v>120000</v>
      </c>
      <c r="F1518" s="187">
        <f t="shared" si="88"/>
        <v>2.7681631521131153E-46</v>
      </c>
    </row>
    <row r="1519" spans="4:6" x14ac:dyDescent="0.25">
      <c r="D1519">
        <f t="shared" si="90"/>
        <v>1516</v>
      </c>
      <c r="E1519" s="187">
        <f t="shared" si="87"/>
        <v>120000</v>
      </c>
      <c r="F1519" s="187">
        <f t="shared" si="88"/>
        <v>2.5631140297343654E-46</v>
      </c>
    </row>
    <row r="1520" spans="4:6" x14ac:dyDescent="0.25">
      <c r="D1520">
        <f t="shared" si="90"/>
        <v>1517</v>
      </c>
      <c r="E1520" s="187">
        <f t="shared" si="87"/>
        <v>120000</v>
      </c>
      <c r="F1520" s="187">
        <f t="shared" si="88"/>
        <v>2.3732537312355233E-46</v>
      </c>
    </row>
    <row r="1521" spans="4:6" x14ac:dyDescent="0.25">
      <c r="D1521">
        <f t="shared" si="90"/>
        <v>1518</v>
      </c>
      <c r="E1521" s="187">
        <f t="shared" si="87"/>
        <v>120000</v>
      </c>
      <c r="F1521" s="187">
        <f t="shared" si="88"/>
        <v>2.1974571585514103E-46</v>
      </c>
    </row>
    <row r="1522" spans="4:6" x14ac:dyDescent="0.25">
      <c r="D1522">
        <f t="shared" si="90"/>
        <v>1519</v>
      </c>
      <c r="E1522" s="187">
        <f t="shared" si="87"/>
        <v>120000</v>
      </c>
      <c r="F1522" s="187">
        <f t="shared" si="88"/>
        <v>2.0346825542142686E-46</v>
      </c>
    </row>
    <row r="1523" spans="4:6" x14ac:dyDescent="0.25">
      <c r="D1523">
        <f t="shared" si="90"/>
        <v>1520</v>
      </c>
      <c r="E1523" s="187">
        <f t="shared" si="87"/>
        <v>120000</v>
      </c>
      <c r="F1523" s="187">
        <f t="shared" si="88"/>
        <v>1.8839653279761746E-46</v>
      </c>
    </row>
    <row r="1524" spans="4:6" x14ac:dyDescent="0.25">
      <c r="D1524">
        <f t="shared" si="90"/>
        <v>1521</v>
      </c>
      <c r="E1524" s="187">
        <f t="shared" si="87"/>
        <v>120000</v>
      </c>
      <c r="F1524" s="187">
        <f t="shared" si="88"/>
        <v>1.7444123407186801E-46</v>
      </c>
    </row>
    <row r="1525" spans="4:6" x14ac:dyDescent="0.25">
      <c r="D1525">
        <f t="shared" si="90"/>
        <v>1522</v>
      </c>
      <c r="E1525" s="187">
        <f t="shared" si="87"/>
        <v>120000</v>
      </c>
      <c r="F1525" s="187">
        <f t="shared" si="88"/>
        <v>1.6151966117765555E-46</v>
      </c>
    </row>
    <row r="1526" spans="4:6" x14ac:dyDescent="0.25">
      <c r="D1526">
        <f t="shared" si="90"/>
        <v>1523</v>
      </c>
      <c r="E1526" s="187">
        <f t="shared" si="87"/>
        <v>120000</v>
      </c>
      <c r="F1526" s="187">
        <f t="shared" si="88"/>
        <v>1.4955524183116254E-46</v>
      </c>
    </row>
    <row r="1527" spans="4:6" x14ac:dyDescent="0.25">
      <c r="D1527">
        <f t="shared" si="90"/>
        <v>1524</v>
      </c>
      <c r="E1527" s="187">
        <f t="shared" si="87"/>
        <v>120000</v>
      </c>
      <c r="F1527" s="187">
        <f t="shared" si="88"/>
        <v>1.3847707576959494E-46</v>
      </c>
    </row>
    <row r="1528" spans="4:6" x14ac:dyDescent="0.25">
      <c r="D1528">
        <f t="shared" si="90"/>
        <v>1525</v>
      </c>
      <c r="E1528" s="187">
        <f t="shared" si="87"/>
        <v>120000</v>
      </c>
      <c r="F1528" s="187">
        <f t="shared" si="88"/>
        <v>1.2821951460147681E-46</v>
      </c>
    </row>
    <row r="1529" spans="4:6" x14ac:dyDescent="0.25">
      <c r="D1529">
        <f t="shared" si="90"/>
        <v>1526</v>
      </c>
      <c r="E1529" s="187">
        <f t="shared" si="87"/>
        <v>120000</v>
      </c>
      <c r="F1529" s="187">
        <f t="shared" si="88"/>
        <v>1.1872177277914518E-46</v>
      </c>
    </row>
    <row r="1530" spans="4:6" x14ac:dyDescent="0.25">
      <c r="D1530">
        <f t="shared" si="90"/>
        <v>1527</v>
      </c>
      <c r="E1530" s="187">
        <f t="shared" si="87"/>
        <v>120000</v>
      </c>
      <c r="F1530" s="187">
        <f t="shared" si="88"/>
        <v>1.0992756738809738E-46</v>
      </c>
    </row>
    <row r="1531" spans="4:6" x14ac:dyDescent="0.25">
      <c r="D1531">
        <f t="shared" si="90"/>
        <v>1528</v>
      </c>
      <c r="E1531" s="187">
        <f t="shared" si="87"/>
        <v>120000</v>
      </c>
      <c r="F1531" s="187">
        <f t="shared" si="88"/>
        <v>1.0178478461860868E-46</v>
      </c>
    </row>
    <row r="1532" spans="4:6" x14ac:dyDescent="0.25">
      <c r="D1532">
        <f t="shared" si="90"/>
        <v>1529</v>
      </c>
      <c r="E1532" s="187">
        <f t="shared" si="87"/>
        <v>120000</v>
      </c>
      <c r="F1532" s="187">
        <f t="shared" si="88"/>
        <v>9.424517094315617E-47</v>
      </c>
    </row>
    <row r="1533" spans="4:6" x14ac:dyDescent="0.25">
      <c r="D1533">
        <f t="shared" si="90"/>
        <v>1530</v>
      </c>
      <c r="E1533" s="187">
        <f t="shared" si="87"/>
        <v>120000</v>
      </c>
      <c r="F1533" s="187">
        <f t="shared" si="88"/>
        <v>8.7264047169589059E-47</v>
      </c>
    </row>
    <row r="1534" spans="4:6" x14ac:dyDescent="0.25">
      <c r="D1534">
        <f t="shared" si="90"/>
        <v>1531</v>
      </c>
      <c r="E1534" s="187">
        <f t="shared" si="87"/>
        <v>120000</v>
      </c>
      <c r="F1534" s="187">
        <f t="shared" si="88"/>
        <v>8.080004367554543E-47</v>
      </c>
    </row>
    <row r="1535" spans="4:6" x14ac:dyDescent="0.25">
      <c r="D1535">
        <f>+D1534+1</f>
        <v>1532</v>
      </c>
      <c r="E1535" s="187">
        <f t="shared" si="87"/>
        <v>120000</v>
      </c>
      <c r="F1535" s="187">
        <f t="shared" si="88"/>
        <v>7.481485525513465E-47</v>
      </c>
    </row>
    <row r="1536" spans="4:6" x14ac:dyDescent="0.25">
      <c r="D1536">
        <f t="shared" si="90"/>
        <v>1533</v>
      </c>
      <c r="E1536" s="187">
        <f t="shared" si="87"/>
        <v>120000</v>
      </c>
      <c r="F1536" s="187">
        <f t="shared" si="88"/>
        <v>6.9273014125124673E-47</v>
      </c>
    </row>
    <row r="1537" spans="4:6" x14ac:dyDescent="0.25">
      <c r="D1537">
        <f t="shared" si="90"/>
        <v>1534</v>
      </c>
      <c r="E1537" s="187">
        <f t="shared" si="87"/>
        <v>120000</v>
      </c>
      <c r="F1537" s="187">
        <f t="shared" si="88"/>
        <v>6.4141679745485788E-47</v>
      </c>
    </row>
    <row r="1538" spans="4:6" x14ac:dyDescent="0.25">
      <c r="D1538">
        <f t="shared" si="90"/>
        <v>1535</v>
      </c>
      <c r="E1538" s="187">
        <f t="shared" si="87"/>
        <v>120000</v>
      </c>
      <c r="F1538" s="187">
        <f t="shared" si="88"/>
        <v>5.9390444208783132E-47</v>
      </c>
    </row>
    <row r="1539" spans="4:6" x14ac:dyDescent="0.25">
      <c r="D1539">
        <f t="shared" si="90"/>
        <v>1536</v>
      </c>
      <c r="E1539" s="187">
        <f t="shared" si="87"/>
        <v>120000</v>
      </c>
      <c r="F1539" s="187">
        <f t="shared" si="88"/>
        <v>5.499115204516957E-47</v>
      </c>
    </row>
    <row r="1540" spans="4:6" x14ac:dyDescent="0.25">
      <c r="D1540">
        <f t="shared" si="90"/>
        <v>1537</v>
      </c>
      <c r="E1540" s="187">
        <f t="shared" si="87"/>
        <v>120000</v>
      </c>
      <c r="F1540" s="187">
        <f t="shared" si="88"/>
        <v>5.0917733375157006E-47</v>
      </c>
    </row>
    <row r="1541" spans="4:6" x14ac:dyDescent="0.25">
      <c r="D1541">
        <f t="shared" si="90"/>
        <v>1538</v>
      </c>
      <c r="E1541" s="187">
        <f t="shared" si="87"/>
        <v>120000</v>
      </c>
      <c r="F1541" s="187">
        <f t="shared" si="88"/>
        <v>4.7146049421441667E-47</v>
      </c>
    </row>
    <row r="1542" spans="4:6" x14ac:dyDescent="0.25">
      <c r="D1542">
        <f t="shared" si="90"/>
        <v>1539</v>
      </c>
      <c r="E1542" s="187">
        <f t="shared" ref="E1542:E1605" si="91">+E1541</f>
        <v>120000</v>
      </c>
      <c r="F1542" s="187">
        <f t="shared" ref="F1542:F1605" si="92">E1542/(1+$B$5)^D1542</f>
        <v>4.3653749464297842E-47</v>
      </c>
    </row>
    <row r="1543" spans="4:6" x14ac:dyDescent="0.25">
      <c r="D1543">
        <f t="shared" si="90"/>
        <v>1540</v>
      </c>
      <c r="E1543" s="187">
        <f t="shared" si="91"/>
        <v>120000</v>
      </c>
      <c r="F1543" s="187">
        <f t="shared" si="92"/>
        <v>4.042013839286837E-47</v>
      </c>
    </row>
    <row r="1544" spans="4:6" x14ac:dyDescent="0.25">
      <c r="D1544">
        <f t="shared" si="90"/>
        <v>1541</v>
      </c>
      <c r="E1544" s="187">
        <f t="shared" si="91"/>
        <v>120000</v>
      </c>
      <c r="F1544" s="187">
        <f t="shared" si="92"/>
        <v>3.7426054067470709E-47</v>
      </c>
    </row>
    <row r="1545" spans="4:6" x14ac:dyDescent="0.25">
      <c r="D1545">
        <f t="shared" si="90"/>
        <v>1542</v>
      </c>
      <c r="E1545" s="187">
        <f t="shared" si="91"/>
        <v>120000</v>
      </c>
      <c r="F1545" s="187">
        <f t="shared" si="92"/>
        <v>3.4653753766176581E-47</v>
      </c>
    </row>
    <row r="1546" spans="4:6" x14ac:dyDescent="0.25">
      <c r="D1546">
        <f t="shared" si="90"/>
        <v>1543</v>
      </c>
      <c r="E1546" s="187">
        <f t="shared" si="91"/>
        <v>120000</v>
      </c>
      <c r="F1546" s="187">
        <f t="shared" si="92"/>
        <v>3.2086809042756091E-47</v>
      </c>
    </row>
    <row r="1547" spans="4:6" x14ac:dyDescent="0.25">
      <c r="D1547">
        <f t="shared" si="90"/>
        <v>1544</v>
      </c>
      <c r="E1547" s="187">
        <f t="shared" si="91"/>
        <v>120000</v>
      </c>
      <c r="F1547" s="187">
        <f t="shared" si="92"/>
        <v>2.9710008372922308E-47</v>
      </c>
    </row>
    <row r="1548" spans="4:6" x14ac:dyDescent="0.25">
      <c r="D1548">
        <f t="shared" si="90"/>
        <v>1545</v>
      </c>
      <c r="E1548" s="187">
        <f t="shared" si="91"/>
        <v>120000</v>
      </c>
      <c r="F1548" s="187">
        <f t="shared" si="92"/>
        <v>2.7509267011965095E-47</v>
      </c>
    </row>
    <row r="1549" spans="4:6" x14ac:dyDescent="0.25">
      <c r="D1549">
        <f t="shared" si="90"/>
        <v>1546</v>
      </c>
      <c r="E1549" s="187">
        <f t="shared" si="91"/>
        <v>120000</v>
      </c>
      <c r="F1549" s="187">
        <f t="shared" si="92"/>
        <v>2.5471543529597308E-47</v>
      </c>
    </row>
    <row r="1550" spans="4:6" x14ac:dyDescent="0.25">
      <c r="D1550">
        <f t="shared" si="90"/>
        <v>1547</v>
      </c>
      <c r="E1550" s="187">
        <f t="shared" si="91"/>
        <v>120000</v>
      </c>
      <c r="F1550" s="187">
        <f t="shared" si="92"/>
        <v>2.3584762527404914E-47</v>
      </c>
    </row>
    <row r="1551" spans="4:6" x14ac:dyDescent="0.25">
      <c r="D1551">
        <f t="shared" si="90"/>
        <v>1548</v>
      </c>
      <c r="E1551" s="187">
        <f t="shared" si="91"/>
        <v>120000</v>
      </c>
      <c r="F1551" s="187">
        <f t="shared" si="92"/>
        <v>2.1837743080930475E-47</v>
      </c>
    </row>
    <row r="1552" spans="4:6" x14ac:dyDescent="0.25">
      <c r="D1552">
        <f t="shared" si="90"/>
        <v>1549</v>
      </c>
      <c r="E1552" s="187">
        <f t="shared" si="91"/>
        <v>120000</v>
      </c>
      <c r="F1552" s="187">
        <f t="shared" si="92"/>
        <v>2.0220132482343033E-47</v>
      </c>
    </row>
    <row r="1553" spans="4:6" x14ac:dyDescent="0.25">
      <c r="D1553">
        <f>+D1552+1</f>
        <v>1550</v>
      </c>
      <c r="E1553" s="187">
        <f t="shared" si="91"/>
        <v>120000</v>
      </c>
      <c r="F1553" s="187">
        <f t="shared" si="92"/>
        <v>1.8722344891058359E-47</v>
      </c>
    </row>
    <row r="1554" spans="4:6" x14ac:dyDescent="0.25">
      <c r="D1554">
        <f t="shared" si="90"/>
        <v>1551</v>
      </c>
      <c r="E1554" s="187">
        <f t="shared" si="91"/>
        <v>120000</v>
      </c>
      <c r="F1554" s="187">
        <f t="shared" si="92"/>
        <v>1.733550452875774E-47</v>
      </c>
    </row>
    <row r="1555" spans="4:6" x14ac:dyDescent="0.25">
      <c r="D1555">
        <f t="shared" si="90"/>
        <v>1552</v>
      </c>
      <c r="E1555" s="187">
        <f t="shared" si="91"/>
        <v>120000</v>
      </c>
      <c r="F1555" s="187">
        <f t="shared" si="92"/>
        <v>1.6051393082183096E-47</v>
      </c>
    </row>
    <row r="1556" spans="4:6" x14ac:dyDescent="0.25">
      <c r="D1556">
        <f t="shared" si="90"/>
        <v>1553</v>
      </c>
      <c r="E1556" s="187">
        <f t="shared" si="91"/>
        <v>120000</v>
      </c>
      <c r="F1556" s="187">
        <f t="shared" si="92"/>
        <v>1.4862401002021382E-47</v>
      </c>
    </row>
    <row r="1557" spans="4:6" x14ac:dyDescent="0.25">
      <c r="D1557">
        <f t="shared" si="90"/>
        <v>1554</v>
      </c>
      <c r="E1557" s="187">
        <f t="shared" si="91"/>
        <v>120000</v>
      </c>
      <c r="F1557" s="187">
        <f t="shared" si="92"/>
        <v>1.3761482409279055E-47</v>
      </c>
    </row>
    <row r="1558" spans="4:6" x14ac:dyDescent="0.25">
      <c r="D1558">
        <f t="shared" si="90"/>
        <v>1555</v>
      </c>
      <c r="E1558" s="187">
        <f t="shared" si="91"/>
        <v>120000</v>
      </c>
      <c r="F1558" s="187">
        <f t="shared" si="92"/>
        <v>1.2742113341925052E-47</v>
      </c>
    </row>
    <row r="1559" spans="4:6" x14ac:dyDescent="0.25">
      <c r="D1559">
        <f t="shared" si="90"/>
        <v>1556</v>
      </c>
      <c r="E1559" s="187">
        <f t="shared" si="91"/>
        <v>120000</v>
      </c>
      <c r="F1559" s="187">
        <f t="shared" si="92"/>
        <v>1.1798253094375046E-47</v>
      </c>
    </row>
    <row r="1560" spans="4:6" x14ac:dyDescent="0.25">
      <c r="D1560">
        <f t="shared" si="90"/>
        <v>1557</v>
      </c>
      <c r="E1560" s="187">
        <f t="shared" si="91"/>
        <v>120000</v>
      </c>
      <c r="F1560" s="187">
        <f t="shared" si="92"/>
        <v>1.0924308420717637E-47</v>
      </c>
    </row>
    <row r="1561" spans="4:6" x14ac:dyDescent="0.25">
      <c r="D1561">
        <f t="shared" si="90"/>
        <v>1558</v>
      </c>
      <c r="E1561" s="187">
        <f t="shared" si="91"/>
        <v>120000</v>
      </c>
      <c r="F1561" s="187">
        <f t="shared" si="92"/>
        <v>1.0115100389553366E-47</v>
      </c>
    </row>
    <row r="1562" spans="4:6" x14ac:dyDescent="0.25">
      <c r="D1562">
        <f t="shared" si="90"/>
        <v>1559</v>
      </c>
      <c r="E1562" s="187">
        <f t="shared" si="91"/>
        <v>120000</v>
      </c>
      <c r="F1562" s="187">
        <f t="shared" si="92"/>
        <v>9.3658336940308963E-48</v>
      </c>
    </row>
    <row r="1563" spans="4:6" x14ac:dyDescent="0.25">
      <c r="D1563">
        <f t="shared" si="90"/>
        <v>1560</v>
      </c>
      <c r="E1563" s="187">
        <f t="shared" si="91"/>
        <v>120000</v>
      </c>
      <c r="F1563" s="187">
        <f t="shared" si="92"/>
        <v>8.6720682352137912E-48</v>
      </c>
    </row>
    <row r="1564" spans="4:6" x14ac:dyDescent="0.25">
      <c r="D1564">
        <f t="shared" si="90"/>
        <v>1561</v>
      </c>
      <c r="E1564" s="187">
        <f t="shared" si="91"/>
        <v>120000</v>
      </c>
      <c r="F1564" s="187">
        <f t="shared" si="92"/>
        <v>8.029692810383139E-48</v>
      </c>
    </row>
    <row r="1565" spans="4:6" x14ac:dyDescent="0.25">
      <c r="D1565">
        <f t="shared" si="90"/>
        <v>1562</v>
      </c>
      <c r="E1565" s="187">
        <f t="shared" si="91"/>
        <v>120000</v>
      </c>
      <c r="F1565" s="187">
        <f t="shared" si="92"/>
        <v>7.4349007503547576E-48</v>
      </c>
    </row>
    <row r="1566" spans="4:6" x14ac:dyDescent="0.25">
      <c r="D1566">
        <f t="shared" si="90"/>
        <v>1563</v>
      </c>
      <c r="E1566" s="187">
        <f t="shared" si="91"/>
        <v>120000</v>
      </c>
      <c r="F1566" s="187">
        <f t="shared" si="92"/>
        <v>6.8841673614395903E-48</v>
      </c>
    </row>
    <row r="1567" spans="4:6" x14ac:dyDescent="0.25">
      <c r="D1567">
        <f t="shared" si="90"/>
        <v>1564</v>
      </c>
      <c r="E1567" s="187">
        <f t="shared" si="91"/>
        <v>120000</v>
      </c>
      <c r="F1567" s="187">
        <f t="shared" si="92"/>
        <v>6.3742290383699917E-48</v>
      </c>
    </row>
    <row r="1568" spans="4:6" x14ac:dyDescent="0.25">
      <c r="D1568">
        <f t="shared" si="90"/>
        <v>1565</v>
      </c>
      <c r="E1568" s="187">
        <f t="shared" si="91"/>
        <v>120000</v>
      </c>
      <c r="F1568" s="187">
        <f t="shared" si="92"/>
        <v>5.9020639244166587E-48</v>
      </c>
    </row>
    <row r="1569" spans="4:6" x14ac:dyDescent="0.25">
      <c r="D1569">
        <f t="shared" si="90"/>
        <v>1566</v>
      </c>
      <c r="E1569" s="187">
        <f t="shared" si="91"/>
        <v>120000</v>
      </c>
      <c r="F1569" s="187">
        <f t="shared" si="92"/>
        <v>5.4648740040894979E-48</v>
      </c>
    </row>
    <row r="1570" spans="4:6" x14ac:dyDescent="0.25">
      <c r="D1570">
        <f t="shared" si="90"/>
        <v>1567</v>
      </c>
      <c r="E1570" s="187">
        <f t="shared" si="91"/>
        <v>120000</v>
      </c>
      <c r="F1570" s="187">
        <f t="shared" si="92"/>
        <v>5.0600685223050898E-48</v>
      </c>
    </row>
    <row r="1571" spans="4:6" x14ac:dyDescent="0.25">
      <c r="D1571">
        <f>+D1570+1</f>
        <v>1568</v>
      </c>
      <c r="E1571" s="187">
        <f t="shared" si="91"/>
        <v>120000</v>
      </c>
      <c r="F1571" s="187">
        <f t="shared" si="92"/>
        <v>4.6852486317639726E-48</v>
      </c>
    </row>
    <row r="1572" spans="4:6" x14ac:dyDescent="0.25">
      <c r="D1572">
        <f t="shared" si="90"/>
        <v>1569</v>
      </c>
      <c r="E1572" s="187">
        <f t="shared" si="91"/>
        <v>120000</v>
      </c>
      <c r="F1572" s="187">
        <f t="shared" si="92"/>
        <v>4.3381931775592337E-48</v>
      </c>
    </row>
    <row r="1573" spans="4:6" x14ac:dyDescent="0.25">
      <c r="D1573">
        <f t="shared" si="90"/>
        <v>1570</v>
      </c>
      <c r="E1573" s="187">
        <f t="shared" si="91"/>
        <v>120000</v>
      </c>
      <c r="F1573" s="187">
        <f t="shared" si="92"/>
        <v>4.0168455347770677E-48</v>
      </c>
    </row>
    <row r="1574" spans="4:6" x14ac:dyDescent="0.25">
      <c r="D1574">
        <f t="shared" si="90"/>
        <v>1571</v>
      </c>
      <c r="E1574" s="187">
        <f t="shared" si="91"/>
        <v>120000</v>
      </c>
      <c r="F1574" s="187">
        <f t="shared" si="92"/>
        <v>3.7193014210898779E-48</v>
      </c>
    </row>
    <row r="1575" spans="4:6" x14ac:dyDescent="0.25">
      <c r="D1575">
        <f t="shared" si="90"/>
        <v>1572</v>
      </c>
      <c r="E1575" s="187">
        <f t="shared" si="91"/>
        <v>120000</v>
      </c>
      <c r="F1575" s="187">
        <f t="shared" si="92"/>
        <v>3.4437976121202564E-48</v>
      </c>
    </row>
    <row r="1576" spans="4:6" x14ac:dyDescent="0.25">
      <c r="D1576">
        <f t="shared" si="90"/>
        <v>1573</v>
      </c>
      <c r="E1576" s="187">
        <f t="shared" si="91"/>
        <v>120000</v>
      </c>
      <c r="F1576" s="187">
        <f t="shared" si="92"/>
        <v>3.1887014927039408E-48</v>
      </c>
    </row>
    <row r="1577" spans="4:6" x14ac:dyDescent="0.25">
      <c r="D1577">
        <f t="shared" si="90"/>
        <v>1574</v>
      </c>
      <c r="E1577" s="187">
        <f t="shared" si="91"/>
        <v>120000</v>
      </c>
      <c r="F1577" s="187">
        <f t="shared" si="92"/>
        <v>2.9525013821332788E-48</v>
      </c>
    </row>
    <row r="1578" spans="4:6" x14ac:dyDescent="0.25">
      <c r="D1578">
        <f t="shared" si="90"/>
        <v>1575</v>
      </c>
      <c r="E1578" s="187">
        <f t="shared" si="91"/>
        <v>120000</v>
      </c>
      <c r="F1578" s="187">
        <f t="shared" si="92"/>
        <v>2.7337975760493319E-48</v>
      </c>
    </row>
    <row r="1579" spans="4:6" x14ac:dyDescent="0.25">
      <c r="D1579">
        <f t="shared" si="90"/>
        <v>1576</v>
      </c>
      <c r="E1579" s="187">
        <f t="shared" si="91"/>
        <v>120000</v>
      </c>
      <c r="F1579" s="187">
        <f t="shared" si="92"/>
        <v>2.5312940518975294E-48</v>
      </c>
    </row>
    <row r="1580" spans="4:6" x14ac:dyDescent="0.25">
      <c r="D1580">
        <f t="shared" si="90"/>
        <v>1577</v>
      </c>
      <c r="E1580" s="187">
        <f t="shared" si="91"/>
        <v>120000</v>
      </c>
      <c r="F1580" s="187">
        <f t="shared" si="92"/>
        <v>2.3437907887940083E-48</v>
      </c>
    </row>
    <row r="1581" spans="4:6" x14ac:dyDescent="0.25">
      <c r="D1581">
        <f t="shared" si="90"/>
        <v>1578</v>
      </c>
      <c r="E1581" s="187">
        <f t="shared" si="91"/>
        <v>120000</v>
      </c>
      <c r="F1581" s="187">
        <f t="shared" si="92"/>
        <v>2.170176656290749E-48</v>
      </c>
    </row>
    <row r="1582" spans="4:6" x14ac:dyDescent="0.25">
      <c r="D1582">
        <f t="shared" ref="D1582:D1588" si="93">+D1581+1</f>
        <v>1579</v>
      </c>
      <c r="E1582" s="187">
        <f t="shared" si="91"/>
        <v>120000</v>
      </c>
      <c r="F1582" s="187">
        <f t="shared" si="92"/>
        <v>2.0094228298988416E-48</v>
      </c>
    </row>
    <row r="1583" spans="4:6" x14ac:dyDescent="0.25">
      <c r="D1583">
        <f t="shared" si="93"/>
        <v>1580</v>
      </c>
      <c r="E1583" s="187">
        <f t="shared" si="91"/>
        <v>120000</v>
      </c>
      <c r="F1583" s="187">
        <f t="shared" si="92"/>
        <v>1.8605766943507787E-48</v>
      </c>
    </row>
    <row r="1584" spans="4:6" x14ac:dyDescent="0.25">
      <c r="D1584">
        <f t="shared" si="93"/>
        <v>1581</v>
      </c>
      <c r="E1584" s="187">
        <f t="shared" si="91"/>
        <v>120000</v>
      </c>
      <c r="F1584" s="187">
        <f t="shared" si="92"/>
        <v>1.7227561984729434E-48</v>
      </c>
    </row>
    <row r="1585" spans="4:6" x14ac:dyDescent="0.25">
      <c r="D1585">
        <f t="shared" si="93"/>
        <v>1582</v>
      </c>
      <c r="E1585" s="187">
        <f t="shared" si="91"/>
        <v>120000</v>
      </c>
      <c r="F1585" s="187">
        <f t="shared" si="92"/>
        <v>1.595144628215688E-48</v>
      </c>
    </row>
    <row r="1586" spans="4:6" x14ac:dyDescent="0.25">
      <c r="D1586">
        <f t="shared" si="93"/>
        <v>1583</v>
      </c>
      <c r="E1586" s="187">
        <f t="shared" si="91"/>
        <v>120000</v>
      </c>
      <c r="F1586" s="187">
        <f t="shared" si="92"/>
        <v>1.4769857668663778E-48</v>
      </c>
    </row>
    <row r="1587" spans="4:6" x14ac:dyDescent="0.25">
      <c r="D1587">
        <f t="shared" si="93"/>
        <v>1584</v>
      </c>
      <c r="E1587" s="187">
        <f t="shared" si="91"/>
        <v>120000</v>
      </c>
      <c r="F1587" s="187">
        <f t="shared" si="92"/>
        <v>1.3675794137651648E-48</v>
      </c>
    </row>
    <row r="1588" spans="4:6" x14ac:dyDescent="0.25">
      <c r="D1588">
        <f t="shared" si="93"/>
        <v>1585</v>
      </c>
      <c r="E1588" s="187">
        <f t="shared" si="91"/>
        <v>120000</v>
      </c>
      <c r="F1588" s="187">
        <f t="shared" si="92"/>
        <v>1.266277234967745E-48</v>
      </c>
    </row>
    <row r="1589" spans="4:6" x14ac:dyDescent="0.25">
      <c r="D1589">
        <f>+D1588+1</f>
        <v>1586</v>
      </c>
      <c r="E1589" s="187">
        <f t="shared" si="91"/>
        <v>120000</v>
      </c>
      <c r="F1589" s="187">
        <f t="shared" si="92"/>
        <v>1.1724789212664306E-48</v>
      </c>
    </row>
    <row r="1590" spans="4:6" x14ac:dyDescent="0.25">
      <c r="D1590">
        <f t="shared" ref="D1590:D1653" si="94">+D1589+1</f>
        <v>1587</v>
      </c>
      <c r="E1590" s="187">
        <f t="shared" si="91"/>
        <v>120000</v>
      </c>
      <c r="F1590" s="187">
        <f t="shared" si="92"/>
        <v>1.0856286308022502E-48</v>
      </c>
    </row>
    <row r="1591" spans="4:6" x14ac:dyDescent="0.25">
      <c r="D1591">
        <f t="shared" si="94"/>
        <v>1588</v>
      </c>
      <c r="E1591" s="187">
        <f t="shared" si="91"/>
        <v>120000</v>
      </c>
      <c r="F1591" s="187">
        <f t="shared" si="92"/>
        <v>1.0052116951872687E-48</v>
      </c>
    </row>
    <row r="1592" spans="4:6" x14ac:dyDescent="0.25">
      <c r="D1592">
        <f t="shared" si="94"/>
        <v>1589</v>
      </c>
      <c r="E1592" s="187">
        <f t="shared" si="91"/>
        <v>120000</v>
      </c>
      <c r="F1592" s="187">
        <f t="shared" si="92"/>
        <v>9.3075156961784152E-49</v>
      </c>
    </row>
    <row r="1593" spans="4:6" x14ac:dyDescent="0.25">
      <c r="D1593">
        <f t="shared" si="94"/>
        <v>1590</v>
      </c>
      <c r="E1593" s="187">
        <f t="shared" si="91"/>
        <v>120000</v>
      </c>
      <c r="F1593" s="187">
        <f t="shared" si="92"/>
        <v>8.6180700890540872E-49</v>
      </c>
    </row>
    <row r="1594" spans="4:6" x14ac:dyDescent="0.25">
      <c r="D1594">
        <f t="shared" si="94"/>
        <v>1591</v>
      </c>
      <c r="E1594" s="187">
        <f t="shared" si="91"/>
        <v>120000</v>
      </c>
      <c r="F1594" s="187">
        <f t="shared" si="92"/>
        <v>7.9796945269019324E-49</v>
      </c>
    </row>
    <row r="1595" spans="4:6" x14ac:dyDescent="0.25">
      <c r="D1595">
        <f t="shared" si="94"/>
        <v>1592</v>
      </c>
      <c r="E1595" s="187">
        <f t="shared" si="91"/>
        <v>120000</v>
      </c>
      <c r="F1595" s="187">
        <f t="shared" si="92"/>
        <v>7.3886060434277151E-49</v>
      </c>
    </row>
    <row r="1596" spans="4:6" x14ac:dyDescent="0.25">
      <c r="D1596">
        <f t="shared" si="94"/>
        <v>1593</v>
      </c>
      <c r="E1596" s="187">
        <f t="shared" si="91"/>
        <v>120000</v>
      </c>
      <c r="F1596" s="187">
        <f t="shared" si="92"/>
        <v>6.8413018920626985E-49</v>
      </c>
    </row>
    <row r="1597" spans="4:6" x14ac:dyDescent="0.25">
      <c r="D1597">
        <f t="shared" si="94"/>
        <v>1594</v>
      </c>
      <c r="E1597" s="187">
        <f t="shared" si="91"/>
        <v>120000</v>
      </c>
      <c r="F1597" s="187">
        <f t="shared" si="92"/>
        <v>6.3345387889469427E-49</v>
      </c>
    </row>
    <row r="1598" spans="4:6" x14ac:dyDescent="0.25">
      <c r="D1598">
        <f t="shared" si="94"/>
        <v>1595</v>
      </c>
      <c r="E1598" s="187">
        <f t="shared" si="91"/>
        <v>120000</v>
      </c>
      <c r="F1598" s="187">
        <f t="shared" si="92"/>
        <v>5.8653136934693921E-49</v>
      </c>
    </row>
    <row r="1599" spans="4:6" x14ac:dyDescent="0.25">
      <c r="D1599">
        <f t="shared" si="94"/>
        <v>1596</v>
      </c>
      <c r="E1599" s="187">
        <f t="shared" si="91"/>
        <v>120000</v>
      </c>
      <c r="F1599" s="187">
        <f t="shared" si="92"/>
        <v>5.4308460124716587E-49</v>
      </c>
    </row>
    <row r="1600" spans="4:6" x14ac:dyDescent="0.25">
      <c r="D1600">
        <f t="shared" si="94"/>
        <v>1597</v>
      </c>
      <c r="E1600" s="187">
        <f t="shared" si="91"/>
        <v>120000</v>
      </c>
      <c r="F1600" s="187">
        <f t="shared" si="92"/>
        <v>5.028561122658944E-49</v>
      </c>
    </row>
    <row r="1601" spans="4:6" x14ac:dyDescent="0.25">
      <c r="D1601">
        <f t="shared" si="94"/>
        <v>1598</v>
      </c>
      <c r="E1601" s="187">
        <f t="shared" si="91"/>
        <v>120000</v>
      </c>
      <c r="F1601" s="187">
        <f t="shared" si="92"/>
        <v>4.6560751135730943E-49</v>
      </c>
    </row>
    <row r="1602" spans="4:6" x14ac:dyDescent="0.25">
      <c r="D1602">
        <f t="shared" si="94"/>
        <v>1599</v>
      </c>
      <c r="E1602" s="187">
        <f t="shared" si="91"/>
        <v>120000</v>
      </c>
      <c r="F1602" s="187">
        <f t="shared" si="92"/>
        <v>4.3111806607158269E-49</v>
      </c>
    </row>
    <row r="1603" spans="4:6" x14ac:dyDescent="0.25">
      <c r="D1603">
        <f t="shared" si="94"/>
        <v>1600</v>
      </c>
      <c r="E1603" s="187">
        <f t="shared" si="91"/>
        <v>120000</v>
      </c>
      <c r="F1603" s="187">
        <f t="shared" si="92"/>
        <v>3.9918339451072476E-49</v>
      </c>
    </row>
    <row r="1604" spans="4:6" x14ac:dyDescent="0.25">
      <c r="D1604">
        <f t="shared" si="94"/>
        <v>1601</v>
      </c>
      <c r="E1604" s="187">
        <f t="shared" si="91"/>
        <v>120000</v>
      </c>
      <c r="F1604" s="187">
        <f t="shared" si="92"/>
        <v>3.6961425417659701E-49</v>
      </c>
    </row>
    <row r="1605" spans="4:6" x14ac:dyDescent="0.25">
      <c r="D1605">
        <f t="shared" si="94"/>
        <v>1602</v>
      </c>
      <c r="E1605" s="187">
        <f t="shared" si="91"/>
        <v>120000</v>
      </c>
      <c r="F1605" s="187">
        <f t="shared" si="92"/>
        <v>3.4223542053388608E-49</v>
      </c>
    </row>
    <row r="1606" spans="4:6" x14ac:dyDescent="0.25">
      <c r="D1606">
        <f t="shared" si="94"/>
        <v>1603</v>
      </c>
      <c r="E1606" s="187">
        <f t="shared" ref="E1606:E1669" si="95">+E1605</f>
        <v>120000</v>
      </c>
      <c r="F1606" s="187">
        <f t="shared" ref="F1606:F1669" si="96">E1606/(1+$B$5)^D1606</f>
        <v>3.1688464864248712E-49</v>
      </c>
    </row>
    <row r="1607" spans="4:6" x14ac:dyDescent="0.25">
      <c r="D1607">
        <f>+D1606+1</f>
        <v>1604</v>
      </c>
      <c r="E1607" s="187">
        <f t="shared" si="95"/>
        <v>120000</v>
      </c>
      <c r="F1607" s="187">
        <f t="shared" si="96"/>
        <v>2.934117117060065E-49</v>
      </c>
    </row>
    <row r="1608" spans="4:6" x14ac:dyDescent="0.25">
      <c r="D1608">
        <f t="shared" si="94"/>
        <v>1605</v>
      </c>
      <c r="E1608" s="187">
        <f t="shared" si="95"/>
        <v>120000</v>
      </c>
      <c r="F1608" s="187">
        <f t="shared" si="96"/>
        <v>2.7167751083889499E-49</v>
      </c>
    </row>
    <row r="1609" spans="4:6" x14ac:dyDescent="0.25">
      <c r="D1609">
        <f t="shared" si="94"/>
        <v>1606</v>
      </c>
      <c r="E1609" s="187">
        <f t="shared" si="95"/>
        <v>120000</v>
      </c>
      <c r="F1609" s="187">
        <f t="shared" si="96"/>
        <v>2.5155325077675454E-49</v>
      </c>
    </row>
    <row r="1610" spans="4:6" x14ac:dyDescent="0.25">
      <c r="D1610">
        <f t="shared" si="94"/>
        <v>1607</v>
      </c>
      <c r="E1610" s="187">
        <f t="shared" si="95"/>
        <v>120000</v>
      </c>
      <c r="F1610" s="187">
        <f t="shared" si="96"/>
        <v>2.3291967664514308E-49</v>
      </c>
    </row>
    <row r="1611" spans="4:6" x14ac:dyDescent="0.25">
      <c r="D1611">
        <f t="shared" si="94"/>
        <v>1608</v>
      </c>
      <c r="E1611" s="187">
        <f t="shared" si="95"/>
        <v>120000</v>
      </c>
      <c r="F1611" s="187">
        <f t="shared" si="96"/>
        <v>2.1566636726402141E-49</v>
      </c>
    </row>
    <row r="1612" spans="4:6" x14ac:dyDescent="0.25">
      <c r="D1612">
        <f t="shared" si="94"/>
        <v>1609</v>
      </c>
      <c r="E1612" s="187">
        <f t="shared" si="95"/>
        <v>120000</v>
      </c>
      <c r="F1612" s="187">
        <f t="shared" si="96"/>
        <v>1.9969108080001975E-49</v>
      </c>
    </row>
    <row r="1613" spans="4:6" x14ac:dyDescent="0.25">
      <c r="D1613">
        <f t="shared" si="94"/>
        <v>1610</v>
      </c>
      <c r="E1613" s="187">
        <f t="shared" si="95"/>
        <v>120000</v>
      </c>
      <c r="F1613" s="187">
        <f t="shared" si="96"/>
        <v>1.848991488889072E-49</v>
      </c>
    </row>
    <row r="1614" spans="4:6" x14ac:dyDescent="0.25">
      <c r="D1614">
        <f t="shared" si="94"/>
        <v>1611</v>
      </c>
      <c r="E1614" s="187">
        <f t="shared" si="95"/>
        <v>120000</v>
      </c>
      <c r="F1614" s="187">
        <f t="shared" si="96"/>
        <v>1.7120291563787703E-49</v>
      </c>
    </row>
    <row r="1615" spans="4:6" x14ac:dyDescent="0.25">
      <c r="D1615">
        <f t="shared" si="94"/>
        <v>1612</v>
      </c>
      <c r="E1615" s="187">
        <f t="shared" si="95"/>
        <v>120000</v>
      </c>
      <c r="F1615" s="187">
        <f t="shared" si="96"/>
        <v>1.5852121818321947E-49</v>
      </c>
    </row>
    <row r="1616" spans="4:6" x14ac:dyDescent="0.25">
      <c r="D1616">
        <f t="shared" si="94"/>
        <v>1613</v>
      </c>
      <c r="E1616" s="187">
        <f t="shared" si="95"/>
        <v>120000</v>
      </c>
      <c r="F1616" s="187">
        <f t="shared" si="96"/>
        <v>1.4677890572520324E-49</v>
      </c>
    </row>
    <row r="1617" spans="4:6" x14ac:dyDescent="0.25">
      <c r="D1617">
        <f t="shared" si="94"/>
        <v>1614</v>
      </c>
      <c r="E1617" s="187">
        <f t="shared" si="95"/>
        <v>120000</v>
      </c>
      <c r="F1617" s="187">
        <f t="shared" si="96"/>
        <v>1.3590639419000295E-49</v>
      </c>
    </row>
    <row r="1618" spans="4:6" x14ac:dyDescent="0.25">
      <c r="D1618">
        <f t="shared" si="94"/>
        <v>1615</v>
      </c>
      <c r="E1618" s="187">
        <f t="shared" si="95"/>
        <v>120000</v>
      </c>
      <c r="F1618" s="187">
        <f t="shared" si="96"/>
        <v>1.2583925387963234E-49</v>
      </c>
    </row>
    <row r="1619" spans="4:6" x14ac:dyDescent="0.25">
      <c r="D1619">
        <f t="shared" si="94"/>
        <v>1616</v>
      </c>
      <c r="E1619" s="187">
        <f t="shared" si="95"/>
        <v>120000</v>
      </c>
      <c r="F1619" s="187">
        <f t="shared" si="96"/>
        <v>1.1651782766632627E-49</v>
      </c>
    </row>
    <row r="1620" spans="4:6" x14ac:dyDescent="0.25">
      <c r="D1620">
        <f t="shared" si="94"/>
        <v>1617</v>
      </c>
      <c r="E1620" s="187">
        <f t="shared" si="95"/>
        <v>120000</v>
      </c>
      <c r="F1620" s="187">
        <f t="shared" si="96"/>
        <v>1.078868774688206E-49</v>
      </c>
    </row>
    <row r="1621" spans="4:6" x14ac:dyDescent="0.25">
      <c r="D1621">
        <f t="shared" si="94"/>
        <v>1618</v>
      </c>
      <c r="E1621" s="187">
        <f t="shared" si="95"/>
        <v>120000</v>
      </c>
      <c r="F1621" s="187">
        <f t="shared" si="96"/>
        <v>9.9895256915574632E-50</v>
      </c>
    </row>
    <row r="1622" spans="4:6" x14ac:dyDescent="0.25">
      <c r="D1622">
        <f t="shared" si="94"/>
        <v>1619</v>
      </c>
      <c r="E1622" s="187">
        <f t="shared" si="95"/>
        <v>120000</v>
      </c>
      <c r="F1622" s="187">
        <f t="shared" si="96"/>
        <v>9.2495608255161673E-50</v>
      </c>
    </row>
    <row r="1623" spans="4:6" x14ac:dyDescent="0.25">
      <c r="D1623">
        <f t="shared" si="94"/>
        <v>1620</v>
      </c>
      <c r="E1623" s="187">
        <f t="shared" si="95"/>
        <v>120000</v>
      </c>
      <c r="F1623" s="187">
        <f t="shared" si="96"/>
        <v>8.5644081717742288E-50</v>
      </c>
    </row>
    <row r="1624" spans="4:6" x14ac:dyDescent="0.25">
      <c r="D1624">
        <f t="shared" si="94"/>
        <v>1621</v>
      </c>
      <c r="E1624" s="187">
        <f t="shared" si="95"/>
        <v>120000</v>
      </c>
      <c r="F1624" s="187">
        <f t="shared" si="96"/>
        <v>7.9300075664576203E-50</v>
      </c>
    </row>
    <row r="1625" spans="4:6" x14ac:dyDescent="0.25">
      <c r="D1625">
        <f>+D1624+1</f>
        <v>1622</v>
      </c>
      <c r="E1625" s="187">
        <f t="shared" si="95"/>
        <v>120000</v>
      </c>
      <c r="F1625" s="187">
        <f t="shared" si="96"/>
        <v>7.3425995985718701E-50</v>
      </c>
    </row>
    <row r="1626" spans="4:6" x14ac:dyDescent="0.25">
      <c r="D1626">
        <f t="shared" si="94"/>
        <v>1623</v>
      </c>
      <c r="E1626" s="187">
        <f t="shared" si="95"/>
        <v>120000</v>
      </c>
      <c r="F1626" s="187">
        <f t="shared" si="96"/>
        <v>6.7987033320109894E-50</v>
      </c>
    </row>
    <row r="1627" spans="4:6" x14ac:dyDescent="0.25">
      <c r="D1627">
        <f t="shared" si="94"/>
        <v>1624</v>
      </c>
      <c r="E1627" s="187">
        <f t="shared" si="95"/>
        <v>120000</v>
      </c>
      <c r="F1627" s="187">
        <f t="shared" si="96"/>
        <v>6.295095677787954E-50</v>
      </c>
    </row>
    <row r="1628" spans="4:6" x14ac:dyDescent="0.25">
      <c r="D1628">
        <f t="shared" si="94"/>
        <v>1625</v>
      </c>
      <c r="E1628" s="187">
        <f t="shared" si="95"/>
        <v>120000</v>
      </c>
      <c r="F1628" s="187">
        <f t="shared" si="96"/>
        <v>5.8287922942481037E-50</v>
      </c>
    </row>
    <row r="1629" spans="4:6" x14ac:dyDescent="0.25">
      <c r="D1629">
        <f t="shared" si="94"/>
        <v>1626</v>
      </c>
      <c r="E1629" s="187">
        <f t="shared" si="95"/>
        <v>120000</v>
      </c>
      <c r="F1629" s="187">
        <f t="shared" si="96"/>
        <v>5.3970299020815782E-50</v>
      </c>
    </row>
    <row r="1630" spans="4:6" x14ac:dyDescent="0.25">
      <c r="D1630">
        <f t="shared" si="94"/>
        <v>1627</v>
      </c>
      <c r="E1630" s="187">
        <f t="shared" si="95"/>
        <v>120000</v>
      </c>
      <c r="F1630" s="187">
        <f t="shared" si="96"/>
        <v>4.9972499093347951E-50</v>
      </c>
    </row>
    <row r="1631" spans="4:6" x14ac:dyDescent="0.25">
      <c r="D1631">
        <f t="shared" si="94"/>
        <v>1628</v>
      </c>
      <c r="E1631" s="187">
        <f t="shared" si="95"/>
        <v>120000</v>
      </c>
      <c r="F1631" s="187">
        <f t="shared" si="96"/>
        <v>4.627083249384069E-50</v>
      </c>
    </row>
    <row r="1632" spans="4:6" x14ac:dyDescent="0.25">
      <c r="D1632">
        <f t="shared" si="94"/>
        <v>1629</v>
      </c>
      <c r="E1632" s="187">
        <f t="shared" si="95"/>
        <v>120000</v>
      </c>
      <c r="F1632" s="187">
        <f t="shared" si="96"/>
        <v>4.2843363420222854E-50</v>
      </c>
    </row>
    <row r="1633" spans="4:6" x14ac:dyDescent="0.25">
      <c r="D1633">
        <f t="shared" si="94"/>
        <v>1630</v>
      </c>
      <c r="E1633" s="187">
        <f t="shared" si="95"/>
        <v>120000</v>
      </c>
      <c r="F1633" s="187">
        <f t="shared" si="96"/>
        <v>3.9669780944650794E-50</v>
      </c>
    </row>
    <row r="1634" spans="4:6" x14ac:dyDescent="0.25">
      <c r="D1634">
        <f t="shared" si="94"/>
        <v>1631</v>
      </c>
      <c r="E1634" s="187">
        <f t="shared" si="95"/>
        <v>120000</v>
      </c>
      <c r="F1634" s="187">
        <f t="shared" si="96"/>
        <v>3.6731278652454434E-50</v>
      </c>
    </row>
    <row r="1635" spans="4:6" x14ac:dyDescent="0.25">
      <c r="D1635">
        <f t="shared" si="94"/>
        <v>1632</v>
      </c>
      <c r="E1635" s="187">
        <f t="shared" si="95"/>
        <v>120000</v>
      </c>
      <c r="F1635" s="187">
        <f t="shared" si="96"/>
        <v>3.401044319671706E-50</v>
      </c>
    </row>
    <row r="1636" spans="4:6" x14ac:dyDescent="0.25">
      <c r="D1636">
        <f t="shared" si="94"/>
        <v>1633</v>
      </c>
      <c r="E1636" s="187">
        <f t="shared" si="95"/>
        <v>120000</v>
      </c>
      <c r="F1636" s="187">
        <f t="shared" si="96"/>
        <v>3.1491151108071361E-50</v>
      </c>
    </row>
    <row r="1637" spans="4:6" x14ac:dyDescent="0.25">
      <c r="D1637">
        <f t="shared" si="94"/>
        <v>1634</v>
      </c>
      <c r="E1637" s="187">
        <f t="shared" si="95"/>
        <v>120000</v>
      </c>
      <c r="F1637" s="187">
        <f t="shared" si="96"/>
        <v>2.915847324821422E-50</v>
      </c>
    </row>
    <row r="1638" spans="4:6" x14ac:dyDescent="0.25">
      <c r="D1638">
        <f t="shared" si="94"/>
        <v>1635</v>
      </c>
      <c r="E1638" s="187">
        <f t="shared" si="95"/>
        <v>120000</v>
      </c>
      <c r="F1638" s="187">
        <f t="shared" si="96"/>
        <v>2.6998586340939089E-50</v>
      </c>
    </row>
    <row r="1639" spans="4:6" x14ac:dyDescent="0.25">
      <c r="D1639">
        <f t="shared" si="94"/>
        <v>1636</v>
      </c>
      <c r="E1639" s="187">
        <f t="shared" si="95"/>
        <v>120000</v>
      </c>
      <c r="F1639" s="187">
        <f t="shared" si="96"/>
        <v>2.4998691056425075E-50</v>
      </c>
    </row>
    <row r="1640" spans="4:6" x14ac:dyDescent="0.25">
      <c r="D1640">
        <f t="shared" si="94"/>
        <v>1637</v>
      </c>
      <c r="E1640" s="187">
        <f t="shared" si="95"/>
        <v>120000</v>
      </c>
      <c r="F1640" s="187">
        <f t="shared" si="96"/>
        <v>2.3146936163356554E-50</v>
      </c>
    </row>
    <row r="1641" spans="4:6" x14ac:dyDescent="0.25">
      <c r="D1641">
        <f t="shared" si="94"/>
        <v>1638</v>
      </c>
      <c r="E1641" s="187">
        <f t="shared" si="95"/>
        <v>120000</v>
      </c>
      <c r="F1641" s="187">
        <f t="shared" si="96"/>
        <v>2.1432348299404217E-50</v>
      </c>
    </row>
    <row r="1642" spans="4:6" x14ac:dyDescent="0.25">
      <c r="D1642">
        <f t="shared" si="94"/>
        <v>1639</v>
      </c>
      <c r="E1642" s="187">
        <f t="shared" si="95"/>
        <v>120000</v>
      </c>
      <c r="F1642" s="187">
        <f t="shared" si="96"/>
        <v>1.9844766943892793E-50</v>
      </c>
    </row>
    <row r="1643" spans="4:6" x14ac:dyDescent="0.25">
      <c r="D1643">
        <f>+D1642+1</f>
        <v>1640</v>
      </c>
      <c r="E1643" s="187">
        <f t="shared" si="95"/>
        <v>120000</v>
      </c>
      <c r="F1643" s="187">
        <f t="shared" si="96"/>
        <v>1.837478420730814E-50</v>
      </c>
    </row>
    <row r="1644" spans="4:6" x14ac:dyDescent="0.25">
      <c r="D1644">
        <f t="shared" si="94"/>
        <v>1641</v>
      </c>
      <c r="E1644" s="187">
        <f t="shared" si="95"/>
        <v>120000</v>
      </c>
      <c r="F1644" s="187">
        <f t="shared" si="96"/>
        <v>1.7013689080840869E-50</v>
      </c>
    </row>
    <row r="1645" spans="4:6" x14ac:dyDescent="0.25">
      <c r="D1645">
        <f t="shared" si="94"/>
        <v>1642</v>
      </c>
      <c r="E1645" s="187">
        <f t="shared" si="95"/>
        <v>120000</v>
      </c>
      <c r="F1645" s="187">
        <f t="shared" si="96"/>
        <v>1.5753415815593399E-50</v>
      </c>
    </row>
    <row r="1646" spans="4:6" x14ac:dyDescent="0.25">
      <c r="D1646">
        <f t="shared" si="94"/>
        <v>1643</v>
      </c>
      <c r="E1646" s="187">
        <f t="shared" si="95"/>
        <v>120000</v>
      </c>
      <c r="F1646" s="187">
        <f t="shared" si="96"/>
        <v>1.4586496125549443E-50</v>
      </c>
    </row>
    <row r="1647" spans="4:6" x14ac:dyDescent="0.25">
      <c r="D1647">
        <f t="shared" si="94"/>
        <v>1644</v>
      </c>
      <c r="E1647" s="187">
        <f t="shared" si="95"/>
        <v>120000</v>
      </c>
      <c r="F1647" s="187">
        <f t="shared" si="96"/>
        <v>1.3506014931064297E-50</v>
      </c>
    </row>
    <row r="1648" spans="4:6" x14ac:dyDescent="0.25">
      <c r="D1648">
        <f t="shared" si="94"/>
        <v>1645</v>
      </c>
      <c r="E1648" s="187">
        <f t="shared" si="95"/>
        <v>120000</v>
      </c>
      <c r="F1648" s="187">
        <f t="shared" si="96"/>
        <v>1.2505569380615091E-50</v>
      </c>
    </row>
    <row r="1649" spans="4:6" x14ac:dyDescent="0.25">
      <c r="D1649">
        <f t="shared" si="94"/>
        <v>1646</v>
      </c>
      <c r="E1649" s="187">
        <f t="shared" si="95"/>
        <v>120000</v>
      </c>
      <c r="F1649" s="187">
        <f t="shared" si="96"/>
        <v>1.1579230907976933E-50</v>
      </c>
    </row>
    <row r="1650" spans="4:6" x14ac:dyDescent="0.25">
      <c r="D1650">
        <f t="shared" si="94"/>
        <v>1647</v>
      </c>
      <c r="E1650" s="187">
        <f t="shared" si="95"/>
        <v>120000</v>
      </c>
      <c r="F1650" s="187">
        <f t="shared" si="96"/>
        <v>1.0721510099978642E-50</v>
      </c>
    </row>
    <row r="1651" spans="4:6" x14ac:dyDescent="0.25">
      <c r="D1651">
        <f t="shared" si="94"/>
        <v>1648</v>
      </c>
      <c r="E1651" s="187">
        <f t="shared" si="95"/>
        <v>120000</v>
      </c>
      <c r="F1651" s="187">
        <f t="shared" si="96"/>
        <v>9.9273241666468918E-51</v>
      </c>
    </row>
    <row r="1652" spans="4:6" x14ac:dyDescent="0.25">
      <c r="D1652">
        <f t="shared" si="94"/>
        <v>1649</v>
      </c>
      <c r="E1652" s="187">
        <f t="shared" si="95"/>
        <v>120000</v>
      </c>
      <c r="F1652" s="187">
        <f t="shared" si="96"/>
        <v>9.1919668209693422E-51</v>
      </c>
    </row>
    <row r="1653" spans="4:6" x14ac:dyDescent="0.25">
      <c r="D1653">
        <f t="shared" si="94"/>
        <v>1650</v>
      </c>
      <c r="E1653" s="187">
        <f t="shared" si="95"/>
        <v>120000</v>
      </c>
      <c r="F1653" s="187">
        <f t="shared" si="96"/>
        <v>8.5110803897864273E-51</v>
      </c>
    </row>
    <row r="1654" spans="4:6" x14ac:dyDescent="0.25">
      <c r="D1654">
        <f t="shared" ref="D1654:D1660" si="97">+D1653+1</f>
        <v>1651</v>
      </c>
      <c r="E1654" s="187">
        <f t="shared" si="95"/>
        <v>120000</v>
      </c>
      <c r="F1654" s="187">
        <f t="shared" si="96"/>
        <v>7.8806299905429871E-51</v>
      </c>
    </row>
    <row r="1655" spans="4:6" x14ac:dyDescent="0.25">
      <c r="D1655">
        <f t="shared" si="97"/>
        <v>1652</v>
      </c>
      <c r="E1655" s="187">
        <f t="shared" si="95"/>
        <v>120000</v>
      </c>
      <c r="F1655" s="187">
        <f t="shared" si="96"/>
        <v>7.2968796208731366E-51</v>
      </c>
    </row>
    <row r="1656" spans="4:6" x14ac:dyDescent="0.25">
      <c r="D1656">
        <f t="shared" si="97"/>
        <v>1653</v>
      </c>
      <c r="E1656" s="187">
        <f t="shared" si="95"/>
        <v>120000</v>
      </c>
      <c r="F1656" s="187">
        <f t="shared" si="96"/>
        <v>6.7563700193269798E-51</v>
      </c>
    </row>
    <row r="1657" spans="4:6" x14ac:dyDescent="0.25">
      <c r="D1657">
        <f t="shared" si="97"/>
        <v>1654</v>
      </c>
      <c r="E1657" s="187">
        <f t="shared" si="95"/>
        <v>120000</v>
      </c>
      <c r="F1657" s="187">
        <f t="shared" si="96"/>
        <v>6.2558981660434982E-51</v>
      </c>
    </row>
    <row r="1658" spans="4:6" x14ac:dyDescent="0.25">
      <c r="D1658">
        <f t="shared" si="97"/>
        <v>1655</v>
      </c>
      <c r="E1658" s="187">
        <f t="shared" si="95"/>
        <v>120000</v>
      </c>
      <c r="F1658" s="187">
        <f t="shared" si="96"/>
        <v>5.792498301892128E-51</v>
      </c>
    </row>
    <row r="1659" spans="4:6" x14ac:dyDescent="0.25">
      <c r="D1659">
        <f t="shared" si="97"/>
        <v>1656</v>
      </c>
      <c r="E1659" s="187">
        <f t="shared" si="95"/>
        <v>120000</v>
      </c>
      <c r="F1659" s="187">
        <f t="shared" si="96"/>
        <v>5.363424353603822E-51</v>
      </c>
    </row>
    <row r="1660" spans="4:6" x14ac:dyDescent="0.25">
      <c r="D1660">
        <f t="shared" si="97"/>
        <v>1657</v>
      </c>
      <c r="E1660" s="187">
        <f t="shared" si="95"/>
        <v>120000</v>
      </c>
      <c r="F1660" s="187">
        <f t="shared" si="96"/>
        <v>4.9661336607442789E-51</v>
      </c>
    </row>
    <row r="1661" spans="4:6" x14ac:dyDescent="0.25">
      <c r="D1661">
        <f>+D1660+1</f>
        <v>1658</v>
      </c>
      <c r="E1661" s="187">
        <f t="shared" si="95"/>
        <v>120000</v>
      </c>
      <c r="F1661" s="187">
        <f t="shared" si="96"/>
        <v>4.5982719080965543E-51</v>
      </c>
    </row>
    <row r="1662" spans="4:6" x14ac:dyDescent="0.25">
      <c r="D1662">
        <f t="shared" ref="D1662:D1725" si="98">+D1661+1</f>
        <v>1659</v>
      </c>
      <c r="E1662" s="187">
        <f t="shared" si="95"/>
        <v>120000</v>
      </c>
      <c r="F1662" s="187">
        <f t="shared" si="96"/>
        <v>4.2576591741634761E-51</v>
      </c>
    </row>
    <row r="1663" spans="4:6" x14ac:dyDescent="0.25">
      <c r="D1663">
        <f t="shared" si="98"/>
        <v>1660</v>
      </c>
      <c r="E1663" s="187">
        <f t="shared" si="95"/>
        <v>120000</v>
      </c>
      <c r="F1663" s="187">
        <f t="shared" si="96"/>
        <v>3.9422770131143298E-51</v>
      </c>
    </row>
    <row r="1664" spans="4:6" x14ac:dyDescent="0.25">
      <c r="D1664">
        <f t="shared" si="98"/>
        <v>1661</v>
      </c>
      <c r="E1664" s="187">
        <f t="shared" si="95"/>
        <v>120000</v>
      </c>
      <c r="F1664" s="187">
        <f t="shared" si="96"/>
        <v>3.6502564936243788E-51</v>
      </c>
    </row>
    <row r="1665" spans="4:6" x14ac:dyDescent="0.25">
      <c r="D1665">
        <f t="shared" si="98"/>
        <v>1662</v>
      </c>
      <c r="E1665" s="187">
        <f t="shared" si="95"/>
        <v>120000</v>
      </c>
      <c r="F1665" s="187">
        <f t="shared" si="96"/>
        <v>3.3798671237262768E-51</v>
      </c>
    </row>
    <row r="1666" spans="4:6" x14ac:dyDescent="0.25">
      <c r="D1666">
        <f t="shared" si="98"/>
        <v>1663</v>
      </c>
      <c r="E1666" s="187">
        <f t="shared" si="95"/>
        <v>120000</v>
      </c>
      <c r="F1666" s="187">
        <f t="shared" si="96"/>
        <v>3.1295065960428482E-51</v>
      </c>
    </row>
    <row r="1667" spans="4:6" x14ac:dyDescent="0.25">
      <c r="D1667">
        <f t="shared" si="98"/>
        <v>1664</v>
      </c>
      <c r="E1667" s="187">
        <f t="shared" si="95"/>
        <v>120000</v>
      </c>
      <c r="F1667" s="187">
        <f t="shared" si="96"/>
        <v>2.8976912926322666E-51</v>
      </c>
    </row>
    <row r="1668" spans="4:6" x14ac:dyDescent="0.25">
      <c r="D1668">
        <f t="shared" si="98"/>
        <v>1665</v>
      </c>
      <c r="E1668" s="187">
        <f t="shared" si="95"/>
        <v>120000</v>
      </c>
      <c r="F1668" s="187">
        <f t="shared" si="96"/>
        <v>2.6830474931780245E-51</v>
      </c>
    </row>
    <row r="1669" spans="4:6" x14ac:dyDescent="0.25">
      <c r="D1669">
        <f t="shared" si="98"/>
        <v>1666</v>
      </c>
      <c r="E1669" s="187">
        <f t="shared" si="95"/>
        <v>120000</v>
      </c>
      <c r="F1669" s="187">
        <f t="shared" si="96"/>
        <v>2.484303234424097E-51</v>
      </c>
    </row>
    <row r="1670" spans="4:6" x14ac:dyDescent="0.25">
      <c r="D1670">
        <f t="shared" si="98"/>
        <v>1667</v>
      </c>
      <c r="E1670" s="187">
        <f t="shared" ref="E1670:E1733" si="99">+E1669</f>
        <v>120000</v>
      </c>
      <c r="F1670" s="187">
        <f t="shared" ref="F1670:F1733" si="100">E1670/(1+$B$5)^D1670</f>
        <v>2.3002807726149043E-51</v>
      </c>
    </row>
    <row r="1671" spans="4:6" x14ac:dyDescent="0.25">
      <c r="D1671">
        <f t="shared" si="98"/>
        <v>1668</v>
      </c>
      <c r="E1671" s="187">
        <f t="shared" si="99"/>
        <v>120000</v>
      </c>
      <c r="F1671" s="187">
        <f t="shared" si="100"/>
        <v>2.1298896042730597E-51</v>
      </c>
    </row>
    <row r="1672" spans="4:6" x14ac:dyDescent="0.25">
      <c r="D1672">
        <f t="shared" si="98"/>
        <v>1669</v>
      </c>
      <c r="E1672" s="187">
        <f t="shared" si="99"/>
        <v>120000</v>
      </c>
      <c r="F1672" s="187">
        <f t="shared" si="100"/>
        <v>1.9721200039565363E-51</v>
      </c>
    </row>
    <row r="1673" spans="4:6" x14ac:dyDescent="0.25">
      <c r="D1673">
        <f t="shared" si="98"/>
        <v>1670</v>
      </c>
      <c r="E1673" s="187">
        <f t="shared" si="99"/>
        <v>120000</v>
      </c>
      <c r="F1673" s="187">
        <f t="shared" si="100"/>
        <v>1.8260370407004962E-51</v>
      </c>
    </row>
    <row r="1674" spans="4:6" x14ac:dyDescent="0.25">
      <c r="D1674">
        <f t="shared" si="98"/>
        <v>1671</v>
      </c>
      <c r="E1674" s="187">
        <f t="shared" si="99"/>
        <v>120000</v>
      </c>
      <c r="F1674" s="187">
        <f t="shared" si="100"/>
        <v>1.6907750376856446E-51</v>
      </c>
    </row>
    <row r="1675" spans="4:6" x14ac:dyDescent="0.25">
      <c r="D1675">
        <f t="shared" si="98"/>
        <v>1672</v>
      </c>
      <c r="E1675" s="187">
        <f t="shared" si="99"/>
        <v>120000</v>
      </c>
      <c r="F1675" s="187">
        <f t="shared" si="100"/>
        <v>1.5655324423015229E-51</v>
      </c>
    </row>
    <row r="1676" spans="4:6" x14ac:dyDescent="0.25">
      <c r="D1676">
        <f t="shared" si="98"/>
        <v>1673</v>
      </c>
      <c r="E1676" s="187">
        <f t="shared" si="99"/>
        <v>120000</v>
      </c>
      <c r="F1676" s="187">
        <f t="shared" si="100"/>
        <v>1.4495670762051137E-51</v>
      </c>
    </row>
    <row r="1677" spans="4:6" x14ac:dyDescent="0.25">
      <c r="D1677">
        <f t="shared" si="98"/>
        <v>1674</v>
      </c>
      <c r="E1677" s="187">
        <f t="shared" si="99"/>
        <v>120000</v>
      </c>
      <c r="F1677" s="187">
        <f t="shared" si="100"/>
        <v>1.3421917372269569E-51</v>
      </c>
    </row>
    <row r="1678" spans="4:6" x14ac:dyDescent="0.25">
      <c r="D1678">
        <f t="shared" si="98"/>
        <v>1675</v>
      </c>
      <c r="E1678" s="187">
        <f t="shared" si="99"/>
        <v>120000</v>
      </c>
      <c r="F1678" s="187">
        <f t="shared" si="100"/>
        <v>1.2427701270619973E-51</v>
      </c>
    </row>
    <row r="1679" spans="4:6" x14ac:dyDescent="0.25">
      <c r="D1679">
        <f>+D1678+1</f>
        <v>1676</v>
      </c>
      <c r="E1679" s="187">
        <f t="shared" si="99"/>
        <v>120000</v>
      </c>
      <c r="F1679" s="187">
        <f t="shared" si="100"/>
        <v>1.1507130806129604E-51</v>
      </c>
    </row>
    <row r="1680" spans="4:6" x14ac:dyDescent="0.25">
      <c r="D1680">
        <f t="shared" si="98"/>
        <v>1677</v>
      </c>
      <c r="E1680" s="187">
        <f t="shared" si="99"/>
        <v>120000</v>
      </c>
      <c r="F1680" s="187">
        <f t="shared" si="100"/>
        <v>1.06547507464163E-51</v>
      </c>
    </row>
    <row r="1681" spans="4:6" x14ac:dyDescent="0.25">
      <c r="D1681">
        <f t="shared" si="98"/>
        <v>1678</v>
      </c>
      <c r="E1681" s="187">
        <f t="shared" si="99"/>
        <v>120000</v>
      </c>
      <c r="F1681" s="187">
        <f t="shared" si="100"/>
        <v>9.8655099503854601E-52</v>
      </c>
    </row>
    <row r="1682" spans="4:6" x14ac:dyDescent="0.25">
      <c r="D1682">
        <f t="shared" si="98"/>
        <v>1679</v>
      </c>
      <c r="E1682" s="187">
        <f t="shared" si="99"/>
        <v>120000</v>
      </c>
      <c r="F1682" s="187">
        <f t="shared" si="100"/>
        <v>9.1347314355420919E-52</v>
      </c>
    </row>
    <row r="1683" spans="4:6" x14ac:dyDescent="0.25">
      <c r="D1683">
        <f t="shared" si="98"/>
        <v>1680</v>
      </c>
      <c r="E1683" s="187">
        <f t="shared" si="99"/>
        <v>120000</v>
      </c>
      <c r="F1683" s="187">
        <f t="shared" si="100"/>
        <v>8.4580846625389741E-52</v>
      </c>
    </row>
    <row r="1684" spans="4:6" x14ac:dyDescent="0.25">
      <c r="D1684">
        <f t="shared" si="98"/>
        <v>1681</v>
      </c>
      <c r="E1684" s="187">
        <f t="shared" si="99"/>
        <v>120000</v>
      </c>
      <c r="F1684" s="187">
        <f t="shared" si="100"/>
        <v>7.8315598727212725E-52</v>
      </c>
    </row>
    <row r="1685" spans="4:6" x14ac:dyDescent="0.25">
      <c r="D1685">
        <f t="shared" si="98"/>
        <v>1682</v>
      </c>
      <c r="E1685" s="187">
        <f t="shared" si="99"/>
        <v>120000</v>
      </c>
      <c r="F1685" s="187">
        <f t="shared" si="100"/>
        <v>7.2514443265937713E-52</v>
      </c>
    </row>
    <row r="1686" spans="4:6" x14ac:dyDescent="0.25">
      <c r="D1686">
        <f t="shared" si="98"/>
        <v>1683</v>
      </c>
      <c r="E1686" s="187">
        <f t="shared" si="99"/>
        <v>120000</v>
      </c>
      <c r="F1686" s="187">
        <f t="shared" si="100"/>
        <v>6.714300302401639E-52</v>
      </c>
    </row>
    <row r="1687" spans="4:6" x14ac:dyDescent="0.25">
      <c r="D1687">
        <f t="shared" si="98"/>
        <v>1684</v>
      </c>
      <c r="E1687" s="187">
        <f t="shared" si="99"/>
        <v>120000</v>
      </c>
      <c r="F1687" s="187">
        <f t="shared" si="100"/>
        <v>6.2169447244459618E-52</v>
      </c>
    </row>
    <row r="1688" spans="4:6" x14ac:dyDescent="0.25">
      <c r="D1688">
        <f t="shared" si="98"/>
        <v>1685</v>
      </c>
      <c r="E1688" s="187">
        <f t="shared" si="99"/>
        <v>120000</v>
      </c>
      <c r="F1688" s="187">
        <f t="shared" si="100"/>
        <v>5.7564303004129275E-52</v>
      </c>
    </row>
    <row r="1689" spans="4:6" x14ac:dyDescent="0.25">
      <c r="D1689">
        <f t="shared" si="98"/>
        <v>1686</v>
      </c>
      <c r="E1689" s="187">
        <f t="shared" si="99"/>
        <v>120000</v>
      </c>
      <c r="F1689" s="187">
        <f t="shared" si="100"/>
        <v>5.3300280559378951E-52</v>
      </c>
    </row>
    <row r="1690" spans="4:6" x14ac:dyDescent="0.25">
      <c r="D1690">
        <f t="shared" si="98"/>
        <v>1687</v>
      </c>
      <c r="E1690" s="187">
        <f t="shared" si="99"/>
        <v>120000</v>
      </c>
      <c r="F1690" s="187">
        <f t="shared" si="100"/>
        <v>4.9352111629054589E-52</v>
      </c>
    </row>
    <row r="1691" spans="4:6" x14ac:dyDescent="0.25">
      <c r="D1691">
        <f t="shared" si="98"/>
        <v>1688</v>
      </c>
      <c r="E1691" s="187">
        <f t="shared" si="99"/>
        <v>120000</v>
      </c>
      <c r="F1691" s="187">
        <f t="shared" si="100"/>
        <v>4.5696399656532025E-52</v>
      </c>
    </row>
    <row r="1692" spans="4:6" x14ac:dyDescent="0.25">
      <c r="D1692">
        <f t="shared" si="98"/>
        <v>1689</v>
      </c>
      <c r="E1692" s="187">
        <f t="shared" si="99"/>
        <v>120000</v>
      </c>
      <c r="F1692" s="187">
        <f t="shared" si="100"/>
        <v>4.2311481163455575E-52</v>
      </c>
    </row>
    <row r="1693" spans="4:6" x14ac:dyDescent="0.25">
      <c r="D1693">
        <f t="shared" si="98"/>
        <v>1690</v>
      </c>
      <c r="E1693" s="187">
        <f t="shared" si="99"/>
        <v>120000</v>
      </c>
      <c r="F1693" s="187">
        <f t="shared" si="100"/>
        <v>3.9177297373569976E-52</v>
      </c>
    </row>
    <row r="1694" spans="4:6" x14ac:dyDescent="0.25">
      <c r="D1694">
        <f t="shared" si="98"/>
        <v>1691</v>
      </c>
      <c r="E1694" s="187">
        <f t="shared" si="99"/>
        <v>120000</v>
      </c>
      <c r="F1694" s="187">
        <f t="shared" si="100"/>
        <v>3.6275275345898128E-52</v>
      </c>
    </row>
    <row r="1695" spans="4:6" x14ac:dyDescent="0.25">
      <c r="D1695">
        <f t="shared" si="98"/>
        <v>1692</v>
      </c>
      <c r="E1695" s="187">
        <f t="shared" si="99"/>
        <v>120000</v>
      </c>
      <c r="F1695" s="187">
        <f t="shared" si="100"/>
        <v>3.3588217912868636E-52</v>
      </c>
    </row>
    <row r="1696" spans="4:6" x14ac:dyDescent="0.25">
      <c r="D1696">
        <f t="shared" si="98"/>
        <v>1693</v>
      </c>
      <c r="E1696" s="187">
        <f t="shared" si="99"/>
        <v>120000</v>
      </c>
      <c r="F1696" s="187">
        <f t="shared" si="100"/>
        <v>3.110020177117466E-52</v>
      </c>
    </row>
    <row r="1697" spans="4:6" x14ac:dyDescent="0.25">
      <c r="D1697">
        <f>+D1696+1</f>
        <v>1694</v>
      </c>
      <c r="E1697" s="187">
        <f t="shared" si="99"/>
        <v>120000</v>
      </c>
      <c r="F1697" s="187">
        <f t="shared" si="100"/>
        <v>2.8796483121458013E-52</v>
      </c>
    </row>
    <row r="1698" spans="4:6" x14ac:dyDescent="0.25">
      <c r="D1698">
        <f t="shared" si="98"/>
        <v>1695</v>
      </c>
      <c r="E1698" s="187">
        <f t="shared" si="99"/>
        <v>120000</v>
      </c>
      <c r="F1698" s="187">
        <f t="shared" si="100"/>
        <v>2.6663410297646303E-52</v>
      </c>
    </row>
    <row r="1699" spans="4:6" x14ac:dyDescent="0.25">
      <c r="D1699">
        <f t="shared" si="98"/>
        <v>1696</v>
      </c>
      <c r="E1699" s="187">
        <f t="shared" si="99"/>
        <v>120000</v>
      </c>
      <c r="F1699" s="187">
        <f t="shared" si="100"/>
        <v>2.4688342868191025E-52</v>
      </c>
    </row>
    <row r="1700" spans="4:6" x14ac:dyDescent="0.25">
      <c r="D1700">
        <f t="shared" si="98"/>
        <v>1697</v>
      </c>
      <c r="E1700" s="187">
        <f t="shared" si="99"/>
        <v>120000</v>
      </c>
      <c r="F1700" s="187">
        <f t="shared" si="100"/>
        <v>2.2859576729806501E-52</v>
      </c>
    </row>
    <row r="1701" spans="4:6" x14ac:dyDescent="0.25">
      <c r="D1701">
        <f t="shared" si="98"/>
        <v>1698</v>
      </c>
      <c r="E1701" s="187">
        <f t="shared" si="99"/>
        <v>120000</v>
      </c>
      <c r="F1701" s="187">
        <f t="shared" si="100"/>
        <v>2.1166274749820836E-52</v>
      </c>
    </row>
    <row r="1702" spans="4:6" x14ac:dyDescent="0.25">
      <c r="D1702">
        <f t="shared" si="98"/>
        <v>1699</v>
      </c>
      <c r="E1702" s="187">
        <f t="shared" si="99"/>
        <v>120000</v>
      </c>
      <c r="F1702" s="187">
        <f t="shared" si="100"/>
        <v>1.95984025461304E-52</v>
      </c>
    </row>
    <row r="1703" spans="4:6" x14ac:dyDescent="0.25">
      <c r="D1703">
        <f t="shared" si="98"/>
        <v>1700</v>
      </c>
      <c r="E1703" s="187">
        <f t="shared" si="99"/>
        <v>120000</v>
      </c>
      <c r="F1703" s="187">
        <f t="shared" si="100"/>
        <v>1.8146669024194817E-52</v>
      </c>
    </row>
    <row r="1704" spans="4:6" x14ac:dyDescent="0.25">
      <c r="D1704">
        <f t="shared" si="98"/>
        <v>1701</v>
      </c>
      <c r="E1704" s="187">
        <f t="shared" si="99"/>
        <v>120000</v>
      </c>
      <c r="F1704" s="187">
        <f t="shared" si="100"/>
        <v>1.6802471318698903E-52</v>
      </c>
    </row>
    <row r="1705" spans="4:6" x14ac:dyDescent="0.25">
      <c r="D1705">
        <f t="shared" si="98"/>
        <v>1702</v>
      </c>
      <c r="E1705" s="187">
        <f t="shared" si="99"/>
        <v>120000</v>
      </c>
      <c r="F1705" s="187">
        <f t="shared" si="100"/>
        <v>1.5557843813610092E-52</v>
      </c>
    </row>
    <row r="1706" spans="4:6" x14ac:dyDescent="0.25">
      <c r="D1706">
        <f t="shared" si="98"/>
        <v>1703</v>
      </c>
      <c r="E1706" s="187">
        <f t="shared" si="99"/>
        <v>120000</v>
      </c>
      <c r="F1706" s="187">
        <f t="shared" si="100"/>
        <v>1.4405410938527864E-52</v>
      </c>
    </row>
    <row r="1707" spans="4:6" x14ac:dyDescent="0.25">
      <c r="D1707">
        <f t="shared" si="98"/>
        <v>1704</v>
      </c>
      <c r="E1707" s="187">
        <f t="shared" si="99"/>
        <v>120000</v>
      </c>
      <c r="F1707" s="187">
        <f t="shared" si="100"/>
        <v>1.3338343461599872E-52</v>
      </c>
    </row>
    <row r="1708" spans="4:6" x14ac:dyDescent="0.25">
      <c r="D1708">
        <f t="shared" si="98"/>
        <v>1705</v>
      </c>
      <c r="E1708" s="187">
        <f t="shared" si="99"/>
        <v>120000</v>
      </c>
      <c r="F1708" s="187">
        <f t="shared" si="100"/>
        <v>1.235031801999988E-52</v>
      </c>
    </row>
    <row r="1709" spans="4:6" x14ac:dyDescent="0.25">
      <c r="D1709">
        <f t="shared" si="98"/>
        <v>1706</v>
      </c>
      <c r="E1709" s="187">
        <f t="shared" si="99"/>
        <v>120000</v>
      </c>
      <c r="F1709" s="187">
        <f t="shared" si="100"/>
        <v>1.1435479648148039E-52</v>
      </c>
    </row>
    <row r="1710" spans="4:6" x14ac:dyDescent="0.25">
      <c r="D1710">
        <f t="shared" si="98"/>
        <v>1707</v>
      </c>
      <c r="E1710" s="187">
        <f t="shared" si="99"/>
        <v>120000</v>
      </c>
      <c r="F1710" s="187">
        <f t="shared" si="100"/>
        <v>1.0588407081618555E-52</v>
      </c>
    </row>
    <row r="1711" spans="4:6" x14ac:dyDescent="0.25">
      <c r="D1711">
        <f t="shared" si="98"/>
        <v>1708</v>
      </c>
      <c r="E1711" s="187">
        <f t="shared" si="99"/>
        <v>120000</v>
      </c>
      <c r="F1711" s="187">
        <f t="shared" si="100"/>
        <v>9.8040806311282906E-53</v>
      </c>
    </row>
    <row r="1712" spans="4:6" x14ac:dyDescent="0.25">
      <c r="D1712">
        <f t="shared" si="98"/>
        <v>1709</v>
      </c>
      <c r="E1712" s="187">
        <f t="shared" si="99"/>
        <v>120000</v>
      </c>
      <c r="F1712" s="187">
        <f t="shared" si="100"/>
        <v>9.0778524362298978E-53</v>
      </c>
    </row>
    <row r="1713" spans="4:6" x14ac:dyDescent="0.25">
      <c r="D1713">
        <f t="shared" si="98"/>
        <v>1710</v>
      </c>
      <c r="E1713" s="187">
        <f t="shared" si="99"/>
        <v>120000</v>
      </c>
      <c r="F1713" s="187">
        <f t="shared" si="100"/>
        <v>8.405418922435089E-53</v>
      </c>
    </row>
    <row r="1714" spans="4:6" x14ac:dyDescent="0.25">
      <c r="D1714">
        <f t="shared" si="98"/>
        <v>1711</v>
      </c>
      <c r="E1714" s="187">
        <f t="shared" si="99"/>
        <v>120000</v>
      </c>
      <c r="F1714" s="187">
        <f t="shared" si="100"/>
        <v>7.7827952985510083E-53</v>
      </c>
    </row>
    <row r="1715" spans="4:6" x14ac:dyDescent="0.25">
      <c r="D1715">
        <f>+D1714+1</f>
        <v>1712</v>
      </c>
      <c r="E1715" s="187">
        <f t="shared" si="99"/>
        <v>120000</v>
      </c>
      <c r="F1715" s="187">
        <f t="shared" si="100"/>
        <v>7.2062919431027855E-53</v>
      </c>
    </row>
    <row r="1716" spans="4:6" x14ac:dyDescent="0.25">
      <c r="D1716">
        <f t="shared" si="98"/>
        <v>1713</v>
      </c>
      <c r="E1716" s="187">
        <f t="shared" si="99"/>
        <v>120000</v>
      </c>
      <c r="F1716" s="187">
        <f t="shared" si="100"/>
        <v>6.6724925399099866E-53</v>
      </c>
    </row>
    <row r="1717" spans="4:6" x14ac:dyDescent="0.25">
      <c r="D1717">
        <f t="shared" si="98"/>
        <v>1714</v>
      </c>
      <c r="E1717" s="187">
        <f t="shared" si="99"/>
        <v>120000</v>
      </c>
      <c r="F1717" s="187">
        <f t="shared" si="100"/>
        <v>6.1782338332499876E-53</v>
      </c>
    </row>
    <row r="1718" spans="4:6" x14ac:dyDescent="0.25">
      <c r="D1718">
        <f t="shared" si="98"/>
        <v>1715</v>
      </c>
      <c r="E1718" s="187">
        <f t="shared" si="99"/>
        <v>120000</v>
      </c>
      <c r="F1718" s="187">
        <f t="shared" si="100"/>
        <v>5.7205868826388766E-53</v>
      </c>
    </row>
    <row r="1719" spans="4:6" x14ac:dyDescent="0.25">
      <c r="D1719">
        <f t="shared" si="98"/>
        <v>1716</v>
      </c>
      <c r="E1719" s="187">
        <f t="shared" si="99"/>
        <v>120000</v>
      </c>
      <c r="F1719" s="187">
        <f t="shared" si="100"/>
        <v>5.296839706147109E-53</v>
      </c>
    </row>
    <row r="1720" spans="4:6" x14ac:dyDescent="0.25">
      <c r="D1720">
        <f t="shared" si="98"/>
        <v>1717</v>
      </c>
      <c r="E1720" s="187">
        <f t="shared" si="99"/>
        <v>120000</v>
      </c>
      <c r="F1720" s="187">
        <f t="shared" si="100"/>
        <v>4.9044812093954704E-53</v>
      </c>
    </row>
    <row r="1721" spans="4:6" x14ac:dyDescent="0.25">
      <c r="D1721">
        <f t="shared" si="98"/>
        <v>1718</v>
      </c>
      <c r="E1721" s="187">
        <f t="shared" si="99"/>
        <v>120000</v>
      </c>
      <c r="F1721" s="187">
        <f t="shared" si="100"/>
        <v>4.5411863049958047E-53</v>
      </c>
    </row>
    <row r="1722" spans="4:6" x14ac:dyDescent="0.25">
      <c r="D1722">
        <f t="shared" si="98"/>
        <v>1719</v>
      </c>
      <c r="E1722" s="187">
        <f t="shared" si="99"/>
        <v>120000</v>
      </c>
      <c r="F1722" s="187">
        <f t="shared" si="100"/>
        <v>4.2048021342553752E-53</v>
      </c>
    </row>
    <row r="1723" spans="4:6" x14ac:dyDescent="0.25">
      <c r="D1723">
        <f t="shared" si="98"/>
        <v>1720</v>
      </c>
      <c r="E1723" s="187">
        <f t="shared" si="99"/>
        <v>120000</v>
      </c>
      <c r="F1723" s="187">
        <f t="shared" si="100"/>
        <v>3.893335309495718E-53</v>
      </c>
    </row>
    <row r="1724" spans="4:6" x14ac:dyDescent="0.25">
      <c r="D1724">
        <f t="shared" si="98"/>
        <v>1721</v>
      </c>
      <c r="E1724" s="187">
        <f t="shared" si="99"/>
        <v>120000</v>
      </c>
      <c r="F1724" s="187">
        <f t="shared" si="100"/>
        <v>3.6049401013849227E-53</v>
      </c>
    </row>
    <row r="1725" spans="4:6" x14ac:dyDescent="0.25">
      <c r="D1725">
        <f t="shared" si="98"/>
        <v>1722</v>
      </c>
      <c r="E1725" s="187">
        <f t="shared" si="99"/>
        <v>120000</v>
      </c>
      <c r="F1725" s="187">
        <f t="shared" si="100"/>
        <v>3.3379075012823361E-53</v>
      </c>
    </row>
    <row r="1726" spans="4:6" x14ac:dyDescent="0.25">
      <c r="D1726">
        <f t="shared" ref="D1726:D1732" si="101">+D1725+1</f>
        <v>1723</v>
      </c>
      <c r="E1726" s="187">
        <f t="shared" si="99"/>
        <v>120000</v>
      </c>
      <c r="F1726" s="187">
        <f t="shared" si="100"/>
        <v>3.0906550937799417E-53</v>
      </c>
    </row>
    <row r="1727" spans="4:6" x14ac:dyDescent="0.25">
      <c r="D1727">
        <f t="shared" si="101"/>
        <v>1724</v>
      </c>
      <c r="E1727" s="187">
        <f t="shared" si="99"/>
        <v>120000</v>
      </c>
      <c r="F1727" s="187">
        <f t="shared" si="100"/>
        <v>2.8617176794258715E-53</v>
      </c>
    </row>
    <row r="1728" spans="4:6" x14ac:dyDescent="0.25">
      <c r="D1728">
        <f t="shared" si="101"/>
        <v>1725</v>
      </c>
      <c r="E1728" s="187">
        <f t="shared" si="99"/>
        <v>120000</v>
      </c>
      <c r="F1728" s="187">
        <f t="shared" si="100"/>
        <v>2.6497385920609922E-53</v>
      </c>
    </row>
    <row r="1729" spans="4:6" x14ac:dyDescent="0.25">
      <c r="D1729">
        <f t="shared" si="101"/>
        <v>1726</v>
      </c>
      <c r="E1729" s="187">
        <f t="shared" si="99"/>
        <v>120000</v>
      </c>
      <c r="F1729" s="187">
        <f t="shared" si="100"/>
        <v>2.4534616593157326E-53</v>
      </c>
    </row>
    <row r="1730" spans="4:6" x14ac:dyDescent="0.25">
      <c r="D1730">
        <f t="shared" si="101"/>
        <v>1727</v>
      </c>
      <c r="E1730" s="187">
        <f t="shared" si="99"/>
        <v>120000</v>
      </c>
      <c r="F1730" s="187">
        <f t="shared" si="100"/>
        <v>2.2717237586256781E-53</v>
      </c>
    </row>
    <row r="1731" spans="4:6" x14ac:dyDescent="0.25">
      <c r="D1731">
        <f t="shared" si="101"/>
        <v>1728</v>
      </c>
      <c r="E1731" s="187">
        <f t="shared" si="99"/>
        <v>120000</v>
      </c>
      <c r="F1731" s="187">
        <f t="shared" si="100"/>
        <v>2.1034479246534061E-53</v>
      </c>
    </row>
    <row r="1732" spans="4:6" x14ac:dyDescent="0.25">
      <c r="D1732">
        <f t="shared" si="101"/>
        <v>1729</v>
      </c>
      <c r="E1732" s="187">
        <f t="shared" si="99"/>
        <v>120000</v>
      </c>
      <c r="F1732" s="187">
        <f t="shared" si="100"/>
        <v>1.9476369672716713E-53</v>
      </c>
    </row>
    <row r="1733" spans="4:6" x14ac:dyDescent="0.25">
      <c r="D1733">
        <f>+D1732+1</f>
        <v>1730</v>
      </c>
      <c r="E1733" s="187">
        <f t="shared" si="99"/>
        <v>120000</v>
      </c>
      <c r="F1733" s="187">
        <f t="shared" si="100"/>
        <v>1.8033675622885851E-53</v>
      </c>
    </row>
    <row r="1734" spans="4:6" x14ac:dyDescent="0.25">
      <c r="D1734">
        <f t="shared" ref="D1734:D1797" si="102">+D1733+1</f>
        <v>1731</v>
      </c>
      <c r="E1734" s="187">
        <f t="shared" ref="E1734:E1797" si="103">+E1733</f>
        <v>120000</v>
      </c>
      <c r="F1734" s="187">
        <f t="shared" ref="F1734:F1797" si="104">E1734/(1+$B$5)^D1734</f>
        <v>1.6697847798968376E-53</v>
      </c>
    </row>
    <row r="1735" spans="4:6" x14ac:dyDescent="0.25">
      <c r="D1735">
        <f t="shared" si="102"/>
        <v>1732</v>
      </c>
      <c r="E1735" s="187">
        <f t="shared" si="103"/>
        <v>120000</v>
      </c>
      <c r="F1735" s="187">
        <f t="shared" si="104"/>
        <v>1.5460970184229977E-53</v>
      </c>
    </row>
    <row r="1736" spans="4:6" x14ac:dyDescent="0.25">
      <c r="D1736">
        <f t="shared" si="102"/>
        <v>1733</v>
      </c>
      <c r="E1736" s="187">
        <f t="shared" si="103"/>
        <v>120000</v>
      </c>
      <c r="F1736" s="187">
        <f t="shared" si="104"/>
        <v>1.4315713133546278E-53</v>
      </c>
    </row>
    <row r="1737" spans="4:6" x14ac:dyDescent="0.25">
      <c r="D1737">
        <f t="shared" si="102"/>
        <v>1734</v>
      </c>
      <c r="E1737" s="187">
        <f t="shared" si="103"/>
        <v>120000</v>
      </c>
      <c r="F1737" s="187">
        <f t="shared" si="104"/>
        <v>1.3255289938468774E-53</v>
      </c>
    </row>
    <row r="1738" spans="4:6" x14ac:dyDescent="0.25">
      <c r="D1738">
        <f t="shared" si="102"/>
        <v>1735</v>
      </c>
      <c r="E1738" s="187">
        <f t="shared" si="103"/>
        <v>120000</v>
      </c>
      <c r="F1738" s="187">
        <f t="shared" si="104"/>
        <v>1.2273416609693309E-53</v>
      </c>
    </row>
    <row r="1739" spans="4:6" x14ac:dyDescent="0.25">
      <c r="D1739">
        <f t="shared" si="102"/>
        <v>1736</v>
      </c>
      <c r="E1739" s="187">
        <f t="shared" si="103"/>
        <v>120000</v>
      </c>
      <c r="F1739" s="187">
        <f t="shared" si="104"/>
        <v>1.1364274638604913E-53</v>
      </c>
    </row>
    <row r="1740" spans="4:6" x14ac:dyDescent="0.25">
      <c r="D1740">
        <f t="shared" si="102"/>
        <v>1737</v>
      </c>
      <c r="E1740" s="187">
        <f t="shared" si="103"/>
        <v>120000</v>
      </c>
      <c r="F1740" s="187">
        <f t="shared" si="104"/>
        <v>1.0522476517226771E-53</v>
      </c>
    </row>
    <row r="1741" spans="4:6" x14ac:dyDescent="0.25">
      <c r="D1741">
        <f t="shared" si="102"/>
        <v>1738</v>
      </c>
      <c r="E1741" s="187">
        <f t="shared" si="103"/>
        <v>120000</v>
      </c>
      <c r="F1741" s="187">
        <f t="shared" si="104"/>
        <v>9.7430338122470093E-54</v>
      </c>
    </row>
    <row r="1742" spans="4:6" x14ac:dyDescent="0.25">
      <c r="D1742">
        <f t="shared" si="102"/>
        <v>1739</v>
      </c>
      <c r="E1742" s="187">
        <f t="shared" si="103"/>
        <v>120000</v>
      </c>
      <c r="F1742" s="187">
        <f t="shared" si="104"/>
        <v>9.0213276039324162E-54</v>
      </c>
    </row>
    <row r="1743" spans="4:6" x14ac:dyDescent="0.25">
      <c r="D1743">
        <f t="shared" si="102"/>
        <v>1740</v>
      </c>
      <c r="E1743" s="187">
        <f t="shared" si="103"/>
        <v>120000</v>
      </c>
      <c r="F1743" s="187">
        <f t="shared" si="104"/>
        <v>8.3530811147522385E-54</v>
      </c>
    </row>
    <row r="1744" spans="4:6" x14ac:dyDescent="0.25">
      <c r="D1744">
        <f t="shared" si="102"/>
        <v>1741</v>
      </c>
      <c r="E1744" s="187">
        <f t="shared" si="103"/>
        <v>120000</v>
      </c>
      <c r="F1744" s="187">
        <f t="shared" si="104"/>
        <v>7.7343343655113313E-54</v>
      </c>
    </row>
    <row r="1745" spans="4:6" x14ac:dyDescent="0.25">
      <c r="D1745">
        <f t="shared" si="102"/>
        <v>1742</v>
      </c>
      <c r="E1745" s="187">
        <f t="shared" si="103"/>
        <v>120000</v>
      </c>
      <c r="F1745" s="187">
        <f t="shared" si="104"/>
        <v>7.1614207088067864E-54</v>
      </c>
    </row>
    <row r="1746" spans="4:6" x14ac:dyDescent="0.25">
      <c r="D1746">
        <f t="shared" si="102"/>
        <v>1743</v>
      </c>
      <c r="E1746" s="187">
        <f t="shared" si="103"/>
        <v>120000</v>
      </c>
      <c r="F1746" s="187">
        <f t="shared" si="104"/>
        <v>6.6309451007470252E-54</v>
      </c>
    </row>
    <row r="1747" spans="4:6" x14ac:dyDescent="0.25">
      <c r="D1747">
        <f t="shared" si="102"/>
        <v>1744</v>
      </c>
      <c r="E1747" s="187">
        <f t="shared" si="103"/>
        <v>120000</v>
      </c>
      <c r="F1747" s="187">
        <f t="shared" si="104"/>
        <v>6.1397639821731711E-54</v>
      </c>
    </row>
    <row r="1748" spans="4:6" x14ac:dyDescent="0.25">
      <c r="D1748">
        <f t="shared" si="102"/>
        <v>1745</v>
      </c>
      <c r="E1748" s="187">
        <f t="shared" si="103"/>
        <v>120000</v>
      </c>
      <c r="F1748" s="187">
        <f t="shared" si="104"/>
        <v>5.6849666501603441E-54</v>
      </c>
    </row>
    <row r="1749" spans="4:6" x14ac:dyDescent="0.25">
      <c r="D1749">
        <f t="shared" si="102"/>
        <v>1746</v>
      </c>
      <c r="E1749" s="187">
        <f t="shared" si="103"/>
        <v>120000</v>
      </c>
      <c r="F1749" s="187">
        <f t="shared" si="104"/>
        <v>5.263858009407724E-54</v>
      </c>
    </row>
    <row r="1750" spans="4:6" x14ac:dyDescent="0.25">
      <c r="D1750">
        <f t="shared" si="102"/>
        <v>1747</v>
      </c>
      <c r="E1750" s="187">
        <f t="shared" si="103"/>
        <v>120000</v>
      </c>
      <c r="F1750" s="187">
        <f t="shared" si="104"/>
        <v>4.8739426013034478E-54</v>
      </c>
    </row>
    <row r="1751" spans="4:6" x14ac:dyDescent="0.25">
      <c r="D1751">
        <f>+D1750+1</f>
        <v>1748</v>
      </c>
      <c r="E1751" s="187">
        <f t="shared" si="103"/>
        <v>120000</v>
      </c>
      <c r="F1751" s="187">
        <f t="shared" si="104"/>
        <v>4.5129098160217111E-54</v>
      </c>
    </row>
    <row r="1752" spans="4:6" x14ac:dyDescent="0.25">
      <c r="D1752">
        <f t="shared" si="102"/>
        <v>1749</v>
      </c>
      <c r="E1752" s="187">
        <f t="shared" si="103"/>
        <v>120000</v>
      </c>
      <c r="F1752" s="187">
        <f t="shared" si="104"/>
        <v>4.1786202000201023E-54</v>
      </c>
    </row>
    <row r="1753" spans="4:6" x14ac:dyDescent="0.25">
      <c r="D1753">
        <f t="shared" si="102"/>
        <v>1750</v>
      </c>
      <c r="E1753" s="187">
        <f t="shared" si="103"/>
        <v>120000</v>
      </c>
      <c r="F1753" s="187">
        <f t="shared" si="104"/>
        <v>3.8690927777963916E-54</v>
      </c>
    </row>
    <row r="1754" spans="4:6" x14ac:dyDescent="0.25">
      <c r="D1754">
        <f t="shared" si="102"/>
        <v>1751</v>
      </c>
      <c r="E1754" s="187">
        <f t="shared" si="103"/>
        <v>120000</v>
      </c>
      <c r="F1754" s="187">
        <f t="shared" si="104"/>
        <v>3.5824933127744365E-54</v>
      </c>
    </row>
    <row r="1755" spans="4:6" x14ac:dyDescent="0.25">
      <c r="D1755">
        <f t="shared" si="102"/>
        <v>1752</v>
      </c>
      <c r="E1755" s="187">
        <f t="shared" si="103"/>
        <v>120000</v>
      </c>
      <c r="F1755" s="187">
        <f t="shared" si="104"/>
        <v>3.3171234377541076E-54</v>
      </c>
    </row>
    <row r="1756" spans="4:6" x14ac:dyDescent="0.25">
      <c r="D1756">
        <f t="shared" si="102"/>
        <v>1753</v>
      </c>
      <c r="E1756" s="187">
        <f t="shared" si="103"/>
        <v>120000</v>
      </c>
      <c r="F1756" s="187">
        <f t="shared" si="104"/>
        <v>3.0714105905130623E-54</v>
      </c>
    </row>
    <row r="1757" spans="4:6" x14ac:dyDescent="0.25">
      <c r="D1757">
        <f t="shared" si="102"/>
        <v>1754</v>
      </c>
      <c r="E1757" s="187">
        <f t="shared" si="103"/>
        <v>120000</v>
      </c>
      <c r="F1757" s="187">
        <f t="shared" si="104"/>
        <v>2.8438986949195019E-54</v>
      </c>
    </row>
    <row r="1758" spans="4:6" x14ac:dyDescent="0.25">
      <c r="D1758">
        <f t="shared" si="102"/>
        <v>1755</v>
      </c>
      <c r="E1758" s="187">
        <f t="shared" si="103"/>
        <v>120000</v>
      </c>
      <c r="F1758" s="187">
        <f t="shared" si="104"/>
        <v>2.6332395323328726E-54</v>
      </c>
    </row>
    <row r="1759" spans="4:6" x14ac:dyDescent="0.25">
      <c r="D1759">
        <f t="shared" si="102"/>
        <v>1756</v>
      </c>
      <c r="E1759" s="187">
        <f t="shared" si="103"/>
        <v>120000</v>
      </c>
      <c r="F1759" s="187">
        <f t="shared" si="104"/>
        <v>2.4381847521600672E-54</v>
      </c>
    </row>
    <row r="1760" spans="4:6" x14ac:dyDescent="0.25">
      <c r="D1760">
        <f t="shared" si="102"/>
        <v>1757</v>
      </c>
      <c r="E1760" s="187">
        <f t="shared" si="103"/>
        <v>120000</v>
      </c>
      <c r="F1760" s="187">
        <f t="shared" si="104"/>
        <v>2.2575784742222844E-54</v>
      </c>
    </row>
    <row r="1761" spans="4:6" x14ac:dyDescent="0.25">
      <c r="D1761">
        <f t="shared" si="102"/>
        <v>1758</v>
      </c>
      <c r="E1761" s="187">
        <f t="shared" si="103"/>
        <v>120000</v>
      </c>
      <c r="F1761" s="187">
        <f t="shared" si="104"/>
        <v>2.0903504390947072E-54</v>
      </c>
    </row>
    <row r="1762" spans="4:6" x14ac:dyDescent="0.25">
      <c r="D1762">
        <f t="shared" si="102"/>
        <v>1759</v>
      </c>
      <c r="E1762" s="187">
        <f t="shared" si="103"/>
        <v>120000</v>
      </c>
      <c r="F1762" s="187">
        <f t="shared" si="104"/>
        <v>1.9355096658284324E-54</v>
      </c>
    </row>
    <row r="1763" spans="4:6" x14ac:dyDescent="0.25">
      <c r="D1763">
        <f t="shared" si="102"/>
        <v>1760</v>
      </c>
      <c r="E1763" s="187">
        <f t="shared" si="103"/>
        <v>120000</v>
      </c>
      <c r="F1763" s="187">
        <f t="shared" si="104"/>
        <v>1.7921385794707707E-54</v>
      </c>
    </row>
    <row r="1764" spans="4:6" x14ac:dyDescent="0.25">
      <c r="D1764">
        <f t="shared" si="102"/>
        <v>1761</v>
      </c>
      <c r="E1764" s="187">
        <f t="shared" si="103"/>
        <v>120000</v>
      </c>
      <c r="F1764" s="187">
        <f t="shared" si="104"/>
        <v>1.6593875735840473E-54</v>
      </c>
    </row>
    <row r="1765" spans="4:6" x14ac:dyDescent="0.25">
      <c r="D1765">
        <f t="shared" si="102"/>
        <v>1762</v>
      </c>
      <c r="E1765" s="187">
        <f t="shared" si="103"/>
        <v>120000</v>
      </c>
      <c r="F1765" s="187">
        <f t="shared" si="104"/>
        <v>1.5364699755407845E-54</v>
      </c>
    </row>
    <row r="1766" spans="4:6" x14ac:dyDescent="0.25">
      <c r="D1766">
        <f t="shared" si="102"/>
        <v>1763</v>
      </c>
      <c r="E1766" s="187">
        <f t="shared" si="103"/>
        <v>120000</v>
      </c>
      <c r="F1766" s="187">
        <f t="shared" si="104"/>
        <v>1.422657384759985E-54</v>
      </c>
    </row>
    <row r="1767" spans="4:6" x14ac:dyDescent="0.25">
      <c r="D1767">
        <f t="shared" si="102"/>
        <v>1764</v>
      </c>
      <c r="E1767" s="187">
        <f t="shared" si="103"/>
        <v>120000</v>
      </c>
      <c r="F1767" s="187">
        <f t="shared" si="104"/>
        <v>1.3172753562592452E-54</v>
      </c>
    </row>
    <row r="1768" spans="4:6" x14ac:dyDescent="0.25">
      <c r="D1768">
        <f t="shared" si="102"/>
        <v>1765</v>
      </c>
      <c r="E1768" s="187">
        <f t="shared" si="103"/>
        <v>120000</v>
      </c>
      <c r="F1768" s="187">
        <f t="shared" si="104"/>
        <v>1.2196994039437457E-54</v>
      </c>
    </row>
    <row r="1769" spans="4:6" x14ac:dyDescent="0.25">
      <c r="D1769">
        <f>+D1768+1</f>
        <v>1766</v>
      </c>
      <c r="E1769" s="187">
        <f t="shared" si="103"/>
        <v>120000</v>
      </c>
      <c r="F1769" s="187">
        <f t="shared" si="104"/>
        <v>1.1293512999479125E-54</v>
      </c>
    </row>
    <row r="1770" spans="4:6" x14ac:dyDescent="0.25">
      <c r="D1770">
        <f t="shared" si="102"/>
        <v>1767</v>
      </c>
      <c r="E1770" s="187">
        <f t="shared" si="103"/>
        <v>120000</v>
      </c>
      <c r="F1770" s="187">
        <f t="shared" si="104"/>
        <v>1.0456956480999192E-54</v>
      </c>
    </row>
    <row r="1771" spans="4:6" x14ac:dyDescent="0.25">
      <c r="D1771">
        <f t="shared" si="102"/>
        <v>1768</v>
      </c>
      <c r="E1771" s="187">
        <f t="shared" si="103"/>
        <v>120000</v>
      </c>
      <c r="F1771" s="187">
        <f t="shared" si="104"/>
        <v>9.6823671120362877E-55</v>
      </c>
    </row>
    <row r="1772" spans="4:6" x14ac:dyDescent="0.25">
      <c r="D1772">
        <f t="shared" si="102"/>
        <v>1769</v>
      </c>
      <c r="E1772" s="187">
        <f t="shared" si="103"/>
        <v>120000</v>
      </c>
      <c r="F1772" s="187">
        <f t="shared" si="104"/>
        <v>8.9651547333669314E-55</v>
      </c>
    </row>
    <row r="1773" spans="4:6" x14ac:dyDescent="0.25">
      <c r="D1773">
        <f t="shared" si="102"/>
        <v>1770</v>
      </c>
      <c r="E1773" s="187">
        <f t="shared" si="103"/>
        <v>120000</v>
      </c>
      <c r="F1773" s="187">
        <f t="shared" si="104"/>
        <v>8.3010691975619753E-55</v>
      </c>
    </row>
    <row r="1774" spans="4:6" x14ac:dyDescent="0.25">
      <c r="D1774">
        <f t="shared" si="102"/>
        <v>1771</v>
      </c>
      <c r="E1774" s="187">
        <f t="shared" si="103"/>
        <v>120000</v>
      </c>
      <c r="F1774" s="187">
        <f t="shared" si="104"/>
        <v>7.6861751829277555E-55</v>
      </c>
    </row>
    <row r="1775" spans="4:6" x14ac:dyDescent="0.25">
      <c r="D1775">
        <f t="shared" si="102"/>
        <v>1772</v>
      </c>
      <c r="E1775" s="187">
        <f t="shared" si="103"/>
        <v>120000</v>
      </c>
      <c r="F1775" s="187">
        <f t="shared" si="104"/>
        <v>7.1168288730812526E-55</v>
      </c>
    </row>
    <row r="1776" spans="4:6" x14ac:dyDescent="0.25">
      <c r="D1776">
        <f t="shared" si="102"/>
        <v>1773</v>
      </c>
      <c r="E1776" s="187">
        <f t="shared" si="103"/>
        <v>120000</v>
      </c>
      <c r="F1776" s="187">
        <f t="shared" si="104"/>
        <v>6.5896563639641236E-55</v>
      </c>
    </row>
    <row r="1777" spans="4:6" x14ac:dyDescent="0.25">
      <c r="D1777">
        <f t="shared" si="102"/>
        <v>1774</v>
      </c>
      <c r="E1777" s="187">
        <f t="shared" si="103"/>
        <v>120000</v>
      </c>
      <c r="F1777" s="187">
        <f t="shared" si="104"/>
        <v>6.10153367033715E-55</v>
      </c>
    </row>
    <row r="1778" spans="4:6" x14ac:dyDescent="0.25">
      <c r="D1778">
        <f t="shared" si="102"/>
        <v>1775</v>
      </c>
      <c r="E1778" s="187">
        <f t="shared" si="103"/>
        <v>120000</v>
      </c>
      <c r="F1778" s="187">
        <f t="shared" si="104"/>
        <v>5.6495682132751385E-55</v>
      </c>
    </row>
    <row r="1779" spans="4:6" x14ac:dyDescent="0.25">
      <c r="D1779">
        <f t="shared" si="102"/>
        <v>1776</v>
      </c>
      <c r="E1779" s="187">
        <f t="shared" si="103"/>
        <v>120000</v>
      </c>
      <c r="F1779" s="187">
        <f t="shared" si="104"/>
        <v>5.2310816789584607E-55</v>
      </c>
    </row>
    <row r="1780" spans="4:6" x14ac:dyDescent="0.25">
      <c r="D1780">
        <f t="shared" si="102"/>
        <v>1777</v>
      </c>
      <c r="E1780" s="187">
        <f t="shared" si="103"/>
        <v>120000</v>
      </c>
      <c r="F1780" s="187">
        <f t="shared" si="104"/>
        <v>4.8435941471837604E-55</v>
      </c>
    </row>
    <row r="1781" spans="4:6" x14ac:dyDescent="0.25">
      <c r="D1781">
        <f t="shared" si="102"/>
        <v>1778</v>
      </c>
      <c r="E1781" s="187">
        <f t="shared" si="103"/>
        <v>120000</v>
      </c>
      <c r="F1781" s="187">
        <f t="shared" si="104"/>
        <v>4.4848093955405185E-55</v>
      </c>
    </row>
    <row r="1782" spans="4:6" x14ac:dyDescent="0.25">
      <c r="D1782">
        <f t="shared" si="102"/>
        <v>1779</v>
      </c>
      <c r="E1782" s="187">
        <f t="shared" si="103"/>
        <v>120000</v>
      </c>
      <c r="F1782" s="187">
        <f t="shared" si="104"/>
        <v>4.1526012921671468E-55</v>
      </c>
    </row>
    <row r="1783" spans="4:6" x14ac:dyDescent="0.25">
      <c r="D1783">
        <f t="shared" si="102"/>
        <v>1780</v>
      </c>
      <c r="E1783" s="187">
        <f t="shared" si="103"/>
        <v>120000</v>
      </c>
      <c r="F1783" s="187">
        <f t="shared" si="104"/>
        <v>3.8450011964510614E-55</v>
      </c>
    </row>
    <row r="1784" spans="4:6" x14ac:dyDescent="0.25">
      <c r="D1784">
        <f t="shared" si="102"/>
        <v>1781</v>
      </c>
      <c r="E1784" s="187">
        <f t="shared" si="103"/>
        <v>120000</v>
      </c>
      <c r="F1784" s="187">
        <f t="shared" si="104"/>
        <v>3.5601862930102424E-55</v>
      </c>
    </row>
    <row r="1785" spans="4:6" x14ac:dyDescent="0.25">
      <c r="D1785">
        <f t="shared" si="102"/>
        <v>1782</v>
      </c>
      <c r="E1785" s="187">
        <f t="shared" si="103"/>
        <v>120000</v>
      </c>
      <c r="F1785" s="187">
        <f t="shared" si="104"/>
        <v>3.2964687898242981E-55</v>
      </c>
    </row>
    <row r="1786" spans="4:6" x14ac:dyDescent="0.25">
      <c r="D1786">
        <f t="shared" si="102"/>
        <v>1783</v>
      </c>
      <c r="E1786" s="187">
        <f t="shared" si="103"/>
        <v>120000</v>
      </c>
      <c r="F1786" s="187">
        <f t="shared" si="104"/>
        <v>3.0522859165039797E-55</v>
      </c>
    </row>
    <row r="1787" spans="4:6" x14ac:dyDescent="0.25">
      <c r="D1787">
        <f>+D1786+1</f>
        <v>1784</v>
      </c>
      <c r="E1787" s="187">
        <f t="shared" si="103"/>
        <v>120000</v>
      </c>
      <c r="F1787" s="187">
        <f t="shared" si="104"/>
        <v>2.8261906634296106E-55</v>
      </c>
    </row>
    <row r="1788" spans="4:6" x14ac:dyDescent="0.25">
      <c r="D1788">
        <f t="shared" si="102"/>
        <v>1785</v>
      </c>
      <c r="E1788" s="187">
        <f t="shared" si="103"/>
        <v>120000</v>
      </c>
      <c r="F1788" s="187">
        <f t="shared" si="104"/>
        <v>2.6168432068792689E-55</v>
      </c>
    </row>
    <row r="1789" spans="4:6" x14ac:dyDescent="0.25">
      <c r="D1789">
        <f t="shared" si="102"/>
        <v>1786</v>
      </c>
      <c r="E1789" s="187">
        <f t="shared" si="103"/>
        <v>120000</v>
      </c>
      <c r="F1789" s="187">
        <f t="shared" si="104"/>
        <v>2.4230029693326568E-55</v>
      </c>
    </row>
    <row r="1790" spans="4:6" x14ac:dyDescent="0.25">
      <c r="D1790">
        <f t="shared" si="102"/>
        <v>1787</v>
      </c>
      <c r="E1790" s="187">
        <f t="shared" si="103"/>
        <v>120000</v>
      </c>
      <c r="F1790" s="187">
        <f t="shared" si="104"/>
        <v>2.2435212679006076E-55</v>
      </c>
    </row>
    <row r="1791" spans="4:6" x14ac:dyDescent="0.25">
      <c r="D1791">
        <f t="shared" si="102"/>
        <v>1788</v>
      </c>
      <c r="E1791" s="187">
        <f t="shared" si="103"/>
        <v>120000</v>
      </c>
      <c r="F1791" s="187">
        <f t="shared" si="104"/>
        <v>2.0773345073153775E-55</v>
      </c>
    </row>
    <row r="1792" spans="4:6" x14ac:dyDescent="0.25">
      <c r="D1792">
        <f t="shared" si="102"/>
        <v>1789</v>
      </c>
      <c r="E1792" s="187">
        <f t="shared" si="103"/>
        <v>120000</v>
      </c>
      <c r="F1792" s="187">
        <f t="shared" si="104"/>
        <v>1.9234578771438681E-55</v>
      </c>
    </row>
    <row r="1793" spans="4:6" x14ac:dyDescent="0.25">
      <c r="D1793">
        <f t="shared" si="102"/>
        <v>1790</v>
      </c>
      <c r="E1793" s="187">
        <f t="shared" si="103"/>
        <v>120000</v>
      </c>
      <c r="F1793" s="187">
        <f t="shared" si="104"/>
        <v>1.7809795158739516E-55</v>
      </c>
    </row>
    <row r="1794" spans="4:6" x14ac:dyDescent="0.25">
      <c r="D1794">
        <f t="shared" si="102"/>
        <v>1791</v>
      </c>
      <c r="E1794" s="187">
        <f t="shared" si="103"/>
        <v>120000</v>
      </c>
      <c r="F1794" s="187">
        <f t="shared" si="104"/>
        <v>1.6490551072906953E-55</v>
      </c>
    </row>
    <row r="1795" spans="4:6" x14ac:dyDescent="0.25">
      <c r="D1795">
        <f t="shared" si="102"/>
        <v>1792</v>
      </c>
      <c r="E1795" s="187">
        <f t="shared" si="103"/>
        <v>120000</v>
      </c>
      <c r="F1795" s="187">
        <f t="shared" si="104"/>
        <v>1.5269028771210143E-55</v>
      </c>
    </row>
    <row r="1796" spans="4:6" x14ac:dyDescent="0.25">
      <c r="D1796">
        <f t="shared" si="102"/>
        <v>1793</v>
      </c>
      <c r="E1796" s="187">
        <f t="shared" si="103"/>
        <v>120000</v>
      </c>
      <c r="F1796" s="187">
        <f t="shared" si="104"/>
        <v>1.4137989602972353E-55</v>
      </c>
    </row>
    <row r="1797" spans="4:6" x14ac:dyDescent="0.25">
      <c r="D1797">
        <f t="shared" si="102"/>
        <v>1794</v>
      </c>
      <c r="E1797" s="187">
        <f t="shared" si="103"/>
        <v>120000</v>
      </c>
      <c r="F1797" s="187">
        <f t="shared" si="104"/>
        <v>1.3090731113863291E-55</v>
      </c>
    </row>
    <row r="1798" spans="4:6" x14ac:dyDescent="0.25">
      <c r="D1798">
        <f t="shared" ref="D1798:D1804" si="105">+D1797+1</f>
        <v>1795</v>
      </c>
      <c r="E1798" s="187">
        <f t="shared" ref="E1798:E1861" si="106">+E1797</f>
        <v>120000</v>
      </c>
      <c r="F1798" s="187">
        <f t="shared" ref="F1798:F1861" si="107">E1798/(1+$B$5)^D1798</f>
        <v>1.2121047327651195E-55</v>
      </c>
    </row>
    <row r="1799" spans="4:6" x14ac:dyDescent="0.25">
      <c r="D1799">
        <f t="shared" si="105"/>
        <v>1796</v>
      </c>
      <c r="E1799" s="187">
        <f t="shared" si="106"/>
        <v>120000</v>
      </c>
      <c r="F1799" s="187">
        <f t="shared" si="107"/>
        <v>1.1223191970047401E-55</v>
      </c>
    </row>
    <row r="1800" spans="4:6" x14ac:dyDescent="0.25">
      <c r="D1800">
        <f t="shared" si="105"/>
        <v>1797</v>
      </c>
      <c r="E1800" s="187">
        <f t="shared" si="106"/>
        <v>120000</v>
      </c>
      <c r="F1800" s="187">
        <f t="shared" si="107"/>
        <v>1.0391844416710556E-55</v>
      </c>
    </row>
    <row r="1801" spans="4:6" x14ac:dyDescent="0.25">
      <c r="D1801">
        <f t="shared" si="105"/>
        <v>1798</v>
      </c>
      <c r="E1801" s="187">
        <f t="shared" si="106"/>
        <v>120000</v>
      </c>
      <c r="F1801" s="187">
        <f t="shared" si="107"/>
        <v>9.622078163620885E-56</v>
      </c>
    </row>
    <row r="1802" spans="4:6" x14ac:dyDescent="0.25">
      <c r="D1802">
        <f t="shared" si="105"/>
        <v>1799</v>
      </c>
      <c r="E1802" s="187">
        <f t="shared" si="106"/>
        <v>120000</v>
      </c>
      <c r="F1802" s="187">
        <f t="shared" si="107"/>
        <v>8.9093316329822986E-56</v>
      </c>
    </row>
    <row r="1803" spans="4:6" x14ac:dyDescent="0.25">
      <c r="D1803">
        <f t="shared" si="105"/>
        <v>1800</v>
      </c>
      <c r="E1803" s="187">
        <f t="shared" si="106"/>
        <v>120000</v>
      </c>
      <c r="F1803" s="187">
        <f t="shared" si="107"/>
        <v>8.2493811416502778E-56</v>
      </c>
    </row>
    <row r="1804" spans="4:6" x14ac:dyDescent="0.25">
      <c r="D1804">
        <f t="shared" si="105"/>
        <v>1801</v>
      </c>
      <c r="E1804" s="187">
        <f t="shared" si="106"/>
        <v>120000</v>
      </c>
      <c r="F1804" s="187">
        <f t="shared" si="107"/>
        <v>7.6383158718984046E-56</v>
      </c>
    </row>
    <row r="1805" spans="4:6" x14ac:dyDescent="0.25">
      <c r="D1805">
        <f>+D1804+1</f>
        <v>1802</v>
      </c>
      <c r="E1805" s="187">
        <f t="shared" si="106"/>
        <v>120000</v>
      </c>
      <c r="F1805" s="187">
        <f t="shared" si="107"/>
        <v>7.072514696202226E-56</v>
      </c>
    </row>
    <row r="1806" spans="4:6" x14ac:dyDescent="0.25">
      <c r="D1806">
        <f t="shared" ref="D1806:D1869" si="108">+D1805+1</f>
        <v>1803</v>
      </c>
      <c r="E1806" s="187">
        <f t="shared" si="106"/>
        <v>120000</v>
      </c>
      <c r="F1806" s="187">
        <f t="shared" si="107"/>
        <v>6.5486247187057654E-56</v>
      </c>
    </row>
    <row r="1807" spans="4:6" x14ac:dyDescent="0.25">
      <c r="D1807">
        <f t="shared" si="108"/>
        <v>1804</v>
      </c>
      <c r="E1807" s="187">
        <f t="shared" si="106"/>
        <v>120000</v>
      </c>
      <c r="F1807" s="187">
        <f t="shared" si="107"/>
        <v>6.0635414062090422E-56</v>
      </c>
    </row>
    <row r="1808" spans="4:6" x14ac:dyDescent="0.25">
      <c r="D1808">
        <f t="shared" si="108"/>
        <v>1805</v>
      </c>
      <c r="E1808" s="187">
        <f t="shared" si="106"/>
        <v>120000</v>
      </c>
      <c r="F1808" s="187">
        <f t="shared" si="107"/>
        <v>5.6143901909342973E-56</v>
      </c>
    </row>
    <row r="1809" spans="4:6" x14ac:dyDescent="0.25">
      <c r="D1809">
        <f t="shared" si="108"/>
        <v>1806</v>
      </c>
      <c r="E1809" s="187">
        <f t="shared" si="106"/>
        <v>120000</v>
      </c>
      <c r="F1809" s="187">
        <f t="shared" si="107"/>
        <v>5.1985094360502745E-56</v>
      </c>
    </row>
    <row r="1810" spans="4:6" x14ac:dyDescent="0.25">
      <c r="D1810">
        <f t="shared" si="108"/>
        <v>1807</v>
      </c>
      <c r="E1810" s="187">
        <f t="shared" si="106"/>
        <v>120000</v>
      </c>
      <c r="F1810" s="187">
        <f t="shared" si="107"/>
        <v>4.813434663009513E-56</v>
      </c>
    </row>
    <row r="1811" spans="4:6" x14ac:dyDescent="0.25">
      <c r="D1811">
        <f t="shared" si="108"/>
        <v>1808</v>
      </c>
      <c r="E1811" s="187">
        <f t="shared" si="106"/>
        <v>120000</v>
      </c>
      <c r="F1811" s="187">
        <f t="shared" si="107"/>
        <v>4.4568839472310308E-56</v>
      </c>
    </row>
    <row r="1812" spans="4:6" x14ac:dyDescent="0.25">
      <c r="D1812">
        <f t="shared" si="108"/>
        <v>1809</v>
      </c>
      <c r="E1812" s="187">
        <f t="shared" si="106"/>
        <v>120000</v>
      </c>
      <c r="F1812" s="187">
        <f t="shared" si="107"/>
        <v>4.1267443955842881E-56</v>
      </c>
    </row>
    <row r="1813" spans="4:6" x14ac:dyDescent="0.25">
      <c r="D1813">
        <f t="shared" si="108"/>
        <v>1810</v>
      </c>
      <c r="E1813" s="187">
        <f t="shared" si="106"/>
        <v>120000</v>
      </c>
      <c r="F1813" s="187">
        <f t="shared" si="107"/>
        <v>3.8210596255410071E-56</v>
      </c>
    </row>
    <row r="1814" spans="4:6" x14ac:dyDescent="0.25">
      <c r="D1814">
        <f t="shared" si="108"/>
        <v>1811</v>
      </c>
      <c r="E1814" s="187">
        <f t="shared" si="106"/>
        <v>120000</v>
      </c>
      <c r="F1814" s="187">
        <f t="shared" si="107"/>
        <v>3.5380181717972283E-56</v>
      </c>
    </row>
    <row r="1815" spans="4:6" x14ac:dyDescent="0.25">
      <c r="D1815">
        <f t="shared" si="108"/>
        <v>1812</v>
      </c>
      <c r="E1815" s="187">
        <f t="shared" si="106"/>
        <v>120000</v>
      </c>
      <c r="F1815" s="187">
        <f t="shared" si="107"/>
        <v>3.2759427516641007E-56</v>
      </c>
    </row>
    <row r="1816" spans="4:6" x14ac:dyDescent="0.25">
      <c r="D1816">
        <f t="shared" si="108"/>
        <v>1813</v>
      </c>
      <c r="E1816" s="187">
        <f t="shared" si="106"/>
        <v>120000</v>
      </c>
      <c r="F1816" s="187">
        <f t="shared" si="107"/>
        <v>3.0332803256149077E-56</v>
      </c>
    </row>
    <row r="1817" spans="4:6" x14ac:dyDescent="0.25">
      <c r="D1817">
        <f t="shared" si="108"/>
        <v>1814</v>
      </c>
      <c r="E1817" s="187">
        <f t="shared" si="106"/>
        <v>120000</v>
      </c>
      <c r="F1817" s="187">
        <f t="shared" si="107"/>
        <v>2.8085928940878773E-56</v>
      </c>
    </row>
    <row r="1818" spans="4:6" x14ac:dyDescent="0.25">
      <c r="D1818">
        <f t="shared" si="108"/>
        <v>1815</v>
      </c>
      <c r="E1818" s="187">
        <f t="shared" si="106"/>
        <v>120000</v>
      </c>
      <c r="F1818" s="187">
        <f t="shared" si="107"/>
        <v>2.6005489760072933E-56</v>
      </c>
    </row>
    <row r="1819" spans="4:6" x14ac:dyDescent="0.25">
      <c r="D1819">
        <f t="shared" si="108"/>
        <v>1816</v>
      </c>
      <c r="E1819" s="187">
        <f t="shared" si="106"/>
        <v>120000</v>
      </c>
      <c r="F1819" s="187">
        <f t="shared" si="107"/>
        <v>2.4079157185252721E-56</v>
      </c>
    </row>
    <row r="1820" spans="4:6" x14ac:dyDescent="0.25">
      <c r="D1820">
        <f t="shared" si="108"/>
        <v>1817</v>
      </c>
      <c r="E1820" s="187">
        <f t="shared" si="106"/>
        <v>120000</v>
      </c>
      <c r="F1820" s="187">
        <f t="shared" si="107"/>
        <v>2.2295515912271035E-56</v>
      </c>
    </row>
    <row r="1821" spans="4:6" x14ac:dyDescent="0.25">
      <c r="D1821">
        <f t="shared" si="108"/>
        <v>1818</v>
      </c>
      <c r="E1821" s="187">
        <f t="shared" si="106"/>
        <v>120000</v>
      </c>
      <c r="F1821" s="187">
        <f t="shared" si="107"/>
        <v>2.0643996215065775E-56</v>
      </c>
    </row>
    <row r="1822" spans="4:6" x14ac:dyDescent="0.25">
      <c r="D1822">
        <f t="shared" si="108"/>
        <v>1819</v>
      </c>
      <c r="E1822" s="187">
        <f t="shared" si="106"/>
        <v>120000</v>
      </c>
      <c r="F1822" s="187">
        <f t="shared" si="107"/>
        <v>1.9114811310246082E-56</v>
      </c>
    </row>
    <row r="1823" spans="4:6" x14ac:dyDescent="0.25">
      <c r="D1823">
        <f>+D1822+1</f>
        <v>1820</v>
      </c>
      <c r="E1823" s="187">
        <f t="shared" si="106"/>
        <v>120000</v>
      </c>
      <c r="F1823" s="187">
        <f t="shared" si="107"/>
        <v>1.7698899361338968E-56</v>
      </c>
    </row>
    <row r="1824" spans="4:6" x14ac:dyDescent="0.25">
      <c r="D1824">
        <f t="shared" si="108"/>
        <v>1821</v>
      </c>
      <c r="E1824" s="187">
        <f t="shared" si="106"/>
        <v>120000</v>
      </c>
      <c r="F1824" s="187">
        <f t="shared" si="107"/>
        <v>1.6387869779017561E-56</v>
      </c>
    </row>
    <row r="1825" spans="4:6" x14ac:dyDescent="0.25">
      <c r="D1825">
        <f t="shared" si="108"/>
        <v>1822</v>
      </c>
      <c r="E1825" s="187">
        <f t="shared" si="106"/>
        <v>120000</v>
      </c>
      <c r="F1825" s="187">
        <f t="shared" si="107"/>
        <v>1.5173953499090332E-56</v>
      </c>
    </row>
    <row r="1826" spans="4:6" x14ac:dyDescent="0.25">
      <c r="D1826">
        <f t="shared" si="108"/>
        <v>1823</v>
      </c>
      <c r="E1826" s="187">
        <f t="shared" si="106"/>
        <v>120000</v>
      </c>
      <c r="F1826" s="187">
        <f t="shared" si="107"/>
        <v>1.4049956943602158E-56</v>
      </c>
    </row>
    <row r="1827" spans="4:6" x14ac:dyDescent="0.25">
      <c r="D1827">
        <f t="shared" si="108"/>
        <v>1824</v>
      </c>
      <c r="E1827" s="187">
        <f t="shared" si="106"/>
        <v>120000</v>
      </c>
      <c r="F1827" s="187">
        <f t="shared" si="107"/>
        <v>1.300921939222422E-56</v>
      </c>
    </row>
    <row r="1828" spans="4:6" x14ac:dyDescent="0.25">
      <c r="D1828">
        <f t="shared" si="108"/>
        <v>1825</v>
      </c>
      <c r="E1828" s="187">
        <f t="shared" si="106"/>
        <v>120000</v>
      </c>
      <c r="F1828" s="187">
        <f t="shared" si="107"/>
        <v>1.2045573511318722E-56</v>
      </c>
    </row>
    <row r="1829" spans="4:6" x14ac:dyDescent="0.25">
      <c r="D1829">
        <f t="shared" si="108"/>
        <v>1826</v>
      </c>
      <c r="E1829" s="187">
        <f t="shared" si="106"/>
        <v>120000</v>
      </c>
      <c r="F1829" s="187">
        <f t="shared" si="107"/>
        <v>1.1153308806776596E-56</v>
      </c>
    </row>
    <row r="1830" spans="4:6" x14ac:dyDescent="0.25">
      <c r="D1830">
        <f t="shared" si="108"/>
        <v>1827</v>
      </c>
      <c r="E1830" s="187">
        <f t="shared" si="106"/>
        <v>120000</v>
      </c>
      <c r="F1830" s="187">
        <f t="shared" si="107"/>
        <v>1.03271377840524E-56</v>
      </c>
    </row>
    <row r="1831" spans="4:6" x14ac:dyDescent="0.25">
      <c r="D1831">
        <f t="shared" si="108"/>
        <v>1828</v>
      </c>
      <c r="E1831" s="187">
        <f t="shared" si="106"/>
        <v>120000</v>
      </c>
      <c r="F1831" s="187">
        <f t="shared" si="107"/>
        <v>9.562164614863332E-57</v>
      </c>
    </row>
    <row r="1832" spans="4:6" x14ac:dyDescent="0.25">
      <c r="D1832">
        <f t="shared" si="108"/>
        <v>1829</v>
      </c>
      <c r="E1832" s="187">
        <f t="shared" si="106"/>
        <v>120000</v>
      </c>
      <c r="F1832" s="187">
        <f t="shared" si="107"/>
        <v>8.8538561248734571E-57</v>
      </c>
    </row>
    <row r="1833" spans="4:6" x14ac:dyDescent="0.25">
      <c r="D1833">
        <f t="shared" si="108"/>
        <v>1830</v>
      </c>
      <c r="E1833" s="187">
        <f t="shared" si="106"/>
        <v>120000</v>
      </c>
      <c r="F1833" s="187">
        <f t="shared" si="107"/>
        <v>8.1980149304383855E-57</v>
      </c>
    </row>
    <row r="1834" spans="4:6" x14ac:dyDescent="0.25">
      <c r="D1834">
        <f t="shared" si="108"/>
        <v>1831</v>
      </c>
      <c r="E1834" s="187">
        <f t="shared" si="106"/>
        <v>120000</v>
      </c>
      <c r="F1834" s="187">
        <f t="shared" si="107"/>
        <v>7.5907545652207268E-57</v>
      </c>
    </row>
    <row r="1835" spans="4:6" x14ac:dyDescent="0.25">
      <c r="D1835">
        <f t="shared" si="108"/>
        <v>1832</v>
      </c>
      <c r="E1835" s="187">
        <f t="shared" si="106"/>
        <v>120000</v>
      </c>
      <c r="F1835" s="187">
        <f t="shared" si="107"/>
        <v>7.0284764492784499E-57</v>
      </c>
    </row>
    <row r="1836" spans="4:6" x14ac:dyDescent="0.25">
      <c r="D1836">
        <f t="shared" si="108"/>
        <v>1833</v>
      </c>
      <c r="E1836" s="187">
        <f t="shared" si="106"/>
        <v>120000</v>
      </c>
      <c r="F1836" s="187">
        <f t="shared" si="107"/>
        <v>6.5078485641467125E-57</v>
      </c>
    </row>
    <row r="1837" spans="4:6" x14ac:dyDescent="0.25">
      <c r="D1837">
        <f t="shared" si="108"/>
        <v>1834</v>
      </c>
      <c r="E1837" s="187">
        <f t="shared" si="106"/>
        <v>120000</v>
      </c>
      <c r="F1837" s="187">
        <f t="shared" si="107"/>
        <v>6.0257857075432528E-57</v>
      </c>
    </row>
    <row r="1838" spans="4:6" x14ac:dyDescent="0.25">
      <c r="D1838">
        <f t="shared" si="108"/>
        <v>1835</v>
      </c>
      <c r="E1838" s="187">
        <f t="shared" si="106"/>
        <v>120000</v>
      </c>
      <c r="F1838" s="187">
        <f t="shared" si="107"/>
        <v>5.5794312106881969E-57</v>
      </c>
    </row>
    <row r="1839" spans="4:6" x14ac:dyDescent="0.25">
      <c r="D1839">
        <f t="shared" si="108"/>
        <v>1836</v>
      </c>
      <c r="E1839" s="187">
        <f t="shared" si="106"/>
        <v>120000</v>
      </c>
      <c r="F1839" s="187">
        <f t="shared" si="107"/>
        <v>5.1661400098964783E-57</v>
      </c>
    </row>
    <row r="1840" spans="4:6" x14ac:dyDescent="0.25">
      <c r="D1840">
        <f t="shared" si="108"/>
        <v>1837</v>
      </c>
      <c r="E1840" s="187">
        <f t="shared" si="106"/>
        <v>120000</v>
      </c>
      <c r="F1840" s="187">
        <f t="shared" si="107"/>
        <v>4.7834629721263681E-57</v>
      </c>
    </row>
    <row r="1841" spans="4:6" x14ac:dyDescent="0.25">
      <c r="D1841">
        <f>+D1840+1</f>
        <v>1838</v>
      </c>
      <c r="E1841" s="187">
        <f t="shared" si="106"/>
        <v>120000</v>
      </c>
      <c r="F1841" s="187">
        <f t="shared" si="107"/>
        <v>4.4291323815984895E-57</v>
      </c>
    </row>
    <row r="1842" spans="4:6" x14ac:dyDescent="0.25">
      <c r="D1842">
        <f t="shared" si="108"/>
        <v>1839</v>
      </c>
      <c r="E1842" s="187">
        <f t="shared" si="106"/>
        <v>120000</v>
      </c>
      <c r="F1842" s="187">
        <f t="shared" si="107"/>
        <v>4.1010485014800818E-57</v>
      </c>
    </row>
    <row r="1843" spans="4:6" x14ac:dyDescent="0.25">
      <c r="D1843">
        <f t="shared" si="108"/>
        <v>1840</v>
      </c>
      <c r="E1843" s="187">
        <f t="shared" si="106"/>
        <v>120000</v>
      </c>
      <c r="F1843" s="187">
        <f t="shared" si="107"/>
        <v>3.7972671310000761E-57</v>
      </c>
    </row>
    <row r="1844" spans="4:6" x14ac:dyDescent="0.25">
      <c r="D1844">
        <f t="shared" si="108"/>
        <v>1841</v>
      </c>
      <c r="E1844" s="187">
        <f t="shared" si="106"/>
        <v>120000</v>
      </c>
      <c r="F1844" s="187">
        <f t="shared" si="107"/>
        <v>3.5159880842593295E-57</v>
      </c>
    </row>
    <row r="1845" spans="4:6" x14ac:dyDescent="0.25">
      <c r="D1845">
        <f t="shared" si="108"/>
        <v>1842</v>
      </c>
      <c r="E1845" s="187">
        <f t="shared" si="106"/>
        <v>120000</v>
      </c>
      <c r="F1845" s="187">
        <f t="shared" si="107"/>
        <v>3.2555445224623421E-57</v>
      </c>
    </row>
    <row r="1846" spans="4:6" x14ac:dyDescent="0.25">
      <c r="D1846">
        <f t="shared" si="108"/>
        <v>1843</v>
      </c>
      <c r="E1846" s="187">
        <f t="shared" si="106"/>
        <v>120000</v>
      </c>
      <c r="F1846" s="187">
        <f t="shared" si="107"/>
        <v>3.0143930763540203E-57</v>
      </c>
    </row>
    <row r="1847" spans="4:6" x14ac:dyDescent="0.25">
      <c r="D1847">
        <f t="shared" si="108"/>
        <v>1844</v>
      </c>
      <c r="E1847" s="187">
        <f t="shared" si="106"/>
        <v>120000</v>
      </c>
      <c r="F1847" s="187">
        <f t="shared" si="107"/>
        <v>2.7911047003277969E-57</v>
      </c>
    </row>
    <row r="1848" spans="4:6" x14ac:dyDescent="0.25">
      <c r="D1848">
        <f t="shared" si="108"/>
        <v>1845</v>
      </c>
      <c r="E1848" s="187">
        <f t="shared" si="106"/>
        <v>120000</v>
      </c>
      <c r="F1848" s="187">
        <f t="shared" si="107"/>
        <v>2.5843562040072188E-57</v>
      </c>
    </row>
    <row r="1849" spans="4:6" x14ac:dyDescent="0.25">
      <c r="D1849">
        <f t="shared" si="108"/>
        <v>1846</v>
      </c>
      <c r="E1849" s="187">
        <f t="shared" si="106"/>
        <v>120000</v>
      </c>
      <c r="F1849" s="187">
        <f t="shared" si="107"/>
        <v>2.3929224111177948E-57</v>
      </c>
    </row>
    <row r="1850" spans="4:6" x14ac:dyDescent="0.25">
      <c r="D1850">
        <f t="shared" si="108"/>
        <v>1847</v>
      </c>
      <c r="E1850" s="187">
        <f t="shared" si="106"/>
        <v>120000</v>
      </c>
      <c r="F1850" s="187">
        <f t="shared" si="107"/>
        <v>2.2156688991831432E-57</v>
      </c>
    </row>
    <row r="1851" spans="4:6" x14ac:dyDescent="0.25">
      <c r="D1851">
        <f t="shared" si="108"/>
        <v>1848</v>
      </c>
      <c r="E1851" s="187">
        <f t="shared" si="106"/>
        <v>120000</v>
      </c>
      <c r="F1851" s="187">
        <f t="shared" si="107"/>
        <v>2.0515452770214292E-57</v>
      </c>
    </row>
    <row r="1852" spans="4:6" x14ac:dyDescent="0.25">
      <c r="D1852">
        <f t="shared" si="108"/>
        <v>1849</v>
      </c>
      <c r="E1852" s="187">
        <f t="shared" si="106"/>
        <v>120000</v>
      </c>
      <c r="F1852" s="187">
        <f t="shared" si="107"/>
        <v>1.8995789602050266E-57</v>
      </c>
    </row>
    <row r="1853" spans="4:6" x14ac:dyDescent="0.25">
      <c r="D1853">
        <f t="shared" si="108"/>
        <v>1850</v>
      </c>
      <c r="E1853" s="187">
        <f t="shared" si="106"/>
        <v>120000</v>
      </c>
      <c r="F1853" s="187">
        <f t="shared" si="107"/>
        <v>1.758869407597247E-57</v>
      </c>
    </row>
    <row r="1854" spans="4:6" x14ac:dyDescent="0.25">
      <c r="D1854">
        <f t="shared" si="108"/>
        <v>1851</v>
      </c>
      <c r="E1854" s="187">
        <f t="shared" si="106"/>
        <v>120000</v>
      </c>
      <c r="F1854" s="187">
        <f t="shared" si="107"/>
        <v>1.6285827848122656E-57</v>
      </c>
    </row>
    <row r="1855" spans="4:6" x14ac:dyDescent="0.25">
      <c r="D1855">
        <f t="shared" si="108"/>
        <v>1852</v>
      </c>
      <c r="E1855" s="187">
        <f t="shared" si="106"/>
        <v>120000</v>
      </c>
      <c r="F1855" s="187">
        <f t="shared" si="107"/>
        <v>1.5079470229743202E-57</v>
      </c>
    </row>
    <row r="1856" spans="4:6" x14ac:dyDescent="0.25">
      <c r="D1856">
        <f t="shared" si="108"/>
        <v>1853</v>
      </c>
      <c r="E1856" s="187">
        <f t="shared" si="106"/>
        <v>120000</v>
      </c>
      <c r="F1856" s="187">
        <f t="shared" si="107"/>
        <v>1.3962472434947406E-57</v>
      </c>
    </row>
    <row r="1857" spans="4:6" x14ac:dyDescent="0.25">
      <c r="D1857">
        <f t="shared" si="108"/>
        <v>1854</v>
      </c>
      <c r="E1857" s="187">
        <f t="shared" si="106"/>
        <v>120000</v>
      </c>
      <c r="F1857" s="187">
        <f t="shared" si="107"/>
        <v>1.2928215217543894E-57</v>
      </c>
    </row>
    <row r="1858" spans="4:6" x14ac:dyDescent="0.25">
      <c r="D1858">
        <f t="shared" si="108"/>
        <v>1855</v>
      </c>
      <c r="E1858" s="187">
        <f t="shared" si="106"/>
        <v>120000</v>
      </c>
      <c r="F1858" s="187">
        <f t="shared" si="107"/>
        <v>1.1970569645873973E-57</v>
      </c>
    </row>
    <row r="1859" spans="4:6" x14ac:dyDescent="0.25">
      <c r="D1859">
        <f>+D1858+1</f>
        <v>1856</v>
      </c>
      <c r="E1859" s="187">
        <f t="shared" si="106"/>
        <v>120000</v>
      </c>
      <c r="F1859" s="187">
        <f t="shared" si="107"/>
        <v>1.1083860783216642E-57</v>
      </c>
    </row>
    <row r="1860" spans="4:6" x14ac:dyDescent="0.25">
      <c r="D1860">
        <f t="shared" si="108"/>
        <v>1857</v>
      </c>
      <c r="E1860" s="187">
        <f t="shared" si="106"/>
        <v>120000</v>
      </c>
      <c r="F1860" s="187">
        <f t="shared" si="107"/>
        <v>1.0262834058533927E-57</v>
      </c>
    </row>
    <row r="1861" spans="4:6" x14ac:dyDescent="0.25">
      <c r="D1861">
        <f t="shared" si="108"/>
        <v>1858</v>
      </c>
      <c r="E1861" s="187">
        <f t="shared" si="106"/>
        <v>120000</v>
      </c>
      <c r="F1861" s="187">
        <f t="shared" si="107"/>
        <v>9.5026241282721535E-58</v>
      </c>
    </row>
    <row r="1862" spans="4:6" x14ac:dyDescent="0.25">
      <c r="D1862">
        <f t="shared" si="108"/>
        <v>1859</v>
      </c>
      <c r="E1862" s="187">
        <f t="shared" ref="E1862:E1925" si="109">+E1861</f>
        <v>120000</v>
      </c>
      <c r="F1862" s="187">
        <f t="shared" ref="F1862:F1925" si="110">E1862/(1+$B$5)^D1862</f>
        <v>8.7987260446964396E-58</v>
      </c>
    </row>
    <row r="1863" spans="4:6" x14ac:dyDescent="0.25">
      <c r="D1863">
        <f t="shared" si="108"/>
        <v>1860</v>
      </c>
      <c r="E1863" s="187">
        <f t="shared" si="109"/>
        <v>120000</v>
      </c>
      <c r="F1863" s="187">
        <f t="shared" si="110"/>
        <v>8.1469685599041086E-58</v>
      </c>
    </row>
    <row r="1864" spans="4:6" x14ac:dyDescent="0.25">
      <c r="D1864">
        <f t="shared" si="108"/>
        <v>1861</v>
      </c>
      <c r="E1864" s="187">
        <f t="shared" si="109"/>
        <v>120000</v>
      </c>
      <c r="F1864" s="187">
        <f t="shared" si="110"/>
        <v>7.5434894073186184E-58</v>
      </c>
    </row>
    <row r="1865" spans="4:6" x14ac:dyDescent="0.25">
      <c r="D1865">
        <f t="shared" si="108"/>
        <v>1862</v>
      </c>
      <c r="E1865" s="187">
        <f t="shared" si="109"/>
        <v>120000</v>
      </c>
      <c r="F1865" s="187">
        <f t="shared" si="110"/>
        <v>6.9847124141839063E-58</v>
      </c>
    </row>
    <row r="1866" spans="4:6" x14ac:dyDescent="0.25">
      <c r="D1866">
        <f t="shared" si="108"/>
        <v>1863</v>
      </c>
      <c r="E1866" s="187">
        <f t="shared" si="109"/>
        <v>120000</v>
      </c>
      <c r="F1866" s="187">
        <f t="shared" si="110"/>
        <v>6.4673263094295436E-58</v>
      </c>
    </row>
    <row r="1867" spans="4:6" x14ac:dyDescent="0.25">
      <c r="D1867">
        <f t="shared" si="108"/>
        <v>1864</v>
      </c>
      <c r="E1867" s="187">
        <f t="shared" si="109"/>
        <v>120000</v>
      </c>
      <c r="F1867" s="187">
        <f t="shared" si="110"/>
        <v>5.9882651013236506E-58</v>
      </c>
    </row>
    <row r="1868" spans="4:6" x14ac:dyDescent="0.25">
      <c r="D1868">
        <f t="shared" si="108"/>
        <v>1865</v>
      </c>
      <c r="E1868" s="187">
        <f t="shared" si="109"/>
        <v>120000</v>
      </c>
      <c r="F1868" s="187">
        <f t="shared" si="110"/>
        <v>5.5446899086330083E-58</v>
      </c>
    </row>
    <row r="1869" spans="4:6" x14ac:dyDescent="0.25">
      <c r="D1869">
        <f t="shared" si="108"/>
        <v>1866</v>
      </c>
      <c r="E1869" s="187">
        <f t="shared" si="109"/>
        <v>120000</v>
      </c>
      <c r="F1869" s="187">
        <f t="shared" si="110"/>
        <v>5.1339721376231564E-58</v>
      </c>
    </row>
    <row r="1870" spans="4:6" x14ac:dyDescent="0.25">
      <c r="D1870">
        <f t="shared" ref="D1870:D1876" si="111">+D1869+1</f>
        <v>1867</v>
      </c>
      <c r="E1870" s="187">
        <f t="shared" si="109"/>
        <v>120000</v>
      </c>
      <c r="F1870" s="187">
        <f t="shared" si="110"/>
        <v>4.7536779052066269E-58</v>
      </c>
    </row>
    <row r="1871" spans="4:6" x14ac:dyDescent="0.25">
      <c r="D1871">
        <f t="shared" si="111"/>
        <v>1868</v>
      </c>
      <c r="E1871" s="187">
        <f t="shared" si="109"/>
        <v>120000</v>
      </c>
      <c r="F1871" s="187">
        <f t="shared" si="110"/>
        <v>4.4015536159320612E-58</v>
      </c>
    </row>
    <row r="1872" spans="4:6" x14ac:dyDescent="0.25">
      <c r="D1872">
        <f t="shared" si="111"/>
        <v>1869</v>
      </c>
      <c r="E1872" s="187">
        <f t="shared" si="109"/>
        <v>120000</v>
      </c>
      <c r="F1872" s="187">
        <f t="shared" si="110"/>
        <v>4.0755126073445008E-58</v>
      </c>
    </row>
    <row r="1873" spans="4:6" x14ac:dyDescent="0.25">
      <c r="D1873">
        <f t="shared" si="111"/>
        <v>1870</v>
      </c>
      <c r="E1873" s="187">
        <f t="shared" si="109"/>
        <v>120000</v>
      </c>
      <c r="F1873" s="187">
        <f t="shared" si="110"/>
        <v>3.7736227845782412E-58</v>
      </c>
    </row>
    <row r="1874" spans="4:6" x14ac:dyDescent="0.25">
      <c r="D1874">
        <f t="shared" si="111"/>
        <v>1871</v>
      </c>
      <c r="E1874" s="187">
        <f t="shared" si="109"/>
        <v>120000</v>
      </c>
      <c r="F1874" s="187">
        <f t="shared" si="110"/>
        <v>3.4940951709057781E-58</v>
      </c>
    </row>
    <row r="1875" spans="4:6" x14ac:dyDescent="0.25">
      <c r="D1875">
        <f t="shared" si="111"/>
        <v>1872</v>
      </c>
      <c r="E1875" s="187">
        <f t="shared" si="109"/>
        <v>120000</v>
      </c>
      <c r="F1875" s="187">
        <f t="shared" si="110"/>
        <v>3.2352733063942399E-58</v>
      </c>
    </row>
    <row r="1876" spans="4:6" x14ac:dyDescent="0.25">
      <c r="D1876">
        <f t="shared" si="111"/>
        <v>1873</v>
      </c>
      <c r="E1876" s="187">
        <f t="shared" si="109"/>
        <v>120000</v>
      </c>
      <c r="F1876" s="187">
        <f t="shared" si="110"/>
        <v>2.9956234318465183E-58</v>
      </c>
    </row>
    <row r="1877" spans="4:6" x14ac:dyDescent="0.25">
      <c r="D1877">
        <f>+D1876+1</f>
        <v>1874</v>
      </c>
      <c r="E1877" s="187">
        <f t="shared" si="109"/>
        <v>120000</v>
      </c>
      <c r="F1877" s="187">
        <f t="shared" si="110"/>
        <v>2.7737253998578867E-58</v>
      </c>
    </row>
    <row r="1878" spans="4:6" x14ac:dyDescent="0.25">
      <c r="D1878">
        <f t="shared" ref="D1878:D1941" si="112">+D1877+1</f>
        <v>1875</v>
      </c>
      <c r="E1878" s="187">
        <f t="shared" si="109"/>
        <v>120000</v>
      </c>
      <c r="F1878" s="187">
        <f t="shared" si="110"/>
        <v>2.5682642591276725E-58</v>
      </c>
    </row>
    <row r="1879" spans="4:6" x14ac:dyDescent="0.25">
      <c r="D1879">
        <f t="shared" si="112"/>
        <v>1876</v>
      </c>
      <c r="E1879" s="187">
        <f t="shared" si="109"/>
        <v>120000</v>
      </c>
      <c r="F1879" s="187">
        <f t="shared" si="110"/>
        <v>2.3780224621552525E-58</v>
      </c>
    </row>
    <row r="1880" spans="4:6" x14ac:dyDescent="0.25">
      <c r="D1880">
        <f t="shared" si="112"/>
        <v>1877</v>
      </c>
      <c r="E1880" s="187">
        <f t="shared" si="109"/>
        <v>120000</v>
      </c>
      <c r="F1880" s="187">
        <f t="shared" si="110"/>
        <v>2.201872650143752E-58</v>
      </c>
    </row>
    <row r="1881" spans="4:6" x14ac:dyDescent="0.25">
      <c r="D1881">
        <f t="shared" si="112"/>
        <v>1878</v>
      </c>
      <c r="E1881" s="187">
        <f t="shared" si="109"/>
        <v>120000</v>
      </c>
      <c r="F1881" s="187">
        <f t="shared" si="110"/>
        <v>2.0387709723553258E-58</v>
      </c>
    </row>
    <row r="1882" spans="4:6" x14ac:dyDescent="0.25">
      <c r="D1882">
        <f t="shared" si="112"/>
        <v>1879</v>
      </c>
      <c r="E1882" s="187">
        <f t="shared" si="109"/>
        <v>120000</v>
      </c>
      <c r="F1882" s="187">
        <f t="shared" si="110"/>
        <v>1.8877509003290054E-58</v>
      </c>
    </row>
    <row r="1883" spans="4:6" x14ac:dyDescent="0.25">
      <c r="D1883">
        <f t="shared" si="112"/>
        <v>1880</v>
      </c>
      <c r="E1883" s="187">
        <f t="shared" si="109"/>
        <v>120000</v>
      </c>
      <c r="F1883" s="187">
        <f t="shared" si="110"/>
        <v>1.7479175003046346E-58</v>
      </c>
    </row>
    <row r="1884" spans="4:6" x14ac:dyDescent="0.25">
      <c r="D1884">
        <f t="shared" si="112"/>
        <v>1881</v>
      </c>
      <c r="E1884" s="187">
        <f t="shared" si="109"/>
        <v>120000</v>
      </c>
      <c r="F1884" s="187">
        <f t="shared" si="110"/>
        <v>1.6184421299116983E-58</v>
      </c>
    </row>
    <row r="1885" spans="4:6" x14ac:dyDescent="0.25">
      <c r="D1885">
        <f t="shared" si="112"/>
        <v>1882</v>
      </c>
      <c r="E1885" s="187">
        <f t="shared" si="109"/>
        <v>120000</v>
      </c>
      <c r="F1885" s="187">
        <f t="shared" si="110"/>
        <v>1.498557527696017E-58</v>
      </c>
    </row>
    <row r="1886" spans="4:6" x14ac:dyDescent="0.25">
      <c r="D1886">
        <f t="shared" si="112"/>
        <v>1883</v>
      </c>
      <c r="E1886" s="187">
        <f t="shared" si="109"/>
        <v>120000</v>
      </c>
      <c r="F1886" s="187">
        <f t="shared" si="110"/>
        <v>1.3875532663852011E-58</v>
      </c>
    </row>
    <row r="1887" spans="4:6" x14ac:dyDescent="0.25">
      <c r="D1887">
        <f t="shared" si="112"/>
        <v>1884</v>
      </c>
      <c r="E1887" s="187">
        <f t="shared" si="109"/>
        <v>120000</v>
      </c>
      <c r="F1887" s="187">
        <f t="shared" si="110"/>
        <v>1.2847715429492605E-58</v>
      </c>
    </row>
    <row r="1888" spans="4:6" x14ac:dyDescent="0.25">
      <c r="D1888">
        <f t="shared" si="112"/>
        <v>1885</v>
      </c>
      <c r="E1888" s="187">
        <f t="shared" si="109"/>
        <v>120000</v>
      </c>
      <c r="F1888" s="187">
        <f t="shared" si="110"/>
        <v>1.1896032805085743E-58</v>
      </c>
    </row>
    <row r="1889" spans="4:6" x14ac:dyDescent="0.25">
      <c r="D1889">
        <f t="shared" si="112"/>
        <v>1886</v>
      </c>
      <c r="E1889" s="187">
        <f t="shared" si="109"/>
        <v>120000</v>
      </c>
      <c r="F1889" s="187">
        <f t="shared" si="110"/>
        <v>1.1014845189894203E-58</v>
      </c>
    </row>
    <row r="1890" spans="4:6" x14ac:dyDescent="0.25">
      <c r="D1890">
        <f t="shared" si="112"/>
        <v>1887</v>
      </c>
      <c r="E1890" s="187">
        <f t="shared" si="109"/>
        <v>120000</v>
      </c>
      <c r="F1890" s="187">
        <f t="shared" si="110"/>
        <v>1.0198930731383521E-58</v>
      </c>
    </row>
    <row r="1891" spans="4:6" x14ac:dyDescent="0.25">
      <c r="D1891">
        <f t="shared" si="112"/>
        <v>1888</v>
      </c>
      <c r="E1891" s="187">
        <f t="shared" si="109"/>
        <v>120000</v>
      </c>
      <c r="F1891" s="187">
        <f t="shared" si="110"/>
        <v>9.4434543809106675E-59</v>
      </c>
    </row>
    <row r="1892" spans="4:6" x14ac:dyDescent="0.25">
      <c r="D1892">
        <f t="shared" si="112"/>
        <v>1889</v>
      </c>
      <c r="E1892" s="187">
        <f t="shared" si="109"/>
        <v>120000</v>
      </c>
      <c r="F1892" s="187">
        <f t="shared" si="110"/>
        <v>8.743939241583952E-59</v>
      </c>
    </row>
    <row r="1893" spans="4:6" x14ac:dyDescent="0.25">
      <c r="D1893">
        <f t="shared" si="112"/>
        <v>1890</v>
      </c>
      <c r="E1893" s="187">
        <f t="shared" si="109"/>
        <v>120000</v>
      </c>
      <c r="F1893" s="187">
        <f t="shared" si="110"/>
        <v>8.0962400385036582E-59</v>
      </c>
    </row>
    <row r="1894" spans="4:6" x14ac:dyDescent="0.25">
      <c r="D1894">
        <f t="shared" si="112"/>
        <v>1891</v>
      </c>
      <c r="E1894" s="187">
        <f t="shared" si="109"/>
        <v>120000</v>
      </c>
      <c r="F1894" s="187">
        <f t="shared" si="110"/>
        <v>7.4965185541700542E-59</v>
      </c>
    </row>
    <row r="1895" spans="4:6" x14ac:dyDescent="0.25">
      <c r="D1895">
        <f>+D1894+1</f>
        <v>1892</v>
      </c>
      <c r="E1895" s="187">
        <f t="shared" si="109"/>
        <v>120000</v>
      </c>
      <c r="F1895" s="187">
        <f t="shared" si="110"/>
        <v>6.9412208834907895E-59</v>
      </c>
    </row>
    <row r="1896" spans="4:6" x14ac:dyDescent="0.25">
      <c r="D1896">
        <f t="shared" si="112"/>
        <v>1893</v>
      </c>
      <c r="E1896" s="187">
        <f t="shared" si="109"/>
        <v>120000</v>
      </c>
      <c r="F1896" s="187">
        <f t="shared" si="110"/>
        <v>6.4270563736025841E-59</v>
      </c>
    </row>
    <row r="1897" spans="4:6" x14ac:dyDescent="0.25">
      <c r="D1897">
        <f t="shared" si="112"/>
        <v>1894</v>
      </c>
      <c r="E1897" s="187">
        <f t="shared" si="109"/>
        <v>120000</v>
      </c>
      <c r="F1897" s="187">
        <f t="shared" si="110"/>
        <v>5.9509781237060949E-59</v>
      </c>
    </row>
    <row r="1898" spans="4:6" x14ac:dyDescent="0.25">
      <c r="D1898">
        <f t="shared" si="112"/>
        <v>1895</v>
      </c>
      <c r="E1898" s="187">
        <f t="shared" si="109"/>
        <v>120000</v>
      </c>
      <c r="F1898" s="187">
        <f t="shared" si="110"/>
        <v>5.5101649293574955E-59</v>
      </c>
    </row>
    <row r="1899" spans="4:6" x14ac:dyDescent="0.25">
      <c r="D1899">
        <f t="shared" si="112"/>
        <v>1896</v>
      </c>
      <c r="E1899" s="187">
        <f t="shared" si="109"/>
        <v>120000</v>
      </c>
      <c r="F1899" s="187">
        <f t="shared" si="110"/>
        <v>5.1020045642199026E-59</v>
      </c>
    </row>
    <row r="1900" spans="4:6" x14ac:dyDescent="0.25">
      <c r="D1900">
        <f t="shared" si="112"/>
        <v>1897</v>
      </c>
      <c r="E1900" s="187">
        <f t="shared" si="109"/>
        <v>120000</v>
      </c>
      <c r="F1900" s="187">
        <f t="shared" si="110"/>
        <v>4.7240783002036137E-59</v>
      </c>
    </row>
    <row r="1901" spans="4:6" x14ac:dyDescent="0.25">
      <c r="D1901">
        <f t="shared" si="112"/>
        <v>1898</v>
      </c>
      <c r="E1901" s="187">
        <f t="shared" si="109"/>
        <v>120000</v>
      </c>
      <c r="F1901" s="187">
        <f t="shared" si="110"/>
        <v>4.3741465742626062E-59</v>
      </c>
    </row>
    <row r="1902" spans="4:6" x14ac:dyDescent="0.25">
      <c r="D1902">
        <f t="shared" si="112"/>
        <v>1899</v>
      </c>
      <c r="E1902" s="187">
        <f t="shared" si="109"/>
        <v>120000</v>
      </c>
      <c r="F1902" s="187">
        <f t="shared" si="110"/>
        <v>4.0501357169098198E-59</v>
      </c>
    </row>
    <row r="1903" spans="4:6" x14ac:dyDescent="0.25">
      <c r="D1903">
        <f t="shared" si="112"/>
        <v>1900</v>
      </c>
      <c r="E1903" s="187">
        <f t="shared" si="109"/>
        <v>120000</v>
      </c>
      <c r="F1903" s="187">
        <f t="shared" si="110"/>
        <v>3.750125663805388E-59</v>
      </c>
    </row>
    <row r="1904" spans="4:6" x14ac:dyDescent="0.25">
      <c r="D1904">
        <f t="shared" si="112"/>
        <v>1901</v>
      </c>
      <c r="E1904" s="187">
        <f t="shared" si="109"/>
        <v>120000</v>
      </c>
      <c r="F1904" s="187">
        <f t="shared" si="110"/>
        <v>3.4723385775975818E-59</v>
      </c>
    </row>
    <row r="1905" spans="4:6" x14ac:dyDescent="0.25">
      <c r="D1905">
        <f t="shared" si="112"/>
        <v>1902</v>
      </c>
      <c r="E1905" s="187">
        <f t="shared" si="109"/>
        <v>120000</v>
      </c>
      <c r="F1905" s="187">
        <f t="shared" si="110"/>
        <v>3.2151283125903532E-59</v>
      </c>
    </row>
    <row r="1906" spans="4:6" x14ac:dyDescent="0.25">
      <c r="D1906">
        <f t="shared" si="112"/>
        <v>1903</v>
      </c>
      <c r="E1906" s="187">
        <f t="shared" si="109"/>
        <v>120000</v>
      </c>
      <c r="F1906" s="187">
        <f t="shared" si="110"/>
        <v>2.9769706598058817E-59</v>
      </c>
    </row>
    <row r="1907" spans="4:6" x14ac:dyDescent="0.25">
      <c r="D1907">
        <f t="shared" si="112"/>
        <v>1904</v>
      </c>
      <c r="E1907" s="187">
        <f t="shared" si="109"/>
        <v>120000</v>
      </c>
      <c r="F1907" s="187">
        <f t="shared" si="110"/>
        <v>2.7564543146350754E-59</v>
      </c>
    </row>
    <row r="1908" spans="4:6" x14ac:dyDescent="0.25">
      <c r="D1908">
        <f t="shared" si="112"/>
        <v>1905</v>
      </c>
      <c r="E1908" s="187">
        <f t="shared" si="109"/>
        <v>120000</v>
      </c>
      <c r="F1908" s="187">
        <f t="shared" si="110"/>
        <v>2.5522725135509961E-59</v>
      </c>
    </row>
    <row r="1909" spans="4:6" x14ac:dyDescent="0.25">
      <c r="D1909">
        <f t="shared" si="112"/>
        <v>1906</v>
      </c>
      <c r="E1909" s="187">
        <f t="shared" si="109"/>
        <v>120000</v>
      </c>
      <c r="F1909" s="187">
        <f t="shared" si="110"/>
        <v>2.3632152903249959E-59</v>
      </c>
    </row>
    <row r="1910" spans="4:6" x14ac:dyDescent="0.25">
      <c r="D1910">
        <f t="shared" si="112"/>
        <v>1907</v>
      </c>
      <c r="E1910" s="187">
        <f t="shared" si="109"/>
        <v>120000</v>
      </c>
      <c r="F1910" s="187">
        <f t="shared" si="110"/>
        <v>2.1881623058564776E-59</v>
      </c>
    </row>
    <row r="1911" spans="4:6" x14ac:dyDescent="0.25">
      <c r="D1911">
        <f t="shared" si="112"/>
        <v>1908</v>
      </c>
      <c r="E1911" s="187">
        <f t="shared" si="109"/>
        <v>120000</v>
      </c>
      <c r="F1911" s="187">
        <f t="shared" si="110"/>
        <v>2.0260762091263683E-59</v>
      </c>
    </row>
    <row r="1912" spans="4:6" x14ac:dyDescent="0.25">
      <c r="D1912">
        <f t="shared" si="112"/>
        <v>1909</v>
      </c>
      <c r="E1912" s="187">
        <f t="shared" si="109"/>
        <v>120000</v>
      </c>
      <c r="F1912" s="187">
        <f t="shared" si="110"/>
        <v>1.8759964899318226E-59</v>
      </c>
    </row>
    <row r="1913" spans="4:6" x14ac:dyDescent="0.25">
      <c r="D1913">
        <f>+D1912+1</f>
        <v>1910</v>
      </c>
      <c r="E1913" s="187">
        <f t="shared" si="109"/>
        <v>120000</v>
      </c>
      <c r="F1913" s="187">
        <f t="shared" si="110"/>
        <v>1.7370337869739097E-59</v>
      </c>
    </row>
    <row r="1914" spans="4:6" x14ac:dyDescent="0.25">
      <c r="D1914">
        <f t="shared" si="112"/>
        <v>1911</v>
      </c>
      <c r="E1914" s="187">
        <f t="shared" si="109"/>
        <v>120000</v>
      </c>
      <c r="F1914" s="187">
        <f t="shared" si="110"/>
        <v>1.6083646175684346E-59</v>
      </c>
    </row>
    <row r="1915" spans="4:6" x14ac:dyDescent="0.25">
      <c r="D1915">
        <f t="shared" si="112"/>
        <v>1912</v>
      </c>
      <c r="E1915" s="187">
        <f t="shared" si="109"/>
        <v>120000</v>
      </c>
      <c r="F1915" s="187">
        <f t="shared" si="110"/>
        <v>1.4892264977485504E-59</v>
      </c>
    </row>
    <row r="1916" spans="4:6" x14ac:dyDescent="0.25">
      <c r="D1916">
        <f t="shared" si="112"/>
        <v>1913</v>
      </c>
      <c r="E1916" s="187">
        <f t="shared" si="109"/>
        <v>120000</v>
      </c>
      <c r="F1916" s="187">
        <f t="shared" si="110"/>
        <v>1.3789134238412504E-59</v>
      </c>
    </row>
    <row r="1917" spans="4:6" x14ac:dyDescent="0.25">
      <c r="D1917">
        <f t="shared" si="112"/>
        <v>1914</v>
      </c>
      <c r="E1917" s="187">
        <f t="shared" si="109"/>
        <v>120000</v>
      </c>
      <c r="F1917" s="187">
        <f t="shared" si="110"/>
        <v>1.2767716887418986E-59</v>
      </c>
    </row>
    <row r="1918" spans="4:6" x14ac:dyDescent="0.25">
      <c r="D1918">
        <f t="shared" si="112"/>
        <v>1915</v>
      </c>
      <c r="E1918" s="187">
        <f t="shared" si="109"/>
        <v>120000</v>
      </c>
      <c r="F1918" s="187">
        <f t="shared" si="110"/>
        <v>1.1821960080943504E-59</v>
      </c>
    </row>
    <row r="1919" spans="4:6" x14ac:dyDescent="0.25">
      <c r="D1919">
        <f t="shared" si="112"/>
        <v>1916</v>
      </c>
      <c r="E1919" s="187">
        <f t="shared" si="109"/>
        <v>120000</v>
      </c>
      <c r="F1919" s="187">
        <f t="shared" si="110"/>
        <v>1.0946259334206949E-59</v>
      </c>
    </row>
    <row r="1920" spans="4:6" x14ac:dyDescent="0.25">
      <c r="D1920">
        <f t="shared" si="112"/>
        <v>1917</v>
      </c>
      <c r="E1920" s="187">
        <f t="shared" si="109"/>
        <v>120000</v>
      </c>
      <c r="F1920" s="187">
        <f t="shared" si="110"/>
        <v>1.0135425309450876E-59</v>
      </c>
    </row>
    <row r="1921" spans="4:6" x14ac:dyDescent="0.25">
      <c r="D1921">
        <f t="shared" si="112"/>
        <v>1918</v>
      </c>
      <c r="E1921" s="187">
        <f t="shared" si="109"/>
        <v>120000</v>
      </c>
      <c r="F1921" s="187">
        <f t="shared" si="110"/>
        <v>9.3846530643063677E-60</v>
      </c>
    </row>
    <row r="1922" spans="4:6" x14ac:dyDescent="0.25">
      <c r="D1922">
        <f t="shared" si="112"/>
        <v>1919</v>
      </c>
      <c r="E1922" s="187">
        <f t="shared" si="109"/>
        <v>120000</v>
      </c>
      <c r="F1922" s="187">
        <f t="shared" si="110"/>
        <v>8.6894935780614493E-60</v>
      </c>
    </row>
    <row r="1923" spans="4:6" x14ac:dyDescent="0.25">
      <c r="D1923">
        <f t="shared" si="112"/>
        <v>1920</v>
      </c>
      <c r="E1923" s="187">
        <f t="shared" si="109"/>
        <v>120000</v>
      </c>
      <c r="F1923" s="187">
        <f t="shared" si="110"/>
        <v>8.0458273870939342E-60</v>
      </c>
    </row>
    <row r="1924" spans="4:6" x14ac:dyDescent="0.25">
      <c r="D1924">
        <f t="shared" si="112"/>
        <v>1921</v>
      </c>
      <c r="E1924" s="187">
        <f t="shared" si="109"/>
        <v>120000</v>
      </c>
      <c r="F1924" s="187">
        <f t="shared" si="110"/>
        <v>7.4498401732351247E-60</v>
      </c>
    </row>
    <row r="1925" spans="4:6" x14ac:dyDescent="0.25">
      <c r="D1925">
        <f t="shared" si="112"/>
        <v>1922</v>
      </c>
      <c r="E1925" s="187">
        <f t="shared" si="109"/>
        <v>120000</v>
      </c>
      <c r="F1925" s="187">
        <f t="shared" si="110"/>
        <v>6.8980001604028919E-60</v>
      </c>
    </row>
    <row r="1926" spans="4:6" x14ac:dyDescent="0.25">
      <c r="D1926">
        <f t="shared" si="112"/>
        <v>1923</v>
      </c>
      <c r="E1926" s="187">
        <f t="shared" ref="E1926:E1989" si="113">+E1925</f>
        <v>120000</v>
      </c>
      <c r="F1926" s="187">
        <f t="shared" ref="F1926:F1989" si="114">E1926/(1+$B$5)^D1926</f>
        <v>6.3870371855582331E-60</v>
      </c>
    </row>
    <row r="1927" spans="4:6" x14ac:dyDescent="0.25">
      <c r="D1927">
        <f t="shared" si="112"/>
        <v>1924</v>
      </c>
      <c r="E1927" s="187">
        <f t="shared" si="113"/>
        <v>120000</v>
      </c>
      <c r="F1927" s="187">
        <f t="shared" si="114"/>
        <v>5.9139233199613264E-60</v>
      </c>
    </row>
    <row r="1928" spans="4:6" x14ac:dyDescent="0.25">
      <c r="D1928">
        <f t="shared" si="112"/>
        <v>1925</v>
      </c>
      <c r="E1928" s="187">
        <f t="shared" si="113"/>
        <v>120000</v>
      </c>
      <c r="F1928" s="187">
        <f t="shared" si="114"/>
        <v>5.4758549258901162E-60</v>
      </c>
    </row>
    <row r="1929" spans="4:6" x14ac:dyDescent="0.25">
      <c r="D1929">
        <f t="shared" si="112"/>
        <v>1926</v>
      </c>
      <c r="E1929" s="187">
        <f t="shared" si="113"/>
        <v>120000</v>
      </c>
      <c r="F1929" s="187">
        <f t="shared" si="114"/>
        <v>5.0702360424908486E-60</v>
      </c>
    </row>
    <row r="1930" spans="4:6" x14ac:dyDescent="0.25">
      <c r="D1930">
        <f t="shared" si="112"/>
        <v>1927</v>
      </c>
      <c r="E1930" s="187">
        <f t="shared" si="113"/>
        <v>120000</v>
      </c>
      <c r="F1930" s="187">
        <f t="shared" si="114"/>
        <v>4.6946630023063409E-60</v>
      </c>
    </row>
    <row r="1931" spans="4:6" x14ac:dyDescent="0.25">
      <c r="D1931">
        <f>+D1930+1</f>
        <v>1928</v>
      </c>
      <c r="E1931" s="187">
        <f t="shared" si="113"/>
        <v>120000</v>
      </c>
      <c r="F1931" s="187">
        <f t="shared" si="114"/>
        <v>4.3469101873206864E-60</v>
      </c>
    </row>
    <row r="1932" spans="4:6" x14ac:dyDescent="0.25">
      <c r="D1932">
        <f t="shared" si="112"/>
        <v>1929</v>
      </c>
      <c r="E1932" s="187">
        <f t="shared" si="113"/>
        <v>120000</v>
      </c>
      <c r="F1932" s="187">
        <f t="shared" si="114"/>
        <v>4.0249168401117462E-60</v>
      </c>
    </row>
    <row r="1933" spans="4:6" x14ac:dyDescent="0.25">
      <c r="D1933">
        <f t="shared" si="112"/>
        <v>1930</v>
      </c>
      <c r="E1933" s="187">
        <f t="shared" si="113"/>
        <v>120000</v>
      </c>
      <c r="F1933" s="187">
        <f t="shared" si="114"/>
        <v>3.7267748519553202E-60</v>
      </c>
    </row>
    <row r="1934" spans="4:6" x14ac:dyDescent="0.25">
      <c r="D1934">
        <f t="shared" si="112"/>
        <v>1931</v>
      </c>
      <c r="E1934" s="187">
        <f t="shared" si="113"/>
        <v>120000</v>
      </c>
      <c r="F1934" s="187">
        <f t="shared" si="114"/>
        <v>3.4507174555141854E-60</v>
      </c>
    </row>
    <row r="1935" spans="4:6" x14ac:dyDescent="0.25">
      <c r="D1935">
        <f t="shared" si="112"/>
        <v>1932</v>
      </c>
      <c r="E1935" s="187">
        <f t="shared" si="113"/>
        <v>120000</v>
      </c>
      <c r="F1935" s="187">
        <f t="shared" si="114"/>
        <v>3.1951087551057271E-60</v>
      </c>
    </row>
    <row r="1936" spans="4:6" x14ac:dyDescent="0.25">
      <c r="D1936">
        <f t="shared" si="112"/>
        <v>1933</v>
      </c>
      <c r="E1936" s="187">
        <f t="shared" si="113"/>
        <v>120000</v>
      </c>
      <c r="F1936" s="187">
        <f t="shared" si="114"/>
        <v>2.9584340325053029E-60</v>
      </c>
    </row>
    <row r="1937" spans="4:6" x14ac:dyDescent="0.25">
      <c r="D1937">
        <f t="shared" si="112"/>
        <v>1934</v>
      </c>
      <c r="E1937" s="187">
        <f t="shared" si="113"/>
        <v>120000</v>
      </c>
      <c r="F1937" s="187">
        <f t="shared" si="114"/>
        <v>2.7392907708382424E-60</v>
      </c>
    </row>
    <row r="1938" spans="4:6" x14ac:dyDescent="0.25">
      <c r="D1938">
        <f t="shared" si="112"/>
        <v>1935</v>
      </c>
      <c r="E1938" s="187">
        <f t="shared" si="113"/>
        <v>120000</v>
      </c>
      <c r="F1938" s="187">
        <f t="shared" si="114"/>
        <v>2.5363803433687436E-60</v>
      </c>
    </row>
    <row r="1939" spans="4:6" x14ac:dyDescent="0.25">
      <c r="D1939">
        <f t="shared" si="112"/>
        <v>1936</v>
      </c>
      <c r="E1939" s="187">
        <f t="shared" si="113"/>
        <v>120000</v>
      </c>
      <c r="F1939" s="187">
        <f t="shared" si="114"/>
        <v>2.3485003179340214E-60</v>
      </c>
    </row>
    <row r="1940" spans="4:6" x14ac:dyDescent="0.25">
      <c r="D1940">
        <f t="shared" si="112"/>
        <v>1937</v>
      </c>
      <c r="E1940" s="187">
        <f t="shared" si="113"/>
        <v>120000</v>
      </c>
      <c r="F1940" s="187">
        <f t="shared" si="114"/>
        <v>2.1745373314203908E-60</v>
      </c>
    </row>
    <row r="1941" spans="4:6" x14ac:dyDescent="0.25">
      <c r="D1941">
        <f t="shared" si="112"/>
        <v>1938</v>
      </c>
      <c r="E1941" s="187">
        <f t="shared" si="113"/>
        <v>120000</v>
      </c>
      <c r="F1941" s="187">
        <f t="shared" si="114"/>
        <v>2.0134604920559169E-60</v>
      </c>
    </row>
    <row r="1942" spans="4:6" x14ac:dyDescent="0.25">
      <c r="D1942">
        <f t="shared" ref="D1942:D1948" si="115">+D1941+1</f>
        <v>1939</v>
      </c>
      <c r="E1942" s="187">
        <f t="shared" si="113"/>
        <v>120000</v>
      </c>
      <c r="F1942" s="187">
        <f t="shared" si="114"/>
        <v>1.864315270422145E-60</v>
      </c>
    </row>
    <row r="1943" spans="4:6" x14ac:dyDescent="0.25">
      <c r="D1943">
        <f t="shared" si="115"/>
        <v>1940</v>
      </c>
      <c r="E1943" s="187">
        <f t="shared" si="113"/>
        <v>120000</v>
      </c>
      <c r="F1943" s="187">
        <f t="shared" si="114"/>
        <v>1.7262178429834678E-60</v>
      </c>
    </row>
    <row r="1944" spans="4:6" x14ac:dyDescent="0.25">
      <c r="D1944">
        <f t="shared" si="115"/>
        <v>1941</v>
      </c>
      <c r="E1944" s="187">
        <f t="shared" si="113"/>
        <v>120000</v>
      </c>
      <c r="F1944" s="187">
        <f t="shared" si="114"/>
        <v>1.5983498546143219E-60</v>
      </c>
    </row>
    <row r="1945" spans="4:6" x14ac:dyDescent="0.25">
      <c r="D1945">
        <f t="shared" si="115"/>
        <v>1942</v>
      </c>
      <c r="E1945" s="187">
        <f t="shared" si="113"/>
        <v>120000</v>
      </c>
      <c r="F1945" s="187">
        <f t="shared" si="114"/>
        <v>1.4799535690873346E-60</v>
      </c>
    </row>
    <row r="1946" spans="4:6" x14ac:dyDescent="0.25">
      <c r="D1946">
        <f t="shared" si="115"/>
        <v>1943</v>
      </c>
      <c r="E1946" s="187">
        <f t="shared" si="113"/>
        <v>120000</v>
      </c>
      <c r="F1946" s="187">
        <f t="shared" si="114"/>
        <v>1.3703273787845694E-60</v>
      </c>
    </row>
    <row r="1947" spans="4:6" x14ac:dyDescent="0.25">
      <c r="D1947">
        <f t="shared" si="115"/>
        <v>1944</v>
      </c>
      <c r="E1947" s="187">
        <f t="shared" si="113"/>
        <v>120000</v>
      </c>
      <c r="F1947" s="187">
        <f t="shared" si="114"/>
        <v>1.2688216470227491E-60</v>
      </c>
    </row>
    <row r="1948" spans="4:6" x14ac:dyDescent="0.25">
      <c r="D1948">
        <f t="shared" si="115"/>
        <v>1945</v>
      </c>
      <c r="E1948" s="187">
        <f t="shared" si="113"/>
        <v>120000</v>
      </c>
      <c r="F1948" s="187">
        <f t="shared" si="114"/>
        <v>1.1748348583543972E-60</v>
      </c>
    </row>
    <row r="1949" spans="4:6" x14ac:dyDescent="0.25">
      <c r="D1949">
        <f>+D1948+1</f>
        <v>1946</v>
      </c>
      <c r="E1949" s="187">
        <f t="shared" si="113"/>
        <v>120000</v>
      </c>
      <c r="F1949" s="187">
        <f t="shared" si="114"/>
        <v>1.0878100540318495E-60</v>
      </c>
    </row>
    <row r="1950" spans="4:6" x14ac:dyDescent="0.25">
      <c r="D1950">
        <f t="shared" ref="D1950:D2013" si="116">+D1949+1</f>
        <v>1947</v>
      </c>
      <c r="E1950" s="187">
        <f t="shared" si="113"/>
        <v>120000</v>
      </c>
      <c r="F1950" s="187">
        <f t="shared" si="114"/>
        <v>1.0072315315109716E-60</v>
      </c>
    </row>
    <row r="1951" spans="4:6" x14ac:dyDescent="0.25">
      <c r="D1951">
        <f t="shared" si="116"/>
        <v>1948</v>
      </c>
      <c r="E1951" s="187">
        <f t="shared" si="113"/>
        <v>120000</v>
      </c>
      <c r="F1951" s="187">
        <f t="shared" si="114"/>
        <v>9.3262178843608497E-61</v>
      </c>
    </row>
    <row r="1952" spans="4:6" x14ac:dyDescent="0.25">
      <c r="D1952">
        <f t="shared" si="116"/>
        <v>1949</v>
      </c>
      <c r="E1952" s="187">
        <f t="shared" si="113"/>
        <v>120000</v>
      </c>
      <c r="F1952" s="187">
        <f t="shared" si="114"/>
        <v>8.6353869299637472E-61</v>
      </c>
    </row>
    <row r="1953" spans="4:6" x14ac:dyDescent="0.25">
      <c r="D1953">
        <f t="shared" si="116"/>
        <v>1950</v>
      </c>
      <c r="E1953" s="187">
        <f t="shared" si="113"/>
        <v>120000</v>
      </c>
      <c r="F1953" s="187">
        <f t="shared" si="114"/>
        <v>7.9957286388553216E-61</v>
      </c>
    </row>
    <row r="1954" spans="4:6" x14ac:dyDescent="0.25">
      <c r="D1954">
        <f t="shared" si="116"/>
        <v>1951</v>
      </c>
      <c r="E1954" s="187">
        <f t="shared" si="113"/>
        <v>120000</v>
      </c>
      <c r="F1954" s="187">
        <f t="shared" si="114"/>
        <v>7.4034524433845552E-61</v>
      </c>
    </row>
    <row r="1955" spans="4:6" x14ac:dyDescent="0.25">
      <c r="D1955">
        <f t="shared" si="116"/>
        <v>1952</v>
      </c>
      <c r="E1955" s="187">
        <f t="shared" si="113"/>
        <v>120000</v>
      </c>
      <c r="F1955" s="187">
        <f t="shared" si="114"/>
        <v>6.8550485586894037E-61</v>
      </c>
    </row>
    <row r="1956" spans="4:6" x14ac:dyDescent="0.25">
      <c r="D1956">
        <f t="shared" si="116"/>
        <v>1953</v>
      </c>
      <c r="E1956" s="187">
        <f t="shared" si="113"/>
        <v>120000</v>
      </c>
      <c r="F1956" s="187">
        <f t="shared" si="114"/>
        <v>6.3472671839716703E-61</v>
      </c>
    </row>
    <row r="1957" spans="4:6" x14ac:dyDescent="0.25">
      <c r="D1957">
        <f t="shared" si="116"/>
        <v>1954</v>
      </c>
      <c r="E1957" s="187">
        <f t="shared" si="113"/>
        <v>120000</v>
      </c>
      <c r="F1957" s="187">
        <f t="shared" si="114"/>
        <v>5.8770992444182135E-61</v>
      </c>
    </row>
    <row r="1958" spans="4:6" x14ac:dyDescent="0.25">
      <c r="D1958">
        <f t="shared" si="116"/>
        <v>1955</v>
      </c>
      <c r="E1958" s="187">
        <f t="shared" si="113"/>
        <v>120000</v>
      </c>
      <c r="F1958" s="187">
        <f t="shared" si="114"/>
        <v>5.4417585596464933E-61</v>
      </c>
    </row>
    <row r="1959" spans="4:6" x14ac:dyDescent="0.25">
      <c r="D1959">
        <f t="shared" si="116"/>
        <v>1956</v>
      </c>
      <c r="E1959" s="187">
        <f t="shared" si="113"/>
        <v>120000</v>
      </c>
      <c r="F1959" s="187">
        <f t="shared" si="114"/>
        <v>5.0386653330060114E-61</v>
      </c>
    </row>
    <row r="1960" spans="4:6" x14ac:dyDescent="0.25">
      <c r="D1960">
        <f t="shared" si="116"/>
        <v>1957</v>
      </c>
      <c r="E1960" s="187">
        <f t="shared" si="113"/>
        <v>120000</v>
      </c>
      <c r="F1960" s="187">
        <f t="shared" si="114"/>
        <v>4.6654308638944543E-61</v>
      </c>
    </row>
    <row r="1961" spans="4:6" x14ac:dyDescent="0.25">
      <c r="D1961">
        <f t="shared" si="116"/>
        <v>1958</v>
      </c>
      <c r="E1961" s="187">
        <f t="shared" si="113"/>
        <v>120000</v>
      </c>
      <c r="F1961" s="187">
        <f t="shared" si="114"/>
        <v>4.3198433924948652E-61</v>
      </c>
    </row>
    <row r="1962" spans="4:6" x14ac:dyDescent="0.25">
      <c r="D1962">
        <f t="shared" si="116"/>
        <v>1959</v>
      </c>
      <c r="E1962" s="187">
        <f t="shared" si="113"/>
        <v>120000</v>
      </c>
      <c r="F1962" s="187">
        <f t="shared" si="114"/>
        <v>3.9998549930508012E-61</v>
      </c>
    </row>
    <row r="1963" spans="4:6" x14ac:dyDescent="0.25">
      <c r="D1963">
        <f t="shared" si="116"/>
        <v>1960</v>
      </c>
      <c r="E1963" s="187">
        <f t="shared" si="113"/>
        <v>120000</v>
      </c>
      <c r="F1963" s="187">
        <f t="shared" si="114"/>
        <v>3.7035694380100004E-61</v>
      </c>
    </row>
    <row r="1964" spans="4:6" x14ac:dyDescent="0.25">
      <c r="D1964">
        <f t="shared" si="116"/>
        <v>1961</v>
      </c>
      <c r="E1964" s="187">
        <f t="shared" si="113"/>
        <v>120000</v>
      </c>
      <c r="F1964" s="187">
        <f t="shared" si="114"/>
        <v>3.4292309611203711E-61</v>
      </c>
    </row>
    <row r="1965" spans="4:6" x14ac:dyDescent="0.25">
      <c r="D1965">
        <f t="shared" si="116"/>
        <v>1962</v>
      </c>
      <c r="E1965" s="187">
        <f t="shared" si="113"/>
        <v>120000</v>
      </c>
      <c r="F1965" s="187">
        <f t="shared" si="114"/>
        <v>3.1752138528892329E-61</v>
      </c>
    </row>
    <row r="1966" spans="4:6" x14ac:dyDescent="0.25">
      <c r="D1966">
        <f t="shared" si="116"/>
        <v>1963</v>
      </c>
      <c r="E1966" s="187">
        <f t="shared" si="113"/>
        <v>120000</v>
      </c>
      <c r="F1966" s="187">
        <f t="shared" si="114"/>
        <v>2.9400128267492894E-61</v>
      </c>
    </row>
    <row r="1967" spans="4:6" x14ac:dyDescent="0.25">
      <c r="D1967">
        <f>+D1966+1</f>
        <v>1964</v>
      </c>
      <c r="E1967" s="187">
        <f t="shared" si="113"/>
        <v>120000</v>
      </c>
      <c r="F1967" s="187">
        <f t="shared" si="114"/>
        <v>2.7222340988419342E-61</v>
      </c>
    </row>
    <row r="1968" spans="4:6" x14ac:dyDescent="0.25">
      <c r="D1968">
        <f t="shared" si="116"/>
        <v>1965</v>
      </c>
      <c r="E1968" s="187">
        <f t="shared" si="113"/>
        <v>120000</v>
      </c>
      <c r="F1968" s="187">
        <f t="shared" si="114"/>
        <v>2.520587128557346E-61</v>
      </c>
    </row>
    <row r="1969" spans="4:6" x14ac:dyDescent="0.25">
      <c r="D1969">
        <f t="shared" si="116"/>
        <v>1966</v>
      </c>
      <c r="E1969" s="187">
        <f t="shared" si="113"/>
        <v>120000</v>
      </c>
      <c r="F1969" s="187">
        <f t="shared" si="114"/>
        <v>2.3338769708864314E-61</v>
      </c>
    </row>
    <row r="1970" spans="4:6" x14ac:dyDescent="0.25">
      <c r="D1970">
        <f t="shared" si="116"/>
        <v>1967</v>
      </c>
      <c r="E1970" s="187">
        <f t="shared" si="113"/>
        <v>120000</v>
      </c>
      <c r="F1970" s="187">
        <f t="shared" si="114"/>
        <v>2.1609971952652141E-61</v>
      </c>
    </row>
    <row r="1971" spans="4:6" x14ac:dyDescent="0.25">
      <c r="D1971">
        <f t="shared" si="116"/>
        <v>1968</v>
      </c>
      <c r="E1971" s="187">
        <f t="shared" si="113"/>
        <v>120000</v>
      </c>
      <c r="F1971" s="187">
        <f t="shared" si="114"/>
        <v>2.0009233289492726E-61</v>
      </c>
    </row>
    <row r="1972" spans="4:6" x14ac:dyDescent="0.25">
      <c r="D1972">
        <f t="shared" si="116"/>
        <v>1969</v>
      </c>
      <c r="E1972" s="187">
        <f t="shared" si="113"/>
        <v>120000</v>
      </c>
      <c r="F1972" s="187">
        <f t="shared" si="114"/>
        <v>1.8527067860641412E-61</v>
      </c>
    </row>
    <row r="1973" spans="4:6" x14ac:dyDescent="0.25">
      <c r="D1973">
        <f t="shared" si="116"/>
        <v>1970</v>
      </c>
      <c r="E1973" s="187">
        <f t="shared" si="113"/>
        <v>120000</v>
      </c>
      <c r="F1973" s="187">
        <f t="shared" si="114"/>
        <v>1.7154692463556861E-61</v>
      </c>
    </row>
    <row r="1974" spans="4:6" x14ac:dyDescent="0.25">
      <c r="D1974">
        <f t="shared" si="116"/>
        <v>1971</v>
      </c>
      <c r="E1974" s="187">
        <f t="shared" si="113"/>
        <v>120000</v>
      </c>
      <c r="F1974" s="187">
        <f t="shared" si="114"/>
        <v>1.5883974503293388E-61</v>
      </c>
    </row>
    <row r="1975" spans="4:6" x14ac:dyDescent="0.25">
      <c r="D1975">
        <f t="shared" si="116"/>
        <v>1972</v>
      </c>
      <c r="E1975" s="187">
        <f t="shared" si="113"/>
        <v>120000</v>
      </c>
      <c r="F1975" s="187">
        <f t="shared" si="114"/>
        <v>1.4707383799345733E-61</v>
      </c>
    </row>
    <row r="1976" spans="4:6" x14ac:dyDescent="0.25">
      <c r="D1976">
        <f t="shared" si="116"/>
        <v>1973</v>
      </c>
      <c r="E1976" s="187">
        <f t="shared" si="113"/>
        <v>120000</v>
      </c>
      <c r="F1976" s="187">
        <f t="shared" si="114"/>
        <v>1.3617947962357157E-61</v>
      </c>
    </row>
    <row r="1977" spans="4:6" x14ac:dyDescent="0.25">
      <c r="D1977">
        <f t="shared" si="116"/>
        <v>1974</v>
      </c>
      <c r="E1977" s="187">
        <f t="shared" si="113"/>
        <v>120000</v>
      </c>
      <c r="F1977" s="187">
        <f t="shared" si="114"/>
        <v>1.2609211076256622E-61</v>
      </c>
    </row>
    <row r="1978" spans="4:6" x14ac:dyDescent="0.25">
      <c r="D1978">
        <f t="shared" si="116"/>
        <v>1975</v>
      </c>
      <c r="E1978" s="187">
        <f t="shared" si="113"/>
        <v>120000</v>
      </c>
      <c r="F1978" s="187">
        <f t="shared" si="114"/>
        <v>1.1675195440978358E-61</v>
      </c>
    </row>
    <row r="1979" spans="4:6" x14ac:dyDescent="0.25">
      <c r="D1979">
        <f t="shared" si="116"/>
        <v>1976</v>
      </c>
      <c r="E1979" s="187">
        <f t="shared" si="113"/>
        <v>120000</v>
      </c>
      <c r="F1979" s="187">
        <f t="shared" si="114"/>
        <v>1.0810366149054035E-61</v>
      </c>
    </row>
    <row r="1980" spans="4:6" x14ac:dyDescent="0.25">
      <c r="D1980">
        <f t="shared" si="116"/>
        <v>1977</v>
      </c>
      <c r="E1980" s="187">
        <f t="shared" si="113"/>
        <v>120000</v>
      </c>
      <c r="F1980" s="187">
        <f t="shared" si="114"/>
        <v>1.0009598286161142E-61</v>
      </c>
    </row>
    <row r="1981" spans="4:6" x14ac:dyDescent="0.25">
      <c r="D1981">
        <f t="shared" si="116"/>
        <v>1978</v>
      </c>
      <c r="E1981" s="187">
        <f t="shared" si="113"/>
        <v>120000</v>
      </c>
      <c r="F1981" s="187">
        <f t="shared" si="114"/>
        <v>9.2681465612603165E-62</v>
      </c>
    </row>
    <row r="1982" spans="4:6" x14ac:dyDescent="0.25">
      <c r="D1982">
        <f t="shared" si="116"/>
        <v>1979</v>
      </c>
      <c r="E1982" s="187">
        <f t="shared" si="113"/>
        <v>120000</v>
      </c>
      <c r="F1982" s="187">
        <f t="shared" si="114"/>
        <v>8.5816171863521459E-62</v>
      </c>
    </row>
    <row r="1983" spans="4:6" x14ac:dyDescent="0.25">
      <c r="D1983">
        <f t="shared" si="116"/>
        <v>1980</v>
      </c>
      <c r="E1983" s="187">
        <f t="shared" si="113"/>
        <v>120000</v>
      </c>
      <c r="F1983" s="187">
        <f t="shared" si="114"/>
        <v>7.9459418392149494E-62</v>
      </c>
    </row>
    <row r="1984" spans="4:6" x14ac:dyDescent="0.25">
      <c r="D1984">
        <f t="shared" si="116"/>
        <v>1981</v>
      </c>
      <c r="E1984" s="187">
        <f t="shared" si="113"/>
        <v>120000</v>
      </c>
      <c r="F1984" s="187">
        <f t="shared" si="114"/>
        <v>7.3573535548286563E-62</v>
      </c>
    </row>
    <row r="1985" spans="4:6" x14ac:dyDescent="0.25">
      <c r="D1985">
        <f>+D1984+1</f>
        <v>1982</v>
      </c>
      <c r="E1985" s="187">
        <f t="shared" si="113"/>
        <v>120000</v>
      </c>
      <c r="F1985" s="187">
        <f t="shared" si="114"/>
        <v>6.8123644026191254E-62</v>
      </c>
    </row>
    <row r="1986" spans="4:6" x14ac:dyDescent="0.25">
      <c r="D1986">
        <f t="shared" si="116"/>
        <v>1983</v>
      </c>
      <c r="E1986" s="187">
        <f t="shared" si="113"/>
        <v>120000</v>
      </c>
      <c r="F1986" s="187">
        <f t="shared" si="114"/>
        <v>6.307744817239929E-62</v>
      </c>
    </row>
    <row r="1987" spans="4:6" x14ac:dyDescent="0.25">
      <c r="D1987">
        <f t="shared" si="116"/>
        <v>1984</v>
      </c>
      <c r="E1987" s="187">
        <f t="shared" si="113"/>
        <v>120000</v>
      </c>
      <c r="F1987" s="187">
        <f t="shared" si="114"/>
        <v>5.8405044604073418E-62</v>
      </c>
    </row>
    <row r="1988" spans="4:6" x14ac:dyDescent="0.25">
      <c r="D1988">
        <f t="shared" si="116"/>
        <v>1985</v>
      </c>
      <c r="E1988" s="187">
        <f t="shared" si="113"/>
        <v>120000</v>
      </c>
      <c r="F1988" s="187">
        <f t="shared" si="114"/>
        <v>5.4078745003771674E-62</v>
      </c>
    </row>
    <row r="1989" spans="4:6" x14ac:dyDescent="0.25">
      <c r="D1989">
        <f t="shared" si="116"/>
        <v>1986</v>
      </c>
      <c r="E1989" s="187">
        <f t="shared" si="113"/>
        <v>120000</v>
      </c>
      <c r="F1989" s="187">
        <f t="shared" si="114"/>
        <v>5.0072912040529332E-62</v>
      </c>
    </row>
    <row r="1990" spans="4:6" x14ac:dyDescent="0.25">
      <c r="D1990">
        <f t="shared" si="116"/>
        <v>1987</v>
      </c>
      <c r="E1990" s="187">
        <f t="shared" ref="E1990:E2053" si="117">+E1989</f>
        <v>120000</v>
      </c>
      <c r="F1990" s="187">
        <f t="shared" ref="F1990:F2053" si="118">E1990/(1+$B$5)^D1990</f>
        <v>4.6363807444934564E-62</v>
      </c>
    </row>
    <row r="1991" spans="4:6" x14ac:dyDescent="0.25">
      <c r="D1991">
        <f t="shared" si="116"/>
        <v>1988</v>
      </c>
      <c r="E1991" s="187">
        <f t="shared" si="117"/>
        <v>120000</v>
      </c>
      <c r="F1991" s="187">
        <f t="shared" si="118"/>
        <v>4.2929451337902375E-62</v>
      </c>
    </row>
    <row r="1992" spans="4:6" x14ac:dyDescent="0.25">
      <c r="D1992">
        <f t="shared" si="116"/>
        <v>1989</v>
      </c>
      <c r="E1992" s="187">
        <f t="shared" si="117"/>
        <v>120000</v>
      </c>
      <c r="F1992" s="187">
        <f t="shared" si="118"/>
        <v>3.9749491979539239E-62</v>
      </c>
    </row>
    <row r="1993" spans="4:6" x14ac:dyDescent="0.25">
      <c r="D1993">
        <f t="shared" si="116"/>
        <v>1990</v>
      </c>
      <c r="E1993" s="187">
        <f t="shared" si="117"/>
        <v>120000</v>
      </c>
      <c r="F1993" s="187">
        <f t="shared" si="118"/>
        <v>3.6805085166240025E-62</v>
      </c>
    </row>
    <row r="1994" spans="4:6" x14ac:dyDescent="0.25">
      <c r="D1994">
        <f t="shared" si="116"/>
        <v>1991</v>
      </c>
      <c r="E1994" s="187">
        <f t="shared" si="117"/>
        <v>120000</v>
      </c>
      <c r="F1994" s="187">
        <f t="shared" si="118"/>
        <v>3.4078782561333357E-62</v>
      </c>
    </row>
    <row r="1995" spans="4:6" x14ac:dyDescent="0.25">
      <c r="D1995">
        <f t="shared" si="116"/>
        <v>1992</v>
      </c>
      <c r="E1995" s="187">
        <f t="shared" si="117"/>
        <v>120000</v>
      </c>
      <c r="F1995" s="187">
        <f t="shared" si="118"/>
        <v>3.155442829753088E-62</v>
      </c>
    </row>
    <row r="1996" spans="4:6" x14ac:dyDescent="0.25">
      <c r="D1996">
        <f t="shared" si="116"/>
        <v>1993</v>
      </c>
      <c r="E1996" s="187">
        <f t="shared" si="117"/>
        <v>120000</v>
      </c>
      <c r="F1996" s="187">
        <f t="shared" si="118"/>
        <v>2.9217063238454513E-62</v>
      </c>
    </row>
    <row r="1997" spans="4:6" x14ac:dyDescent="0.25">
      <c r="D1997">
        <f t="shared" si="116"/>
        <v>1994</v>
      </c>
      <c r="E1997" s="187">
        <f t="shared" si="117"/>
        <v>120000</v>
      </c>
      <c r="F1997" s="187">
        <f t="shared" si="118"/>
        <v>2.7052836331902331E-62</v>
      </c>
    </row>
    <row r="1998" spans="4:6" x14ac:dyDescent="0.25">
      <c r="D1998">
        <f t="shared" si="116"/>
        <v>1995</v>
      </c>
      <c r="E1998" s="187">
        <f t="shared" si="117"/>
        <v>120000</v>
      </c>
      <c r="F1998" s="187">
        <f t="shared" si="118"/>
        <v>2.504892252953919E-62</v>
      </c>
    </row>
    <row r="1999" spans="4:6" x14ac:dyDescent="0.25">
      <c r="D1999">
        <f t="shared" si="116"/>
        <v>1996</v>
      </c>
      <c r="E1999" s="187">
        <f t="shared" si="117"/>
        <v>120000</v>
      </c>
      <c r="F1999" s="187">
        <f t="shared" si="118"/>
        <v>2.319344678661037E-62</v>
      </c>
    </row>
    <row r="2000" spans="4:6" x14ac:dyDescent="0.25">
      <c r="D2000">
        <f t="shared" si="116"/>
        <v>1997</v>
      </c>
      <c r="E2000" s="187">
        <f t="shared" si="117"/>
        <v>120000</v>
      </c>
      <c r="F2000" s="187">
        <f t="shared" si="118"/>
        <v>2.1475413691305902E-62</v>
      </c>
    </row>
    <row r="2001" spans="4:6" x14ac:dyDescent="0.25">
      <c r="D2001">
        <f t="shared" si="116"/>
        <v>1998</v>
      </c>
      <c r="E2001" s="187">
        <f t="shared" si="117"/>
        <v>120000</v>
      </c>
      <c r="F2001" s="187">
        <f t="shared" si="118"/>
        <v>1.9884642306764716E-62</v>
      </c>
    </row>
    <row r="2002" spans="4:6" x14ac:dyDescent="0.25">
      <c r="D2002">
        <f t="shared" si="116"/>
        <v>1999</v>
      </c>
      <c r="E2002" s="187">
        <f t="shared" si="117"/>
        <v>120000</v>
      </c>
      <c r="F2002" s="187">
        <f t="shared" si="118"/>
        <v>1.8411705839596954E-62</v>
      </c>
    </row>
    <row r="2003" spans="4:6" x14ac:dyDescent="0.25">
      <c r="D2003">
        <f>+D2002+1</f>
        <v>2000</v>
      </c>
      <c r="E2003" s="187">
        <f t="shared" si="117"/>
        <v>120000</v>
      </c>
      <c r="F2003" s="187">
        <f t="shared" si="118"/>
        <v>1.704787577740459E-62</v>
      </c>
    </row>
    <row r="2004" spans="4:6" x14ac:dyDescent="0.25">
      <c r="D2004">
        <f t="shared" si="116"/>
        <v>2001</v>
      </c>
      <c r="E2004" s="187">
        <f t="shared" si="117"/>
        <v>120000</v>
      </c>
      <c r="F2004" s="187">
        <f t="shared" si="118"/>
        <v>1.5785070164263512E-62</v>
      </c>
    </row>
    <row r="2005" spans="4:6" x14ac:dyDescent="0.25">
      <c r="D2005">
        <f t="shared" si="116"/>
        <v>2002</v>
      </c>
      <c r="E2005" s="187">
        <f t="shared" si="117"/>
        <v>120000</v>
      </c>
      <c r="F2005" s="187">
        <f t="shared" si="118"/>
        <v>1.4615805707651395E-62</v>
      </c>
    </row>
    <row r="2006" spans="4:6" x14ac:dyDescent="0.25">
      <c r="D2006">
        <f t="shared" si="116"/>
        <v>2003</v>
      </c>
      <c r="E2006" s="187">
        <f t="shared" si="117"/>
        <v>120000</v>
      </c>
      <c r="F2006" s="187">
        <f t="shared" si="118"/>
        <v>1.3533153433010547E-62</v>
      </c>
    </row>
    <row r="2007" spans="4:6" x14ac:dyDescent="0.25">
      <c r="D2007">
        <f t="shared" si="116"/>
        <v>2004</v>
      </c>
      <c r="E2007" s="187">
        <f t="shared" si="117"/>
        <v>120000</v>
      </c>
      <c r="F2007" s="187">
        <f t="shared" si="118"/>
        <v>1.2530697623157917E-62</v>
      </c>
    </row>
    <row r="2008" spans="4:6" x14ac:dyDescent="0.25">
      <c r="D2008">
        <f t="shared" si="116"/>
        <v>2005</v>
      </c>
      <c r="E2008" s="187">
        <f t="shared" si="117"/>
        <v>120000</v>
      </c>
      <c r="F2008" s="187">
        <f t="shared" si="118"/>
        <v>1.1602497799220291E-62</v>
      </c>
    </row>
    <row r="2009" spans="4:6" x14ac:dyDescent="0.25">
      <c r="D2009">
        <f t="shared" si="116"/>
        <v>2006</v>
      </c>
      <c r="E2009" s="187">
        <f t="shared" si="117"/>
        <v>120000</v>
      </c>
      <c r="F2009" s="187">
        <f t="shared" si="118"/>
        <v>1.0743053517796567E-62</v>
      </c>
    </row>
    <row r="2010" spans="4:6" x14ac:dyDescent="0.25">
      <c r="D2010">
        <f t="shared" si="116"/>
        <v>2007</v>
      </c>
      <c r="E2010" s="187">
        <f t="shared" si="117"/>
        <v>120000</v>
      </c>
      <c r="F2010" s="187">
        <f t="shared" si="118"/>
        <v>9.9472717757375619E-63</v>
      </c>
    </row>
    <row r="2011" spans="4:6" x14ac:dyDescent="0.25">
      <c r="D2011">
        <f t="shared" si="116"/>
        <v>2008</v>
      </c>
      <c r="E2011" s="187">
        <f t="shared" si="117"/>
        <v>120000</v>
      </c>
      <c r="F2011" s="187">
        <f t="shared" si="118"/>
        <v>9.2104368293866306E-63</v>
      </c>
    </row>
    <row r="2012" spans="4:6" x14ac:dyDescent="0.25">
      <c r="D2012">
        <f t="shared" si="116"/>
        <v>2009</v>
      </c>
      <c r="E2012" s="187">
        <f t="shared" si="117"/>
        <v>120000</v>
      </c>
      <c r="F2012" s="187">
        <f t="shared" si="118"/>
        <v>8.5281822494320638E-63</v>
      </c>
    </row>
    <row r="2013" spans="4:6" x14ac:dyDescent="0.25">
      <c r="D2013">
        <f t="shared" si="116"/>
        <v>2010</v>
      </c>
      <c r="E2013" s="187">
        <f t="shared" si="117"/>
        <v>120000</v>
      </c>
      <c r="F2013" s="187">
        <f t="shared" si="118"/>
        <v>7.89646504577043E-63</v>
      </c>
    </row>
    <row r="2014" spans="4:6" x14ac:dyDescent="0.25">
      <c r="D2014">
        <f t="shared" ref="D2014:D2020" si="119">+D2013+1</f>
        <v>2011</v>
      </c>
      <c r="E2014" s="187">
        <f t="shared" si="117"/>
        <v>120000</v>
      </c>
      <c r="F2014" s="187">
        <f t="shared" si="118"/>
        <v>7.3115417090466959E-63</v>
      </c>
    </row>
    <row r="2015" spans="4:6" x14ac:dyDescent="0.25">
      <c r="D2015">
        <f t="shared" si="119"/>
        <v>2012</v>
      </c>
      <c r="E2015" s="187">
        <f t="shared" si="117"/>
        <v>120000</v>
      </c>
      <c r="F2015" s="187">
        <f t="shared" si="118"/>
        <v>6.7699460268950879E-63</v>
      </c>
    </row>
    <row r="2016" spans="4:6" x14ac:dyDescent="0.25">
      <c r="D2016">
        <f t="shared" si="119"/>
        <v>2013</v>
      </c>
      <c r="E2016" s="187">
        <f t="shared" si="117"/>
        <v>120000</v>
      </c>
      <c r="F2016" s="187">
        <f t="shared" si="118"/>
        <v>6.2684685434213765E-63</v>
      </c>
    </row>
    <row r="2017" spans="4:6" x14ac:dyDescent="0.25">
      <c r="D2017">
        <f t="shared" si="119"/>
        <v>2014</v>
      </c>
      <c r="E2017" s="187">
        <f t="shared" si="117"/>
        <v>120000</v>
      </c>
      <c r="F2017" s="187">
        <f t="shared" si="118"/>
        <v>5.8041375402049771E-63</v>
      </c>
    </row>
    <row r="2018" spans="4:6" x14ac:dyDescent="0.25">
      <c r="D2018">
        <f t="shared" si="119"/>
        <v>2015</v>
      </c>
      <c r="E2018" s="187">
        <f t="shared" si="117"/>
        <v>120000</v>
      </c>
      <c r="F2018" s="187">
        <f t="shared" si="118"/>
        <v>5.3742014261157197E-63</v>
      </c>
    </row>
    <row r="2019" spans="4:6" x14ac:dyDescent="0.25">
      <c r="D2019">
        <f t="shared" si="119"/>
        <v>2016</v>
      </c>
      <c r="E2019" s="187">
        <f t="shared" si="117"/>
        <v>120000</v>
      </c>
      <c r="F2019" s="187">
        <f t="shared" si="118"/>
        <v>4.9761124315886289E-63</v>
      </c>
    </row>
    <row r="2020" spans="4:6" x14ac:dyDescent="0.25">
      <c r="D2020">
        <f t="shared" si="119"/>
        <v>2017</v>
      </c>
      <c r="E2020" s="187">
        <f t="shared" si="117"/>
        <v>120000</v>
      </c>
      <c r="F2020" s="187">
        <f t="shared" si="118"/>
        <v>4.6075115107302124E-63</v>
      </c>
    </row>
    <row r="2021" spans="4:6" x14ac:dyDescent="0.25">
      <c r="D2021">
        <f>+D2020+1</f>
        <v>2018</v>
      </c>
      <c r="E2021" s="187">
        <f t="shared" si="117"/>
        <v>120000</v>
      </c>
      <c r="F2021" s="187">
        <f t="shared" si="118"/>
        <v>4.2662143617872331E-63</v>
      </c>
    </row>
    <row r="2022" spans="4:6" x14ac:dyDescent="0.25">
      <c r="D2022">
        <f t="shared" ref="D2022:D2085" si="120">+D2021+1</f>
        <v>2019</v>
      </c>
      <c r="E2022" s="187">
        <f t="shared" si="117"/>
        <v>120000</v>
      </c>
      <c r="F2022" s="187">
        <f t="shared" si="118"/>
        <v>3.9501984831363262E-63</v>
      </c>
    </row>
    <row r="2023" spans="4:6" x14ac:dyDescent="0.25">
      <c r="D2023">
        <f t="shared" si="120"/>
        <v>2020</v>
      </c>
      <c r="E2023" s="187">
        <f t="shared" si="117"/>
        <v>120000</v>
      </c>
      <c r="F2023" s="187">
        <f t="shared" si="118"/>
        <v>3.6575911880891913E-63</v>
      </c>
    </row>
    <row r="2024" spans="4:6" x14ac:dyDescent="0.25">
      <c r="D2024">
        <f t="shared" si="120"/>
        <v>2021</v>
      </c>
      <c r="E2024" s="187">
        <f t="shared" si="117"/>
        <v>120000</v>
      </c>
      <c r="F2024" s="187">
        <f t="shared" si="118"/>
        <v>3.3866585074899916E-63</v>
      </c>
    </row>
    <row r="2025" spans="4:6" x14ac:dyDescent="0.25">
      <c r="D2025">
        <f t="shared" si="120"/>
        <v>2022</v>
      </c>
      <c r="E2025" s="187">
        <f t="shared" si="117"/>
        <v>120000</v>
      </c>
      <c r="F2025" s="187">
        <f t="shared" si="118"/>
        <v>3.1357949143425837E-63</v>
      </c>
    </row>
    <row r="2026" spans="4:6" x14ac:dyDescent="0.25">
      <c r="D2026">
        <f t="shared" si="120"/>
        <v>2023</v>
      </c>
      <c r="E2026" s="187">
        <f t="shared" si="117"/>
        <v>120000</v>
      </c>
      <c r="F2026" s="187">
        <f t="shared" si="118"/>
        <v>2.9035138095764672E-63</v>
      </c>
    </row>
    <row r="2027" spans="4:6" x14ac:dyDescent="0.25">
      <c r="D2027">
        <f t="shared" si="120"/>
        <v>2024</v>
      </c>
      <c r="E2027" s="187">
        <f t="shared" si="117"/>
        <v>120000</v>
      </c>
      <c r="F2027" s="187">
        <f t="shared" si="118"/>
        <v>2.6884387125708029E-63</v>
      </c>
    </row>
    <row r="2028" spans="4:6" x14ac:dyDescent="0.25">
      <c r="D2028">
        <f t="shared" si="120"/>
        <v>2025</v>
      </c>
      <c r="E2028" s="187">
        <f t="shared" si="117"/>
        <v>120000</v>
      </c>
      <c r="F2028" s="187">
        <f t="shared" si="118"/>
        <v>2.4892951042322251E-63</v>
      </c>
    </row>
    <row r="2029" spans="4:6" x14ac:dyDescent="0.25">
      <c r="D2029">
        <f t="shared" si="120"/>
        <v>2026</v>
      </c>
      <c r="E2029" s="187">
        <f t="shared" si="117"/>
        <v>120000</v>
      </c>
      <c r="F2029" s="187">
        <f t="shared" si="118"/>
        <v>2.3049028742890971E-63</v>
      </c>
    </row>
    <row r="2030" spans="4:6" x14ac:dyDescent="0.25">
      <c r="D2030">
        <f t="shared" si="120"/>
        <v>2027</v>
      </c>
      <c r="E2030" s="187">
        <f t="shared" si="117"/>
        <v>120000</v>
      </c>
      <c r="F2030" s="187">
        <f t="shared" si="118"/>
        <v>2.1341693280454604E-63</v>
      </c>
    </row>
    <row r="2031" spans="4:6" x14ac:dyDescent="0.25">
      <c r="D2031">
        <f t="shared" si="120"/>
        <v>2028</v>
      </c>
      <c r="E2031" s="187">
        <f t="shared" si="117"/>
        <v>120000</v>
      </c>
      <c r="F2031" s="187">
        <f t="shared" si="118"/>
        <v>1.9760827111532035E-63</v>
      </c>
    </row>
    <row r="2032" spans="4:6" x14ac:dyDescent="0.25">
      <c r="D2032">
        <f t="shared" si="120"/>
        <v>2029</v>
      </c>
      <c r="E2032" s="187">
        <f t="shared" si="117"/>
        <v>120000</v>
      </c>
      <c r="F2032" s="187">
        <f t="shared" si="118"/>
        <v>1.8297062140307437E-63</v>
      </c>
    </row>
    <row r="2033" spans="4:6" x14ac:dyDescent="0.25">
      <c r="D2033">
        <f t="shared" si="120"/>
        <v>2030</v>
      </c>
      <c r="E2033" s="187">
        <f t="shared" si="117"/>
        <v>120000</v>
      </c>
      <c r="F2033" s="187">
        <f t="shared" si="118"/>
        <v>1.6941724203988372E-63</v>
      </c>
    </row>
    <row r="2034" spans="4:6" x14ac:dyDescent="0.25">
      <c r="D2034">
        <f t="shared" si="120"/>
        <v>2031</v>
      </c>
      <c r="E2034" s="187">
        <f t="shared" si="117"/>
        <v>120000</v>
      </c>
      <c r="F2034" s="187">
        <f t="shared" si="118"/>
        <v>1.5686781670359599E-63</v>
      </c>
    </row>
    <row r="2035" spans="4:6" x14ac:dyDescent="0.25">
      <c r="D2035">
        <f t="shared" si="120"/>
        <v>2032</v>
      </c>
      <c r="E2035" s="187">
        <f t="shared" si="117"/>
        <v>120000</v>
      </c>
      <c r="F2035" s="187">
        <f t="shared" si="118"/>
        <v>1.4524797842925556E-63</v>
      </c>
    </row>
    <row r="2036" spans="4:6" x14ac:dyDescent="0.25">
      <c r="D2036">
        <f t="shared" si="120"/>
        <v>2033</v>
      </c>
      <c r="E2036" s="187">
        <f t="shared" si="117"/>
        <v>120000</v>
      </c>
      <c r="F2036" s="187">
        <f t="shared" si="118"/>
        <v>1.3448886891597737E-63</v>
      </c>
    </row>
    <row r="2037" spans="4:6" x14ac:dyDescent="0.25">
      <c r="D2037">
        <f t="shared" si="120"/>
        <v>2034</v>
      </c>
      <c r="E2037" s="187">
        <f t="shared" si="117"/>
        <v>120000</v>
      </c>
      <c r="F2037" s="187">
        <f t="shared" si="118"/>
        <v>1.245267304777568E-63</v>
      </c>
    </row>
    <row r="2038" spans="4:6" x14ac:dyDescent="0.25">
      <c r="D2038">
        <f t="shared" si="120"/>
        <v>2035</v>
      </c>
      <c r="E2038" s="187">
        <f t="shared" si="117"/>
        <v>120000</v>
      </c>
      <c r="F2038" s="187">
        <f t="shared" si="118"/>
        <v>1.1530252822014517E-63</v>
      </c>
    </row>
    <row r="2039" spans="4:6" x14ac:dyDescent="0.25">
      <c r="D2039">
        <f>+D2038+1</f>
        <v>2036</v>
      </c>
      <c r="E2039" s="187">
        <f t="shared" si="117"/>
        <v>120000</v>
      </c>
      <c r="F2039" s="187">
        <f t="shared" si="118"/>
        <v>1.0676160020383812E-63</v>
      </c>
    </row>
    <row r="2040" spans="4:6" x14ac:dyDescent="0.25">
      <c r="D2040">
        <f t="shared" si="120"/>
        <v>2037</v>
      </c>
      <c r="E2040" s="187">
        <f t="shared" si="117"/>
        <v>120000</v>
      </c>
      <c r="F2040" s="187">
        <f t="shared" si="118"/>
        <v>9.8853333522072343E-64</v>
      </c>
    </row>
    <row r="2041" spans="4:6" x14ac:dyDescent="0.25">
      <c r="D2041">
        <f t="shared" si="120"/>
        <v>2038</v>
      </c>
      <c r="E2041" s="187">
        <f t="shared" si="117"/>
        <v>120000</v>
      </c>
      <c r="F2041" s="187">
        <f t="shared" si="118"/>
        <v>9.1530864372289202E-64</v>
      </c>
    </row>
    <row r="2042" spans="4:6" x14ac:dyDescent="0.25">
      <c r="D2042">
        <f t="shared" si="120"/>
        <v>2039</v>
      </c>
      <c r="E2042" s="187">
        <f t="shared" si="117"/>
        <v>120000</v>
      </c>
      <c r="F2042" s="187">
        <f t="shared" si="118"/>
        <v>8.475080034471221E-64</v>
      </c>
    </row>
    <row r="2043" spans="4:6" x14ac:dyDescent="0.25">
      <c r="D2043">
        <f t="shared" si="120"/>
        <v>2040</v>
      </c>
      <c r="E2043" s="187">
        <f t="shared" si="117"/>
        <v>120000</v>
      </c>
      <c r="F2043" s="187">
        <f t="shared" si="118"/>
        <v>7.8472963282140932E-64</v>
      </c>
    </row>
    <row r="2044" spans="4:6" x14ac:dyDescent="0.25">
      <c r="D2044">
        <f t="shared" si="120"/>
        <v>2041</v>
      </c>
      <c r="E2044" s="187">
        <f t="shared" si="117"/>
        <v>120000</v>
      </c>
      <c r="F2044" s="187">
        <f t="shared" si="118"/>
        <v>7.2660151187167518E-64</v>
      </c>
    </row>
    <row r="2045" spans="4:6" x14ac:dyDescent="0.25">
      <c r="D2045">
        <f t="shared" si="120"/>
        <v>2042</v>
      </c>
      <c r="E2045" s="187">
        <f t="shared" si="117"/>
        <v>120000</v>
      </c>
      <c r="F2045" s="187">
        <f t="shared" si="118"/>
        <v>6.7277917765895863E-64</v>
      </c>
    </row>
    <row r="2046" spans="4:6" x14ac:dyDescent="0.25">
      <c r="D2046">
        <f t="shared" si="120"/>
        <v>2043</v>
      </c>
      <c r="E2046" s="187">
        <f t="shared" si="117"/>
        <v>120000</v>
      </c>
      <c r="F2046" s="187">
        <f t="shared" si="118"/>
        <v>6.2294368301755431E-64</v>
      </c>
    </row>
    <row r="2047" spans="4:6" x14ac:dyDescent="0.25">
      <c r="D2047">
        <f t="shared" si="120"/>
        <v>2044</v>
      </c>
      <c r="E2047" s="187">
        <f t="shared" si="117"/>
        <v>120000</v>
      </c>
      <c r="F2047" s="187">
        <f t="shared" si="118"/>
        <v>5.7679970649773542E-64</v>
      </c>
    </row>
    <row r="2048" spans="4:6" x14ac:dyDescent="0.25">
      <c r="D2048">
        <f t="shared" si="120"/>
        <v>2045</v>
      </c>
      <c r="E2048" s="187">
        <f t="shared" si="117"/>
        <v>120000</v>
      </c>
      <c r="F2048" s="187">
        <f t="shared" si="118"/>
        <v>5.340738023127179E-64</v>
      </c>
    </row>
    <row r="2049" spans="4:6" x14ac:dyDescent="0.25">
      <c r="D2049">
        <f t="shared" si="120"/>
        <v>2046</v>
      </c>
      <c r="E2049" s="187">
        <f t="shared" si="117"/>
        <v>120000</v>
      </c>
      <c r="F2049" s="187">
        <f t="shared" si="118"/>
        <v>4.9451277991918322E-64</v>
      </c>
    </row>
    <row r="2050" spans="4:6" x14ac:dyDescent="0.25">
      <c r="D2050">
        <f t="shared" si="120"/>
        <v>2047</v>
      </c>
      <c r="E2050" s="187">
        <f t="shared" si="117"/>
        <v>120000</v>
      </c>
      <c r="F2050" s="187">
        <f t="shared" si="118"/>
        <v>4.5788220362887318E-64</v>
      </c>
    </row>
    <row r="2051" spans="4:6" x14ac:dyDescent="0.25">
      <c r="D2051">
        <f t="shared" si="120"/>
        <v>2048</v>
      </c>
      <c r="E2051" s="187">
        <f t="shared" si="117"/>
        <v>120000</v>
      </c>
      <c r="F2051" s="187">
        <f t="shared" si="118"/>
        <v>4.239650033600678E-64</v>
      </c>
    </row>
    <row r="2052" spans="4:6" x14ac:dyDescent="0.25">
      <c r="D2052">
        <f t="shared" si="120"/>
        <v>2049</v>
      </c>
      <c r="E2052" s="187">
        <f t="shared" si="117"/>
        <v>120000</v>
      </c>
      <c r="F2052" s="187">
        <f t="shared" si="118"/>
        <v>3.9256018829635899E-64</v>
      </c>
    </row>
    <row r="2053" spans="4:6" x14ac:dyDescent="0.25">
      <c r="D2053">
        <f t="shared" si="120"/>
        <v>2050</v>
      </c>
      <c r="E2053" s="187">
        <f t="shared" si="117"/>
        <v>120000</v>
      </c>
      <c r="F2053" s="187">
        <f t="shared" si="118"/>
        <v>3.6348165582996208E-64</v>
      </c>
    </row>
    <row r="2054" spans="4:6" x14ac:dyDescent="0.25">
      <c r="D2054">
        <f t="shared" si="120"/>
        <v>2051</v>
      </c>
      <c r="E2054" s="187">
        <f t="shared" ref="E2054:E2117" si="121">+E2053</f>
        <v>120000</v>
      </c>
      <c r="F2054" s="187">
        <f t="shared" ref="F2054:F2117" si="122">E2054/(1+$B$5)^D2054</f>
        <v>3.3655708873144638E-64</v>
      </c>
    </row>
    <row r="2055" spans="4:6" x14ac:dyDescent="0.25">
      <c r="D2055">
        <f t="shared" si="120"/>
        <v>2052</v>
      </c>
      <c r="E2055" s="187">
        <f t="shared" si="121"/>
        <v>120000</v>
      </c>
      <c r="F2055" s="187">
        <f t="shared" si="122"/>
        <v>3.1162693401059845E-64</v>
      </c>
    </row>
    <row r="2056" spans="4:6" x14ac:dyDescent="0.25">
      <c r="D2056">
        <f t="shared" si="120"/>
        <v>2053</v>
      </c>
      <c r="E2056" s="187">
        <f t="shared" si="121"/>
        <v>120000</v>
      </c>
      <c r="F2056" s="187">
        <f t="shared" si="122"/>
        <v>2.8854345741722078E-64</v>
      </c>
    </row>
    <row r="2057" spans="4:6" x14ac:dyDescent="0.25">
      <c r="D2057">
        <f>+D2056+1</f>
        <v>2054</v>
      </c>
      <c r="E2057" s="187">
        <f t="shared" si="121"/>
        <v>120000</v>
      </c>
      <c r="F2057" s="187">
        <f t="shared" si="122"/>
        <v>2.6716986797890808E-64</v>
      </c>
    </row>
    <row r="2058" spans="4:6" x14ac:dyDescent="0.25">
      <c r="D2058">
        <f t="shared" si="120"/>
        <v>2055</v>
      </c>
      <c r="E2058" s="187">
        <f t="shared" si="121"/>
        <v>120000</v>
      </c>
      <c r="F2058" s="187">
        <f t="shared" si="122"/>
        <v>2.4737950738787785E-64</v>
      </c>
    </row>
    <row r="2059" spans="4:6" x14ac:dyDescent="0.25">
      <c r="D2059">
        <f t="shared" si="120"/>
        <v>2056</v>
      </c>
      <c r="E2059" s="187">
        <f t="shared" si="121"/>
        <v>120000</v>
      </c>
      <c r="F2059" s="187">
        <f t="shared" si="122"/>
        <v>2.2905509943322022E-64</v>
      </c>
    </row>
    <row r="2060" spans="4:6" x14ac:dyDescent="0.25">
      <c r="D2060">
        <f t="shared" si="120"/>
        <v>2057</v>
      </c>
      <c r="E2060" s="187">
        <f t="shared" si="121"/>
        <v>120000</v>
      </c>
      <c r="F2060" s="187">
        <f t="shared" si="122"/>
        <v>2.1208805503075946E-64</v>
      </c>
    </row>
    <row r="2061" spans="4:6" x14ac:dyDescent="0.25">
      <c r="D2061">
        <f t="shared" si="120"/>
        <v>2058</v>
      </c>
      <c r="E2061" s="187">
        <f t="shared" si="121"/>
        <v>120000</v>
      </c>
      <c r="F2061" s="187">
        <f t="shared" si="122"/>
        <v>1.9637782873218467E-64</v>
      </c>
    </row>
    <row r="2062" spans="4:6" x14ac:dyDescent="0.25">
      <c r="D2062">
        <f t="shared" si="120"/>
        <v>2059</v>
      </c>
      <c r="E2062" s="187">
        <f t="shared" si="121"/>
        <v>120000</v>
      </c>
      <c r="F2062" s="187">
        <f t="shared" si="122"/>
        <v>1.8183132290017099E-64</v>
      </c>
    </row>
    <row r="2063" spans="4:6" x14ac:dyDescent="0.25">
      <c r="D2063">
        <f t="shared" si="120"/>
        <v>2060</v>
      </c>
      <c r="E2063" s="187">
        <f t="shared" si="121"/>
        <v>120000</v>
      </c>
      <c r="F2063" s="187">
        <f t="shared" si="122"/>
        <v>1.6836233601867682E-64</v>
      </c>
    </row>
    <row r="2064" spans="4:6" x14ac:dyDescent="0.25">
      <c r="D2064">
        <f t="shared" si="120"/>
        <v>2061</v>
      </c>
      <c r="E2064" s="187">
        <f t="shared" si="121"/>
        <v>120000</v>
      </c>
      <c r="F2064" s="187">
        <f t="shared" si="122"/>
        <v>1.5589105186914523E-64</v>
      </c>
    </row>
    <row r="2065" spans="4:6" x14ac:dyDescent="0.25">
      <c r="D2065">
        <f t="shared" si="120"/>
        <v>2062</v>
      </c>
      <c r="E2065" s="187">
        <f t="shared" si="121"/>
        <v>120000</v>
      </c>
      <c r="F2065" s="187">
        <f t="shared" si="122"/>
        <v>1.4434356654550481E-64</v>
      </c>
    </row>
    <row r="2066" spans="4:6" x14ac:dyDescent="0.25">
      <c r="D2066">
        <f t="shared" si="120"/>
        <v>2063</v>
      </c>
      <c r="E2066" s="187">
        <f t="shared" si="121"/>
        <v>120000</v>
      </c>
      <c r="F2066" s="187">
        <f t="shared" si="122"/>
        <v>1.3365145050509702E-64</v>
      </c>
    </row>
    <row r="2067" spans="4:6" x14ac:dyDescent="0.25">
      <c r="D2067">
        <f t="shared" si="120"/>
        <v>2064</v>
      </c>
      <c r="E2067" s="187">
        <f t="shared" si="121"/>
        <v>120000</v>
      </c>
      <c r="F2067" s="187">
        <f t="shared" si="122"/>
        <v>1.2375134306027504E-64</v>
      </c>
    </row>
    <row r="2068" spans="4:6" x14ac:dyDescent="0.25">
      <c r="D2068">
        <f t="shared" si="120"/>
        <v>2065</v>
      </c>
      <c r="E2068" s="187">
        <f t="shared" si="121"/>
        <v>120000</v>
      </c>
      <c r="F2068" s="187">
        <f t="shared" si="122"/>
        <v>1.1458457690766207E-64</v>
      </c>
    </row>
    <row r="2069" spans="4:6" x14ac:dyDescent="0.25">
      <c r="D2069">
        <f t="shared" si="120"/>
        <v>2066</v>
      </c>
      <c r="E2069" s="187">
        <f t="shared" si="121"/>
        <v>120000</v>
      </c>
      <c r="F2069" s="187">
        <f t="shared" si="122"/>
        <v>1.0609683047005745E-64</v>
      </c>
    </row>
    <row r="2070" spans="4:6" x14ac:dyDescent="0.25">
      <c r="D2070">
        <f t="shared" si="120"/>
        <v>2067</v>
      </c>
      <c r="E2070" s="187">
        <f t="shared" si="121"/>
        <v>120000</v>
      </c>
      <c r="F2070" s="187">
        <f t="shared" si="122"/>
        <v>9.8237805990793928E-65</v>
      </c>
    </row>
    <row r="2071" spans="4:6" x14ac:dyDescent="0.25">
      <c r="D2071">
        <f t="shared" si="120"/>
        <v>2068</v>
      </c>
      <c r="E2071" s="187">
        <f t="shared" si="121"/>
        <v>120000</v>
      </c>
      <c r="F2071" s="187">
        <f t="shared" si="122"/>
        <v>9.0960931472957361E-65</v>
      </c>
    </row>
    <row r="2072" spans="4:6" x14ac:dyDescent="0.25">
      <c r="D2072">
        <f t="shared" si="120"/>
        <v>2069</v>
      </c>
      <c r="E2072" s="187">
        <f t="shared" si="121"/>
        <v>120000</v>
      </c>
      <c r="F2072" s="187">
        <f t="shared" si="122"/>
        <v>8.4223084697182729E-65</v>
      </c>
    </row>
    <row r="2073" spans="4:6" x14ac:dyDescent="0.25">
      <c r="D2073">
        <f t="shared" si="120"/>
        <v>2070</v>
      </c>
      <c r="E2073" s="187">
        <f t="shared" si="121"/>
        <v>120000</v>
      </c>
      <c r="F2073" s="187">
        <f t="shared" si="122"/>
        <v>7.7984337682576587E-65</v>
      </c>
    </row>
    <row r="2074" spans="4:6" x14ac:dyDescent="0.25">
      <c r="D2074">
        <f t="shared" si="120"/>
        <v>2071</v>
      </c>
      <c r="E2074" s="187">
        <f t="shared" si="121"/>
        <v>120000</v>
      </c>
      <c r="F2074" s="187">
        <f t="shared" si="122"/>
        <v>7.2207720076459806E-65</v>
      </c>
    </row>
    <row r="2075" spans="4:6" x14ac:dyDescent="0.25">
      <c r="D2075">
        <f>+D2074+1</f>
        <v>2072</v>
      </c>
      <c r="E2075" s="187">
        <f t="shared" si="121"/>
        <v>120000</v>
      </c>
      <c r="F2075" s="187">
        <f t="shared" si="122"/>
        <v>6.6859000070796106E-65</v>
      </c>
    </row>
    <row r="2076" spans="4:6" x14ac:dyDescent="0.25">
      <c r="D2076">
        <f t="shared" si="120"/>
        <v>2073</v>
      </c>
      <c r="E2076" s="187">
        <f t="shared" si="121"/>
        <v>120000</v>
      </c>
      <c r="F2076" s="187">
        <f t="shared" si="122"/>
        <v>6.190648154703343E-65</v>
      </c>
    </row>
    <row r="2077" spans="4:6" x14ac:dyDescent="0.25">
      <c r="D2077">
        <f t="shared" si="120"/>
        <v>2074</v>
      </c>
      <c r="E2077" s="187">
        <f t="shared" si="121"/>
        <v>120000</v>
      </c>
      <c r="F2077" s="187">
        <f t="shared" si="122"/>
        <v>5.7320816247253179E-65</v>
      </c>
    </row>
    <row r="2078" spans="4:6" x14ac:dyDescent="0.25">
      <c r="D2078">
        <f t="shared" si="120"/>
        <v>2075</v>
      </c>
      <c r="E2078" s="187">
        <f t="shared" si="121"/>
        <v>120000</v>
      </c>
      <c r="F2078" s="187">
        <f t="shared" si="122"/>
        <v>5.3074829858567761E-65</v>
      </c>
    </row>
    <row r="2079" spans="4:6" x14ac:dyDescent="0.25">
      <c r="D2079">
        <f t="shared" si="120"/>
        <v>2076</v>
      </c>
      <c r="E2079" s="187">
        <f t="shared" si="121"/>
        <v>120000</v>
      </c>
      <c r="F2079" s="187">
        <f t="shared" si="122"/>
        <v>4.9143360980155333E-65</v>
      </c>
    </row>
    <row r="2080" spans="4:6" x14ac:dyDescent="0.25">
      <c r="D2080">
        <f t="shared" si="120"/>
        <v>2077</v>
      </c>
      <c r="E2080" s="187">
        <f t="shared" si="121"/>
        <v>120000</v>
      </c>
      <c r="F2080" s="187">
        <f t="shared" si="122"/>
        <v>4.5503112018662341E-65</v>
      </c>
    </row>
    <row r="2081" spans="4:6" x14ac:dyDescent="0.25">
      <c r="D2081">
        <f t="shared" si="120"/>
        <v>2078</v>
      </c>
      <c r="E2081" s="187">
        <f t="shared" si="121"/>
        <v>120000</v>
      </c>
      <c r="F2081" s="187">
        <f t="shared" si="122"/>
        <v>4.2132511128391057E-65</v>
      </c>
    </row>
    <row r="2082" spans="4:6" x14ac:dyDescent="0.25">
      <c r="D2082">
        <f t="shared" si="120"/>
        <v>2079</v>
      </c>
      <c r="E2082" s="187">
        <f t="shared" si="121"/>
        <v>120000</v>
      </c>
      <c r="F2082" s="187">
        <f t="shared" si="122"/>
        <v>3.901158437813986E-65</v>
      </c>
    </row>
    <row r="2083" spans="4:6" x14ac:dyDescent="0.25">
      <c r="D2083">
        <f t="shared" si="120"/>
        <v>2080</v>
      </c>
      <c r="E2083" s="187">
        <f t="shared" si="121"/>
        <v>120000</v>
      </c>
      <c r="F2083" s="187">
        <f t="shared" si="122"/>
        <v>3.6121837387166534E-65</v>
      </c>
    </row>
    <row r="2084" spans="4:6" x14ac:dyDescent="0.25">
      <c r="D2084">
        <f t="shared" si="120"/>
        <v>2081</v>
      </c>
      <c r="E2084" s="187">
        <f t="shared" si="121"/>
        <v>120000</v>
      </c>
      <c r="F2084" s="187">
        <f t="shared" si="122"/>
        <v>3.3446145728857899E-65</v>
      </c>
    </row>
    <row r="2085" spans="4:6" x14ac:dyDescent="0.25">
      <c r="D2085">
        <f t="shared" si="120"/>
        <v>2082</v>
      </c>
      <c r="E2085" s="187">
        <f t="shared" si="121"/>
        <v>120000</v>
      </c>
      <c r="F2085" s="187">
        <f t="shared" si="122"/>
        <v>3.0968653452646204E-65</v>
      </c>
    </row>
    <row r="2086" spans="4:6" x14ac:dyDescent="0.25">
      <c r="D2086">
        <f t="shared" ref="D2086:D2092" si="123">+D2085+1</f>
        <v>2083</v>
      </c>
      <c r="E2086" s="187">
        <f t="shared" si="121"/>
        <v>120000</v>
      </c>
      <c r="F2086" s="187">
        <f t="shared" si="122"/>
        <v>2.8674679122820559E-65</v>
      </c>
    </row>
    <row r="2087" spans="4:6" x14ac:dyDescent="0.25">
      <c r="D2087">
        <f t="shared" si="123"/>
        <v>2084</v>
      </c>
      <c r="E2087" s="187">
        <f t="shared" si="121"/>
        <v>120000</v>
      </c>
      <c r="F2087" s="187">
        <f t="shared" si="122"/>
        <v>2.6550628817426435E-65</v>
      </c>
    </row>
    <row r="2088" spans="4:6" x14ac:dyDescent="0.25">
      <c r="D2088">
        <f t="shared" si="123"/>
        <v>2085</v>
      </c>
      <c r="E2088" s="187">
        <f t="shared" si="121"/>
        <v>120000</v>
      </c>
      <c r="F2088" s="187">
        <f t="shared" si="122"/>
        <v>2.4583915571691149E-65</v>
      </c>
    </row>
    <row r="2089" spans="4:6" x14ac:dyDescent="0.25">
      <c r="D2089">
        <f t="shared" si="123"/>
        <v>2086</v>
      </c>
      <c r="E2089" s="187">
        <f t="shared" si="121"/>
        <v>120000</v>
      </c>
      <c r="F2089" s="187">
        <f t="shared" si="122"/>
        <v>2.2762884788602912E-65</v>
      </c>
    </row>
    <row r="2090" spans="4:6" x14ac:dyDescent="0.25">
      <c r="D2090">
        <f t="shared" si="123"/>
        <v>2087</v>
      </c>
      <c r="E2090" s="187">
        <f t="shared" si="121"/>
        <v>120000</v>
      </c>
      <c r="F2090" s="187">
        <f t="shared" si="122"/>
        <v>2.1076745174632325E-65</v>
      </c>
    </row>
    <row r="2091" spans="4:6" x14ac:dyDescent="0.25">
      <c r="D2091">
        <f t="shared" si="123"/>
        <v>2088</v>
      </c>
      <c r="E2091" s="187">
        <f t="shared" si="121"/>
        <v>120000</v>
      </c>
      <c r="F2091" s="187">
        <f t="shared" si="122"/>
        <v>1.9515504791326225E-65</v>
      </c>
    </row>
    <row r="2092" spans="4:6" x14ac:dyDescent="0.25">
      <c r="D2092">
        <f t="shared" si="123"/>
        <v>2089</v>
      </c>
      <c r="E2092" s="187">
        <f t="shared" si="121"/>
        <v>120000</v>
      </c>
      <c r="F2092" s="187">
        <f t="shared" si="122"/>
        <v>1.8069911843820577E-65</v>
      </c>
    </row>
    <row r="2093" spans="4:6" x14ac:dyDescent="0.25">
      <c r="D2093">
        <f>+D2092+1</f>
        <v>2090</v>
      </c>
      <c r="E2093" s="187">
        <f t="shared" si="121"/>
        <v>120000</v>
      </c>
      <c r="F2093" s="187">
        <f t="shared" si="122"/>
        <v>1.6731399855389426E-65</v>
      </c>
    </row>
    <row r="2094" spans="4:6" x14ac:dyDescent="0.25">
      <c r="D2094">
        <f t="shared" ref="D2094:D2157" si="124">+D2093+1</f>
        <v>2091</v>
      </c>
      <c r="E2094" s="187">
        <f t="shared" si="121"/>
        <v>120000</v>
      </c>
      <c r="F2094" s="187">
        <f t="shared" si="122"/>
        <v>1.5492036903138356E-65</v>
      </c>
    </row>
    <row r="2095" spans="4:6" x14ac:dyDescent="0.25">
      <c r="D2095">
        <f t="shared" si="124"/>
        <v>2092</v>
      </c>
      <c r="E2095" s="187">
        <f t="shared" si="121"/>
        <v>120000</v>
      </c>
      <c r="F2095" s="187">
        <f t="shared" si="122"/>
        <v>1.4344478614016994E-65</v>
      </c>
    </row>
    <row r="2096" spans="4:6" x14ac:dyDescent="0.25">
      <c r="D2096">
        <f t="shared" si="124"/>
        <v>2093</v>
      </c>
      <c r="E2096" s="187">
        <f t="shared" si="121"/>
        <v>120000</v>
      </c>
      <c r="F2096" s="187">
        <f t="shared" si="122"/>
        <v>1.3281924642608329E-65</v>
      </c>
    </row>
    <row r="2097" spans="4:6" x14ac:dyDescent="0.25">
      <c r="D2097">
        <f t="shared" si="124"/>
        <v>2094</v>
      </c>
      <c r="E2097" s="187">
        <f t="shared" si="121"/>
        <v>120000</v>
      </c>
      <c r="F2097" s="187">
        <f t="shared" si="122"/>
        <v>1.2298078372785487E-65</v>
      </c>
    </row>
    <row r="2098" spans="4:6" x14ac:dyDescent="0.25">
      <c r="D2098">
        <f t="shared" si="124"/>
        <v>2095</v>
      </c>
      <c r="E2098" s="187">
        <f t="shared" si="121"/>
        <v>120000</v>
      </c>
      <c r="F2098" s="187">
        <f t="shared" si="122"/>
        <v>1.1387109604431007E-65</v>
      </c>
    </row>
    <row r="2099" spans="4:6" x14ac:dyDescent="0.25">
      <c r="D2099">
        <f t="shared" si="124"/>
        <v>2096</v>
      </c>
      <c r="E2099" s="187">
        <f t="shared" si="121"/>
        <v>120000</v>
      </c>
      <c r="F2099" s="187">
        <f t="shared" si="122"/>
        <v>1.0543620004102785E-65</v>
      </c>
    </row>
    <row r="2100" spans="4:6" x14ac:dyDescent="0.25">
      <c r="D2100">
        <f t="shared" si="124"/>
        <v>2097</v>
      </c>
      <c r="E2100" s="187">
        <f t="shared" si="121"/>
        <v>120000</v>
      </c>
      <c r="F2100" s="187">
        <f t="shared" si="122"/>
        <v>9.762611114909984E-66</v>
      </c>
    </row>
    <row r="2101" spans="4:6" x14ac:dyDescent="0.25">
      <c r="D2101">
        <f t="shared" si="124"/>
        <v>2098</v>
      </c>
      <c r="E2101" s="187">
        <f t="shared" si="121"/>
        <v>120000</v>
      </c>
      <c r="F2101" s="187">
        <f t="shared" si="122"/>
        <v>9.039454736027763E-66</v>
      </c>
    </row>
    <row r="2102" spans="4:6" x14ac:dyDescent="0.25">
      <c r="D2102">
        <f t="shared" si="124"/>
        <v>2099</v>
      </c>
      <c r="E2102" s="187">
        <f t="shared" si="121"/>
        <v>120000</v>
      </c>
      <c r="F2102" s="187">
        <f t="shared" si="122"/>
        <v>8.3698654963220019E-66</v>
      </c>
    </row>
    <row r="2103" spans="4:6" x14ac:dyDescent="0.25">
      <c r="D2103">
        <f t="shared" si="124"/>
        <v>2100</v>
      </c>
      <c r="E2103" s="187">
        <f t="shared" si="121"/>
        <v>120000</v>
      </c>
      <c r="F2103" s="187">
        <f t="shared" si="122"/>
        <v>7.7498754595574087E-66</v>
      </c>
    </row>
    <row r="2104" spans="4:6" x14ac:dyDescent="0.25">
      <c r="D2104">
        <f t="shared" si="124"/>
        <v>2101</v>
      </c>
      <c r="E2104" s="187">
        <f t="shared" si="121"/>
        <v>120000</v>
      </c>
      <c r="F2104" s="187">
        <f t="shared" si="122"/>
        <v>7.1758106107013046E-66</v>
      </c>
    </row>
    <row r="2105" spans="4:6" x14ac:dyDescent="0.25">
      <c r="D2105">
        <f t="shared" si="124"/>
        <v>2102</v>
      </c>
      <c r="E2105" s="187">
        <f t="shared" si="121"/>
        <v>120000</v>
      </c>
      <c r="F2105" s="187">
        <f t="shared" si="122"/>
        <v>6.6442690839826889E-66</v>
      </c>
    </row>
    <row r="2106" spans="4:6" x14ac:dyDescent="0.25">
      <c r="D2106">
        <f t="shared" si="124"/>
        <v>2103</v>
      </c>
      <c r="E2106" s="187">
        <f t="shared" si="121"/>
        <v>120000</v>
      </c>
      <c r="F2106" s="187">
        <f t="shared" si="122"/>
        <v>6.1521010036876743E-66</v>
      </c>
    </row>
    <row r="2107" spans="4:6" x14ac:dyDescent="0.25">
      <c r="D2107">
        <f t="shared" si="124"/>
        <v>2104</v>
      </c>
      <c r="E2107" s="187">
        <f t="shared" si="121"/>
        <v>120000</v>
      </c>
      <c r="F2107" s="187">
        <f t="shared" si="122"/>
        <v>5.6963898182293289E-66</v>
      </c>
    </row>
    <row r="2108" spans="4:6" x14ac:dyDescent="0.25">
      <c r="D2108">
        <f t="shared" si="124"/>
        <v>2105</v>
      </c>
      <c r="E2108" s="187">
        <f t="shared" si="121"/>
        <v>120000</v>
      </c>
      <c r="F2108" s="187">
        <f t="shared" si="122"/>
        <v>5.2744350168790065E-66</v>
      </c>
    </row>
    <row r="2109" spans="4:6" x14ac:dyDescent="0.25">
      <c r="D2109">
        <f t="shared" si="124"/>
        <v>2106</v>
      </c>
      <c r="E2109" s="187">
        <f t="shared" si="121"/>
        <v>120000</v>
      </c>
      <c r="F2109" s="187">
        <f t="shared" si="122"/>
        <v>4.8837361267398218E-66</v>
      </c>
    </row>
    <row r="2110" spans="4:6" x14ac:dyDescent="0.25">
      <c r="D2110">
        <f t="shared" si="124"/>
        <v>2107</v>
      </c>
      <c r="E2110" s="187">
        <f t="shared" si="121"/>
        <v>120000</v>
      </c>
      <c r="F2110" s="187">
        <f t="shared" si="122"/>
        <v>4.5219778951294644E-66</v>
      </c>
    </row>
    <row r="2111" spans="4:6" x14ac:dyDescent="0.25">
      <c r="D2111">
        <f>+D2110+1</f>
        <v>2108</v>
      </c>
      <c r="E2111" s="187">
        <f t="shared" si="121"/>
        <v>120000</v>
      </c>
      <c r="F2111" s="187">
        <f t="shared" si="122"/>
        <v>4.187016569564319E-66</v>
      </c>
    </row>
    <row r="2112" spans="4:6" x14ac:dyDescent="0.25">
      <c r="D2112">
        <f t="shared" si="124"/>
        <v>2109</v>
      </c>
      <c r="E2112" s="187">
        <f t="shared" si="121"/>
        <v>120000</v>
      </c>
      <c r="F2112" s="187">
        <f t="shared" si="122"/>
        <v>3.8768671940410355E-66</v>
      </c>
    </row>
    <row r="2113" spans="4:6" x14ac:dyDescent="0.25">
      <c r="D2113">
        <f t="shared" si="124"/>
        <v>2110</v>
      </c>
      <c r="E2113" s="187">
        <f t="shared" si="121"/>
        <v>120000</v>
      </c>
      <c r="F2113" s="187">
        <f t="shared" si="122"/>
        <v>3.5896918463342914E-66</v>
      </c>
    </row>
    <row r="2114" spans="4:6" x14ac:dyDescent="0.25">
      <c r="D2114">
        <f t="shared" si="124"/>
        <v>2111</v>
      </c>
      <c r="E2114" s="187">
        <f t="shared" si="121"/>
        <v>120000</v>
      </c>
      <c r="F2114" s="187">
        <f t="shared" si="122"/>
        <v>3.3237887466058252E-66</v>
      </c>
    </row>
    <row r="2115" spans="4:6" x14ac:dyDescent="0.25">
      <c r="D2115">
        <f t="shared" si="124"/>
        <v>2112</v>
      </c>
      <c r="E2115" s="187">
        <f t="shared" si="121"/>
        <v>120000</v>
      </c>
      <c r="F2115" s="187">
        <f t="shared" si="122"/>
        <v>3.0775821727831714E-66</v>
      </c>
    </row>
    <row r="2116" spans="4:6" x14ac:dyDescent="0.25">
      <c r="D2116">
        <f t="shared" si="124"/>
        <v>2113</v>
      </c>
      <c r="E2116" s="187">
        <f t="shared" si="121"/>
        <v>120000</v>
      </c>
      <c r="F2116" s="187">
        <f t="shared" si="122"/>
        <v>2.8496131229473807E-66</v>
      </c>
    </row>
    <row r="2117" spans="4:6" x14ac:dyDescent="0.25">
      <c r="D2117">
        <f t="shared" si="124"/>
        <v>2114</v>
      </c>
      <c r="E2117" s="187">
        <f t="shared" si="121"/>
        <v>120000</v>
      </c>
      <c r="F2117" s="187">
        <f t="shared" si="122"/>
        <v>2.6385306693957229E-66</v>
      </c>
    </row>
    <row r="2118" spans="4:6" x14ac:dyDescent="0.25">
      <c r="D2118">
        <f t="shared" si="124"/>
        <v>2115</v>
      </c>
      <c r="E2118" s="187">
        <f t="shared" ref="E2118:E2181" si="125">+E2117</f>
        <v>120000</v>
      </c>
      <c r="F2118" s="187">
        <f t="shared" ref="F2118:F2181" si="126">E2118/(1+$B$5)^D2118</f>
        <v>2.4430839531441876E-66</v>
      </c>
    </row>
    <row r="2119" spans="4:6" x14ac:dyDescent="0.25">
      <c r="D2119">
        <f t="shared" si="124"/>
        <v>2116</v>
      </c>
      <c r="E2119" s="187">
        <f t="shared" si="125"/>
        <v>120000</v>
      </c>
      <c r="F2119" s="187">
        <f t="shared" si="126"/>
        <v>2.2621147714298034E-66</v>
      </c>
    </row>
    <row r="2120" spans="4:6" x14ac:dyDescent="0.25">
      <c r="D2120">
        <f t="shared" si="124"/>
        <v>2117</v>
      </c>
      <c r="E2120" s="187">
        <f t="shared" si="125"/>
        <v>120000</v>
      </c>
      <c r="F2120" s="187">
        <f t="shared" si="126"/>
        <v>2.0945507142868551E-66</v>
      </c>
    </row>
    <row r="2121" spans="4:6" x14ac:dyDescent="0.25">
      <c r="D2121">
        <f t="shared" si="124"/>
        <v>2118</v>
      </c>
      <c r="E2121" s="187">
        <f t="shared" si="125"/>
        <v>120000</v>
      </c>
      <c r="F2121" s="187">
        <f t="shared" si="126"/>
        <v>1.9393988095248655E-66</v>
      </c>
    </row>
    <row r="2122" spans="4:6" x14ac:dyDescent="0.25">
      <c r="D2122">
        <f t="shared" si="124"/>
        <v>2119</v>
      </c>
      <c r="E2122" s="187">
        <f t="shared" si="125"/>
        <v>120000</v>
      </c>
      <c r="F2122" s="187">
        <f t="shared" si="126"/>
        <v>1.7957396384489493E-66</v>
      </c>
    </row>
    <row r="2123" spans="4:6" x14ac:dyDescent="0.25">
      <c r="D2123">
        <f t="shared" si="124"/>
        <v>2120</v>
      </c>
      <c r="E2123" s="187">
        <f t="shared" si="125"/>
        <v>120000</v>
      </c>
      <c r="F2123" s="187">
        <f t="shared" si="126"/>
        <v>1.662721887452731E-66</v>
      </c>
    </row>
    <row r="2124" spans="4:6" x14ac:dyDescent="0.25">
      <c r="D2124">
        <f t="shared" si="124"/>
        <v>2121</v>
      </c>
      <c r="E2124" s="187">
        <f t="shared" si="125"/>
        <v>120000</v>
      </c>
      <c r="F2124" s="187">
        <f t="shared" si="126"/>
        <v>1.5395573031969729E-66</v>
      </c>
    </row>
    <row r="2125" spans="4:6" x14ac:dyDescent="0.25">
      <c r="D2125">
        <f t="shared" si="124"/>
        <v>2122</v>
      </c>
      <c r="E2125" s="187">
        <f t="shared" si="125"/>
        <v>120000</v>
      </c>
      <c r="F2125" s="187">
        <f t="shared" si="126"/>
        <v>1.4255160214786784E-66</v>
      </c>
    </row>
    <row r="2126" spans="4:6" x14ac:dyDescent="0.25">
      <c r="D2126">
        <f t="shared" si="124"/>
        <v>2123</v>
      </c>
      <c r="E2126" s="187">
        <f t="shared" si="125"/>
        <v>120000</v>
      </c>
      <c r="F2126" s="187">
        <f t="shared" si="126"/>
        <v>1.3199222421098876E-66</v>
      </c>
    </row>
    <row r="2127" spans="4:6" x14ac:dyDescent="0.25">
      <c r="D2127">
        <f t="shared" si="124"/>
        <v>2124</v>
      </c>
      <c r="E2127" s="187">
        <f t="shared" si="125"/>
        <v>120000</v>
      </c>
      <c r="F2127" s="187">
        <f t="shared" si="126"/>
        <v>1.2221502241758216E-66</v>
      </c>
    </row>
    <row r="2128" spans="4:6" x14ac:dyDescent="0.25">
      <c r="D2128">
        <f t="shared" si="124"/>
        <v>2125</v>
      </c>
      <c r="E2128" s="187">
        <f t="shared" si="125"/>
        <v>120000</v>
      </c>
      <c r="F2128" s="187">
        <f t="shared" si="126"/>
        <v>1.1316205779405757E-66</v>
      </c>
    </row>
    <row r="2129" spans="4:6" x14ac:dyDescent="0.25">
      <c r="D2129">
        <f>+D2128+1</f>
        <v>2126</v>
      </c>
      <c r="E2129" s="187">
        <f t="shared" si="125"/>
        <v>120000</v>
      </c>
      <c r="F2129" s="187">
        <f t="shared" si="126"/>
        <v>1.0477968314264587E-66</v>
      </c>
    </row>
    <row r="2130" spans="4:6" x14ac:dyDescent="0.25">
      <c r="D2130">
        <f t="shared" si="124"/>
        <v>2127</v>
      </c>
      <c r="E2130" s="187">
        <f t="shared" si="125"/>
        <v>120000</v>
      </c>
      <c r="F2130" s="187">
        <f t="shared" si="126"/>
        <v>9.7018225132079504E-67</v>
      </c>
    </row>
    <row r="2131" spans="4:6" x14ac:dyDescent="0.25">
      <c r="D2131">
        <f t="shared" si="124"/>
        <v>2128</v>
      </c>
      <c r="E2131" s="187">
        <f t="shared" si="125"/>
        <v>120000</v>
      </c>
      <c r="F2131" s="187">
        <f t="shared" si="126"/>
        <v>8.9831689937110655E-67</v>
      </c>
    </row>
    <row r="2132" spans="4:6" x14ac:dyDescent="0.25">
      <c r="D2132">
        <f t="shared" si="124"/>
        <v>2129</v>
      </c>
      <c r="E2132" s="187">
        <f t="shared" si="125"/>
        <v>120000</v>
      </c>
      <c r="F2132" s="187">
        <f t="shared" si="126"/>
        <v>8.3177490682509858E-67</v>
      </c>
    </row>
    <row r="2133" spans="4:6" x14ac:dyDescent="0.25">
      <c r="D2133">
        <f t="shared" si="124"/>
        <v>2130</v>
      </c>
      <c r="E2133" s="187">
        <f t="shared" si="125"/>
        <v>120000</v>
      </c>
      <c r="F2133" s="187">
        <f t="shared" si="126"/>
        <v>7.7016195076398013E-67</v>
      </c>
    </row>
    <row r="2134" spans="4:6" x14ac:dyDescent="0.25">
      <c r="D2134">
        <f t="shared" si="124"/>
        <v>2131</v>
      </c>
      <c r="E2134" s="187">
        <f t="shared" si="125"/>
        <v>120000</v>
      </c>
      <c r="F2134" s="187">
        <f t="shared" si="126"/>
        <v>7.1311291737405565E-67</v>
      </c>
    </row>
    <row r="2135" spans="4:6" x14ac:dyDescent="0.25">
      <c r="D2135">
        <f t="shared" si="124"/>
        <v>2132</v>
      </c>
      <c r="E2135" s="187">
        <f t="shared" si="125"/>
        <v>120000</v>
      </c>
      <c r="F2135" s="187">
        <f t="shared" si="126"/>
        <v>6.6028973830931075E-67</v>
      </c>
    </row>
    <row r="2136" spans="4:6" x14ac:dyDescent="0.25">
      <c r="D2136">
        <f t="shared" si="124"/>
        <v>2133</v>
      </c>
      <c r="E2136" s="187">
        <f t="shared" si="125"/>
        <v>120000</v>
      </c>
      <c r="F2136" s="187">
        <f t="shared" si="126"/>
        <v>6.1137938732343588E-67</v>
      </c>
    </row>
    <row r="2137" spans="4:6" x14ac:dyDescent="0.25">
      <c r="D2137">
        <f t="shared" si="124"/>
        <v>2134</v>
      </c>
      <c r="E2137" s="187">
        <f t="shared" si="125"/>
        <v>120000</v>
      </c>
      <c r="F2137" s="187">
        <f t="shared" si="126"/>
        <v>5.6609202529947762E-67</v>
      </c>
    </row>
    <row r="2138" spans="4:6" x14ac:dyDescent="0.25">
      <c r="D2138">
        <f t="shared" si="124"/>
        <v>2135</v>
      </c>
      <c r="E2138" s="187">
        <f t="shared" si="125"/>
        <v>120000</v>
      </c>
      <c r="F2138" s="187">
        <f t="shared" si="126"/>
        <v>5.2415928268470144E-67</v>
      </c>
    </row>
    <row r="2139" spans="4:6" x14ac:dyDescent="0.25">
      <c r="D2139">
        <f t="shared" si="124"/>
        <v>2136</v>
      </c>
      <c r="E2139" s="187">
        <f t="shared" si="125"/>
        <v>120000</v>
      </c>
      <c r="F2139" s="187">
        <f t="shared" si="126"/>
        <v>4.8533266915250132E-67</v>
      </c>
    </row>
    <row r="2140" spans="4:6" x14ac:dyDescent="0.25">
      <c r="D2140">
        <f t="shared" si="124"/>
        <v>2137</v>
      </c>
      <c r="E2140" s="187">
        <f t="shared" si="125"/>
        <v>120000</v>
      </c>
      <c r="F2140" s="187">
        <f t="shared" si="126"/>
        <v>4.4938210106713079E-67</v>
      </c>
    </row>
    <row r="2141" spans="4:6" x14ac:dyDescent="0.25">
      <c r="D2141">
        <f t="shared" si="124"/>
        <v>2138</v>
      </c>
      <c r="E2141" s="187">
        <f t="shared" si="125"/>
        <v>120000</v>
      </c>
      <c r="F2141" s="187">
        <f t="shared" si="126"/>
        <v>4.1609453802512118E-67</v>
      </c>
    </row>
    <row r="2142" spans="4:6" x14ac:dyDescent="0.25">
      <c r="D2142">
        <f t="shared" si="124"/>
        <v>2139</v>
      </c>
      <c r="E2142" s="187">
        <f t="shared" si="125"/>
        <v>120000</v>
      </c>
      <c r="F2142" s="187">
        <f t="shared" si="126"/>
        <v>3.852727203936307E-67</v>
      </c>
    </row>
    <row r="2143" spans="4:6" x14ac:dyDescent="0.25">
      <c r="D2143">
        <f t="shared" si="124"/>
        <v>2140</v>
      </c>
      <c r="E2143" s="187">
        <f t="shared" si="125"/>
        <v>120000</v>
      </c>
      <c r="F2143" s="187">
        <f t="shared" si="126"/>
        <v>3.5673400036447291E-67</v>
      </c>
    </row>
    <row r="2144" spans="4:6" x14ac:dyDescent="0.25">
      <c r="D2144">
        <f t="shared" si="124"/>
        <v>2141</v>
      </c>
      <c r="E2144" s="187">
        <f t="shared" si="125"/>
        <v>120000</v>
      </c>
      <c r="F2144" s="187">
        <f t="shared" si="126"/>
        <v>3.3030925959673413E-67</v>
      </c>
    </row>
    <row r="2145" spans="4:6" x14ac:dyDescent="0.25">
      <c r="D2145">
        <f t="shared" si="124"/>
        <v>2142</v>
      </c>
      <c r="E2145" s="187">
        <f t="shared" si="125"/>
        <v>120000</v>
      </c>
      <c r="F2145" s="187">
        <f t="shared" si="126"/>
        <v>3.0584190703401299E-67</v>
      </c>
    </row>
    <row r="2146" spans="4:6" x14ac:dyDescent="0.25">
      <c r="D2146">
        <f t="shared" si="124"/>
        <v>2143</v>
      </c>
      <c r="E2146" s="187">
        <f t="shared" si="125"/>
        <v>120000</v>
      </c>
      <c r="F2146" s="187">
        <f t="shared" si="126"/>
        <v>2.8318695095741946E-67</v>
      </c>
    </row>
    <row r="2147" spans="4:6" x14ac:dyDescent="0.25">
      <c r="D2147">
        <f>+D2146+1</f>
        <v>2144</v>
      </c>
      <c r="E2147" s="187">
        <f t="shared" si="125"/>
        <v>120000</v>
      </c>
      <c r="F2147" s="187">
        <f t="shared" si="126"/>
        <v>2.6221013977538837E-67</v>
      </c>
    </row>
    <row r="2148" spans="4:6" x14ac:dyDescent="0.25">
      <c r="D2148">
        <f t="shared" si="124"/>
        <v>2145</v>
      </c>
      <c r="E2148" s="187">
        <f t="shared" si="125"/>
        <v>120000</v>
      </c>
      <c r="F2148" s="187">
        <f t="shared" si="126"/>
        <v>2.4278716645869293E-67</v>
      </c>
    </row>
    <row r="2149" spans="4:6" x14ac:dyDescent="0.25">
      <c r="D2149">
        <f t="shared" si="124"/>
        <v>2146</v>
      </c>
      <c r="E2149" s="187">
        <f t="shared" si="125"/>
        <v>120000</v>
      </c>
      <c r="F2149" s="187">
        <f t="shared" si="126"/>
        <v>2.2480293190619719E-67</v>
      </c>
    </row>
    <row r="2150" spans="4:6" x14ac:dyDescent="0.25">
      <c r="D2150">
        <f t="shared" si="124"/>
        <v>2147</v>
      </c>
      <c r="E2150" s="187">
        <f t="shared" si="125"/>
        <v>120000</v>
      </c>
      <c r="F2150" s="187">
        <f t="shared" si="126"/>
        <v>2.0815086287610845E-67</v>
      </c>
    </row>
    <row r="2151" spans="4:6" x14ac:dyDescent="0.25">
      <c r="D2151">
        <f t="shared" si="124"/>
        <v>2148</v>
      </c>
      <c r="E2151" s="187">
        <f t="shared" si="125"/>
        <v>120000</v>
      </c>
      <c r="F2151" s="187">
        <f t="shared" si="126"/>
        <v>1.927322804408411E-67</v>
      </c>
    </row>
    <row r="2152" spans="4:6" x14ac:dyDescent="0.25">
      <c r="D2152">
        <f t="shared" si="124"/>
        <v>2149</v>
      </c>
      <c r="E2152" s="187">
        <f t="shared" si="125"/>
        <v>120000</v>
      </c>
      <c r="F2152" s="187">
        <f t="shared" si="126"/>
        <v>1.7845581522300107E-67</v>
      </c>
    </row>
    <row r="2153" spans="4:6" x14ac:dyDescent="0.25">
      <c r="D2153">
        <f t="shared" si="124"/>
        <v>2150</v>
      </c>
      <c r="E2153" s="187">
        <f t="shared" si="125"/>
        <v>120000</v>
      </c>
      <c r="F2153" s="187">
        <f t="shared" si="126"/>
        <v>1.6523686594722319E-67</v>
      </c>
    </row>
    <row r="2154" spans="4:6" x14ac:dyDescent="0.25">
      <c r="D2154">
        <f t="shared" si="124"/>
        <v>2151</v>
      </c>
      <c r="E2154" s="187">
        <f t="shared" si="125"/>
        <v>120000</v>
      </c>
      <c r="F2154" s="187">
        <f t="shared" si="126"/>
        <v>1.5299709809928073E-67</v>
      </c>
    </row>
    <row r="2155" spans="4:6" x14ac:dyDescent="0.25">
      <c r="D2155">
        <f t="shared" si="124"/>
        <v>2152</v>
      </c>
      <c r="E2155" s="187">
        <f t="shared" si="125"/>
        <v>120000</v>
      </c>
      <c r="F2155" s="187">
        <f t="shared" si="126"/>
        <v>1.4166397972155622E-67</v>
      </c>
    </row>
    <row r="2156" spans="4:6" x14ac:dyDescent="0.25">
      <c r="D2156">
        <f t="shared" si="124"/>
        <v>2153</v>
      </c>
      <c r="E2156" s="187">
        <f t="shared" si="125"/>
        <v>120000</v>
      </c>
      <c r="F2156" s="187">
        <f t="shared" si="126"/>
        <v>1.3117035159403353E-67</v>
      </c>
    </row>
    <row r="2157" spans="4:6" x14ac:dyDescent="0.25">
      <c r="D2157">
        <f t="shared" si="124"/>
        <v>2154</v>
      </c>
      <c r="E2157" s="187">
        <f t="shared" si="125"/>
        <v>120000</v>
      </c>
      <c r="F2157" s="187">
        <f t="shared" si="126"/>
        <v>1.2145402925373476E-67</v>
      </c>
    </row>
    <row r="2158" spans="4:6" x14ac:dyDescent="0.25">
      <c r="D2158">
        <f t="shared" ref="D2158:D2164" si="127">+D2157+1</f>
        <v>2155</v>
      </c>
      <c r="E2158" s="187">
        <f t="shared" si="125"/>
        <v>120000</v>
      </c>
      <c r="F2158" s="187">
        <f t="shared" si="126"/>
        <v>1.1245743449419885E-67</v>
      </c>
    </row>
    <row r="2159" spans="4:6" x14ac:dyDescent="0.25">
      <c r="D2159">
        <f t="shared" si="127"/>
        <v>2156</v>
      </c>
      <c r="E2159" s="187">
        <f t="shared" si="125"/>
        <v>120000</v>
      </c>
      <c r="F2159" s="187">
        <f t="shared" si="126"/>
        <v>1.0412725416129521E-67</v>
      </c>
    </row>
    <row r="2160" spans="4:6" x14ac:dyDescent="0.25">
      <c r="D2160">
        <f t="shared" si="127"/>
        <v>2157</v>
      </c>
      <c r="E2160" s="187">
        <f t="shared" si="125"/>
        <v>120000</v>
      </c>
      <c r="F2160" s="187">
        <f t="shared" si="126"/>
        <v>9.641412422342151E-68</v>
      </c>
    </row>
    <row r="2161" spans="4:6" x14ac:dyDescent="0.25">
      <c r="D2161">
        <f t="shared" si="127"/>
        <v>2158</v>
      </c>
      <c r="E2161" s="187">
        <f t="shared" si="125"/>
        <v>120000</v>
      </c>
      <c r="F2161" s="187">
        <f t="shared" si="126"/>
        <v>8.927233724390879E-68</v>
      </c>
    </row>
    <row r="2162" spans="4:6" x14ac:dyDescent="0.25">
      <c r="D2162">
        <f t="shared" si="127"/>
        <v>2159</v>
      </c>
      <c r="E2162" s="187">
        <f t="shared" si="125"/>
        <v>120000</v>
      </c>
      <c r="F2162" s="187">
        <f t="shared" si="126"/>
        <v>8.2659571522137752E-68</v>
      </c>
    </row>
    <row r="2163" spans="4:6" x14ac:dyDescent="0.25">
      <c r="D2163">
        <f t="shared" si="127"/>
        <v>2160</v>
      </c>
      <c r="E2163" s="187">
        <f t="shared" si="125"/>
        <v>120000</v>
      </c>
      <c r="F2163" s="187">
        <f t="shared" si="126"/>
        <v>7.6536640298275694E-68</v>
      </c>
    </row>
    <row r="2164" spans="4:6" x14ac:dyDescent="0.25">
      <c r="D2164">
        <f t="shared" si="127"/>
        <v>2161</v>
      </c>
      <c r="E2164" s="187">
        <f t="shared" si="125"/>
        <v>120000</v>
      </c>
      <c r="F2164" s="187">
        <f t="shared" si="126"/>
        <v>7.0867259535440471E-68</v>
      </c>
    </row>
    <row r="2165" spans="4:6" x14ac:dyDescent="0.25">
      <c r="D2165">
        <f>+D2164+1</f>
        <v>2162</v>
      </c>
      <c r="E2165" s="187">
        <f t="shared" si="125"/>
        <v>120000</v>
      </c>
      <c r="F2165" s="187">
        <f t="shared" si="126"/>
        <v>6.5617832903185606E-68</v>
      </c>
    </row>
    <row r="2166" spans="4:6" x14ac:dyDescent="0.25">
      <c r="D2166">
        <f t="shared" ref="D2166:D2229" si="128">+D2165+1</f>
        <v>2163</v>
      </c>
      <c r="E2166" s="187">
        <f t="shared" si="125"/>
        <v>120000</v>
      </c>
      <c r="F2166" s="187">
        <f t="shared" si="126"/>
        <v>6.075725268813481E-68</v>
      </c>
    </row>
    <row r="2167" spans="4:6" x14ac:dyDescent="0.25">
      <c r="D2167">
        <f t="shared" si="128"/>
        <v>2164</v>
      </c>
      <c r="E2167" s="187">
        <f t="shared" si="125"/>
        <v>120000</v>
      </c>
      <c r="F2167" s="187">
        <f t="shared" si="126"/>
        <v>5.6256715451976684E-68</v>
      </c>
    </row>
    <row r="2168" spans="4:6" x14ac:dyDescent="0.25">
      <c r="D2168">
        <f t="shared" si="128"/>
        <v>2165</v>
      </c>
      <c r="E2168" s="187">
        <f t="shared" si="125"/>
        <v>120000</v>
      </c>
      <c r="F2168" s="187">
        <f t="shared" si="126"/>
        <v>5.2089551344422847E-68</v>
      </c>
    </row>
    <row r="2169" spans="4:6" x14ac:dyDescent="0.25">
      <c r="D2169">
        <f t="shared" si="128"/>
        <v>2166</v>
      </c>
      <c r="E2169" s="187">
        <f t="shared" si="125"/>
        <v>120000</v>
      </c>
      <c r="F2169" s="187">
        <f t="shared" si="126"/>
        <v>4.8231066059650782E-68</v>
      </c>
    </row>
    <row r="2170" spans="4:6" x14ac:dyDescent="0.25">
      <c r="D2170">
        <f t="shared" si="128"/>
        <v>2167</v>
      </c>
      <c r="E2170" s="187">
        <f t="shared" si="125"/>
        <v>120000</v>
      </c>
      <c r="F2170" s="187">
        <f t="shared" si="126"/>
        <v>4.4658394499676643E-68</v>
      </c>
    </row>
    <row r="2171" spans="4:6" x14ac:dyDescent="0.25">
      <c r="D2171">
        <f t="shared" si="128"/>
        <v>2168</v>
      </c>
      <c r="E2171" s="187">
        <f t="shared" si="125"/>
        <v>120000</v>
      </c>
      <c r="F2171" s="187">
        <f t="shared" si="126"/>
        <v>4.135036527747838E-68</v>
      </c>
    </row>
    <row r="2172" spans="4:6" x14ac:dyDescent="0.25">
      <c r="D2172">
        <f t="shared" si="128"/>
        <v>2169</v>
      </c>
      <c r="E2172" s="187">
        <f t="shared" si="125"/>
        <v>120000</v>
      </c>
      <c r="F2172" s="187">
        <f t="shared" si="126"/>
        <v>3.8287375256924416E-68</v>
      </c>
    </row>
    <row r="2173" spans="4:6" x14ac:dyDescent="0.25">
      <c r="D2173">
        <f t="shared" si="128"/>
        <v>2170</v>
      </c>
      <c r="E2173" s="187">
        <f t="shared" si="125"/>
        <v>120000</v>
      </c>
      <c r="F2173" s="187">
        <f t="shared" si="126"/>
        <v>3.5451273386041129E-68</v>
      </c>
    </row>
    <row r="2174" spans="4:6" x14ac:dyDescent="0.25">
      <c r="D2174">
        <f t="shared" si="128"/>
        <v>2171</v>
      </c>
      <c r="E2174" s="187">
        <f t="shared" si="125"/>
        <v>120000</v>
      </c>
      <c r="F2174" s="187">
        <f t="shared" si="126"/>
        <v>3.2825253135223273E-68</v>
      </c>
    </row>
    <row r="2175" spans="4:6" x14ac:dyDescent="0.25">
      <c r="D2175">
        <f t="shared" si="128"/>
        <v>2172</v>
      </c>
      <c r="E2175" s="187">
        <f t="shared" si="125"/>
        <v>120000</v>
      </c>
      <c r="F2175" s="187">
        <f t="shared" si="126"/>
        <v>3.0393752902984506E-68</v>
      </c>
    </row>
    <row r="2176" spans="4:6" x14ac:dyDescent="0.25">
      <c r="D2176">
        <f t="shared" si="128"/>
        <v>2173</v>
      </c>
      <c r="E2176" s="187">
        <f t="shared" si="125"/>
        <v>120000</v>
      </c>
      <c r="F2176" s="187">
        <f t="shared" si="126"/>
        <v>2.8142363799059729E-68</v>
      </c>
    </row>
    <row r="2177" spans="4:6" x14ac:dyDescent="0.25">
      <c r="D2177">
        <f t="shared" si="128"/>
        <v>2174</v>
      </c>
      <c r="E2177" s="187">
        <f t="shared" si="125"/>
        <v>120000</v>
      </c>
      <c r="F2177" s="187">
        <f t="shared" si="126"/>
        <v>2.605774425838863E-68</v>
      </c>
    </row>
    <row r="2178" spans="4:6" x14ac:dyDescent="0.25">
      <c r="D2178">
        <f t="shared" si="128"/>
        <v>2175</v>
      </c>
      <c r="E2178" s="187">
        <f t="shared" si="125"/>
        <v>120000</v>
      </c>
      <c r="F2178" s="187">
        <f t="shared" si="126"/>
        <v>2.4127540979989469E-68</v>
      </c>
    </row>
    <row r="2179" spans="4:6" x14ac:dyDescent="0.25">
      <c r="D2179">
        <f t="shared" si="128"/>
        <v>2176</v>
      </c>
      <c r="E2179" s="187">
        <f t="shared" si="125"/>
        <v>120000</v>
      </c>
      <c r="F2179" s="187">
        <f t="shared" si="126"/>
        <v>2.2340315722212469E-68</v>
      </c>
    </row>
    <row r="2180" spans="4:6" x14ac:dyDescent="0.25">
      <c r="D2180">
        <f t="shared" si="128"/>
        <v>2177</v>
      </c>
      <c r="E2180" s="187">
        <f t="shared" si="125"/>
        <v>120000</v>
      </c>
      <c r="F2180" s="187">
        <f t="shared" si="126"/>
        <v>2.0685477520567102E-68</v>
      </c>
    </row>
    <row r="2181" spans="4:6" x14ac:dyDescent="0.25">
      <c r="D2181">
        <f t="shared" si="128"/>
        <v>2178</v>
      </c>
      <c r="E2181" s="187">
        <f t="shared" si="125"/>
        <v>120000</v>
      </c>
      <c r="F2181" s="187">
        <f t="shared" si="126"/>
        <v>1.9153219926451018E-68</v>
      </c>
    </row>
    <row r="2182" spans="4:6" x14ac:dyDescent="0.25">
      <c r="D2182">
        <f t="shared" si="128"/>
        <v>2179</v>
      </c>
      <c r="E2182" s="187">
        <f t="shared" ref="E2182:E2245" si="129">+E2181</f>
        <v>120000</v>
      </c>
      <c r="F2182" s="187">
        <f t="shared" ref="F2182:F2245" si="130">E2182/(1+$B$5)^D2182</f>
        <v>1.7734462894862055E-68</v>
      </c>
    </row>
    <row r="2183" spans="4:6" x14ac:dyDescent="0.25">
      <c r="D2183">
        <f>+D2182+1</f>
        <v>2180</v>
      </c>
      <c r="E2183" s="187">
        <f t="shared" si="129"/>
        <v>120000</v>
      </c>
      <c r="F2183" s="187">
        <f t="shared" si="130"/>
        <v>1.6420798976724122E-68</v>
      </c>
    </row>
    <row r="2184" spans="4:6" x14ac:dyDescent="0.25">
      <c r="D2184">
        <f t="shared" si="128"/>
        <v>2181</v>
      </c>
      <c r="E2184" s="187">
        <f t="shared" si="129"/>
        <v>120000</v>
      </c>
      <c r="F2184" s="187">
        <f t="shared" si="130"/>
        <v>1.5204443496966778E-68</v>
      </c>
    </row>
    <row r="2185" spans="4:6" x14ac:dyDescent="0.25">
      <c r="D2185">
        <f t="shared" si="128"/>
        <v>2182</v>
      </c>
      <c r="E2185" s="187">
        <f t="shared" si="129"/>
        <v>120000</v>
      </c>
      <c r="F2185" s="187">
        <f t="shared" si="130"/>
        <v>1.4078188423117388E-68</v>
      </c>
    </row>
    <row r="2186" spans="4:6" x14ac:dyDescent="0.25">
      <c r="D2186">
        <f t="shared" si="128"/>
        <v>2183</v>
      </c>
      <c r="E2186" s="187">
        <f t="shared" si="129"/>
        <v>120000</v>
      </c>
      <c r="F2186" s="187">
        <f t="shared" si="130"/>
        <v>1.3035359651034616E-68</v>
      </c>
    </row>
    <row r="2187" spans="4:6" x14ac:dyDescent="0.25">
      <c r="D2187">
        <f t="shared" si="128"/>
        <v>2184</v>
      </c>
      <c r="E2187" s="187">
        <f t="shared" si="129"/>
        <v>120000</v>
      </c>
      <c r="F2187" s="187">
        <f t="shared" si="130"/>
        <v>1.2069777454661683E-68</v>
      </c>
    </row>
    <row r="2188" spans="4:6" x14ac:dyDescent="0.25">
      <c r="D2188">
        <f t="shared" si="128"/>
        <v>2185</v>
      </c>
      <c r="E2188" s="187">
        <f t="shared" si="129"/>
        <v>120000</v>
      </c>
      <c r="F2188" s="187">
        <f t="shared" si="130"/>
        <v>1.1175719865427484E-68</v>
      </c>
    </row>
    <row r="2189" spans="4:6" x14ac:dyDescent="0.25">
      <c r="D2189">
        <f t="shared" si="128"/>
        <v>2186</v>
      </c>
      <c r="E2189" s="187">
        <f t="shared" si="129"/>
        <v>120000</v>
      </c>
      <c r="F2189" s="187">
        <f t="shared" si="130"/>
        <v>1.0347888764284705E-68</v>
      </c>
    </row>
    <row r="2190" spans="4:6" x14ac:dyDescent="0.25">
      <c r="D2190">
        <f t="shared" si="128"/>
        <v>2187</v>
      </c>
      <c r="E2190" s="187">
        <f t="shared" si="129"/>
        <v>120000</v>
      </c>
      <c r="F2190" s="187">
        <f t="shared" si="130"/>
        <v>9.581378485448801E-69</v>
      </c>
    </row>
    <row r="2191" spans="4:6" x14ac:dyDescent="0.25">
      <c r="D2191">
        <f t="shared" si="128"/>
        <v>2188</v>
      </c>
      <c r="E2191" s="187">
        <f t="shared" si="129"/>
        <v>120000</v>
      </c>
      <c r="F2191" s="187">
        <f t="shared" si="130"/>
        <v>8.8716467457859275E-69</v>
      </c>
    </row>
    <row r="2192" spans="4:6" x14ac:dyDescent="0.25">
      <c r="D2192">
        <f t="shared" si="128"/>
        <v>2189</v>
      </c>
      <c r="E2192" s="187">
        <f t="shared" si="129"/>
        <v>120000</v>
      </c>
      <c r="F2192" s="187">
        <f t="shared" si="130"/>
        <v>8.2144877275795619E-69</v>
      </c>
    </row>
    <row r="2193" spans="4:6" x14ac:dyDescent="0.25">
      <c r="D2193">
        <f t="shared" si="128"/>
        <v>2190</v>
      </c>
      <c r="E2193" s="187">
        <f t="shared" si="129"/>
        <v>120000</v>
      </c>
      <c r="F2193" s="187">
        <f t="shared" si="130"/>
        <v>7.6060071551662593E-69</v>
      </c>
    </row>
    <row r="2194" spans="4:6" x14ac:dyDescent="0.25">
      <c r="D2194">
        <f t="shared" si="128"/>
        <v>2191</v>
      </c>
      <c r="E2194" s="187">
        <f t="shared" si="129"/>
        <v>120000</v>
      </c>
      <c r="F2194" s="187">
        <f t="shared" si="130"/>
        <v>7.0425992177465364E-69</v>
      </c>
    </row>
    <row r="2195" spans="4:6" x14ac:dyDescent="0.25">
      <c r="D2195">
        <f t="shared" si="128"/>
        <v>2192</v>
      </c>
      <c r="E2195" s="187">
        <f t="shared" si="129"/>
        <v>120000</v>
      </c>
      <c r="F2195" s="187">
        <f t="shared" si="130"/>
        <v>6.5209252016171625E-69</v>
      </c>
    </row>
    <row r="2196" spans="4:6" x14ac:dyDescent="0.25">
      <c r="D2196">
        <f t="shared" si="128"/>
        <v>2193</v>
      </c>
      <c r="E2196" s="187">
        <f t="shared" si="129"/>
        <v>120000</v>
      </c>
      <c r="F2196" s="187">
        <f t="shared" si="130"/>
        <v>6.0378937052010775E-69</v>
      </c>
    </row>
    <row r="2197" spans="4:6" x14ac:dyDescent="0.25">
      <c r="D2197">
        <f t="shared" si="128"/>
        <v>2194</v>
      </c>
      <c r="E2197" s="187">
        <f t="shared" si="129"/>
        <v>120000</v>
      </c>
      <c r="F2197" s="187">
        <f t="shared" si="130"/>
        <v>5.5906423196306267E-69</v>
      </c>
    </row>
    <row r="2198" spans="4:6" x14ac:dyDescent="0.25">
      <c r="D2198">
        <f t="shared" si="128"/>
        <v>2195</v>
      </c>
      <c r="E2198" s="187">
        <f t="shared" si="129"/>
        <v>120000</v>
      </c>
      <c r="F2198" s="187">
        <f t="shared" si="130"/>
        <v>5.1765206663246537E-69</v>
      </c>
    </row>
    <row r="2199" spans="4:6" x14ac:dyDescent="0.25">
      <c r="D2199">
        <f t="shared" si="128"/>
        <v>2196</v>
      </c>
      <c r="E2199" s="187">
        <f t="shared" si="129"/>
        <v>120000</v>
      </c>
      <c r="F2199" s="187">
        <f t="shared" si="130"/>
        <v>4.7930746910413459E-69</v>
      </c>
    </row>
    <row r="2200" spans="4:6" x14ac:dyDescent="0.25">
      <c r="D2200">
        <f t="shared" si="128"/>
        <v>2197</v>
      </c>
      <c r="E2200" s="187">
        <f t="shared" si="129"/>
        <v>120000</v>
      </c>
      <c r="F2200" s="187">
        <f t="shared" si="130"/>
        <v>4.4380321213345795E-69</v>
      </c>
    </row>
    <row r="2201" spans="4:6" x14ac:dyDescent="0.25">
      <c r="D2201">
        <f>+D2200+1</f>
        <v>2198</v>
      </c>
      <c r="E2201" s="187">
        <f t="shared" si="129"/>
        <v>120000</v>
      </c>
      <c r="F2201" s="187">
        <f t="shared" si="130"/>
        <v>4.1092890012357211E-69</v>
      </c>
    </row>
    <row r="2202" spans="4:6" x14ac:dyDescent="0.25">
      <c r="D2202">
        <f t="shared" si="128"/>
        <v>2199</v>
      </c>
      <c r="E2202" s="187">
        <f t="shared" si="129"/>
        <v>120000</v>
      </c>
      <c r="F2202" s="187">
        <f t="shared" si="130"/>
        <v>3.8048972233664084E-69</v>
      </c>
    </row>
    <row r="2203" spans="4:6" x14ac:dyDescent="0.25">
      <c r="D2203">
        <f t="shared" si="128"/>
        <v>2200</v>
      </c>
      <c r="E2203" s="187">
        <f t="shared" si="129"/>
        <v>120000</v>
      </c>
      <c r="F2203" s="187">
        <f t="shared" si="130"/>
        <v>3.5230529845985265E-69</v>
      </c>
    </row>
    <row r="2204" spans="4:6" x14ac:dyDescent="0.25">
      <c r="D2204">
        <f t="shared" si="128"/>
        <v>2201</v>
      </c>
      <c r="E2204" s="187">
        <f t="shared" si="129"/>
        <v>120000</v>
      </c>
      <c r="F2204" s="187">
        <f t="shared" si="130"/>
        <v>3.2620860968504865E-69</v>
      </c>
    </row>
    <row r="2205" spans="4:6" x14ac:dyDescent="0.25">
      <c r="D2205">
        <f t="shared" si="128"/>
        <v>2202</v>
      </c>
      <c r="E2205" s="187">
        <f t="shared" si="129"/>
        <v>120000</v>
      </c>
      <c r="F2205" s="187">
        <f t="shared" si="130"/>
        <v>3.0204500896763773E-69</v>
      </c>
    </row>
    <row r="2206" spans="4:6" x14ac:dyDescent="0.25">
      <c r="D2206">
        <f t="shared" si="128"/>
        <v>2203</v>
      </c>
      <c r="E2206" s="187">
        <f t="shared" si="129"/>
        <v>120000</v>
      </c>
      <c r="F2206" s="187">
        <f t="shared" si="130"/>
        <v>2.7967130459966451E-69</v>
      </c>
    </row>
    <row r="2207" spans="4:6" x14ac:dyDescent="0.25">
      <c r="D2207">
        <f t="shared" si="128"/>
        <v>2204</v>
      </c>
      <c r="E2207" s="187">
        <f t="shared" si="129"/>
        <v>120000</v>
      </c>
      <c r="F2207" s="187">
        <f t="shared" si="130"/>
        <v>2.5895491166635603E-69</v>
      </c>
    </row>
    <row r="2208" spans="4:6" x14ac:dyDescent="0.25">
      <c r="D2208">
        <f t="shared" si="128"/>
        <v>2205</v>
      </c>
      <c r="E2208" s="187">
        <f t="shared" si="129"/>
        <v>120000</v>
      </c>
      <c r="F2208" s="187">
        <f t="shared" si="130"/>
        <v>2.3977306635773707E-69</v>
      </c>
    </row>
    <row r="2209" spans="4:6" x14ac:dyDescent="0.25">
      <c r="D2209">
        <f t="shared" si="128"/>
        <v>2206</v>
      </c>
      <c r="E2209" s="187">
        <f t="shared" si="129"/>
        <v>120000</v>
      </c>
      <c r="F2209" s="187">
        <f t="shared" si="130"/>
        <v>2.2201209847938614E-69</v>
      </c>
    </row>
    <row r="2210" spans="4:6" x14ac:dyDescent="0.25">
      <c r="D2210">
        <f t="shared" si="128"/>
        <v>2207</v>
      </c>
      <c r="E2210" s="187">
        <f t="shared" si="129"/>
        <v>120000</v>
      </c>
      <c r="F2210" s="187">
        <f t="shared" si="130"/>
        <v>2.0556675785128342E-69</v>
      </c>
    </row>
    <row r="2211" spans="4:6" x14ac:dyDescent="0.25">
      <c r="D2211">
        <f t="shared" si="128"/>
        <v>2208</v>
      </c>
      <c r="E2211" s="187">
        <f t="shared" si="129"/>
        <v>120000</v>
      </c>
      <c r="F2211" s="187">
        <f t="shared" si="130"/>
        <v>1.9033959060304023E-69</v>
      </c>
    </row>
    <row r="2212" spans="4:6" x14ac:dyDescent="0.25">
      <c r="D2212">
        <f t="shared" si="128"/>
        <v>2209</v>
      </c>
      <c r="E2212" s="187">
        <f t="shared" si="129"/>
        <v>120000</v>
      </c>
      <c r="F2212" s="187">
        <f t="shared" si="130"/>
        <v>1.762403616694817E-69</v>
      </c>
    </row>
    <row r="2213" spans="4:6" x14ac:dyDescent="0.25">
      <c r="D2213">
        <f t="shared" si="128"/>
        <v>2210</v>
      </c>
      <c r="E2213" s="187">
        <f t="shared" si="129"/>
        <v>120000</v>
      </c>
      <c r="F2213" s="187">
        <f t="shared" si="130"/>
        <v>1.6318552006433489E-69</v>
      </c>
    </row>
    <row r="2214" spans="4:6" x14ac:dyDescent="0.25">
      <c r="D2214">
        <f t="shared" si="128"/>
        <v>2211</v>
      </c>
      <c r="E2214" s="187">
        <f t="shared" si="129"/>
        <v>120000</v>
      </c>
      <c r="F2214" s="187">
        <f t="shared" si="130"/>
        <v>1.5109770376327303E-69</v>
      </c>
    </row>
    <row r="2215" spans="4:6" x14ac:dyDescent="0.25">
      <c r="D2215">
        <f t="shared" si="128"/>
        <v>2212</v>
      </c>
      <c r="E2215" s="187">
        <f t="shared" si="129"/>
        <v>120000</v>
      </c>
      <c r="F2215" s="187">
        <f t="shared" si="130"/>
        <v>1.3990528126228981E-69</v>
      </c>
    </row>
    <row r="2216" spans="4:6" x14ac:dyDescent="0.25">
      <c r="D2216">
        <f t="shared" si="128"/>
        <v>2213</v>
      </c>
      <c r="E2216" s="187">
        <f t="shared" si="129"/>
        <v>120000</v>
      </c>
      <c r="F2216" s="187">
        <f t="shared" si="130"/>
        <v>1.2954192709471279E-69</v>
      </c>
    </row>
    <row r="2217" spans="4:6" x14ac:dyDescent="0.25">
      <c r="D2217">
        <f t="shared" si="128"/>
        <v>2214</v>
      </c>
      <c r="E2217" s="187">
        <f t="shared" si="129"/>
        <v>120000</v>
      </c>
      <c r="F2217" s="187">
        <f t="shared" si="130"/>
        <v>1.1994622879140073E-69</v>
      </c>
    </row>
    <row r="2218" spans="4:6" x14ac:dyDescent="0.25">
      <c r="D2218">
        <f t="shared" si="128"/>
        <v>2215</v>
      </c>
      <c r="E2218" s="187">
        <f t="shared" si="129"/>
        <v>120000</v>
      </c>
      <c r="F2218" s="187">
        <f t="shared" si="130"/>
        <v>1.1106132295500066E-69</v>
      </c>
    </row>
    <row r="2219" spans="4:6" x14ac:dyDescent="0.25">
      <c r="D2219">
        <f>+D2218+1</f>
        <v>2216</v>
      </c>
      <c r="E2219" s="187">
        <f t="shared" si="129"/>
        <v>120000</v>
      </c>
      <c r="F2219" s="187">
        <f t="shared" si="130"/>
        <v>1.0283455829166726E-69</v>
      </c>
    </row>
    <row r="2220" spans="4:6" x14ac:dyDescent="0.25">
      <c r="D2220">
        <f t="shared" si="128"/>
        <v>2217</v>
      </c>
      <c r="E2220" s="187">
        <f t="shared" si="129"/>
        <v>120000</v>
      </c>
      <c r="F2220" s="187">
        <f t="shared" si="130"/>
        <v>9.5217183603395608E-70</v>
      </c>
    </row>
    <row r="2221" spans="4:6" x14ac:dyDescent="0.25">
      <c r="D2221">
        <f t="shared" si="128"/>
        <v>2218</v>
      </c>
      <c r="E2221" s="187">
        <f t="shared" si="129"/>
        <v>120000</v>
      </c>
      <c r="F2221" s="187">
        <f t="shared" si="130"/>
        <v>8.8164058892032994E-70</v>
      </c>
    </row>
    <row r="2222" spans="4:6" x14ac:dyDescent="0.25">
      <c r="D2222">
        <f t="shared" si="128"/>
        <v>2219</v>
      </c>
      <c r="E2222" s="187">
        <f t="shared" si="129"/>
        <v>120000</v>
      </c>
      <c r="F2222" s="187">
        <f t="shared" si="130"/>
        <v>8.1633387862993508E-70</v>
      </c>
    </row>
    <row r="2223" spans="4:6" x14ac:dyDescent="0.25">
      <c r="D2223">
        <f t="shared" si="128"/>
        <v>2220</v>
      </c>
      <c r="E2223" s="187">
        <f t="shared" si="129"/>
        <v>120000</v>
      </c>
      <c r="F2223" s="187">
        <f t="shared" si="130"/>
        <v>7.5586470243512507E-70</v>
      </c>
    </row>
    <row r="2224" spans="4:6" x14ac:dyDescent="0.25">
      <c r="D2224">
        <f t="shared" si="128"/>
        <v>2221</v>
      </c>
      <c r="E2224" s="187">
        <f t="shared" si="129"/>
        <v>120000</v>
      </c>
      <c r="F2224" s="187">
        <f t="shared" si="130"/>
        <v>6.998747244769676E-70</v>
      </c>
    </row>
    <row r="2225" spans="4:6" x14ac:dyDescent="0.25">
      <c r="D2225">
        <f t="shared" si="128"/>
        <v>2222</v>
      </c>
      <c r="E2225" s="187">
        <f t="shared" si="129"/>
        <v>120000</v>
      </c>
      <c r="F2225" s="187">
        <f t="shared" si="130"/>
        <v>6.480321522934885E-70</v>
      </c>
    </row>
    <row r="2226" spans="4:6" x14ac:dyDescent="0.25">
      <c r="D2226">
        <f t="shared" si="128"/>
        <v>2223</v>
      </c>
      <c r="E2226" s="187">
        <f t="shared" si="129"/>
        <v>120000</v>
      </c>
      <c r="F2226" s="187">
        <f t="shared" si="130"/>
        <v>6.0002977064211894E-70</v>
      </c>
    </row>
    <row r="2227" spans="4:6" x14ac:dyDescent="0.25">
      <c r="D2227">
        <f t="shared" si="128"/>
        <v>2224</v>
      </c>
      <c r="E2227" s="187">
        <f t="shared" si="129"/>
        <v>120000</v>
      </c>
      <c r="F2227" s="187">
        <f t="shared" si="130"/>
        <v>5.5558312096492496E-70</v>
      </c>
    </row>
    <row r="2228" spans="4:6" x14ac:dyDescent="0.25">
      <c r="D2228">
        <f t="shared" si="128"/>
        <v>2225</v>
      </c>
      <c r="E2228" s="187">
        <f t="shared" si="129"/>
        <v>120000</v>
      </c>
      <c r="F2228" s="187">
        <f t="shared" si="130"/>
        <v>5.1442881570826383E-70</v>
      </c>
    </row>
    <row r="2229" spans="4:6" x14ac:dyDescent="0.25">
      <c r="D2229">
        <f t="shared" si="128"/>
        <v>2226</v>
      </c>
      <c r="E2229" s="187">
        <f t="shared" si="129"/>
        <v>120000</v>
      </c>
      <c r="F2229" s="187">
        <f t="shared" si="130"/>
        <v>4.7632297750765159E-70</v>
      </c>
    </row>
    <row r="2230" spans="4:6" x14ac:dyDescent="0.25">
      <c r="D2230">
        <f t="shared" ref="D2230:D2236" si="131">+D2229+1</f>
        <v>2227</v>
      </c>
      <c r="E2230" s="187">
        <f t="shared" si="129"/>
        <v>120000</v>
      </c>
      <c r="F2230" s="187">
        <f t="shared" si="130"/>
        <v>4.4103979398856624E-70</v>
      </c>
    </row>
    <row r="2231" spans="4:6" x14ac:dyDescent="0.25">
      <c r="D2231">
        <f t="shared" si="131"/>
        <v>2228</v>
      </c>
      <c r="E2231" s="187">
        <f t="shared" si="129"/>
        <v>120000</v>
      </c>
      <c r="F2231" s="187">
        <f t="shared" si="130"/>
        <v>4.0837017961904286E-70</v>
      </c>
    </row>
    <row r="2232" spans="4:6" x14ac:dyDescent="0.25">
      <c r="D2232">
        <f t="shared" si="131"/>
        <v>2229</v>
      </c>
      <c r="E2232" s="187">
        <f t="shared" si="129"/>
        <v>120000</v>
      </c>
      <c r="F2232" s="187">
        <f t="shared" si="130"/>
        <v>3.7812053668429892E-70</v>
      </c>
    </row>
    <row r="2233" spans="4:6" x14ac:dyDescent="0.25">
      <c r="D2233">
        <f t="shared" si="131"/>
        <v>2230</v>
      </c>
      <c r="E2233" s="187">
        <f t="shared" si="129"/>
        <v>120000</v>
      </c>
      <c r="F2233" s="187">
        <f t="shared" si="130"/>
        <v>3.5011160804101744E-70</v>
      </c>
    </row>
    <row r="2234" spans="4:6" x14ac:dyDescent="0.25">
      <c r="D2234">
        <f t="shared" si="131"/>
        <v>2231</v>
      </c>
      <c r="E2234" s="187">
        <f t="shared" si="129"/>
        <v>120000</v>
      </c>
      <c r="F2234" s="187">
        <f t="shared" si="130"/>
        <v>3.2417741485279391E-70</v>
      </c>
    </row>
    <row r="2235" spans="4:6" x14ac:dyDescent="0.25">
      <c r="D2235">
        <f t="shared" si="131"/>
        <v>2232</v>
      </c>
      <c r="E2235" s="187">
        <f t="shared" si="129"/>
        <v>120000</v>
      </c>
      <c r="F2235" s="187">
        <f t="shared" si="130"/>
        <v>3.001642730118463E-70</v>
      </c>
    </row>
    <row r="2236" spans="4:6" x14ac:dyDescent="0.25">
      <c r="D2236">
        <f t="shared" si="131"/>
        <v>2233</v>
      </c>
      <c r="E2236" s="187">
        <f t="shared" si="129"/>
        <v>120000</v>
      </c>
      <c r="F2236" s="187">
        <f t="shared" si="130"/>
        <v>2.7792988241837612E-70</v>
      </c>
    </row>
    <row r="2237" spans="4:6" x14ac:dyDescent="0.25">
      <c r="D2237">
        <f>+D2236+1</f>
        <v>2234</v>
      </c>
      <c r="E2237" s="187">
        <f t="shared" si="129"/>
        <v>120000</v>
      </c>
      <c r="F2237" s="187">
        <f t="shared" si="130"/>
        <v>2.5734248372071863E-70</v>
      </c>
    </row>
    <row r="2238" spans="4:6" x14ac:dyDescent="0.25">
      <c r="D2238">
        <f t="shared" ref="D2238:D2301" si="132">+D2237+1</f>
        <v>2235</v>
      </c>
      <c r="E2238" s="187">
        <f t="shared" si="129"/>
        <v>120000</v>
      </c>
      <c r="F2238" s="187">
        <f t="shared" si="130"/>
        <v>2.3828007751918392E-70</v>
      </c>
    </row>
    <row r="2239" spans="4:6" x14ac:dyDescent="0.25">
      <c r="D2239">
        <f t="shared" si="132"/>
        <v>2236</v>
      </c>
      <c r="E2239" s="187">
        <f t="shared" si="129"/>
        <v>120000</v>
      </c>
      <c r="F2239" s="187">
        <f t="shared" si="130"/>
        <v>2.206297014066518E-70</v>
      </c>
    </row>
    <row r="2240" spans="4:6" x14ac:dyDescent="0.25">
      <c r="D2240">
        <f t="shared" si="132"/>
        <v>2237</v>
      </c>
      <c r="E2240" s="187">
        <f t="shared" si="129"/>
        <v>120000</v>
      </c>
      <c r="F2240" s="187">
        <f t="shared" si="130"/>
        <v>2.0428676056171461E-70</v>
      </c>
    </row>
    <row r="2241" spans="4:6" x14ac:dyDescent="0.25">
      <c r="D2241">
        <f t="shared" si="132"/>
        <v>2238</v>
      </c>
      <c r="E2241" s="187">
        <f t="shared" si="129"/>
        <v>120000</v>
      </c>
      <c r="F2241" s="187">
        <f t="shared" si="130"/>
        <v>1.8915440792751347E-70</v>
      </c>
    </row>
    <row r="2242" spans="4:6" x14ac:dyDescent="0.25">
      <c r="D2242">
        <f t="shared" si="132"/>
        <v>2239</v>
      </c>
      <c r="E2242" s="187">
        <f t="shared" si="129"/>
        <v>120000</v>
      </c>
      <c r="F2242" s="187">
        <f t="shared" si="130"/>
        <v>1.7514297030325318E-70</v>
      </c>
    </row>
    <row r="2243" spans="4:6" x14ac:dyDescent="0.25">
      <c r="D2243">
        <f t="shared" si="132"/>
        <v>2240</v>
      </c>
      <c r="E2243" s="187">
        <f t="shared" si="129"/>
        <v>120000</v>
      </c>
      <c r="F2243" s="187">
        <f t="shared" si="130"/>
        <v>1.6216941694745666E-70</v>
      </c>
    </row>
    <row r="2244" spans="4:6" x14ac:dyDescent="0.25">
      <c r="D2244">
        <f t="shared" si="132"/>
        <v>2241</v>
      </c>
      <c r="E2244" s="187">
        <f t="shared" si="129"/>
        <v>120000</v>
      </c>
      <c r="F2244" s="187">
        <f t="shared" si="130"/>
        <v>1.5015686754394131E-70</v>
      </c>
    </row>
    <row r="2245" spans="4:6" x14ac:dyDescent="0.25">
      <c r="D2245">
        <f t="shared" si="132"/>
        <v>2242</v>
      </c>
      <c r="E2245" s="187">
        <f t="shared" si="129"/>
        <v>120000</v>
      </c>
      <c r="F2245" s="187">
        <f t="shared" si="130"/>
        <v>1.3903413661476051E-70</v>
      </c>
    </row>
    <row r="2246" spans="4:6" x14ac:dyDescent="0.25">
      <c r="D2246">
        <f t="shared" si="132"/>
        <v>2243</v>
      </c>
      <c r="E2246" s="187">
        <f t="shared" ref="E2246:E2309" si="133">+E2245</f>
        <v>120000</v>
      </c>
      <c r="F2246" s="187">
        <f t="shared" ref="F2246:F2309" si="134">E2246/(1+$B$5)^D2246</f>
        <v>1.2873531168033379E-70</v>
      </c>
    </row>
    <row r="2247" spans="4:6" x14ac:dyDescent="0.25">
      <c r="D2247">
        <f t="shared" si="132"/>
        <v>2244</v>
      </c>
      <c r="E2247" s="187">
        <f t="shared" si="133"/>
        <v>120000</v>
      </c>
      <c r="F2247" s="187">
        <f t="shared" si="134"/>
        <v>1.1919936266697572E-70</v>
      </c>
    </row>
    <row r="2248" spans="4:6" x14ac:dyDescent="0.25">
      <c r="D2248">
        <f t="shared" si="132"/>
        <v>2245</v>
      </c>
      <c r="E2248" s="187">
        <f t="shared" si="133"/>
        <v>120000</v>
      </c>
      <c r="F2248" s="187">
        <f t="shared" si="134"/>
        <v>1.1036978024719976E-70</v>
      </c>
    </row>
    <row r="2249" spans="4:6" x14ac:dyDescent="0.25">
      <c r="D2249">
        <f t="shared" si="132"/>
        <v>2246</v>
      </c>
      <c r="E2249" s="187">
        <f t="shared" si="133"/>
        <v>120000</v>
      </c>
      <c r="F2249" s="187">
        <f t="shared" si="134"/>
        <v>1.0219424096962938E-70</v>
      </c>
    </row>
    <row r="2250" spans="4:6" x14ac:dyDescent="0.25">
      <c r="D2250">
        <f t="shared" si="132"/>
        <v>2247</v>
      </c>
      <c r="E2250" s="187">
        <f t="shared" si="133"/>
        <v>120000</v>
      </c>
      <c r="F2250" s="187">
        <f t="shared" si="134"/>
        <v>9.4624297194101285E-71</v>
      </c>
    </row>
    <row r="2251" spans="4:6" x14ac:dyDescent="0.25">
      <c r="D2251">
        <f t="shared" si="132"/>
        <v>2248</v>
      </c>
      <c r="E2251" s="187">
        <f t="shared" si="133"/>
        <v>120000</v>
      </c>
      <c r="F2251" s="187">
        <f t="shared" si="134"/>
        <v>8.7615089994538205E-71</v>
      </c>
    </row>
    <row r="2252" spans="4:6" x14ac:dyDescent="0.25">
      <c r="D2252">
        <f t="shared" si="132"/>
        <v>2249</v>
      </c>
      <c r="E2252" s="187">
        <f t="shared" si="133"/>
        <v>120000</v>
      </c>
      <c r="F2252" s="187">
        <f t="shared" si="134"/>
        <v>8.11250833282761E-71</v>
      </c>
    </row>
    <row r="2253" spans="4:6" x14ac:dyDescent="0.25">
      <c r="D2253">
        <f t="shared" si="132"/>
        <v>2250</v>
      </c>
      <c r="E2253" s="187">
        <f t="shared" si="133"/>
        <v>120000</v>
      </c>
      <c r="F2253" s="187">
        <f t="shared" si="134"/>
        <v>7.5115817896551958E-71</v>
      </c>
    </row>
    <row r="2254" spans="4:6" x14ac:dyDescent="0.25">
      <c r="D2254">
        <f t="shared" si="132"/>
        <v>2251</v>
      </c>
      <c r="E2254" s="187">
        <f t="shared" si="133"/>
        <v>120000</v>
      </c>
      <c r="F2254" s="187">
        <f t="shared" si="134"/>
        <v>6.9551683237548099E-71</v>
      </c>
    </row>
    <row r="2255" spans="4:6" x14ac:dyDescent="0.25">
      <c r="D2255">
        <f>+D2254+1</f>
        <v>2252</v>
      </c>
      <c r="E2255" s="187">
        <f t="shared" si="133"/>
        <v>120000</v>
      </c>
      <c r="F2255" s="187">
        <f t="shared" si="134"/>
        <v>6.439970670143344E-71</v>
      </c>
    </row>
    <row r="2256" spans="4:6" x14ac:dyDescent="0.25">
      <c r="D2256">
        <f t="shared" si="132"/>
        <v>2253</v>
      </c>
      <c r="E2256" s="187">
        <f t="shared" si="133"/>
        <v>120000</v>
      </c>
      <c r="F2256" s="187">
        <f t="shared" si="134"/>
        <v>5.9629358056882815E-71</v>
      </c>
    </row>
    <row r="2257" spans="4:6" x14ac:dyDescent="0.25">
      <c r="D2257">
        <f t="shared" si="132"/>
        <v>2254</v>
      </c>
      <c r="E2257" s="187">
        <f t="shared" si="133"/>
        <v>120000</v>
      </c>
      <c r="F2257" s="187">
        <f t="shared" si="134"/>
        <v>5.5212368571187767E-71</v>
      </c>
    </row>
    <row r="2258" spans="4:6" x14ac:dyDescent="0.25">
      <c r="D2258">
        <f t="shared" si="132"/>
        <v>2255</v>
      </c>
      <c r="E2258" s="187">
        <f t="shared" si="133"/>
        <v>120000</v>
      </c>
      <c r="F2258" s="187">
        <f t="shared" si="134"/>
        <v>5.1122563491840523E-71</v>
      </c>
    </row>
    <row r="2259" spans="4:6" x14ac:dyDescent="0.25">
      <c r="D2259">
        <f t="shared" si="132"/>
        <v>2256</v>
      </c>
      <c r="E2259" s="187">
        <f t="shared" si="133"/>
        <v>120000</v>
      </c>
      <c r="F2259" s="187">
        <f t="shared" si="134"/>
        <v>4.7335706936889383E-71</v>
      </c>
    </row>
    <row r="2260" spans="4:6" x14ac:dyDescent="0.25">
      <c r="D2260">
        <f t="shared" si="132"/>
        <v>2257</v>
      </c>
      <c r="E2260" s="187">
        <f t="shared" si="133"/>
        <v>120000</v>
      </c>
      <c r="F2260" s="187">
        <f t="shared" si="134"/>
        <v>4.3829358274897573E-71</v>
      </c>
    </row>
    <row r="2261" spans="4:6" x14ac:dyDescent="0.25">
      <c r="D2261">
        <f t="shared" si="132"/>
        <v>2258</v>
      </c>
      <c r="E2261" s="187">
        <f t="shared" si="133"/>
        <v>120000</v>
      </c>
      <c r="F2261" s="187">
        <f t="shared" si="134"/>
        <v>4.058273914342367E-71</v>
      </c>
    </row>
    <row r="2262" spans="4:6" x14ac:dyDescent="0.25">
      <c r="D2262">
        <f t="shared" si="132"/>
        <v>2259</v>
      </c>
      <c r="E2262" s="187">
        <f t="shared" si="133"/>
        <v>120000</v>
      </c>
      <c r="F2262" s="187">
        <f t="shared" si="134"/>
        <v>3.7576610317984875E-71</v>
      </c>
    </row>
    <row r="2263" spans="4:6" x14ac:dyDescent="0.25">
      <c r="D2263">
        <f t="shared" si="132"/>
        <v>2260</v>
      </c>
      <c r="E2263" s="187">
        <f t="shared" si="133"/>
        <v>120000</v>
      </c>
      <c r="F2263" s="187">
        <f t="shared" si="134"/>
        <v>3.4793157701837854E-71</v>
      </c>
    </row>
    <row r="2264" spans="4:6" x14ac:dyDescent="0.25">
      <c r="D2264">
        <f t="shared" si="132"/>
        <v>2261</v>
      </c>
      <c r="E2264" s="187">
        <f t="shared" si="133"/>
        <v>120000</v>
      </c>
      <c r="F2264" s="187">
        <f t="shared" si="134"/>
        <v>3.2215886760960974E-71</v>
      </c>
    </row>
    <row r="2265" spans="4:6" x14ac:dyDescent="0.25">
      <c r="D2265">
        <f t="shared" si="132"/>
        <v>2262</v>
      </c>
      <c r="E2265" s="187">
        <f t="shared" si="133"/>
        <v>120000</v>
      </c>
      <c r="F2265" s="187">
        <f t="shared" si="134"/>
        <v>2.9829524778667569E-71</v>
      </c>
    </row>
    <row r="2266" spans="4:6" x14ac:dyDescent="0.25">
      <c r="D2266">
        <f t="shared" si="132"/>
        <v>2263</v>
      </c>
      <c r="E2266" s="187">
        <f t="shared" si="133"/>
        <v>120000</v>
      </c>
      <c r="F2266" s="187">
        <f t="shared" si="134"/>
        <v>2.7619930350618111E-71</v>
      </c>
    </row>
    <row r="2267" spans="4:6" x14ac:dyDescent="0.25">
      <c r="D2267">
        <f t="shared" si="132"/>
        <v>2264</v>
      </c>
      <c r="E2267" s="187">
        <f t="shared" si="133"/>
        <v>120000</v>
      </c>
      <c r="F2267" s="187">
        <f t="shared" si="134"/>
        <v>2.557400958390566E-71</v>
      </c>
    </row>
    <row r="2268" spans="4:6" x14ac:dyDescent="0.25">
      <c r="D2268">
        <f t="shared" si="132"/>
        <v>2265</v>
      </c>
      <c r="E2268" s="187">
        <f t="shared" si="133"/>
        <v>120000</v>
      </c>
      <c r="F2268" s="187">
        <f t="shared" si="134"/>
        <v>2.3679638503616349E-71</v>
      </c>
    </row>
    <row r="2269" spans="4:6" x14ac:dyDescent="0.25">
      <c r="D2269">
        <f t="shared" si="132"/>
        <v>2266</v>
      </c>
      <c r="E2269" s="187">
        <f t="shared" si="133"/>
        <v>120000</v>
      </c>
      <c r="F2269" s="187">
        <f t="shared" si="134"/>
        <v>2.1925591207052179E-71</v>
      </c>
    </row>
    <row r="2270" spans="4:6" x14ac:dyDescent="0.25">
      <c r="D2270">
        <f t="shared" si="132"/>
        <v>2267</v>
      </c>
      <c r="E2270" s="187">
        <f t="shared" si="133"/>
        <v>120000</v>
      </c>
      <c r="F2270" s="187">
        <f t="shared" si="134"/>
        <v>2.0301473339863126E-71</v>
      </c>
    </row>
    <row r="2271" spans="4:6" x14ac:dyDescent="0.25">
      <c r="D2271">
        <f t="shared" si="132"/>
        <v>2268</v>
      </c>
      <c r="E2271" s="187">
        <f t="shared" si="133"/>
        <v>120000</v>
      </c>
      <c r="F2271" s="187">
        <f t="shared" si="134"/>
        <v>1.8797660499873265E-71</v>
      </c>
    </row>
    <row r="2272" spans="4:6" x14ac:dyDescent="0.25">
      <c r="D2272">
        <f t="shared" si="132"/>
        <v>2269</v>
      </c>
      <c r="E2272" s="187">
        <f t="shared" si="133"/>
        <v>120000</v>
      </c>
      <c r="F2272" s="187">
        <f t="shared" si="134"/>
        <v>1.7405241203586357E-71</v>
      </c>
    </row>
    <row r="2273" spans="4:6" x14ac:dyDescent="0.25">
      <c r="D2273">
        <f>+D2272+1</f>
        <v>2270</v>
      </c>
      <c r="E2273" s="187">
        <f t="shared" si="133"/>
        <v>120000</v>
      </c>
      <c r="F2273" s="187">
        <f t="shared" si="134"/>
        <v>1.6115964077394771E-71</v>
      </c>
    </row>
    <row r="2274" spans="4:6" x14ac:dyDescent="0.25">
      <c r="D2274">
        <f t="shared" si="132"/>
        <v>2271</v>
      </c>
      <c r="E2274" s="187">
        <f t="shared" si="133"/>
        <v>120000</v>
      </c>
      <c r="F2274" s="187">
        <f t="shared" si="134"/>
        <v>1.4922188960550712E-71</v>
      </c>
    </row>
    <row r="2275" spans="4:6" x14ac:dyDescent="0.25">
      <c r="D2275">
        <f t="shared" si="132"/>
        <v>2272</v>
      </c>
      <c r="E2275" s="187">
        <f t="shared" si="133"/>
        <v>120000</v>
      </c>
      <c r="F2275" s="187">
        <f t="shared" si="134"/>
        <v>1.3816841630139547E-71</v>
      </c>
    </row>
    <row r="2276" spans="4:6" x14ac:dyDescent="0.25">
      <c r="D2276">
        <f t="shared" si="132"/>
        <v>2273</v>
      </c>
      <c r="E2276" s="187">
        <f t="shared" si="133"/>
        <v>120000</v>
      </c>
      <c r="F2276" s="187">
        <f t="shared" si="134"/>
        <v>1.279337187975884E-71</v>
      </c>
    </row>
    <row r="2277" spans="4:6" x14ac:dyDescent="0.25">
      <c r="D2277">
        <f t="shared" si="132"/>
        <v>2274</v>
      </c>
      <c r="E2277" s="187">
        <f t="shared" si="133"/>
        <v>120000</v>
      </c>
      <c r="F2277" s="187">
        <f t="shared" si="134"/>
        <v>1.1845714703480409E-71</v>
      </c>
    </row>
    <row r="2278" spans="4:6" x14ac:dyDescent="0.25">
      <c r="D2278">
        <f t="shared" si="132"/>
        <v>2275</v>
      </c>
      <c r="E2278" s="187">
        <f t="shared" si="133"/>
        <v>120000</v>
      </c>
      <c r="F2278" s="187">
        <f t="shared" si="134"/>
        <v>1.0968254355074449E-71</v>
      </c>
    </row>
    <row r="2279" spans="4:6" x14ac:dyDescent="0.25">
      <c r="D2279">
        <f t="shared" si="132"/>
        <v>2276</v>
      </c>
      <c r="E2279" s="187">
        <f t="shared" si="133"/>
        <v>120000</v>
      </c>
      <c r="F2279" s="187">
        <f t="shared" si="134"/>
        <v>1.0155791069513379E-71</v>
      </c>
    </row>
    <row r="2280" spans="4:6" x14ac:dyDescent="0.25">
      <c r="D2280">
        <f t="shared" si="132"/>
        <v>2277</v>
      </c>
      <c r="E2280" s="187">
        <f t="shared" si="133"/>
        <v>120000</v>
      </c>
      <c r="F2280" s="187">
        <f t="shared" si="134"/>
        <v>9.4035102495494261E-72</v>
      </c>
    </row>
    <row r="2281" spans="4:6" x14ac:dyDescent="0.25">
      <c r="D2281">
        <f t="shared" si="132"/>
        <v>2278</v>
      </c>
      <c r="E2281" s="187">
        <f t="shared" si="133"/>
        <v>120000</v>
      </c>
      <c r="F2281" s="187">
        <f t="shared" si="134"/>
        <v>8.7069539347679837E-72</v>
      </c>
    </row>
    <row r="2282" spans="4:6" x14ac:dyDescent="0.25">
      <c r="D2282">
        <f t="shared" si="132"/>
        <v>2279</v>
      </c>
      <c r="E2282" s="187">
        <f t="shared" si="133"/>
        <v>120000</v>
      </c>
      <c r="F2282" s="187">
        <f t="shared" si="134"/>
        <v>8.0619943840444294E-72</v>
      </c>
    </row>
    <row r="2283" spans="4:6" x14ac:dyDescent="0.25">
      <c r="D2283">
        <f t="shared" si="132"/>
        <v>2280</v>
      </c>
      <c r="E2283" s="187">
        <f t="shared" si="133"/>
        <v>120000</v>
      </c>
      <c r="F2283" s="187">
        <f t="shared" si="134"/>
        <v>7.464809614855954E-72</v>
      </c>
    </row>
    <row r="2284" spans="4:6" x14ac:dyDescent="0.25">
      <c r="D2284">
        <f t="shared" si="132"/>
        <v>2281</v>
      </c>
      <c r="E2284" s="187">
        <f t="shared" si="133"/>
        <v>120000</v>
      </c>
      <c r="F2284" s="187">
        <f t="shared" si="134"/>
        <v>6.9118607544962534E-72</v>
      </c>
    </row>
    <row r="2285" spans="4:6" x14ac:dyDescent="0.25">
      <c r="D2285">
        <f t="shared" si="132"/>
        <v>2282</v>
      </c>
      <c r="E2285" s="187">
        <f t="shared" si="133"/>
        <v>120000</v>
      </c>
      <c r="F2285" s="187">
        <f t="shared" si="134"/>
        <v>6.3998710689780124E-72</v>
      </c>
    </row>
    <row r="2286" spans="4:6" x14ac:dyDescent="0.25">
      <c r="D2286">
        <f t="shared" si="132"/>
        <v>2283</v>
      </c>
      <c r="E2286" s="187">
        <f t="shared" si="133"/>
        <v>120000</v>
      </c>
      <c r="F2286" s="187">
        <f t="shared" si="134"/>
        <v>5.9258065453500128E-72</v>
      </c>
    </row>
    <row r="2287" spans="4:6" x14ac:dyDescent="0.25">
      <c r="D2287">
        <f t="shared" si="132"/>
        <v>2284</v>
      </c>
      <c r="E2287" s="187">
        <f t="shared" si="133"/>
        <v>120000</v>
      </c>
      <c r="F2287" s="187">
        <f t="shared" si="134"/>
        <v>5.4868579123611217E-72</v>
      </c>
    </row>
    <row r="2288" spans="4:6" x14ac:dyDescent="0.25">
      <c r="D2288">
        <f t="shared" si="132"/>
        <v>2285</v>
      </c>
      <c r="E2288" s="187">
        <f t="shared" si="133"/>
        <v>120000</v>
      </c>
      <c r="F2288" s="187">
        <f t="shared" si="134"/>
        <v>5.0804239929269645E-72</v>
      </c>
    </row>
    <row r="2289" spans="4:6" x14ac:dyDescent="0.25">
      <c r="D2289">
        <f t="shared" si="132"/>
        <v>2286</v>
      </c>
      <c r="E2289" s="187">
        <f t="shared" si="133"/>
        <v>120000</v>
      </c>
      <c r="F2289" s="187">
        <f t="shared" si="134"/>
        <v>4.704096289747188E-72</v>
      </c>
    </row>
    <row r="2290" spans="4:6" x14ac:dyDescent="0.25">
      <c r="D2290">
        <f t="shared" si="132"/>
        <v>2287</v>
      </c>
      <c r="E2290" s="187">
        <f t="shared" si="133"/>
        <v>120000</v>
      </c>
      <c r="F2290" s="187">
        <f t="shared" si="134"/>
        <v>4.3556447127288775E-72</v>
      </c>
    </row>
    <row r="2291" spans="4:6" x14ac:dyDescent="0.25">
      <c r="D2291">
        <f>+D2290+1</f>
        <v>2288</v>
      </c>
      <c r="E2291" s="187">
        <f t="shared" si="133"/>
        <v>120000</v>
      </c>
      <c r="F2291" s="187">
        <f t="shared" si="134"/>
        <v>4.0330043636378498E-72</v>
      </c>
    </row>
    <row r="2292" spans="4:6" x14ac:dyDescent="0.25">
      <c r="D2292">
        <f t="shared" si="132"/>
        <v>2289</v>
      </c>
      <c r="E2292" s="187">
        <f t="shared" si="133"/>
        <v>120000</v>
      </c>
      <c r="F2292" s="187">
        <f t="shared" si="134"/>
        <v>3.7342632996646753E-72</v>
      </c>
    </row>
    <row r="2293" spans="4:6" x14ac:dyDescent="0.25">
      <c r="D2293">
        <f t="shared" si="132"/>
        <v>2290</v>
      </c>
      <c r="E2293" s="187">
        <f t="shared" si="133"/>
        <v>120000</v>
      </c>
      <c r="F2293" s="187">
        <f t="shared" si="134"/>
        <v>3.4576512033932182E-72</v>
      </c>
    </row>
    <row r="2294" spans="4:6" x14ac:dyDescent="0.25">
      <c r="D2294">
        <f t="shared" si="132"/>
        <v>2291</v>
      </c>
      <c r="E2294" s="187">
        <f t="shared" si="133"/>
        <v>120000</v>
      </c>
      <c r="F2294" s="187">
        <f t="shared" si="134"/>
        <v>3.2015288920307571E-72</v>
      </c>
    </row>
    <row r="2295" spans="4:6" x14ac:dyDescent="0.25">
      <c r="D2295">
        <f t="shared" si="132"/>
        <v>2292</v>
      </c>
      <c r="E2295" s="187">
        <f t="shared" si="133"/>
        <v>120000</v>
      </c>
      <c r="F2295" s="187">
        <f t="shared" si="134"/>
        <v>2.9643786037321821E-72</v>
      </c>
    </row>
    <row r="2296" spans="4:6" x14ac:dyDescent="0.25">
      <c r="D2296">
        <f t="shared" si="132"/>
        <v>2293</v>
      </c>
      <c r="E2296" s="187">
        <f t="shared" si="133"/>
        <v>120000</v>
      </c>
      <c r="F2296" s="187">
        <f t="shared" si="134"/>
        <v>2.7447950034557247E-72</v>
      </c>
    </row>
    <row r="2297" spans="4:6" x14ac:dyDescent="0.25">
      <c r="D2297">
        <f t="shared" si="132"/>
        <v>2294</v>
      </c>
      <c r="E2297" s="187">
        <f t="shared" si="133"/>
        <v>120000</v>
      </c>
      <c r="F2297" s="187">
        <f t="shared" si="134"/>
        <v>2.5414768550515966E-72</v>
      </c>
    </row>
    <row r="2298" spans="4:6" x14ac:dyDescent="0.25">
      <c r="D2298">
        <f t="shared" si="132"/>
        <v>2295</v>
      </c>
      <c r="E2298" s="187">
        <f t="shared" si="133"/>
        <v>120000</v>
      </c>
      <c r="F2298" s="187">
        <f t="shared" si="134"/>
        <v>2.3532193102329597E-72</v>
      </c>
    </row>
    <row r="2299" spans="4:6" x14ac:dyDescent="0.25">
      <c r="D2299">
        <f t="shared" si="132"/>
        <v>2296</v>
      </c>
      <c r="E2299" s="187">
        <f t="shared" si="133"/>
        <v>120000</v>
      </c>
      <c r="F2299" s="187">
        <f t="shared" si="134"/>
        <v>2.1789067687342219E-72</v>
      </c>
    </row>
    <row r="2300" spans="4:6" x14ac:dyDescent="0.25">
      <c r="D2300">
        <f t="shared" si="132"/>
        <v>2297</v>
      </c>
      <c r="E2300" s="187">
        <f t="shared" si="133"/>
        <v>120000</v>
      </c>
      <c r="F2300" s="187">
        <f t="shared" si="134"/>
        <v>2.0175062673465015E-72</v>
      </c>
    </row>
    <row r="2301" spans="4:6" x14ac:dyDescent="0.25">
      <c r="D2301">
        <f t="shared" si="132"/>
        <v>2298</v>
      </c>
      <c r="E2301" s="187">
        <f t="shared" si="133"/>
        <v>120000</v>
      </c>
      <c r="F2301" s="187">
        <f t="shared" si="134"/>
        <v>1.8680613586541679E-72</v>
      </c>
    </row>
    <row r="2302" spans="4:6" x14ac:dyDescent="0.25">
      <c r="D2302">
        <f t="shared" ref="D2302:D2308" si="135">+D2301+1</f>
        <v>2299</v>
      </c>
      <c r="E2302" s="187">
        <f t="shared" si="133"/>
        <v>120000</v>
      </c>
      <c r="F2302" s="187">
        <f t="shared" si="134"/>
        <v>1.7296864431983035E-72</v>
      </c>
    </row>
    <row r="2303" spans="4:6" x14ac:dyDescent="0.25">
      <c r="D2303">
        <f t="shared" si="135"/>
        <v>2300</v>
      </c>
      <c r="E2303" s="187">
        <f t="shared" si="133"/>
        <v>120000</v>
      </c>
      <c r="F2303" s="187">
        <f t="shared" si="134"/>
        <v>1.6015615214799108E-72</v>
      </c>
    </row>
    <row r="2304" spans="4:6" x14ac:dyDescent="0.25">
      <c r="D2304">
        <f t="shared" si="135"/>
        <v>2301</v>
      </c>
      <c r="E2304" s="187">
        <f t="shared" si="133"/>
        <v>120000</v>
      </c>
      <c r="F2304" s="187">
        <f t="shared" si="134"/>
        <v>1.4829273347036211E-72</v>
      </c>
    </row>
    <row r="2305" spans="4:6" x14ac:dyDescent="0.25">
      <c r="D2305">
        <f t="shared" si="135"/>
        <v>2302</v>
      </c>
      <c r="E2305" s="187">
        <f t="shared" si="133"/>
        <v>120000</v>
      </c>
      <c r="F2305" s="187">
        <f t="shared" si="134"/>
        <v>1.3730808654663155E-72</v>
      </c>
    </row>
    <row r="2306" spans="4:6" x14ac:dyDescent="0.25">
      <c r="D2306">
        <f t="shared" si="135"/>
        <v>2303</v>
      </c>
      <c r="E2306" s="187">
        <f t="shared" si="133"/>
        <v>120000</v>
      </c>
      <c r="F2306" s="187">
        <f t="shared" si="134"/>
        <v>1.2713711717280694E-72</v>
      </c>
    </row>
    <row r="2307" spans="4:6" x14ac:dyDescent="0.25">
      <c r="D2307">
        <f t="shared" si="135"/>
        <v>2304</v>
      </c>
      <c r="E2307" s="187">
        <f t="shared" si="133"/>
        <v>120000</v>
      </c>
      <c r="F2307" s="187">
        <f t="shared" si="134"/>
        <v>1.1771955293778423E-72</v>
      </c>
    </row>
    <row r="2308" spans="4:6" x14ac:dyDescent="0.25">
      <c r="D2308">
        <f t="shared" si="135"/>
        <v>2305</v>
      </c>
      <c r="E2308" s="187">
        <f t="shared" si="133"/>
        <v>120000</v>
      </c>
      <c r="F2308" s="187">
        <f t="shared" si="134"/>
        <v>1.0899958605350391E-72</v>
      </c>
    </row>
    <row r="2309" spans="4:6" x14ac:dyDescent="0.25">
      <c r="D2309">
        <f>+D2308+1</f>
        <v>2306</v>
      </c>
      <c r="E2309" s="187">
        <f t="shared" si="133"/>
        <v>120000</v>
      </c>
      <c r="F2309" s="187">
        <f t="shared" si="134"/>
        <v>1.0092554264213325E-72</v>
      </c>
    </row>
    <row r="2310" spans="4:6" x14ac:dyDescent="0.25">
      <c r="D2310">
        <f t="shared" ref="D2310:D2373" si="136">+D2309+1</f>
        <v>2307</v>
      </c>
      <c r="E2310" s="187">
        <f t="shared" ref="E2310:E2373" si="137">+E2309</f>
        <v>120000</v>
      </c>
      <c r="F2310" s="187">
        <f t="shared" ref="F2310:F2373" si="138">E2310/(1+$B$5)^D2310</f>
        <v>9.3449576520493742E-73</v>
      </c>
    </row>
    <row r="2311" spans="4:6" x14ac:dyDescent="0.25">
      <c r="D2311">
        <f t="shared" si="136"/>
        <v>2308</v>
      </c>
      <c r="E2311" s="187">
        <f t="shared" si="137"/>
        <v>120000</v>
      </c>
      <c r="F2311" s="187">
        <f t="shared" si="138"/>
        <v>8.6527385667123837E-73</v>
      </c>
    </row>
    <row r="2312" spans="4:6" x14ac:dyDescent="0.25">
      <c r="D2312">
        <f t="shared" si="136"/>
        <v>2309</v>
      </c>
      <c r="E2312" s="187">
        <f t="shared" si="137"/>
        <v>120000</v>
      </c>
      <c r="F2312" s="187">
        <f t="shared" si="138"/>
        <v>8.0117949691781324E-73</v>
      </c>
    </row>
    <row r="2313" spans="4:6" x14ac:dyDescent="0.25">
      <c r="D2313">
        <f t="shared" si="136"/>
        <v>2310</v>
      </c>
      <c r="E2313" s="187">
        <f t="shared" si="137"/>
        <v>120000</v>
      </c>
      <c r="F2313" s="187">
        <f t="shared" si="138"/>
        <v>7.4183286751649369E-73</v>
      </c>
    </row>
    <row r="2314" spans="4:6" x14ac:dyDescent="0.25">
      <c r="D2314">
        <f t="shared" si="136"/>
        <v>2311</v>
      </c>
      <c r="E2314" s="187">
        <f t="shared" si="137"/>
        <v>120000</v>
      </c>
      <c r="F2314" s="187">
        <f t="shared" si="138"/>
        <v>6.8688228473749403E-73</v>
      </c>
    </row>
    <row r="2315" spans="4:6" x14ac:dyDescent="0.25">
      <c r="D2315">
        <f t="shared" si="136"/>
        <v>2312</v>
      </c>
      <c r="E2315" s="187">
        <f t="shared" si="137"/>
        <v>120000</v>
      </c>
      <c r="F2315" s="187">
        <f t="shared" si="138"/>
        <v>6.3600211549767972E-73</v>
      </c>
    </row>
    <row r="2316" spans="4:6" x14ac:dyDescent="0.25">
      <c r="D2316">
        <f t="shared" si="136"/>
        <v>2313</v>
      </c>
      <c r="E2316" s="187">
        <f t="shared" si="137"/>
        <v>120000</v>
      </c>
      <c r="F2316" s="187">
        <f t="shared" si="138"/>
        <v>5.8889084768303679E-73</v>
      </c>
    </row>
    <row r="2317" spans="4:6" x14ac:dyDescent="0.25">
      <c r="D2317">
        <f t="shared" si="136"/>
        <v>2314</v>
      </c>
      <c r="E2317" s="187">
        <f t="shared" si="137"/>
        <v>120000</v>
      </c>
      <c r="F2317" s="187">
        <f t="shared" si="138"/>
        <v>5.452693034102192E-73</v>
      </c>
    </row>
    <row r="2318" spans="4:6" x14ac:dyDescent="0.25">
      <c r="D2318">
        <f t="shared" si="136"/>
        <v>2315</v>
      </c>
      <c r="E2318" s="187">
        <f t="shared" si="137"/>
        <v>120000</v>
      </c>
      <c r="F2318" s="187">
        <f t="shared" si="138"/>
        <v>5.0487898463909181E-73</v>
      </c>
    </row>
    <row r="2319" spans="4:6" x14ac:dyDescent="0.25">
      <c r="D2319">
        <f t="shared" si="136"/>
        <v>2316</v>
      </c>
      <c r="E2319" s="187">
        <f t="shared" si="137"/>
        <v>120000</v>
      </c>
      <c r="F2319" s="187">
        <f t="shared" si="138"/>
        <v>4.6748054133249241E-73</v>
      </c>
    </row>
    <row r="2320" spans="4:6" x14ac:dyDescent="0.25">
      <c r="D2320">
        <f t="shared" si="136"/>
        <v>2317</v>
      </c>
      <c r="E2320" s="187">
        <f t="shared" si="137"/>
        <v>120000</v>
      </c>
      <c r="F2320" s="187">
        <f t="shared" si="138"/>
        <v>4.3285235308564108E-73</v>
      </c>
    </row>
    <row r="2321" spans="4:6" x14ac:dyDescent="0.25">
      <c r="D2321">
        <f t="shared" si="136"/>
        <v>2318</v>
      </c>
      <c r="E2321" s="187">
        <f t="shared" si="137"/>
        <v>120000</v>
      </c>
      <c r="F2321" s="187">
        <f t="shared" si="138"/>
        <v>4.0078921582003798E-73</v>
      </c>
    </row>
    <row r="2322" spans="4:6" x14ac:dyDescent="0.25">
      <c r="D2322">
        <f t="shared" si="136"/>
        <v>2319</v>
      </c>
      <c r="E2322" s="187">
        <f t="shared" si="137"/>
        <v>120000</v>
      </c>
      <c r="F2322" s="187">
        <f t="shared" si="138"/>
        <v>3.711011257592944E-73</v>
      </c>
    </row>
    <row r="2323" spans="4:6" x14ac:dyDescent="0.25">
      <c r="D2323">
        <f t="shared" si="136"/>
        <v>2320</v>
      </c>
      <c r="E2323" s="187">
        <f t="shared" si="137"/>
        <v>120000</v>
      </c>
      <c r="F2323" s="187">
        <f t="shared" si="138"/>
        <v>3.436121534808282E-73</v>
      </c>
    </row>
    <row r="2324" spans="4:6" x14ac:dyDescent="0.25">
      <c r="D2324">
        <f t="shared" si="136"/>
        <v>2321</v>
      </c>
      <c r="E2324" s="187">
        <f t="shared" si="137"/>
        <v>120000</v>
      </c>
      <c r="F2324" s="187">
        <f t="shared" si="138"/>
        <v>3.1815940137113718E-73</v>
      </c>
    </row>
    <row r="2325" spans="4:6" x14ac:dyDescent="0.25">
      <c r="D2325">
        <f t="shared" si="136"/>
        <v>2322</v>
      </c>
      <c r="E2325" s="187">
        <f t="shared" si="137"/>
        <v>120000</v>
      </c>
      <c r="F2325" s="187">
        <f t="shared" si="138"/>
        <v>2.9459203830660849E-73</v>
      </c>
    </row>
    <row r="2326" spans="4:6" x14ac:dyDescent="0.25">
      <c r="D2326">
        <f t="shared" si="136"/>
        <v>2323</v>
      </c>
      <c r="E2326" s="187">
        <f t="shared" si="137"/>
        <v>120000</v>
      </c>
      <c r="F2326" s="187">
        <f t="shared" si="138"/>
        <v>2.7277040583945225E-73</v>
      </c>
    </row>
    <row r="2327" spans="4:6" x14ac:dyDescent="0.25">
      <c r="D2327">
        <f>+D2326+1</f>
        <v>2324</v>
      </c>
      <c r="E2327" s="187">
        <f t="shared" si="137"/>
        <v>120000</v>
      </c>
      <c r="F2327" s="187">
        <f t="shared" si="138"/>
        <v>2.5256519059208548E-73</v>
      </c>
    </row>
    <row r="2328" spans="4:6" x14ac:dyDescent="0.25">
      <c r="D2328">
        <f t="shared" si="136"/>
        <v>2325</v>
      </c>
      <c r="E2328" s="187">
        <f t="shared" si="137"/>
        <v>120000</v>
      </c>
      <c r="F2328" s="187">
        <f t="shared" si="138"/>
        <v>2.3385665795563468E-73</v>
      </c>
    </row>
    <row r="2329" spans="4:6" x14ac:dyDescent="0.25">
      <c r="D2329">
        <f t="shared" si="136"/>
        <v>2326</v>
      </c>
      <c r="E2329" s="187">
        <f t="shared" si="137"/>
        <v>120000</v>
      </c>
      <c r="F2329" s="187">
        <f t="shared" si="138"/>
        <v>2.1653394255151355E-73</v>
      </c>
    </row>
    <row r="2330" spans="4:6" x14ac:dyDescent="0.25">
      <c r="D2330">
        <f t="shared" si="136"/>
        <v>2327</v>
      </c>
      <c r="E2330" s="187">
        <f t="shared" si="137"/>
        <v>120000</v>
      </c>
      <c r="F2330" s="187">
        <f t="shared" si="138"/>
        <v>2.0049439125140142E-73</v>
      </c>
    </row>
    <row r="2331" spans="4:6" x14ac:dyDescent="0.25">
      <c r="D2331">
        <f t="shared" si="136"/>
        <v>2328</v>
      </c>
      <c r="E2331" s="187">
        <f t="shared" si="137"/>
        <v>120000</v>
      </c>
      <c r="F2331" s="187">
        <f t="shared" si="138"/>
        <v>1.8564295486240876E-73</v>
      </c>
    </row>
    <row r="2332" spans="4:6" x14ac:dyDescent="0.25">
      <c r="D2332">
        <f t="shared" si="136"/>
        <v>2329</v>
      </c>
      <c r="E2332" s="187">
        <f t="shared" si="137"/>
        <v>120000</v>
      </c>
      <c r="F2332" s="187">
        <f t="shared" si="138"/>
        <v>1.7189162487260065E-73</v>
      </c>
    </row>
    <row r="2333" spans="4:6" x14ac:dyDescent="0.25">
      <c r="D2333">
        <f t="shared" si="136"/>
        <v>2330</v>
      </c>
      <c r="E2333" s="187">
        <f t="shared" si="137"/>
        <v>120000</v>
      </c>
      <c r="F2333" s="187">
        <f t="shared" si="138"/>
        <v>1.5915891191907469E-73</v>
      </c>
    </row>
    <row r="2334" spans="4:6" x14ac:dyDescent="0.25">
      <c r="D2334">
        <f t="shared" si="136"/>
        <v>2331</v>
      </c>
      <c r="E2334" s="187">
        <f t="shared" si="137"/>
        <v>120000</v>
      </c>
      <c r="F2334" s="187">
        <f t="shared" si="138"/>
        <v>1.4736936288803209E-73</v>
      </c>
    </row>
    <row r="2335" spans="4:6" x14ac:dyDescent="0.25">
      <c r="D2335">
        <f t="shared" si="136"/>
        <v>2332</v>
      </c>
      <c r="E2335" s="187">
        <f t="shared" si="137"/>
        <v>120000</v>
      </c>
      <c r="F2335" s="187">
        <f t="shared" si="138"/>
        <v>1.3645311378521493E-73</v>
      </c>
    </row>
    <row r="2336" spans="4:6" x14ac:dyDescent="0.25">
      <c r="D2336">
        <f t="shared" si="136"/>
        <v>2333</v>
      </c>
      <c r="E2336" s="187">
        <f t="shared" si="137"/>
        <v>120000</v>
      </c>
      <c r="F2336" s="187">
        <f t="shared" si="138"/>
        <v>1.2634547572705085E-73</v>
      </c>
    </row>
    <row r="2337" spans="4:6" x14ac:dyDescent="0.25">
      <c r="D2337">
        <f t="shared" si="136"/>
        <v>2334</v>
      </c>
      <c r="E2337" s="187">
        <f t="shared" si="137"/>
        <v>120000</v>
      </c>
      <c r="F2337" s="187">
        <f t="shared" si="138"/>
        <v>1.1698655159912113E-73</v>
      </c>
    </row>
    <row r="2338" spans="4:6" x14ac:dyDescent="0.25">
      <c r="D2338">
        <f t="shared" si="136"/>
        <v>2335</v>
      </c>
      <c r="E2338" s="187">
        <f t="shared" si="137"/>
        <v>120000</v>
      </c>
      <c r="F2338" s="187">
        <f t="shared" si="138"/>
        <v>1.0832088111029733E-73</v>
      </c>
    </row>
    <row r="2339" spans="4:6" x14ac:dyDescent="0.25">
      <c r="D2339">
        <f t="shared" si="136"/>
        <v>2336</v>
      </c>
      <c r="E2339" s="187">
        <f t="shared" si="137"/>
        <v>120000</v>
      </c>
      <c r="F2339" s="187">
        <f t="shared" si="138"/>
        <v>1.002971121391642E-73</v>
      </c>
    </row>
    <row r="2340" spans="4:6" x14ac:dyDescent="0.25">
      <c r="D2340">
        <f t="shared" si="136"/>
        <v>2337</v>
      </c>
      <c r="E2340" s="187">
        <f t="shared" si="137"/>
        <v>120000</v>
      </c>
      <c r="F2340" s="187">
        <f t="shared" si="138"/>
        <v>9.2867696425152043E-74</v>
      </c>
    </row>
    <row r="2341" spans="4:6" x14ac:dyDescent="0.25">
      <c r="D2341">
        <f t="shared" si="136"/>
        <v>2338</v>
      </c>
      <c r="E2341" s="187">
        <f t="shared" si="137"/>
        <v>120000</v>
      </c>
      <c r="F2341" s="187">
        <f t="shared" si="138"/>
        <v>8.5988607801066704E-74</v>
      </c>
    </row>
    <row r="2342" spans="4:6" x14ac:dyDescent="0.25">
      <c r="D2342">
        <f t="shared" si="136"/>
        <v>2339</v>
      </c>
      <c r="E2342" s="187">
        <f t="shared" si="137"/>
        <v>120000</v>
      </c>
      <c r="F2342" s="187">
        <f t="shared" si="138"/>
        <v>7.9619081297283973E-74</v>
      </c>
    </row>
    <row r="2343" spans="4:6" x14ac:dyDescent="0.25">
      <c r="D2343">
        <f t="shared" si="136"/>
        <v>2340</v>
      </c>
      <c r="E2343" s="187">
        <f t="shared" si="137"/>
        <v>120000</v>
      </c>
      <c r="F2343" s="187">
        <f t="shared" si="138"/>
        <v>7.3721371571559227E-74</v>
      </c>
    </row>
    <row r="2344" spans="4:6" x14ac:dyDescent="0.25">
      <c r="D2344">
        <f t="shared" si="136"/>
        <v>2341</v>
      </c>
      <c r="E2344" s="187">
        <f t="shared" si="137"/>
        <v>120000</v>
      </c>
      <c r="F2344" s="187">
        <f t="shared" si="138"/>
        <v>6.8260529232925207E-74</v>
      </c>
    </row>
    <row r="2345" spans="4:6" x14ac:dyDescent="0.25">
      <c r="D2345">
        <f>+D2344+1</f>
        <v>2342</v>
      </c>
      <c r="E2345" s="187">
        <f t="shared" si="137"/>
        <v>120000</v>
      </c>
      <c r="F2345" s="187">
        <f t="shared" si="138"/>
        <v>6.3204193734190005E-74</v>
      </c>
    </row>
    <row r="2346" spans="4:6" x14ac:dyDescent="0.25">
      <c r="D2346">
        <f t="shared" si="136"/>
        <v>2343</v>
      </c>
      <c r="E2346" s="187">
        <f t="shared" si="137"/>
        <v>120000</v>
      </c>
      <c r="F2346" s="187">
        <f t="shared" si="138"/>
        <v>5.8522401605731483E-74</v>
      </c>
    </row>
    <row r="2347" spans="4:6" x14ac:dyDescent="0.25">
      <c r="D2347">
        <f t="shared" si="136"/>
        <v>2344</v>
      </c>
      <c r="E2347" s="187">
        <f t="shared" si="137"/>
        <v>120000</v>
      </c>
      <c r="F2347" s="187">
        <f t="shared" si="138"/>
        <v>5.418740889419581E-74</v>
      </c>
    </row>
    <row r="2348" spans="4:6" x14ac:dyDescent="0.25">
      <c r="D2348">
        <f t="shared" si="136"/>
        <v>2345</v>
      </c>
      <c r="E2348" s="187">
        <f t="shared" si="137"/>
        <v>120000</v>
      </c>
      <c r="F2348" s="187">
        <f t="shared" si="138"/>
        <v>5.0173526753885001E-74</v>
      </c>
    </row>
    <row r="2349" spans="4:6" x14ac:dyDescent="0.25">
      <c r="D2349">
        <f t="shared" si="136"/>
        <v>2346</v>
      </c>
      <c r="E2349" s="187">
        <f t="shared" si="137"/>
        <v>120000</v>
      </c>
      <c r="F2349" s="187">
        <f t="shared" si="138"/>
        <v>4.6456969216560196E-74</v>
      </c>
    </row>
    <row r="2350" spans="4:6" x14ac:dyDescent="0.25">
      <c r="D2350">
        <f t="shared" si="136"/>
        <v>2347</v>
      </c>
      <c r="E2350" s="187">
        <f t="shared" si="137"/>
        <v>120000</v>
      </c>
      <c r="F2350" s="187">
        <f t="shared" si="138"/>
        <v>4.3015712237555731E-74</v>
      </c>
    </row>
    <row r="2351" spans="4:6" x14ac:dyDescent="0.25">
      <c r="D2351">
        <f t="shared" si="136"/>
        <v>2348</v>
      </c>
      <c r="E2351" s="187">
        <f t="shared" si="137"/>
        <v>120000</v>
      </c>
      <c r="F2351" s="187">
        <f t="shared" si="138"/>
        <v>3.9829363182921969E-74</v>
      </c>
    </row>
    <row r="2352" spans="4:6" x14ac:dyDescent="0.25">
      <c r="D2352">
        <f t="shared" si="136"/>
        <v>2349</v>
      </c>
      <c r="E2352" s="187">
        <f t="shared" si="137"/>
        <v>120000</v>
      </c>
      <c r="F2352" s="187">
        <f t="shared" si="138"/>
        <v>3.6879039984187014E-74</v>
      </c>
    </row>
    <row r="2353" spans="4:6" x14ac:dyDescent="0.25">
      <c r="D2353">
        <f t="shared" si="136"/>
        <v>2350</v>
      </c>
      <c r="E2353" s="187">
        <f t="shared" si="137"/>
        <v>120000</v>
      </c>
      <c r="F2353" s="187">
        <f t="shared" si="138"/>
        <v>3.4147259244617599E-74</v>
      </c>
    </row>
    <row r="2354" spans="4:6" x14ac:dyDescent="0.25">
      <c r="D2354">
        <f t="shared" si="136"/>
        <v>2351</v>
      </c>
      <c r="E2354" s="187">
        <f t="shared" si="137"/>
        <v>120000</v>
      </c>
      <c r="F2354" s="187">
        <f t="shared" si="138"/>
        <v>3.1617832633905177E-74</v>
      </c>
    </row>
    <row r="2355" spans="4:6" x14ac:dyDescent="0.25">
      <c r="D2355">
        <f t="shared" si="136"/>
        <v>2352</v>
      </c>
      <c r="E2355" s="187">
        <f t="shared" si="137"/>
        <v>120000</v>
      </c>
      <c r="F2355" s="187">
        <f t="shared" si="138"/>
        <v>2.9275770957319614E-74</v>
      </c>
    </row>
    <row r="2356" spans="4:6" x14ac:dyDescent="0.25">
      <c r="D2356">
        <f t="shared" si="136"/>
        <v>2353</v>
      </c>
      <c r="E2356" s="187">
        <f t="shared" si="137"/>
        <v>120000</v>
      </c>
      <c r="F2356" s="187">
        <f t="shared" si="138"/>
        <v>2.7107195330851494E-74</v>
      </c>
    </row>
    <row r="2357" spans="4:6" x14ac:dyDescent="0.25">
      <c r="D2357">
        <f t="shared" si="136"/>
        <v>2354</v>
      </c>
      <c r="E2357" s="187">
        <f t="shared" si="137"/>
        <v>120000</v>
      </c>
      <c r="F2357" s="187">
        <f t="shared" si="138"/>
        <v>2.50992549359736E-74</v>
      </c>
    </row>
    <row r="2358" spans="4:6" x14ac:dyDescent="0.25">
      <c r="D2358">
        <f t="shared" si="136"/>
        <v>2355</v>
      </c>
      <c r="E2358" s="187">
        <f t="shared" si="137"/>
        <v>120000</v>
      </c>
      <c r="F2358" s="187">
        <f t="shared" si="138"/>
        <v>2.3240050866642225E-74</v>
      </c>
    </row>
    <row r="2359" spans="4:6" x14ac:dyDescent="0.25">
      <c r="D2359">
        <f t="shared" si="136"/>
        <v>2356</v>
      </c>
      <c r="E2359" s="187">
        <f t="shared" si="137"/>
        <v>120000</v>
      </c>
      <c r="F2359" s="187">
        <f t="shared" si="138"/>
        <v>2.1518565617261316E-74</v>
      </c>
    </row>
    <row r="2360" spans="4:6" x14ac:dyDescent="0.25">
      <c r="D2360">
        <f t="shared" si="136"/>
        <v>2357</v>
      </c>
      <c r="E2360" s="187">
        <f t="shared" si="137"/>
        <v>120000</v>
      </c>
      <c r="F2360" s="187">
        <f t="shared" si="138"/>
        <v>1.9924597793760479E-74</v>
      </c>
    </row>
    <row r="2361" spans="4:6" x14ac:dyDescent="0.25">
      <c r="D2361">
        <f t="shared" si="136"/>
        <v>2358</v>
      </c>
      <c r="E2361" s="187">
        <f t="shared" si="137"/>
        <v>120000</v>
      </c>
      <c r="F2361" s="187">
        <f t="shared" si="138"/>
        <v>1.844870166088933E-74</v>
      </c>
    </row>
    <row r="2362" spans="4:6" x14ac:dyDescent="0.25">
      <c r="D2362">
        <f t="shared" si="136"/>
        <v>2359</v>
      </c>
      <c r="E2362" s="187">
        <f t="shared" si="137"/>
        <v>120000</v>
      </c>
      <c r="F2362" s="187">
        <f t="shared" si="138"/>
        <v>1.708213116749012E-74</v>
      </c>
    </row>
    <row r="2363" spans="4:6" x14ac:dyDescent="0.25">
      <c r="D2363">
        <f>+D2362+1</f>
        <v>2360</v>
      </c>
      <c r="E2363" s="187">
        <f t="shared" si="137"/>
        <v>120000</v>
      </c>
      <c r="F2363" s="187">
        <f t="shared" si="138"/>
        <v>1.5816788118046404E-74</v>
      </c>
    </row>
    <row r="2364" spans="4:6" x14ac:dyDescent="0.25">
      <c r="D2364">
        <f t="shared" si="136"/>
        <v>2361</v>
      </c>
      <c r="E2364" s="187">
        <f t="shared" si="137"/>
        <v>120000</v>
      </c>
      <c r="F2364" s="187">
        <f t="shared" si="138"/>
        <v>1.4645174183376302E-74</v>
      </c>
    </row>
    <row r="2365" spans="4:6" x14ac:dyDescent="0.25">
      <c r="D2365">
        <f t="shared" si="136"/>
        <v>2362</v>
      </c>
      <c r="E2365" s="187">
        <f t="shared" si="137"/>
        <v>120000</v>
      </c>
      <c r="F2365" s="187">
        <f t="shared" si="138"/>
        <v>1.3560346466089167E-74</v>
      </c>
    </row>
    <row r="2366" spans="4:6" x14ac:dyDescent="0.25">
      <c r="D2366">
        <f t="shared" si="136"/>
        <v>2363</v>
      </c>
      <c r="E2366" s="187">
        <f t="shared" si="137"/>
        <v>120000</v>
      </c>
      <c r="F2366" s="187">
        <f t="shared" si="138"/>
        <v>1.2555876357489972E-74</v>
      </c>
    </row>
    <row r="2367" spans="4:6" x14ac:dyDescent="0.25">
      <c r="D2367">
        <f t="shared" si="136"/>
        <v>2364</v>
      </c>
      <c r="E2367" s="187">
        <f t="shared" si="137"/>
        <v>120000</v>
      </c>
      <c r="F2367" s="187">
        <f t="shared" si="138"/>
        <v>1.1625811442120345E-74</v>
      </c>
    </row>
    <row r="2368" spans="4:6" x14ac:dyDescent="0.25">
      <c r="D2368">
        <f t="shared" si="136"/>
        <v>2365</v>
      </c>
      <c r="E2368" s="187">
        <f t="shared" si="137"/>
        <v>120000</v>
      </c>
      <c r="F2368" s="187">
        <f t="shared" si="138"/>
        <v>1.0764640224185502E-74</v>
      </c>
    </row>
    <row r="2369" spans="4:6" x14ac:dyDescent="0.25">
      <c r="D2369">
        <f t="shared" si="136"/>
        <v>2366</v>
      </c>
      <c r="E2369" s="187">
        <f t="shared" si="137"/>
        <v>120000</v>
      </c>
      <c r="F2369" s="187">
        <f t="shared" si="138"/>
        <v>9.9672594668384268E-75</v>
      </c>
    </row>
    <row r="2370" spans="4:6" x14ac:dyDescent="0.25">
      <c r="D2370">
        <f t="shared" si="136"/>
        <v>2367</v>
      </c>
      <c r="E2370" s="187">
        <f t="shared" si="137"/>
        <v>120000</v>
      </c>
      <c r="F2370" s="187">
        <f t="shared" si="138"/>
        <v>9.2289439507763189E-75</v>
      </c>
    </row>
    <row r="2371" spans="4:6" x14ac:dyDescent="0.25">
      <c r="D2371">
        <f t="shared" si="136"/>
        <v>2368</v>
      </c>
      <c r="E2371" s="187">
        <f t="shared" si="137"/>
        <v>120000</v>
      </c>
      <c r="F2371" s="187">
        <f t="shared" si="138"/>
        <v>8.5453184729410365E-75</v>
      </c>
    </row>
    <row r="2372" spans="4:6" x14ac:dyDescent="0.25">
      <c r="D2372">
        <f t="shared" si="136"/>
        <v>2369</v>
      </c>
      <c r="E2372" s="187">
        <f t="shared" si="137"/>
        <v>120000</v>
      </c>
      <c r="F2372" s="187">
        <f t="shared" si="138"/>
        <v>7.9123319193898464E-75</v>
      </c>
    </row>
    <row r="2373" spans="4:6" x14ac:dyDescent="0.25">
      <c r="D2373">
        <f t="shared" si="136"/>
        <v>2370</v>
      </c>
      <c r="E2373" s="187">
        <f t="shared" si="137"/>
        <v>120000</v>
      </c>
      <c r="F2373" s="187">
        <f t="shared" si="138"/>
        <v>7.3262332586943034E-75</v>
      </c>
    </row>
    <row r="2374" spans="4:6" x14ac:dyDescent="0.25">
      <c r="D2374">
        <f t="shared" ref="D2374:D2380" si="139">+D2373+1</f>
        <v>2371</v>
      </c>
      <c r="E2374" s="187">
        <f t="shared" ref="E2374:E2437" si="140">+E2373</f>
        <v>120000</v>
      </c>
      <c r="F2374" s="187">
        <f t="shared" ref="F2374:F2437" si="141">E2374/(1+$B$5)^D2374</f>
        <v>6.7835493136058365E-75</v>
      </c>
    </row>
    <row r="2375" spans="4:6" x14ac:dyDescent="0.25">
      <c r="D2375">
        <f t="shared" si="139"/>
        <v>2372</v>
      </c>
      <c r="E2375" s="187">
        <f t="shared" si="140"/>
        <v>120000</v>
      </c>
      <c r="F2375" s="187">
        <f t="shared" si="141"/>
        <v>6.2810641792646619E-75</v>
      </c>
    </row>
    <row r="2376" spans="4:6" x14ac:dyDescent="0.25">
      <c r="D2376">
        <f t="shared" si="139"/>
        <v>2373</v>
      </c>
      <c r="E2376" s="187">
        <f t="shared" si="140"/>
        <v>120000</v>
      </c>
      <c r="F2376" s="187">
        <f t="shared" si="141"/>
        <v>5.8158001659857979E-75</v>
      </c>
    </row>
    <row r="2377" spans="4:6" x14ac:dyDescent="0.25">
      <c r="D2377">
        <f t="shared" si="139"/>
        <v>2374</v>
      </c>
      <c r="E2377" s="187">
        <f t="shared" si="140"/>
        <v>120000</v>
      </c>
      <c r="F2377" s="187">
        <f t="shared" si="141"/>
        <v>5.3850001536905534E-75</v>
      </c>
    </row>
    <row r="2378" spans="4:6" x14ac:dyDescent="0.25">
      <c r="D2378">
        <f t="shared" si="139"/>
        <v>2375</v>
      </c>
      <c r="E2378" s="187">
        <f t="shared" si="140"/>
        <v>120000</v>
      </c>
      <c r="F2378" s="187">
        <f t="shared" si="141"/>
        <v>4.9861112534171793E-75</v>
      </c>
    </row>
    <row r="2379" spans="4:6" x14ac:dyDescent="0.25">
      <c r="D2379">
        <f t="shared" si="139"/>
        <v>2376</v>
      </c>
      <c r="E2379" s="187">
        <f t="shared" si="140"/>
        <v>120000</v>
      </c>
      <c r="F2379" s="187">
        <f t="shared" si="141"/>
        <v>4.6167696790899803E-75</v>
      </c>
    </row>
    <row r="2380" spans="4:6" x14ac:dyDescent="0.25">
      <c r="D2380">
        <f t="shared" si="139"/>
        <v>2377</v>
      </c>
      <c r="E2380" s="187">
        <f t="shared" si="140"/>
        <v>120000</v>
      </c>
      <c r="F2380" s="187">
        <f t="shared" si="141"/>
        <v>4.274786739898129E-75</v>
      </c>
    </row>
    <row r="2381" spans="4:6" x14ac:dyDescent="0.25">
      <c r="D2381">
        <f>+D2380+1</f>
        <v>2378</v>
      </c>
      <c r="E2381" s="187">
        <f t="shared" si="140"/>
        <v>120000</v>
      </c>
      <c r="F2381" s="187">
        <f t="shared" si="141"/>
        <v>3.9581358702760454E-75</v>
      </c>
    </row>
    <row r="2382" spans="4:6" x14ac:dyDescent="0.25">
      <c r="D2382">
        <f t="shared" ref="D2382:D2445" si="142">+D2381+1</f>
        <v>2379</v>
      </c>
      <c r="E2382" s="187">
        <f t="shared" si="140"/>
        <v>120000</v>
      </c>
      <c r="F2382" s="187">
        <f t="shared" si="141"/>
        <v>3.664940620625968E-75</v>
      </c>
    </row>
    <row r="2383" spans="4:6" x14ac:dyDescent="0.25">
      <c r="D2383">
        <f t="shared" si="142"/>
        <v>2380</v>
      </c>
      <c r="E2383" s="187">
        <f t="shared" si="140"/>
        <v>120000</v>
      </c>
      <c r="F2383" s="187">
        <f t="shared" si="141"/>
        <v>3.3934635376166374E-75</v>
      </c>
    </row>
    <row r="2384" spans="4:6" x14ac:dyDescent="0.25">
      <c r="D2384">
        <f t="shared" si="142"/>
        <v>2381</v>
      </c>
      <c r="E2384" s="187">
        <f t="shared" si="140"/>
        <v>120000</v>
      </c>
      <c r="F2384" s="187">
        <f t="shared" si="141"/>
        <v>3.1420958681635531E-75</v>
      </c>
    </row>
    <row r="2385" spans="4:6" x14ac:dyDescent="0.25">
      <c r="D2385">
        <f t="shared" si="142"/>
        <v>2382</v>
      </c>
      <c r="E2385" s="187">
        <f t="shared" si="140"/>
        <v>120000</v>
      </c>
      <c r="F2385" s="187">
        <f t="shared" si="141"/>
        <v>2.9093480260773635E-75</v>
      </c>
    </row>
    <row r="2386" spans="4:6" x14ac:dyDescent="0.25">
      <c r="D2386">
        <f t="shared" si="142"/>
        <v>2383</v>
      </c>
      <c r="E2386" s="187">
        <f t="shared" si="140"/>
        <v>120000</v>
      </c>
      <c r="F2386" s="187">
        <f t="shared" si="141"/>
        <v>2.6938407648864468E-75</v>
      </c>
    </row>
    <row r="2387" spans="4:6" x14ac:dyDescent="0.25">
      <c r="D2387">
        <f t="shared" si="142"/>
        <v>2384</v>
      </c>
      <c r="E2387" s="187">
        <f t="shared" si="140"/>
        <v>120000</v>
      </c>
      <c r="F2387" s="187">
        <f t="shared" si="141"/>
        <v>2.4942970045244883E-75</v>
      </c>
    </row>
    <row r="2388" spans="4:6" x14ac:dyDescent="0.25">
      <c r="D2388">
        <f t="shared" si="142"/>
        <v>2385</v>
      </c>
      <c r="E2388" s="187">
        <f t="shared" si="140"/>
        <v>120000</v>
      </c>
      <c r="F2388" s="187">
        <f t="shared" si="141"/>
        <v>2.3095342634485999E-75</v>
      </c>
    </row>
    <row r="2389" spans="4:6" x14ac:dyDescent="0.25">
      <c r="D2389">
        <f t="shared" si="142"/>
        <v>2386</v>
      </c>
      <c r="E2389" s="187">
        <f t="shared" si="140"/>
        <v>120000</v>
      </c>
      <c r="F2389" s="187">
        <f t="shared" si="141"/>
        <v>2.1384576513412963E-75</v>
      </c>
    </row>
    <row r="2390" spans="4:6" x14ac:dyDescent="0.25">
      <c r="D2390">
        <f t="shared" si="142"/>
        <v>2387</v>
      </c>
      <c r="E2390" s="187">
        <f t="shared" si="140"/>
        <v>120000</v>
      </c>
      <c r="F2390" s="187">
        <f t="shared" si="141"/>
        <v>1.9800533808715702E-75</v>
      </c>
    </row>
    <row r="2391" spans="4:6" x14ac:dyDescent="0.25">
      <c r="D2391">
        <f t="shared" si="142"/>
        <v>2388</v>
      </c>
      <c r="E2391" s="187">
        <f t="shared" si="140"/>
        <v>120000</v>
      </c>
      <c r="F2391" s="187">
        <f t="shared" si="141"/>
        <v>1.8333827600662689E-75</v>
      </c>
    </row>
    <row r="2392" spans="4:6" x14ac:dyDescent="0.25">
      <c r="D2392">
        <f t="shared" si="142"/>
        <v>2389</v>
      </c>
      <c r="E2392" s="187">
        <f t="shared" si="140"/>
        <v>120000</v>
      </c>
      <c r="F2392" s="187">
        <f t="shared" si="141"/>
        <v>1.6975766296909897E-75</v>
      </c>
    </row>
    <row r="2393" spans="4:6" x14ac:dyDescent="0.25">
      <c r="D2393">
        <f t="shared" si="142"/>
        <v>2390</v>
      </c>
      <c r="E2393" s="187">
        <f t="shared" si="140"/>
        <v>120000</v>
      </c>
      <c r="F2393" s="187">
        <f t="shared" si="141"/>
        <v>1.5718302126768421E-75</v>
      </c>
    </row>
    <row r="2394" spans="4:6" x14ac:dyDescent="0.25">
      <c r="D2394">
        <f t="shared" si="142"/>
        <v>2391</v>
      </c>
      <c r="E2394" s="187">
        <f t="shared" si="140"/>
        <v>120000</v>
      </c>
      <c r="F2394" s="187">
        <f t="shared" si="141"/>
        <v>1.4553983450711501E-75</v>
      </c>
    </row>
    <row r="2395" spans="4:6" x14ac:dyDescent="0.25">
      <c r="D2395">
        <f t="shared" si="142"/>
        <v>2392</v>
      </c>
      <c r="E2395" s="187">
        <f t="shared" si="140"/>
        <v>120000</v>
      </c>
      <c r="F2395" s="187">
        <f t="shared" si="141"/>
        <v>1.347591060251065E-75</v>
      </c>
    </row>
    <row r="2396" spans="4:6" x14ac:dyDescent="0.25">
      <c r="D2396">
        <f t="shared" si="142"/>
        <v>2393</v>
      </c>
      <c r="E2396" s="187">
        <f t="shared" si="140"/>
        <v>120000</v>
      </c>
      <c r="F2396" s="187">
        <f t="shared" si="141"/>
        <v>1.2477695002324672E-75</v>
      </c>
    </row>
    <row r="2397" spans="4:6" x14ac:dyDescent="0.25">
      <c r="D2397">
        <f t="shared" si="142"/>
        <v>2394</v>
      </c>
      <c r="E2397" s="187">
        <f t="shared" si="140"/>
        <v>120000</v>
      </c>
      <c r="F2397" s="187">
        <f t="shared" si="141"/>
        <v>1.1553421298448772E-75</v>
      </c>
    </row>
    <row r="2398" spans="4:6" x14ac:dyDescent="0.25">
      <c r="D2398">
        <f t="shared" si="142"/>
        <v>2395</v>
      </c>
      <c r="E2398" s="187">
        <f t="shared" si="140"/>
        <v>120000</v>
      </c>
      <c r="F2398" s="187">
        <f t="shared" si="141"/>
        <v>1.0697612313378494E-75</v>
      </c>
    </row>
    <row r="2399" spans="4:6" x14ac:dyDescent="0.25">
      <c r="D2399">
        <f>+D2398+1</f>
        <v>2396</v>
      </c>
      <c r="E2399" s="187">
        <f t="shared" si="140"/>
        <v>120000</v>
      </c>
      <c r="F2399" s="187">
        <f t="shared" si="141"/>
        <v>9.9051965864615685E-76</v>
      </c>
    </row>
    <row r="2400" spans="4:6" x14ac:dyDescent="0.25">
      <c r="D2400">
        <f t="shared" si="142"/>
        <v>2397</v>
      </c>
      <c r="E2400" s="187">
        <f t="shared" si="140"/>
        <v>120000</v>
      </c>
      <c r="F2400" s="187">
        <f t="shared" si="141"/>
        <v>9.1714783207977462E-76</v>
      </c>
    </row>
    <row r="2401" spans="4:6" x14ac:dyDescent="0.25">
      <c r="D2401">
        <f t="shared" si="142"/>
        <v>2398</v>
      </c>
      <c r="E2401" s="187">
        <f t="shared" si="140"/>
        <v>120000</v>
      </c>
      <c r="F2401" s="187">
        <f t="shared" si="141"/>
        <v>8.4921095562942073E-76</v>
      </c>
    </row>
    <row r="2402" spans="4:6" x14ac:dyDescent="0.25">
      <c r="D2402">
        <f t="shared" si="142"/>
        <v>2399</v>
      </c>
      <c r="E2402" s="187">
        <f t="shared" si="140"/>
        <v>120000</v>
      </c>
      <c r="F2402" s="187">
        <f t="shared" si="141"/>
        <v>7.863064403976119E-76</v>
      </c>
    </row>
    <row r="2403" spans="4:6" x14ac:dyDescent="0.25">
      <c r="D2403">
        <f t="shared" si="142"/>
        <v>2400</v>
      </c>
      <c r="E2403" s="187">
        <f t="shared" si="140"/>
        <v>120000</v>
      </c>
      <c r="F2403" s="187">
        <f t="shared" si="141"/>
        <v>7.2806151888667751E-76</v>
      </c>
    </row>
    <row r="2404" spans="4:6" x14ac:dyDescent="0.25">
      <c r="D2404">
        <f t="shared" si="142"/>
        <v>2401</v>
      </c>
      <c r="E2404" s="187">
        <f t="shared" si="140"/>
        <v>120000</v>
      </c>
      <c r="F2404" s="187">
        <f t="shared" si="141"/>
        <v>6.7413103600618296E-76</v>
      </c>
    </row>
    <row r="2405" spans="4:6" x14ac:dyDescent="0.25">
      <c r="D2405">
        <f t="shared" si="142"/>
        <v>2402</v>
      </c>
      <c r="E2405" s="187">
        <f t="shared" si="140"/>
        <v>120000</v>
      </c>
      <c r="F2405" s="187">
        <f t="shared" si="141"/>
        <v>6.2419540370942856E-76</v>
      </c>
    </row>
    <row r="2406" spans="4:6" x14ac:dyDescent="0.25">
      <c r="D2406">
        <f t="shared" si="142"/>
        <v>2403</v>
      </c>
      <c r="E2406" s="187">
        <f t="shared" si="140"/>
        <v>120000</v>
      </c>
      <c r="F2406" s="187">
        <f t="shared" si="141"/>
        <v>5.7795870713835977E-76</v>
      </c>
    </row>
    <row r="2407" spans="4:6" x14ac:dyDescent="0.25">
      <c r="D2407">
        <f t="shared" si="142"/>
        <v>2404</v>
      </c>
      <c r="E2407" s="187">
        <f t="shared" si="140"/>
        <v>120000</v>
      </c>
      <c r="F2407" s="187">
        <f t="shared" si="141"/>
        <v>5.3514695105403678E-76</v>
      </c>
    </row>
    <row r="2408" spans="4:6" x14ac:dyDescent="0.25">
      <c r="D2408">
        <f t="shared" si="142"/>
        <v>2405</v>
      </c>
      <c r="E2408" s="187">
        <f t="shared" si="140"/>
        <v>120000</v>
      </c>
      <c r="F2408" s="187">
        <f t="shared" si="141"/>
        <v>4.9550643616114521E-76</v>
      </c>
    </row>
    <row r="2409" spans="4:6" x14ac:dyDescent="0.25">
      <c r="D2409">
        <f t="shared" si="142"/>
        <v>2406</v>
      </c>
      <c r="E2409" s="187">
        <f t="shared" si="140"/>
        <v>120000</v>
      </c>
      <c r="F2409" s="187">
        <f t="shared" si="141"/>
        <v>4.5880225570476401E-76</v>
      </c>
    </row>
    <row r="2410" spans="4:6" x14ac:dyDescent="0.25">
      <c r="D2410">
        <f t="shared" si="142"/>
        <v>2407</v>
      </c>
      <c r="E2410" s="187">
        <f t="shared" si="140"/>
        <v>120000</v>
      </c>
      <c r="F2410" s="187">
        <f t="shared" si="141"/>
        <v>4.2481690343033712E-76</v>
      </c>
    </row>
    <row r="2411" spans="4:6" x14ac:dyDescent="0.25">
      <c r="D2411">
        <f t="shared" si="142"/>
        <v>2408</v>
      </c>
      <c r="E2411" s="187">
        <f t="shared" si="140"/>
        <v>120000</v>
      </c>
      <c r="F2411" s="187">
        <f t="shared" si="141"/>
        <v>3.9334898465771947E-76</v>
      </c>
    </row>
    <row r="2412" spans="4:6" x14ac:dyDescent="0.25">
      <c r="D2412">
        <f t="shared" si="142"/>
        <v>2409</v>
      </c>
      <c r="E2412" s="187">
        <f t="shared" si="140"/>
        <v>120000</v>
      </c>
      <c r="F2412" s="187">
        <f t="shared" si="141"/>
        <v>3.6421202283122172E-76</v>
      </c>
    </row>
    <row r="2413" spans="4:6" x14ac:dyDescent="0.25">
      <c r="D2413">
        <f t="shared" si="142"/>
        <v>2410</v>
      </c>
      <c r="E2413" s="187">
        <f t="shared" si="140"/>
        <v>120000</v>
      </c>
      <c r="F2413" s="187">
        <f t="shared" si="141"/>
        <v>3.3723335447335345E-76</v>
      </c>
    </row>
    <row r="2414" spans="4:6" x14ac:dyDescent="0.25">
      <c r="D2414">
        <f t="shared" si="142"/>
        <v>2411</v>
      </c>
      <c r="E2414" s="187">
        <f t="shared" si="140"/>
        <v>120000</v>
      </c>
      <c r="F2414" s="187">
        <f t="shared" si="141"/>
        <v>3.1225310599384583E-76</v>
      </c>
    </row>
    <row r="2415" spans="4:6" x14ac:dyDescent="0.25">
      <c r="D2415">
        <f t="shared" si="142"/>
        <v>2412</v>
      </c>
      <c r="E2415" s="187">
        <f t="shared" si="140"/>
        <v>120000</v>
      </c>
      <c r="F2415" s="187">
        <f t="shared" si="141"/>
        <v>2.8912324629059787E-76</v>
      </c>
    </row>
    <row r="2416" spans="4:6" x14ac:dyDescent="0.25">
      <c r="D2416">
        <f t="shared" si="142"/>
        <v>2413</v>
      </c>
      <c r="E2416" s="187">
        <f t="shared" si="140"/>
        <v>120000</v>
      </c>
      <c r="F2416" s="187">
        <f t="shared" si="141"/>
        <v>2.6770670952833141E-76</v>
      </c>
    </row>
    <row r="2417" spans="4:6" x14ac:dyDescent="0.25">
      <c r="D2417">
        <f>+D2416+1</f>
        <v>2414</v>
      </c>
      <c r="E2417" s="187">
        <f t="shared" si="140"/>
        <v>120000</v>
      </c>
      <c r="F2417" s="187">
        <f t="shared" si="141"/>
        <v>2.4787658289660316E-76</v>
      </c>
    </row>
    <row r="2418" spans="4:6" x14ac:dyDescent="0.25">
      <c r="D2418">
        <f t="shared" si="142"/>
        <v>2415</v>
      </c>
      <c r="E2418" s="187">
        <f t="shared" si="140"/>
        <v>120000</v>
      </c>
      <c r="F2418" s="187">
        <f t="shared" si="141"/>
        <v>2.2951535453389174E-76</v>
      </c>
    </row>
    <row r="2419" spans="4:6" x14ac:dyDescent="0.25">
      <c r="D2419">
        <f t="shared" si="142"/>
        <v>2416</v>
      </c>
      <c r="E2419" s="187">
        <f t="shared" si="140"/>
        <v>120000</v>
      </c>
      <c r="F2419" s="187">
        <f t="shared" si="141"/>
        <v>2.1251421716101089E-76</v>
      </c>
    </row>
    <row r="2420" spans="4:6" x14ac:dyDescent="0.25">
      <c r="D2420">
        <f t="shared" si="142"/>
        <v>2417</v>
      </c>
      <c r="E2420" s="187">
        <f t="shared" si="140"/>
        <v>120000</v>
      </c>
      <c r="F2420" s="187">
        <f t="shared" si="141"/>
        <v>1.967724232972323E-76</v>
      </c>
    </row>
    <row r="2421" spans="4:6" x14ac:dyDescent="0.25">
      <c r="D2421">
        <f t="shared" si="142"/>
        <v>2418</v>
      </c>
      <c r="E2421" s="187">
        <f t="shared" si="140"/>
        <v>120000</v>
      </c>
      <c r="F2421" s="187">
        <f t="shared" si="141"/>
        <v>1.8219668823817802E-76</v>
      </c>
    </row>
    <row r="2422" spans="4:6" x14ac:dyDescent="0.25">
      <c r="D2422">
        <f t="shared" si="142"/>
        <v>2419</v>
      </c>
      <c r="E2422" s="187">
        <f t="shared" si="140"/>
        <v>120000</v>
      </c>
      <c r="F2422" s="187">
        <f t="shared" si="141"/>
        <v>1.6870063725757223E-76</v>
      </c>
    </row>
    <row r="2423" spans="4:6" x14ac:dyDescent="0.25">
      <c r="D2423">
        <f t="shared" si="142"/>
        <v>2420</v>
      </c>
      <c r="E2423" s="187">
        <f t="shared" si="140"/>
        <v>120000</v>
      </c>
      <c r="F2423" s="187">
        <f t="shared" si="141"/>
        <v>1.5620429375701136E-76</v>
      </c>
    </row>
    <row r="2424" spans="4:6" x14ac:dyDescent="0.25">
      <c r="D2424">
        <f t="shared" si="142"/>
        <v>2421</v>
      </c>
      <c r="E2424" s="187">
        <f t="shared" si="140"/>
        <v>120000</v>
      </c>
      <c r="F2424" s="187">
        <f t="shared" si="141"/>
        <v>1.4463360533056606E-76</v>
      </c>
    </row>
    <row r="2425" spans="4:6" x14ac:dyDescent="0.25">
      <c r="D2425">
        <f t="shared" si="142"/>
        <v>2422</v>
      </c>
      <c r="E2425" s="187">
        <f t="shared" si="140"/>
        <v>120000</v>
      </c>
      <c r="F2425" s="187">
        <f t="shared" si="141"/>
        <v>1.339200049357093E-76</v>
      </c>
    </row>
    <row r="2426" spans="4:6" x14ac:dyDescent="0.25">
      <c r="D2426">
        <f t="shared" si="142"/>
        <v>2423</v>
      </c>
      <c r="E2426" s="187">
        <f t="shared" si="140"/>
        <v>120000</v>
      </c>
      <c r="F2426" s="187">
        <f t="shared" si="141"/>
        <v>1.240000045701012E-76</v>
      </c>
    </row>
    <row r="2427" spans="4:6" x14ac:dyDescent="0.25">
      <c r="D2427">
        <f t="shared" si="142"/>
        <v>2424</v>
      </c>
      <c r="E2427" s="187">
        <f t="shared" si="140"/>
        <v>120000</v>
      </c>
      <c r="F2427" s="187">
        <f t="shared" si="141"/>
        <v>1.1481481904638999E-76</v>
      </c>
    </row>
    <row r="2428" spans="4:6" x14ac:dyDescent="0.25">
      <c r="D2428">
        <f t="shared" si="142"/>
        <v>2425</v>
      </c>
      <c r="E2428" s="187">
        <f t="shared" si="140"/>
        <v>120000</v>
      </c>
      <c r="F2428" s="187">
        <f t="shared" si="141"/>
        <v>1.0631001763554627E-76</v>
      </c>
    </row>
    <row r="2429" spans="4:6" x14ac:dyDescent="0.25">
      <c r="D2429">
        <f t="shared" si="142"/>
        <v>2426</v>
      </c>
      <c r="E2429" s="187">
        <f t="shared" si="140"/>
        <v>120000</v>
      </c>
      <c r="F2429" s="187">
        <f t="shared" si="141"/>
        <v>9.8435201514394692E-77</v>
      </c>
    </row>
    <row r="2430" spans="4:6" x14ac:dyDescent="0.25">
      <c r="D2430">
        <f t="shared" si="142"/>
        <v>2427</v>
      </c>
      <c r="E2430" s="187">
        <f t="shared" si="140"/>
        <v>120000</v>
      </c>
      <c r="F2430" s="187">
        <f t="shared" si="141"/>
        <v>9.1143705105921021E-77</v>
      </c>
    </row>
    <row r="2431" spans="4:6" x14ac:dyDescent="0.25">
      <c r="D2431">
        <f t="shared" si="142"/>
        <v>2428</v>
      </c>
      <c r="E2431" s="187">
        <f t="shared" si="140"/>
        <v>120000</v>
      </c>
      <c r="F2431" s="187">
        <f t="shared" si="141"/>
        <v>8.4392319542519462E-77</v>
      </c>
    </row>
    <row r="2432" spans="4:6" x14ac:dyDescent="0.25">
      <c r="D2432">
        <f t="shared" si="142"/>
        <v>2429</v>
      </c>
      <c r="E2432" s="187">
        <f t="shared" si="140"/>
        <v>120000</v>
      </c>
      <c r="F2432" s="187">
        <f t="shared" si="141"/>
        <v>7.8141036613443937E-77</v>
      </c>
    </row>
    <row r="2433" spans="4:6" x14ac:dyDescent="0.25">
      <c r="D2433">
        <f t="shared" si="142"/>
        <v>2430</v>
      </c>
      <c r="E2433" s="187">
        <f t="shared" si="140"/>
        <v>120000</v>
      </c>
      <c r="F2433" s="187">
        <f t="shared" si="141"/>
        <v>7.2352811679114733E-77</v>
      </c>
    </row>
    <row r="2434" spans="4:6" x14ac:dyDescent="0.25">
      <c r="D2434">
        <f t="shared" si="142"/>
        <v>2431</v>
      </c>
      <c r="E2434" s="187">
        <f t="shared" si="140"/>
        <v>120000</v>
      </c>
      <c r="F2434" s="187">
        <f t="shared" si="141"/>
        <v>6.6993344147328457E-77</v>
      </c>
    </row>
    <row r="2435" spans="4:6" x14ac:dyDescent="0.25">
      <c r="D2435">
        <f>+D2434+1</f>
        <v>2432</v>
      </c>
      <c r="E2435" s="187">
        <f t="shared" si="140"/>
        <v>120000</v>
      </c>
      <c r="F2435" s="187">
        <f t="shared" si="141"/>
        <v>6.2030874210489308E-77</v>
      </c>
    </row>
    <row r="2436" spans="4:6" x14ac:dyDescent="0.25">
      <c r="D2436">
        <f t="shared" si="142"/>
        <v>2433</v>
      </c>
      <c r="E2436" s="187">
        <f t="shared" si="140"/>
        <v>120000</v>
      </c>
      <c r="F2436" s="187">
        <f t="shared" si="141"/>
        <v>5.7435994639341948E-77</v>
      </c>
    </row>
    <row r="2437" spans="4:6" x14ac:dyDescent="0.25">
      <c r="D2437">
        <f t="shared" si="142"/>
        <v>2434</v>
      </c>
      <c r="E2437" s="187">
        <f t="shared" si="140"/>
        <v>120000</v>
      </c>
      <c r="F2437" s="187">
        <f t="shared" si="141"/>
        <v>5.3181476517909211E-77</v>
      </c>
    </row>
    <row r="2438" spans="4:6" x14ac:dyDescent="0.25">
      <c r="D2438">
        <f t="shared" si="142"/>
        <v>2435</v>
      </c>
      <c r="E2438" s="187">
        <f t="shared" ref="E2438:E2501" si="143">+E2437</f>
        <v>120000</v>
      </c>
      <c r="F2438" s="187">
        <f t="shared" ref="F2438:F2501" si="144">E2438/(1+$B$5)^D2438</f>
        <v>4.9242107886952971E-77</v>
      </c>
    </row>
    <row r="2439" spans="4:6" x14ac:dyDescent="0.25">
      <c r="D2439">
        <f t="shared" si="142"/>
        <v>2436</v>
      </c>
      <c r="E2439" s="187">
        <f t="shared" si="143"/>
        <v>120000</v>
      </c>
      <c r="F2439" s="187">
        <f t="shared" si="144"/>
        <v>4.5594544339771262E-77</v>
      </c>
    </row>
    <row r="2440" spans="4:6" x14ac:dyDescent="0.25">
      <c r="D2440">
        <f t="shared" si="142"/>
        <v>2437</v>
      </c>
      <c r="E2440" s="187">
        <f t="shared" si="143"/>
        <v>120000</v>
      </c>
      <c r="F2440" s="187">
        <f t="shared" si="144"/>
        <v>4.2217170684973394E-77</v>
      </c>
    </row>
    <row r="2441" spans="4:6" x14ac:dyDescent="0.25">
      <c r="D2441">
        <f t="shared" si="142"/>
        <v>2438</v>
      </c>
      <c r="E2441" s="187">
        <f t="shared" si="143"/>
        <v>120000</v>
      </c>
      <c r="F2441" s="187">
        <f t="shared" si="144"/>
        <v>3.9089972856456843E-77</v>
      </c>
    </row>
    <row r="2442" spans="4:6" x14ac:dyDescent="0.25">
      <c r="D2442">
        <f t="shared" si="142"/>
        <v>2439</v>
      </c>
      <c r="E2442" s="187">
        <f t="shared" si="143"/>
        <v>120000</v>
      </c>
      <c r="F2442" s="187">
        <f t="shared" si="144"/>
        <v>3.6194419311534106E-77</v>
      </c>
    </row>
    <row r="2443" spans="4:6" x14ac:dyDescent="0.25">
      <c r="D2443">
        <f t="shared" si="142"/>
        <v>2440</v>
      </c>
      <c r="E2443" s="187">
        <f t="shared" si="143"/>
        <v>120000</v>
      </c>
      <c r="F2443" s="187">
        <f t="shared" si="144"/>
        <v>3.3513351214383434E-77</v>
      </c>
    </row>
    <row r="2444" spans="4:6" x14ac:dyDescent="0.25">
      <c r="D2444">
        <f t="shared" si="142"/>
        <v>2441</v>
      </c>
      <c r="E2444" s="187">
        <f t="shared" si="143"/>
        <v>120000</v>
      </c>
      <c r="F2444" s="187">
        <f t="shared" si="144"/>
        <v>3.1030880754058734E-77</v>
      </c>
    </row>
    <row r="2445" spans="4:6" x14ac:dyDescent="0.25">
      <c r="D2445">
        <f t="shared" si="142"/>
        <v>2442</v>
      </c>
      <c r="E2445" s="187">
        <f t="shared" si="143"/>
        <v>120000</v>
      </c>
      <c r="F2445" s="187">
        <f t="shared" si="144"/>
        <v>2.873229699449883E-77</v>
      </c>
    </row>
    <row r="2446" spans="4:6" x14ac:dyDescent="0.25">
      <c r="D2446">
        <f t="shared" ref="D2446:D2452" si="145">+D2445+1</f>
        <v>2443</v>
      </c>
      <c r="E2446" s="187">
        <f t="shared" si="143"/>
        <v>120000</v>
      </c>
      <c r="F2446" s="187">
        <f t="shared" si="144"/>
        <v>2.6603978698610026E-77</v>
      </c>
    </row>
    <row r="2447" spans="4:6" x14ac:dyDescent="0.25">
      <c r="D2447">
        <f t="shared" si="145"/>
        <v>2444</v>
      </c>
      <c r="E2447" s="187">
        <f t="shared" si="143"/>
        <v>120000</v>
      </c>
      <c r="F2447" s="187">
        <f t="shared" si="144"/>
        <v>2.4633313609824099E-77</v>
      </c>
    </row>
    <row r="2448" spans="4:6" x14ac:dyDescent="0.25">
      <c r="D2448">
        <f t="shared" si="145"/>
        <v>2445</v>
      </c>
      <c r="E2448" s="187">
        <f t="shared" si="143"/>
        <v>120000</v>
      </c>
      <c r="F2448" s="187">
        <f t="shared" si="144"/>
        <v>2.2808623712800089E-77</v>
      </c>
    </row>
    <row r="2449" spans="4:6" x14ac:dyDescent="0.25">
      <c r="D2449">
        <f t="shared" si="145"/>
        <v>2446</v>
      </c>
      <c r="E2449" s="187">
        <f t="shared" si="143"/>
        <v>120000</v>
      </c>
      <c r="F2449" s="187">
        <f t="shared" si="144"/>
        <v>2.1119096030370449E-77</v>
      </c>
    </row>
    <row r="2450" spans="4:6" x14ac:dyDescent="0.25">
      <c r="D2450">
        <f t="shared" si="145"/>
        <v>2447</v>
      </c>
      <c r="E2450" s="187">
        <f t="shared" si="143"/>
        <v>120000</v>
      </c>
      <c r="F2450" s="187">
        <f t="shared" si="144"/>
        <v>1.9554718546639304E-77</v>
      </c>
    </row>
    <row r="2451" spans="4:6" x14ac:dyDescent="0.25">
      <c r="D2451">
        <f t="shared" si="145"/>
        <v>2448</v>
      </c>
      <c r="E2451" s="187">
        <f t="shared" si="143"/>
        <v>120000</v>
      </c>
      <c r="F2451" s="187">
        <f t="shared" si="144"/>
        <v>1.8106220876517872E-77</v>
      </c>
    </row>
    <row r="2452" spans="4:6" x14ac:dyDescent="0.25">
      <c r="D2452">
        <f t="shared" si="145"/>
        <v>2449</v>
      </c>
      <c r="E2452" s="187">
        <f t="shared" si="143"/>
        <v>120000</v>
      </c>
      <c r="F2452" s="187">
        <f t="shared" si="144"/>
        <v>1.6765019330109141E-77</v>
      </c>
    </row>
    <row r="2453" spans="4:6" x14ac:dyDescent="0.25">
      <c r="D2453">
        <f>+D2452+1</f>
        <v>2450</v>
      </c>
      <c r="E2453" s="187">
        <f t="shared" si="143"/>
        <v>120000</v>
      </c>
      <c r="F2453" s="187">
        <f t="shared" si="144"/>
        <v>1.5523166046397352E-77</v>
      </c>
    </row>
    <row r="2454" spans="4:6" x14ac:dyDescent="0.25">
      <c r="D2454">
        <f t="shared" ref="D2454:D2517" si="146">+D2453+1</f>
        <v>2451</v>
      </c>
      <c r="E2454" s="187">
        <f t="shared" si="143"/>
        <v>120000</v>
      </c>
      <c r="F2454" s="187">
        <f t="shared" si="144"/>
        <v>1.4373301894812364E-77</v>
      </c>
    </row>
    <row r="2455" spans="4:6" x14ac:dyDescent="0.25">
      <c r="D2455">
        <f t="shared" si="146"/>
        <v>2452</v>
      </c>
      <c r="E2455" s="187">
        <f t="shared" si="143"/>
        <v>120000</v>
      </c>
      <c r="F2455" s="187">
        <f t="shared" si="144"/>
        <v>1.3308612865567002E-77</v>
      </c>
    </row>
    <row r="2456" spans="4:6" x14ac:dyDescent="0.25">
      <c r="D2456">
        <f t="shared" si="146"/>
        <v>2453</v>
      </c>
      <c r="E2456" s="187">
        <f t="shared" si="143"/>
        <v>120000</v>
      </c>
      <c r="F2456" s="187">
        <f t="shared" si="144"/>
        <v>1.2322789690339816E-77</v>
      </c>
    </row>
    <row r="2457" spans="4:6" x14ac:dyDescent="0.25">
      <c r="D2457">
        <f t="shared" si="146"/>
        <v>2454</v>
      </c>
      <c r="E2457" s="187">
        <f t="shared" si="143"/>
        <v>120000</v>
      </c>
      <c r="F2457" s="187">
        <f t="shared" si="144"/>
        <v>1.1409990454018345E-77</v>
      </c>
    </row>
    <row r="2458" spans="4:6" x14ac:dyDescent="0.25">
      <c r="D2458">
        <f t="shared" si="146"/>
        <v>2455</v>
      </c>
      <c r="E2458" s="187">
        <f t="shared" si="143"/>
        <v>120000</v>
      </c>
      <c r="F2458" s="187">
        <f t="shared" si="144"/>
        <v>1.0564805975942913E-77</v>
      </c>
    </row>
    <row r="2459" spans="4:6" x14ac:dyDescent="0.25">
      <c r="D2459">
        <f t="shared" si="146"/>
        <v>2456</v>
      </c>
      <c r="E2459" s="187">
        <f t="shared" si="143"/>
        <v>120000</v>
      </c>
      <c r="F2459" s="187">
        <f t="shared" si="144"/>
        <v>9.7822277555026976E-78</v>
      </c>
    </row>
    <row r="2460" spans="4:6" x14ac:dyDescent="0.25">
      <c r="D2460">
        <f t="shared" si="146"/>
        <v>2457</v>
      </c>
      <c r="E2460" s="187">
        <f t="shared" si="143"/>
        <v>120000</v>
      </c>
      <c r="F2460" s="187">
        <f t="shared" si="144"/>
        <v>9.0576182921321256E-78</v>
      </c>
    </row>
    <row r="2461" spans="4:6" x14ac:dyDescent="0.25">
      <c r="D2461">
        <f t="shared" si="146"/>
        <v>2458</v>
      </c>
      <c r="E2461" s="187">
        <f t="shared" si="143"/>
        <v>120000</v>
      </c>
      <c r="F2461" s="187">
        <f t="shared" si="144"/>
        <v>8.3866836038260426E-78</v>
      </c>
    </row>
    <row r="2462" spans="4:6" x14ac:dyDescent="0.25">
      <c r="D2462">
        <f t="shared" si="146"/>
        <v>2459</v>
      </c>
      <c r="E2462" s="187">
        <f t="shared" si="143"/>
        <v>120000</v>
      </c>
      <c r="F2462" s="187">
        <f t="shared" si="144"/>
        <v>7.76544778132041E-78</v>
      </c>
    </row>
    <row r="2463" spans="4:6" x14ac:dyDescent="0.25">
      <c r="D2463">
        <f t="shared" si="146"/>
        <v>2460</v>
      </c>
      <c r="E2463" s="187">
        <f t="shared" si="143"/>
        <v>120000</v>
      </c>
      <c r="F2463" s="187">
        <f t="shared" si="144"/>
        <v>7.1902294271485274E-78</v>
      </c>
    </row>
    <row r="2464" spans="4:6" x14ac:dyDescent="0.25">
      <c r="D2464">
        <f t="shared" si="146"/>
        <v>2461</v>
      </c>
      <c r="E2464" s="187">
        <f t="shared" si="143"/>
        <v>120000</v>
      </c>
      <c r="F2464" s="187">
        <f t="shared" si="144"/>
        <v>6.6576198399523401E-78</v>
      </c>
    </row>
    <row r="2465" spans="4:6" x14ac:dyDescent="0.25">
      <c r="D2465">
        <f t="shared" si="146"/>
        <v>2462</v>
      </c>
      <c r="E2465" s="187">
        <f t="shared" si="143"/>
        <v>120000</v>
      </c>
      <c r="F2465" s="187">
        <f t="shared" si="144"/>
        <v>6.1644628147706843E-78</v>
      </c>
    </row>
    <row r="2466" spans="4:6" x14ac:dyDescent="0.25">
      <c r="D2466">
        <f t="shared" si="146"/>
        <v>2463</v>
      </c>
      <c r="E2466" s="187">
        <f t="shared" si="143"/>
        <v>120000</v>
      </c>
      <c r="F2466" s="187">
        <f t="shared" si="144"/>
        <v>5.707835939602485E-78</v>
      </c>
    </row>
    <row r="2467" spans="4:6" x14ac:dyDescent="0.25">
      <c r="D2467">
        <f t="shared" si="146"/>
        <v>2464</v>
      </c>
      <c r="E2467" s="187">
        <f t="shared" si="143"/>
        <v>120000</v>
      </c>
      <c r="F2467" s="187">
        <f t="shared" si="144"/>
        <v>5.2850332774097089E-78</v>
      </c>
    </row>
    <row r="2468" spans="4:6" x14ac:dyDescent="0.25">
      <c r="D2468">
        <f t="shared" si="146"/>
        <v>2465</v>
      </c>
      <c r="E2468" s="187">
        <f t="shared" si="143"/>
        <v>120000</v>
      </c>
      <c r="F2468" s="187">
        <f t="shared" si="144"/>
        <v>4.8935493309349144E-78</v>
      </c>
    </row>
    <row r="2469" spans="4:6" x14ac:dyDescent="0.25">
      <c r="D2469">
        <f t="shared" si="146"/>
        <v>2466</v>
      </c>
      <c r="E2469" s="187">
        <f t="shared" si="143"/>
        <v>120000</v>
      </c>
      <c r="F2469" s="187">
        <f t="shared" si="144"/>
        <v>4.5310641953101068E-78</v>
      </c>
    </row>
    <row r="2470" spans="4:6" x14ac:dyDescent="0.25">
      <c r="D2470">
        <f t="shared" si="146"/>
        <v>2467</v>
      </c>
      <c r="E2470" s="187">
        <f t="shared" si="143"/>
        <v>120000</v>
      </c>
      <c r="F2470" s="187">
        <f t="shared" si="144"/>
        <v>4.1954298104723204E-78</v>
      </c>
    </row>
    <row r="2471" spans="4:6" x14ac:dyDescent="0.25">
      <c r="D2471">
        <f>+D2470+1</f>
        <v>2468</v>
      </c>
      <c r="E2471" s="187">
        <f t="shared" si="143"/>
        <v>120000</v>
      </c>
      <c r="F2471" s="187">
        <f t="shared" si="144"/>
        <v>3.8846572319188145E-78</v>
      </c>
    </row>
    <row r="2472" spans="4:6" x14ac:dyDescent="0.25">
      <c r="D2472">
        <f t="shared" si="146"/>
        <v>2469</v>
      </c>
      <c r="E2472" s="187">
        <f t="shared" si="143"/>
        <v>120000</v>
      </c>
      <c r="F2472" s="187">
        <f t="shared" si="144"/>
        <v>3.5969048443692726E-78</v>
      </c>
    </row>
    <row r="2473" spans="4:6" x14ac:dyDescent="0.25">
      <c r="D2473">
        <f t="shared" si="146"/>
        <v>2470</v>
      </c>
      <c r="E2473" s="187">
        <f t="shared" si="143"/>
        <v>120000</v>
      </c>
      <c r="F2473" s="187">
        <f t="shared" si="144"/>
        <v>3.3304674484900666E-78</v>
      </c>
    </row>
    <row r="2474" spans="4:6" x14ac:dyDescent="0.25">
      <c r="D2474">
        <f t="shared" si="146"/>
        <v>2471</v>
      </c>
      <c r="E2474" s="187">
        <f t="shared" si="143"/>
        <v>120000</v>
      </c>
      <c r="F2474" s="187">
        <f t="shared" si="144"/>
        <v>3.0837661560093215E-78</v>
      </c>
    </row>
    <row r="2475" spans="4:6" x14ac:dyDescent="0.25">
      <c r="D2475">
        <f t="shared" si="146"/>
        <v>2472</v>
      </c>
      <c r="E2475" s="187">
        <f t="shared" si="143"/>
        <v>120000</v>
      </c>
      <c r="F2475" s="187">
        <f t="shared" si="144"/>
        <v>2.8553390333419637E-78</v>
      </c>
    </row>
    <row r="2476" spans="4:6" x14ac:dyDescent="0.25">
      <c r="D2476">
        <f t="shared" si="146"/>
        <v>2473</v>
      </c>
      <c r="E2476" s="187">
        <f t="shared" si="143"/>
        <v>120000</v>
      </c>
      <c r="F2476" s="187">
        <f t="shared" si="144"/>
        <v>2.6438324382795962E-78</v>
      </c>
    </row>
    <row r="2477" spans="4:6" x14ac:dyDescent="0.25">
      <c r="D2477">
        <f t="shared" si="146"/>
        <v>2474</v>
      </c>
      <c r="E2477" s="187">
        <f t="shared" si="143"/>
        <v>120000</v>
      </c>
      <c r="F2477" s="187">
        <f t="shared" si="144"/>
        <v>2.447992998407034E-78</v>
      </c>
    </row>
    <row r="2478" spans="4:6" x14ac:dyDescent="0.25">
      <c r="D2478">
        <f t="shared" si="146"/>
        <v>2475</v>
      </c>
      <c r="E2478" s="187">
        <f t="shared" si="143"/>
        <v>120000</v>
      </c>
      <c r="F2478" s="187">
        <f t="shared" si="144"/>
        <v>2.266660183710216E-78</v>
      </c>
    </row>
    <row r="2479" spans="4:6" x14ac:dyDescent="0.25">
      <c r="D2479">
        <f t="shared" si="146"/>
        <v>2476</v>
      </c>
      <c r="E2479" s="187">
        <f t="shared" si="143"/>
        <v>120000</v>
      </c>
      <c r="F2479" s="187">
        <f t="shared" si="144"/>
        <v>2.0987594293613112E-78</v>
      </c>
    </row>
    <row r="2480" spans="4:6" x14ac:dyDescent="0.25">
      <c r="D2480">
        <f t="shared" si="146"/>
        <v>2477</v>
      </c>
      <c r="E2480" s="187">
        <f t="shared" si="143"/>
        <v>120000</v>
      </c>
      <c r="F2480" s="187">
        <f t="shared" si="144"/>
        <v>1.9432957679271401E-78</v>
      </c>
    </row>
    <row r="2481" spans="4:6" x14ac:dyDescent="0.25">
      <c r="D2481">
        <f t="shared" si="146"/>
        <v>2478</v>
      </c>
      <c r="E2481" s="187">
        <f t="shared" si="143"/>
        <v>120000</v>
      </c>
      <c r="F2481" s="187">
        <f t="shared" si="144"/>
        <v>1.79934793326587E-78</v>
      </c>
    </row>
    <row r="2482" spans="4:6" x14ac:dyDescent="0.25">
      <c r="D2482">
        <f t="shared" si="146"/>
        <v>2479</v>
      </c>
      <c r="E2482" s="187">
        <f t="shared" si="143"/>
        <v>120000</v>
      </c>
      <c r="F2482" s="187">
        <f t="shared" si="144"/>
        <v>1.6660629011721018E-78</v>
      </c>
    </row>
    <row r="2483" spans="4:6" x14ac:dyDescent="0.25">
      <c r="D2483">
        <f t="shared" si="146"/>
        <v>2480</v>
      </c>
      <c r="E2483" s="187">
        <f t="shared" si="143"/>
        <v>120000</v>
      </c>
      <c r="F2483" s="187">
        <f t="shared" si="144"/>
        <v>1.5426508344186127E-78</v>
      </c>
    </row>
    <row r="2484" spans="4:6" x14ac:dyDescent="0.25">
      <c r="D2484">
        <f t="shared" si="146"/>
        <v>2481</v>
      </c>
      <c r="E2484" s="187">
        <f t="shared" si="143"/>
        <v>120000</v>
      </c>
      <c r="F2484" s="187">
        <f t="shared" si="144"/>
        <v>1.4283804022394561E-78</v>
      </c>
    </row>
    <row r="2485" spans="4:6" x14ac:dyDescent="0.25">
      <c r="D2485">
        <f t="shared" si="146"/>
        <v>2482</v>
      </c>
      <c r="E2485" s="187">
        <f t="shared" si="143"/>
        <v>120000</v>
      </c>
      <c r="F2485" s="187">
        <f t="shared" si="144"/>
        <v>1.322574446518015E-78</v>
      </c>
    </row>
    <row r="2486" spans="4:6" x14ac:dyDescent="0.25">
      <c r="D2486">
        <f t="shared" si="146"/>
        <v>2483</v>
      </c>
      <c r="E2486" s="187">
        <f t="shared" si="143"/>
        <v>120000</v>
      </c>
      <c r="F2486" s="187">
        <f t="shared" si="144"/>
        <v>1.2246059689981618E-78</v>
      </c>
    </row>
    <row r="2487" spans="4:6" x14ac:dyDescent="0.25">
      <c r="D2487">
        <f t="shared" si="146"/>
        <v>2484</v>
      </c>
      <c r="E2487" s="187">
        <f t="shared" si="143"/>
        <v>120000</v>
      </c>
      <c r="F2487" s="187">
        <f t="shared" si="144"/>
        <v>1.1338944157390389E-78</v>
      </c>
    </row>
    <row r="2488" spans="4:6" x14ac:dyDescent="0.25">
      <c r="D2488">
        <f t="shared" si="146"/>
        <v>2485</v>
      </c>
      <c r="E2488" s="187">
        <f t="shared" si="143"/>
        <v>120000</v>
      </c>
      <c r="F2488" s="187">
        <f t="shared" si="144"/>
        <v>1.0499022367954063E-78</v>
      </c>
    </row>
    <row r="2489" spans="4:6" x14ac:dyDescent="0.25">
      <c r="D2489">
        <f>+D2488+1</f>
        <v>2486</v>
      </c>
      <c r="E2489" s="187">
        <f t="shared" si="143"/>
        <v>120000</v>
      </c>
      <c r="F2489" s="187">
        <f t="shared" si="144"/>
        <v>9.7213170073648693E-79</v>
      </c>
    </row>
    <row r="2490" spans="4:6" x14ac:dyDescent="0.25">
      <c r="D2490">
        <f t="shared" si="146"/>
        <v>2487</v>
      </c>
      <c r="E2490" s="187">
        <f t="shared" si="143"/>
        <v>120000</v>
      </c>
      <c r="F2490" s="187">
        <f t="shared" si="144"/>
        <v>9.0012194512637694E-79</v>
      </c>
    </row>
    <row r="2491" spans="4:6" x14ac:dyDescent="0.25">
      <c r="D2491">
        <f t="shared" si="146"/>
        <v>2488</v>
      </c>
      <c r="E2491" s="187">
        <f t="shared" si="143"/>
        <v>120000</v>
      </c>
      <c r="F2491" s="187">
        <f t="shared" si="144"/>
        <v>8.3344624548738606E-79</v>
      </c>
    </row>
    <row r="2492" spans="4:6" x14ac:dyDescent="0.25">
      <c r="D2492">
        <f t="shared" si="146"/>
        <v>2489</v>
      </c>
      <c r="E2492" s="187">
        <f t="shared" si="143"/>
        <v>120000</v>
      </c>
      <c r="F2492" s="187">
        <f t="shared" si="144"/>
        <v>7.7170948656239445E-79</v>
      </c>
    </row>
    <row r="2493" spans="4:6" x14ac:dyDescent="0.25">
      <c r="D2493">
        <f t="shared" si="146"/>
        <v>2490</v>
      </c>
      <c r="E2493" s="187">
        <f t="shared" si="143"/>
        <v>120000</v>
      </c>
      <c r="F2493" s="187">
        <f t="shared" si="144"/>
        <v>7.1454582089110597E-79</v>
      </c>
    </row>
    <row r="2494" spans="4:6" x14ac:dyDescent="0.25">
      <c r="D2494">
        <f t="shared" si="146"/>
        <v>2491</v>
      </c>
      <c r="E2494" s="187">
        <f t="shared" si="143"/>
        <v>120000</v>
      </c>
      <c r="F2494" s="187">
        <f t="shared" si="144"/>
        <v>6.6161650082509809E-79</v>
      </c>
    </row>
    <row r="2495" spans="4:6" x14ac:dyDescent="0.25">
      <c r="D2495">
        <f t="shared" si="146"/>
        <v>2492</v>
      </c>
      <c r="E2495" s="187">
        <f t="shared" si="143"/>
        <v>120000</v>
      </c>
      <c r="F2495" s="187">
        <f t="shared" si="144"/>
        <v>6.1260787113435006E-79</v>
      </c>
    </row>
    <row r="2496" spans="4:6" x14ac:dyDescent="0.25">
      <c r="D2496">
        <f t="shared" si="146"/>
        <v>2493</v>
      </c>
      <c r="E2496" s="187">
        <f t="shared" si="143"/>
        <v>120000</v>
      </c>
      <c r="F2496" s="187">
        <f t="shared" si="144"/>
        <v>5.6722951030958349E-79</v>
      </c>
    </row>
    <row r="2497" spans="4:6" x14ac:dyDescent="0.25">
      <c r="D2497">
        <f t="shared" si="146"/>
        <v>2494</v>
      </c>
      <c r="E2497" s="187">
        <f t="shared" si="143"/>
        <v>120000</v>
      </c>
      <c r="F2497" s="187">
        <f t="shared" si="144"/>
        <v>5.2521250954591047E-79</v>
      </c>
    </row>
    <row r="2498" spans="4:6" x14ac:dyDescent="0.25">
      <c r="D2498">
        <f t="shared" si="146"/>
        <v>2495</v>
      </c>
      <c r="E2498" s="187">
        <f t="shared" si="143"/>
        <v>120000</v>
      </c>
      <c r="F2498" s="187">
        <f t="shared" si="144"/>
        <v>4.8630787920917626E-79</v>
      </c>
    </row>
    <row r="2499" spans="4:6" x14ac:dyDescent="0.25">
      <c r="D2499">
        <f t="shared" si="146"/>
        <v>2496</v>
      </c>
      <c r="E2499" s="187">
        <f t="shared" si="143"/>
        <v>120000</v>
      </c>
      <c r="F2499" s="187">
        <f t="shared" si="144"/>
        <v>4.5028507334182987E-79</v>
      </c>
    </row>
    <row r="2500" spans="4:6" x14ac:dyDescent="0.25">
      <c r="D2500">
        <f t="shared" si="146"/>
        <v>2497</v>
      </c>
      <c r="E2500" s="187">
        <f t="shared" si="143"/>
        <v>120000</v>
      </c>
      <c r="F2500" s="187">
        <f t="shared" si="144"/>
        <v>4.169306234646572E-79</v>
      </c>
    </row>
    <row r="2501" spans="4:6" x14ac:dyDescent="0.25">
      <c r="D2501">
        <f t="shared" si="146"/>
        <v>2498</v>
      </c>
      <c r="E2501" s="187">
        <f t="shared" si="143"/>
        <v>120000</v>
      </c>
      <c r="F2501" s="187">
        <f t="shared" si="144"/>
        <v>3.860468735783864E-79</v>
      </c>
    </row>
    <row r="2502" spans="4:6" x14ac:dyDescent="0.25">
      <c r="D2502">
        <f t="shared" si="146"/>
        <v>2499</v>
      </c>
      <c r="E2502" s="187">
        <f t="shared" ref="E2502:E2565" si="147">+E2501</f>
        <v>120000</v>
      </c>
      <c r="F2502" s="187">
        <f t="shared" ref="F2502:F2565" si="148">E2502/(1+$B$5)^D2502</f>
        <v>3.5745080886887623E-79</v>
      </c>
    </row>
    <row r="2503" spans="4:6" x14ac:dyDescent="0.25">
      <c r="D2503">
        <f t="shared" si="146"/>
        <v>2500</v>
      </c>
      <c r="E2503" s="187">
        <f t="shared" si="147"/>
        <v>120000</v>
      </c>
      <c r="F2503" s="187">
        <f t="shared" si="148"/>
        <v>3.3097297117488537E-79</v>
      </c>
    </row>
    <row r="2504" spans="4:6" x14ac:dyDescent="0.25">
      <c r="D2504">
        <f t="shared" si="146"/>
        <v>2501</v>
      </c>
      <c r="E2504" s="187">
        <f t="shared" si="147"/>
        <v>120000</v>
      </c>
      <c r="F2504" s="187">
        <f t="shared" si="148"/>
        <v>3.0645645479156052E-79</v>
      </c>
    </row>
    <row r="2505" spans="4:6" x14ac:dyDescent="0.25">
      <c r="D2505">
        <f t="shared" si="146"/>
        <v>2502</v>
      </c>
      <c r="E2505" s="187">
        <f t="shared" si="147"/>
        <v>120000</v>
      </c>
      <c r="F2505" s="187">
        <f t="shared" si="148"/>
        <v>2.8375597665885225E-79</v>
      </c>
    </row>
    <row r="2506" spans="4:6" x14ac:dyDescent="0.25">
      <c r="D2506">
        <f t="shared" si="146"/>
        <v>2503</v>
      </c>
      <c r="E2506" s="187">
        <f t="shared" si="147"/>
        <v>120000</v>
      </c>
      <c r="F2506" s="187">
        <f t="shared" si="148"/>
        <v>2.6273701542486326E-79</v>
      </c>
    </row>
    <row r="2507" spans="4:6" x14ac:dyDescent="0.25">
      <c r="D2507">
        <f>+D2506+1</f>
        <v>2504</v>
      </c>
      <c r="E2507" s="187">
        <f t="shared" si="147"/>
        <v>120000</v>
      </c>
      <c r="F2507" s="187">
        <f t="shared" si="148"/>
        <v>2.4327501428228075E-79</v>
      </c>
    </row>
    <row r="2508" spans="4:6" x14ac:dyDescent="0.25">
      <c r="D2508">
        <f t="shared" si="146"/>
        <v>2505</v>
      </c>
      <c r="E2508" s="187">
        <f t="shared" si="147"/>
        <v>120000</v>
      </c>
      <c r="F2508" s="187">
        <f t="shared" si="148"/>
        <v>2.2525464285396363E-79</v>
      </c>
    </row>
    <row r="2509" spans="4:6" x14ac:dyDescent="0.25">
      <c r="D2509">
        <f t="shared" si="146"/>
        <v>2506</v>
      </c>
      <c r="E2509" s="187">
        <f t="shared" si="147"/>
        <v>120000</v>
      </c>
      <c r="F2509" s="187">
        <f t="shared" si="148"/>
        <v>2.0856911375367E-79</v>
      </c>
    </row>
    <row r="2510" spans="4:6" x14ac:dyDescent="0.25">
      <c r="D2510">
        <f t="shared" si="146"/>
        <v>2507</v>
      </c>
      <c r="E2510" s="187">
        <f t="shared" si="147"/>
        <v>120000</v>
      </c>
      <c r="F2510" s="187">
        <f t="shared" si="148"/>
        <v>1.9311954977191667E-79</v>
      </c>
    </row>
    <row r="2511" spans="4:6" x14ac:dyDescent="0.25">
      <c r="D2511">
        <f t="shared" si="146"/>
        <v>2508</v>
      </c>
      <c r="E2511" s="187">
        <f t="shared" si="147"/>
        <v>120000</v>
      </c>
      <c r="F2511" s="187">
        <f t="shared" si="148"/>
        <v>1.7881439793695992E-79</v>
      </c>
    </row>
    <row r="2512" spans="4:6" x14ac:dyDescent="0.25">
      <c r="D2512">
        <f t="shared" si="146"/>
        <v>2509</v>
      </c>
      <c r="E2512" s="187">
        <f t="shared" si="147"/>
        <v>120000</v>
      </c>
      <c r="F2512" s="187">
        <f t="shared" si="148"/>
        <v>1.6556888697866662E-79</v>
      </c>
    </row>
    <row r="2513" spans="4:6" x14ac:dyDescent="0.25">
      <c r="D2513">
        <f t="shared" si="146"/>
        <v>2510</v>
      </c>
      <c r="E2513" s="187">
        <f t="shared" si="147"/>
        <v>120000</v>
      </c>
      <c r="F2513" s="187">
        <f t="shared" si="148"/>
        <v>1.533045249802468E-79</v>
      </c>
    </row>
    <row r="2514" spans="4:6" x14ac:dyDescent="0.25">
      <c r="D2514">
        <f t="shared" si="146"/>
        <v>2511</v>
      </c>
      <c r="E2514" s="187">
        <f t="shared" si="147"/>
        <v>120000</v>
      </c>
      <c r="F2514" s="187">
        <f t="shared" si="148"/>
        <v>1.4194863424096925E-79</v>
      </c>
    </row>
    <row r="2515" spans="4:6" x14ac:dyDescent="0.25">
      <c r="D2515">
        <f t="shared" si="146"/>
        <v>2512</v>
      </c>
      <c r="E2515" s="187">
        <f t="shared" si="147"/>
        <v>120000</v>
      </c>
      <c r="F2515" s="187">
        <f t="shared" si="148"/>
        <v>1.3143392059349006E-79</v>
      </c>
    </row>
    <row r="2516" spans="4:6" x14ac:dyDescent="0.25">
      <c r="D2516">
        <f t="shared" si="146"/>
        <v>2513</v>
      </c>
      <c r="E2516" s="187">
        <f t="shared" si="147"/>
        <v>120000</v>
      </c>
      <c r="F2516" s="187">
        <f t="shared" si="148"/>
        <v>1.2169807462360192E-79</v>
      </c>
    </row>
    <row r="2517" spans="4:6" x14ac:dyDescent="0.25">
      <c r="D2517">
        <f t="shared" si="146"/>
        <v>2514</v>
      </c>
      <c r="E2517" s="187">
        <f t="shared" si="147"/>
        <v>120000</v>
      </c>
      <c r="F2517" s="187">
        <f t="shared" si="148"/>
        <v>1.1268340242926102E-79</v>
      </c>
    </row>
    <row r="2518" spans="4:6" x14ac:dyDescent="0.25">
      <c r="D2518">
        <f t="shared" ref="D2518:D2524" si="149">+D2517+1</f>
        <v>2515</v>
      </c>
      <c r="E2518" s="187">
        <f t="shared" si="147"/>
        <v>120000</v>
      </c>
      <c r="F2518" s="187">
        <f t="shared" si="148"/>
        <v>1.043364837307972E-79</v>
      </c>
    </row>
    <row r="2519" spans="4:6" x14ac:dyDescent="0.25">
      <c r="D2519">
        <f t="shared" si="149"/>
        <v>2516</v>
      </c>
      <c r="E2519" s="187">
        <f t="shared" si="147"/>
        <v>120000</v>
      </c>
      <c r="F2519" s="187">
        <f t="shared" si="148"/>
        <v>9.6607855306293739E-80</v>
      </c>
    </row>
    <row r="2520" spans="4:6" x14ac:dyDescent="0.25">
      <c r="D2520">
        <f t="shared" si="149"/>
        <v>2517</v>
      </c>
      <c r="E2520" s="187">
        <f t="shared" si="147"/>
        <v>120000</v>
      </c>
      <c r="F2520" s="187">
        <f t="shared" si="148"/>
        <v>8.9451717876197886E-80</v>
      </c>
    </row>
    <row r="2521" spans="4:6" x14ac:dyDescent="0.25">
      <c r="D2521">
        <f t="shared" si="149"/>
        <v>2518</v>
      </c>
      <c r="E2521" s="187">
        <f t="shared" si="147"/>
        <v>120000</v>
      </c>
      <c r="F2521" s="187">
        <f t="shared" si="148"/>
        <v>8.2825664700183225E-80</v>
      </c>
    </row>
    <row r="2522" spans="4:6" x14ac:dyDescent="0.25">
      <c r="D2522">
        <f t="shared" si="149"/>
        <v>2519</v>
      </c>
      <c r="E2522" s="187">
        <f t="shared" si="147"/>
        <v>120000</v>
      </c>
      <c r="F2522" s="187">
        <f t="shared" si="148"/>
        <v>7.6690430277947421E-80</v>
      </c>
    </row>
    <row r="2523" spans="4:6" x14ac:dyDescent="0.25">
      <c r="D2523">
        <f t="shared" si="149"/>
        <v>2520</v>
      </c>
      <c r="E2523" s="187">
        <f t="shared" si="147"/>
        <v>120000</v>
      </c>
      <c r="F2523" s="187">
        <f t="shared" si="148"/>
        <v>7.1009657664766128E-80</v>
      </c>
    </row>
    <row r="2524" spans="4:6" x14ac:dyDescent="0.25">
      <c r="D2524">
        <f t="shared" si="149"/>
        <v>2521</v>
      </c>
      <c r="E2524" s="187">
        <f t="shared" si="147"/>
        <v>120000</v>
      </c>
      <c r="F2524" s="187">
        <f t="shared" si="148"/>
        <v>6.5749683022931602E-80</v>
      </c>
    </row>
    <row r="2525" spans="4:6" x14ac:dyDescent="0.25">
      <c r="D2525">
        <f>+D2524+1</f>
        <v>2522</v>
      </c>
      <c r="E2525" s="187">
        <f t="shared" si="147"/>
        <v>120000</v>
      </c>
      <c r="F2525" s="187">
        <f t="shared" si="148"/>
        <v>6.0879336132344068E-80</v>
      </c>
    </row>
    <row r="2526" spans="4:6" x14ac:dyDescent="0.25">
      <c r="D2526">
        <f t="shared" ref="D2526:D2589" si="150">+D2525+1</f>
        <v>2523</v>
      </c>
      <c r="E2526" s="187">
        <f t="shared" si="147"/>
        <v>120000</v>
      </c>
      <c r="F2526" s="187">
        <f t="shared" si="148"/>
        <v>5.6369755678096372E-80</v>
      </c>
    </row>
    <row r="2527" spans="4:6" x14ac:dyDescent="0.25">
      <c r="D2527">
        <f t="shared" si="150"/>
        <v>2524</v>
      </c>
      <c r="E2527" s="187">
        <f t="shared" si="147"/>
        <v>120000</v>
      </c>
      <c r="F2527" s="187">
        <f t="shared" si="148"/>
        <v>5.2194218220459591E-80</v>
      </c>
    </row>
    <row r="2528" spans="4:6" x14ac:dyDescent="0.25">
      <c r="D2528">
        <f t="shared" si="150"/>
        <v>2525</v>
      </c>
      <c r="E2528" s="187">
        <f t="shared" si="147"/>
        <v>120000</v>
      </c>
      <c r="F2528" s="187">
        <f t="shared" si="148"/>
        <v>4.8327979833758886E-80</v>
      </c>
    </row>
    <row r="2529" spans="4:6" x14ac:dyDescent="0.25">
      <c r="D2529">
        <f t="shared" si="150"/>
        <v>2526</v>
      </c>
      <c r="E2529" s="187">
        <f t="shared" si="147"/>
        <v>120000</v>
      </c>
      <c r="F2529" s="187">
        <f t="shared" si="148"/>
        <v>4.474812947570266E-80</v>
      </c>
    </row>
    <row r="2530" spans="4:6" x14ac:dyDescent="0.25">
      <c r="D2530">
        <f t="shared" si="150"/>
        <v>2527</v>
      </c>
      <c r="E2530" s="187">
        <f t="shared" si="147"/>
        <v>120000</v>
      </c>
      <c r="F2530" s="187">
        <f t="shared" si="148"/>
        <v>4.1433453218243203E-80</v>
      </c>
    </row>
    <row r="2531" spans="4:6" x14ac:dyDescent="0.25">
      <c r="D2531">
        <f t="shared" si="150"/>
        <v>2528</v>
      </c>
      <c r="E2531" s="187">
        <f t="shared" si="147"/>
        <v>120000</v>
      </c>
      <c r="F2531" s="187">
        <f t="shared" si="148"/>
        <v>3.8364308535410368E-80</v>
      </c>
    </row>
    <row r="2532" spans="4:6" x14ac:dyDescent="0.25">
      <c r="D2532">
        <f t="shared" si="150"/>
        <v>2529</v>
      </c>
      <c r="E2532" s="187">
        <f t="shared" si="147"/>
        <v>120000</v>
      </c>
      <c r="F2532" s="187">
        <f t="shared" si="148"/>
        <v>3.5522507903157749E-80</v>
      </c>
    </row>
    <row r="2533" spans="4:6" x14ac:dyDescent="0.25">
      <c r="D2533">
        <f t="shared" si="150"/>
        <v>2530</v>
      </c>
      <c r="E2533" s="187">
        <f t="shared" si="147"/>
        <v>120000</v>
      </c>
      <c r="F2533" s="187">
        <f t="shared" si="148"/>
        <v>3.2891211021442366E-80</v>
      </c>
    </row>
    <row r="2534" spans="4:6" x14ac:dyDescent="0.25">
      <c r="D2534">
        <f t="shared" si="150"/>
        <v>2531</v>
      </c>
      <c r="E2534" s="187">
        <f t="shared" si="147"/>
        <v>120000</v>
      </c>
      <c r="F2534" s="187">
        <f t="shared" si="148"/>
        <v>3.0454825019854031E-80</v>
      </c>
    </row>
    <row r="2535" spans="4:6" x14ac:dyDescent="0.25">
      <c r="D2535">
        <f t="shared" si="150"/>
        <v>2532</v>
      </c>
      <c r="E2535" s="187">
        <f t="shared" si="147"/>
        <v>120000</v>
      </c>
      <c r="F2535" s="187">
        <f t="shared" si="148"/>
        <v>2.8198912055420397E-80</v>
      </c>
    </row>
    <row r="2536" spans="4:6" x14ac:dyDescent="0.25">
      <c r="D2536">
        <f t="shared" si="150"/>
        <v>2533</v>
      </c>
      <c r="E2536" s="187">
        <f t="shared" si="147"/>
        <v>120000</v>
      </c>
      <c r="F2536" s="187">
        <f t="shared" si="148"/>
        <v>2.6110103755018887E-80</v>
      </c>
    </row>
    <row r="2537" spans="4:6" x14ac:dyDescent="0.25">
      <c r="D2537">
        <f t="shared" si="150"/>
        <v>2534</v>
      </c>
      <c r="E2537" s="187">
        <f t="shared" si="147"/>
        <v>120000</v>
      </c>
      <c r="F2537" s="187">
        <f t="shared" si="148"/>
        <v>2.4176021995387856E-80</v>
      </c>
    </row>
    <row r="2538" spans="4:6" x14ac:dyDescent="0.25">
      <c r="D2538">
        <f t="shared" si="150"/>
        <v>2535</v>
      </c>
      <c r="E2538" s="187">
        <f t="shared" si="147"/>
        <v>120000</v>
      </c>
      <c r="F2538" s="187">
        <f t="shared" si="148"/>
        <v>2.2385205551285054E-80</v>
      </c>
    </row>
    <row r="2539" spans="4:6" x14ac:dyDescent="0.25">
      <c r="D2539">
        <f t="shared" si="150"/>
        <v>2536</v>
      </c>
      <c r="E2539" s="187">
        <f t="shared" si="147"/>
        <v>120000</v>
      </c>
      <c r="F2539" s="187">
        <f t="shared" si="148"/>
        <v>2.0727042177115788E-80</v>
      </c>
    </row>
    <row r="2540" spans="4:6" x14ac:dyDescent="0.25">
      <c r="D2540">
        <f t="shared" si="150"/>
        <v>2537</v>
      </c>
      <c r="E2540" s="187">
        <f t="shared" si="147"/>
        <v>120000</v>
      </c>
      <c r="F2540" s="187">
        <f t="shared" si="148"/>
        <v>1.9191705719551657E-80</v>
      </c>
    </row>
    <row r="2541" spans="4:6" x14ac:dyDescent="0.25">
      <c r="D2541">
        <f t="shared" si="150"/>
        <v>2538</v>
      </c>
      <c r="E2541" s="187">
        <f t="shared" si="147"/>
        <v>120000</v>
      </c>
      <c r="F2541" s="187">
        <f t="shared" si="148"/>
        <v>1.7770097888473756E-80</v>
      </c>
    </row>
    <row r="2542" spans="4:6" x14ac:dyDescent="0.25">
      <c r="D2542">
        <f t="shared" si="150"/>
        <v>2539</v>
      </c>
      <c r="E2542" s="187">
        <f t="shared" si="147"/>
        <v>120000</v>
      </c>
      <c r="F2542" s="187">
        <f t="shared" si="148"/>
        <v>1.6453794341179405E-80</v>
      </c>
    </row>
    <row r="2543" spans="4:6" x14ac:dyDescent="0.25">
      <c r="D2543">
        <f>+D2542+1</f>
        <v>2540</v>
      </c>
      <c r="E2543" s="187">
        <f t="shared" si="147"/>
        <v>120000</v>
      </c>
      <c r="F2543" s="187">
        <f t="shared" si="148"/>
        <v>1.5234994760351298E-80</v>
      </c>
    </row>
    <row r="2544" spans="4:6" x14ac:dyDescent="0.25">
      <c r="D2544">
        <f t="shared" si="150"/>
        <v>2541</v>
      </c>
      <c r="E2544" s="187">
        <f t="shared" si="147"/>
        <v>120000</v>
      </c>
      <c r="F2544" s="187">
        <f t="shared" si="148"/>
        <v>1.4106476629954904E-80</v>
      </c>
    </row>
    <row r="2545" spans="4:6" x14ac:dyDescent="0.25">
      <c r="D2545">
        <f t="shared" si="150"/>
        <v>2542</v>
      </c>
      <c r="E2545" s="187">
        <f t="shared" si="147"/>
        <v>120000</v>
      </c>
      <c r="F2545" s="187">
        <f t="shared" si="148"/>
        <v>1.3061552435143428E-80</v>
      </c>
    </row>
    <row r="2546" spans="4:6" x14ac:dyDescent="0.25">
      <c r="D2546">
        <f t="shared" si="150"/>
        <v>2543</v>
      </c>
      <c r="E2546" s="187">
        <f t="shared" si="147"/>
        <v>120000</v>
      </c>
      <c r="F2546" s="187">
        <f t="shared" si="148"/>
        <v>1.2094030032540211E-80</v>
      </c>
    </row>
    <row r="2547" spans="4:6" x14ac:dyDescent="0.25">
      <c r="D2547">
        <f t="shared" si="150"/>
        <v>2544</v>
      </c>
      <c r="E2547" s="187">
        <f t="shared" si="147"/>
        <v>120000</v>
      </c>
      <c r="F2547" s="187">
        <f t="shared" si="148"/>
        <v>1.119817595605575E-80</v>
      </c>
    </row>
    <row r="2548" spans="4:6" x14ac:dyDescent="0.25">
      <c r="D2548">
        <f t="shared" si="150"/>
        <v>2545</v>
      </c>
      <c r="E2548" s="187">
        <f t="shared" si="147"/>
        <v>120000</v>
      </c>
      <c r="F2548" s="187">
        <f t="shared" si="148"/>
        <v>1.0368681440792362E-80</v>
      </c>
    </row>
    <row r="2549" spans="4:6" x14ac:dyDescent="0.25">
      <c r="D2549">
        <f t="shared" si="150"/>
        <v>2546</v>
      </c>
      <c r="E2549" s="187">
        <f t="shared" si="147"/>
        <v>120000</v>
      </c>
      <c r="F2549" s="187">
        <f t="shared" si="148"/>
        <v>9.6006309636966285E-81</v>
      </c>
    </row>
    <row r="2550" spans="4:6" x14ac:dyDescent="0.25">
      <c r="D2550">
        <f t="shared" si="150"/>
        <v>2547</v>
      </c>
      <c r="E2550" s="187">
        <f t="shared" si="147"/>
        <v>120000</v>
      </c>
      <c r="F2550" s="187">
        <f t="shared" si="148"/>
        <v>8.889473114533916E-81</v>
      </c>
    </row>
    <row r="2551" spans="4:6" x14ac:dyDescent="0.25">
      <c r="D2551">
        <f t="shared" si="150"/>
        <v>2548</v>
      </c>
      <c r="E2551" s="187">
        <f t="shared" si="147"/>
        <v>120000</v>
      </c>
      <c r="F2551" s="187">
        <f t="shared" si="148"/>
        <v>8.2309936245684408E-81</v>
      </c>
    </row>
    <row r="2552" spans="4:6" x14ac:dyDescent="0.25">
      <c r="D2552">
        <f t="shared" si="150"/>
        <v>2549</v>
      </c>
      <c r="E2552" s="187">
        <f t="shared" si="147"/>
        <v>120000</v>
      </c>
      <c r="F2552" s="187">
        <f t="shared" si="148"/>
        <v>7.6212903931189249E-81</v>
      </c>
    </row>
    <row r="2553" spans="4:6" x14ac:dyDescent="0.25">
      <c r="D2553">
        <f t="shared" si="150"/>
        <v>2550</v>
      </c>
      <c r="E2553" s="187">
        <f t="shared" si="147"/>
        <v>120000</v>
      </c>
      <c r="F2553" s="187">
        <f t="shared" si="148"/>
        <v>7.056750363999005E-81</v>
      </c>
    </row>
    <row r="2554" spans="4:6" x14ac:dyDescent="0.25">
      <c r="D2554">
        <f t="shared" si="150"/>
        <v>2551</v>
      </c>
      <c r="E2554" s="187">
        <f t="shared" si="147"/>
        <v>120000</v>
      </c>
      <c r="F2554" s="187">
        <f t="shared" si="148"/>
        <v>6.5340281148138933E-81</v>
      </c>
    </row>
    <row r="2555" spans="4:6" x14ac:dyDescent="0.25">
      <c r="D2555">
        <f t="shared" si="150"/>
        <v>2552</v>
      </c>
      <c r="E2555" s="187">
        <f t="shared" si="147"/>
        <v>120000</v>
      </c>
      <c r="F2555" s="187">
        <f t="shared" si="148"/>
        <v>6.0500260322350861E-81</v>
      </c>
    </row>
    <row r="2556" spans="4:6" x14ac:dyDescent="0.25">
      <c r="D2556">
        <f t="shared" si="150"/>
        <v>2553</v>
      </c>
      <c r="E2556" s="187">
        <f t="shared" si="147"/>
        <v>120000</v>
      </c>
      <c r="F2556" s="187">
        <f t="shared" si="148"/>
        <v>5.6018759557732269E-81</v>
      </c>
    </row>
    <row r="2557" spans="4:6" x14ac:dyDescent="0.25">
      <c r="D2557">
        <f t="shared" si="150"/>
        <v>2554</v>
      </c>
      <c r="E2557" s="187">
        <f t="shared" si="147"/>
        <v>120000</v>
      </c>
      <c r="F2557" s="187">
        <f t="shared" si="148"/>
        <v>5.1869221812715071E-81</v>
      </c>
    </row>
    <row r="2558" spans="4:6" x14ac:dyDescent="0.25">
      <c r="D2558">
        <f t="shared" si="150"/>
        <v>2555</v>
      </c>
      <c r="E2558" s="187">
        <f t="shared" si="147"/>
        <v>120000</v>
      </c>
      <c r="F2558" s="187">
        <f t="shared" si="148"/>
        <v>4.8027057233995439E-81</v>
      </c>
    </row>
    <row r="2559" spans="4:6" x14ac:dyDescent="0.25">
      <c r="D2559">
        <f t="shared" si="150"/>
        <v>2556</v>
      </c>
      <c r="E2559" s="187">
        <f t="shared" si="147"/>
        <v>120000</v>
      </c>
      <c r="F2559" s="187">
        <f t="shared" si="148"/>
        <v>4.4469497438884666E-81</v>
      </c>
    </row>
    <row r="2560" spans="4:6" x14ac:dyDescent="0.25">
      <c r="D2560">
        <f t="shared" si="150"/>
        <v>2557</v>
      </c>
      <c r="E2560" s="187">
        <f t="shared" si="147"/>
        <v>120000</v>
      </c>
      <c r="F2560" s="187">
        <f t="shared" si="148"/>
        <v>4.117546059155987E-81</v>
      </c>
    </row>
    <row r="2561" spans="4:6" x14ac:dyDescent="0.25">
      <c r="D2561">
        <f>+D2560+1</f>
        <v>2558</v>
      </c>
      <c r="E2561" s="187">
        <f t="shared" si="147"/>
        <v>120000</v>
      </c>
      <c r="F2561" s="187">
        <f t="shared" si="148"/>
        <v>3.8125426473666532E-81</v>
      </c>
    </row>
    <row r="2562" spans="4:6" x14ac:dyDescent="0.25">
      <c r="D2562">
        <f t="shared" si="150"/>
        <v>2559</v>
      </c>
      <c r="E2562" s="187">
        <f t="shared" si="147"/>
        <v>120000</v>
      </c>
      <c r="F2562" s="187">
        <f t="shared" si="148"/>
        <v>3.5301320808950485E-81</v>
      </c>
    </row>
    <row r="2563" spans="4:6" x14ac:dyDescent="0.25">
      <c r="D2563">
        <f t="shared" si="150"/>
        <v>2560</v>
      </c>
      <c r="E2563" s="187">
        <f t="shared" si="147"/>
        <v>120000</v>
      </c>
      <c r="F2563" s="187">
        <f t="shared" si="148"/>
        <v>3.2686408156435644E-81</v>
      </c>
    </row>
    <row r="2564" spans="4:6" x14ac:dyDescent="0.25">
      <c r="D2564">
        <f t="shared" si="150"/>
        <v>2561</v>
      </c>
      <c r="E2564" s="187">
        <f t="shared" si="147"/>
        <v>120000</v>
      </c>
      <c r="F2564" s="187">
        <f t="shared" si="148"/>
        <v>3.0265192737440403E-81</v>
      </c>
    </row>
    <row r="2565" spans="4:6" x14ac:dyDescent="0.25">
      <c r="D2565">
        <f t="shared" si="150"/>
        <v>2562</v>
      </c>
      <c r="E2565" s="187">
        <f t="shared" si="147"/>
        <v>120000</v>
      </c>
      <c r="F2565" s="187">
        <f t="shared" si="148"/>
        <v>2.8023326608741118E-81</v>
      </c>
    </row>
    <row r="2566" spans="4:6" x14ac:dyDescent="0.25">
      <c r="D2566">
        <f t="shared" si="150"/>
        <v>2563</v>
      </c>
      <c r="E2566" s="187">
        <f t="shared" ref="E2566:E2629" si="151">+E2565</f>
        <v>120000</v>
      </c>
      <c r="F2566" s="187">
        <f t="shared" ref="F2566:F2629" si="152">E2566/(1+$B$5)^D2566</f>
        <v>2.5947524637723254E-81</v>
      </c>
    </row>
    <row r="2567" spans="4:6" x14ac:dyDescent="0.25">
      <c r="D2567">
        <f t="shared" si="150"/>
        <v>2564</v>
      </c>
      <c r="E2567" s="187">
        <f t="shared" si="151"/>
        <v>120000</v>
      </c>
      <c r="F2567" s="187">
        <f t="shared" si="152"/>
        <v>2.4025485775669681E-81</v>
      </c>
    </row>
    <row r="2568" spans="4:6" x14ac:dyDescent="0.25">
      <c r="D2568">
        <f t="shared" si="150"/>
        <v>2565</v>
      </c>
      <c r="E2568" s="187">
        <f t="shared" si="151"/>
        <v>120000</v>
      </c>
      <c r="F2568" s="187">
        <f t="shared" si="152"/>
        <v>2.2245820162657111E-81</v>
      </c>
    </row>
    <row r="2569" spans="4:6" x14ac:dyDescent="0.25">
      <c r="D2569">
        <f t="shared" si="150"/>
        <v>2566</v>
      </c>
      <c r="E2569" s="187">
        <f t="shared" si="151"/>
        <v>120000</v>
      </c>
      <c r="F2569" s="187">
        <f t="shared" si="152"/>
        <v>2.0597981632089916E-81</v>
      </c>
    </row>
    <row r="2570" spans="4:6" x14ac:dyDescent="0.25">
      <c r="D2570">
        <f t="shared" si="150"/>
        <v>2567</v>
      </c>
      <c r="E2570" s="187">
        <f t="shared" si="151"/>
        <v>120000</v>
      </c>
      <c r="F2570" s="187">
        <f t="shared" si="152"/>
        <v>1.9072205214898069E-81</v>
      </c>
    </row>
    <row r="2571" spans="4:6" x14ac:dyDescent="0.25">
      <c r="D2571">
        <f t="shared" si="150"/>
        <v>2568</v>
      </c>
      <c r="E2571" s="187">
        <f t="shared" si="151"/>
        <v>120000</v>
      </c>
      <c r="F2571" s="187">
        <f t="shared" si="152"/>
        <v>1.7659449273053767E-81</v>
      </c>
    </row>
    <row r="2572" spans="4:6" x14ac:dyDescent="0.25">
      <c r="D2572">
        <f t="shared" si="150"/>
        <v>2569</v>
      </c>
      <c r="E2572" s="187">
        <f t="shared" si="151"/>
        <v>120000</v>
      </c>
      <c r="F2572" s="187">
        <f t="shared" si="152"/>
        <v>1.6351341919494228E-81</v>
      </c>
    </row>
    <row r="2573" spans="4:6" x14ac:dyDescent="0.25">
      <c r="D2573">
        <f t="shared" si="150"/>
        <v>2570</v>
      </c>
      <c r="E2573" s="187">
        <f t="shared" si="151"/>
        <v>120000</v>
      </c>
      <c r="F2573" s="187">
        <f t="shared" si="152"/>
        <v>1.5140131406939099E-81</v>
      </c>
    </row>
    <row r="2574" spans="4:6" x14ac:dyDescent="0.25">
      <c r="D2574">
        <f t="shared" si="150"/>
        <v>2571</v>
      </c>
      <c r="E2574" s="187">
        <f t="shared" si="151"/>
        <v>120000</v>
      </c>
      <c r="F2574" s="187">
        <f t="shared" si="152"/>
        <v>1.4018640191610275E-81</v>
      </c>
    </row>
    <row r="2575" spans="4:6" x14ac:dyDescent="0.25">
      <c r="D2575">
        <f t="shared" si="150"/>
        <v>2572</v>
      </c>
      <c r="E2575" s="187">
        <f t="shared" si="151"/>
        <v>120000</v>
      </c>
      <c r="F2575" s="187">
        <f t="shared" si="152"/>
        <v>1.2980222399639145E-81</v>
      </c>
    </row>
    <row r="2576" spans="4:6" x14ac:dyDescent="0.25">
      <c r="D2576">
        <f t="shared" si="150"/>
        <v>2573</v>
      </c>
      <c r="E2576" s="187">
        <f t="shared" si="151"/>
        <v>120000</v>
      </c>
      <c r="F2576" s="187">
        <f t="shared" si="152"/>
        <v>1.2018724444110318E-81</v>
      </c>
    </row>
    <row r="2577" spans="4:6" x14ac:dyDescent="0.25">
      <c r="D2577">
        <f t="shared" si="150"/>
        <v>2574</v>
      </c>
      <c r="E2577" s="187">
        <f t="shared" si="151"/>
        <v>120000</v>
      </c>
      <c r="F2577" s="187">
        <f t="shared" si="152"/>
        <v>1.1128448559361403E-81</v>
      </c>
    </row>
    <row r="2578" spans="4:6" x14ac:dyDescent="0.25">
      <c r="D2578">
        <f t="shared" si="150"/>
        <v>2575</v>
      </c>
      <c r="E2578" s="187">
        <f t="shared" si="151"/>
        <v>120000</v>
      </c>
      <c r="F2578" s="187">
        <f t="shared" si="152"/>
        <v>1.0304119036445743E-81</v>
      </c>
    </row>
    <row r="2579" spans="4:6" x14ac:dyDescent="0.25">
      <c r="D2579">
        <f>+D2578+1</f>
        <v>2576</v>
      </c>
      <c r="E2579" s="187">
        <f t="shared" si="151"/>
        <v>120000</v>
      </c>
      <c r="F2579" s="187">
        <f t="shared" si="152"/>
        <v>9.5408509596719856E-82</v>
      </c>
    </row>
    <row r="2580" spans="4:6" x14ac:dyDescent="0.25">
      <c r="D2580">
        <f t="shared" si="150"/>
        <v>2577</v>
      </c>
      <c r="E2580" s="187">
        <f t="shared" si="151"/>
        <v>120000</v>
      </c>
      <c r="F2580" s="187">
        <f t="shared" si="152"/>
        <v>8.8341212589555412E-82</v>
      </c>
    </row>
    <row r="2581" spans="4:6" x14ac:dyDescent="0.25">
      <c r="D2581">
        <f t="shared" si="150"/>
        <v>2578</v>
      </c>
      <c r="E2581" s="187">
        <f t="shared" si="151"/>
        <v>120000</v>
      </c>
      <c r="F2581" s="187">
        <f t="shared" si="152"/>
        <v>8.1797419064403149E-82</v>
      </c>
    </row>
    <row r="2582" spans="4:6" x14ac:dyDescent="0.25">
      <c r="D2582">
        <f t="shared" si="150"/>
        <v>2579</v>
      </c>
      <c r="E2582" s="187">
        <f t="shared" si="151"/>
        <v>120000</v>
      </c>
      <c r="F2582" s="187">
        <f t="shared" si="152"/>
        <v>7.573835098555847E-82</v>
      </c>
    </row>
    <row r="2583" spans="4:6" x14ac:dyDescent="0.25">
      <c r="D2583">
        <f t="shared" si="150"/>
        <v>2580</v>
      </c>
      <c r="E2583" s="187">
        <f t="shared" si="151"/>
        <v>120000</v>
      </c>
      <c r="F2583" s="187">
        <f t="shared" si="152"/>
        <v>7.0128102764405999E-82</v>
      </c>
    </row>
    <row r="2584" spans="4:6" x14ac:dyDescent="0.25">
      <c r="D2584">
        <f t="shared" si="150"/>
        <v>2581</v>
      </c>
      <c r="E2584" s="187">
        <f t="shared" si="151"/>
        <v>120000</v>
      </c>
      <c r="F2584" s="187">
        <f t="shared" si="152"/>
        <v>6.4933428485561103E-82</v>
      </c>
    </row>
    <row r="2585" spans="4:6" x14ac:dyDescent="0.25">
      <c r="D2585">
        <f t="shared" si="150"/>
        <v>2582</v>
      </c>
      <c r="E2585" s="187">
        <f t="shared" si="151"/>
        <v>120000</v>
      </c>
      <c r="F2585" s="187">
        <f t="shared" si="152"/>
        <v>6.0123544894038049E-82</v>
      </c>
    </row>
    <row r="2586" spans="4:6" x14ac:dyDescent="0.25">
      <c r="D2586">
        <f t="shared" si="150"/>
        <v>2583</v>
      </c>
      <c r="E2586" s="187">
        <f t="shared" si="151"/>
        <v>120000</v>
      </c>
      <c r="F2586" s="187">
        <f t="shared" si="152"/>
        <v>5.5669948975961157E-82</v>
      </c>
    </row>
    <row r="2587" spans="4:6" x14ac:dyDescent="0.25">
      <c r="D2587">
        <f t="shared" si="150"/>
        <v>2584</v>
      </c>
      <c r="E2587" s="187">
        <f t="shared" si="151"/>
        <v>120000</v>
      </c>
      <c r="F2587" s="187">
        <f t="shared" si="152"/>
        <v>5.1546249051815887E-82</v>
      </c>
    </row>
    <row r="2588" spans="4:6" x14ac:dyDescent="0.25">
      <c r="D2588">
        <f t="shared" si="150"/>
        <v>2585</v>
      </c>
      <c r="E2588" s="187">
        <f t="shared" si="151"/>
        <v>120000</v>
      </c>
      <c r="F2588" s="187">
        <f t="shared" si="152"/>
        <v>4.7728008381310989E-82</v>
      </c>
    </row>
    <row r="2589" spans="4:6" x14ac:dyDescent="0.25">
      <c r="D2589">
        <f t="shared" si="150"/>
        <v>2586</v>
      </c>
      <c r="E2589" s="187">
        <f t="shared" si="151"/>
        <v>120000</v>
      </c>
      <c r="F2589" s="187">
        <f t="shared" si="152"/>
        <v>4.4192600353065744E-82</v>
      </c>
    </row>
    <row r="2590" spans="4:6" x14ac:dyDescent="0.25">
      <c r="D2590">
        <f t="shared" ref="D2590:D2596" si="153">+D2589+1</f>
        <v>2587</v>
      </c>
      <c r="E2590" s="187">
        <f t="shared" si="151"/>
        <v>120000</v>
      </c>
      <c r="F2590" s="187">
        <f t="shared" si="152"/>
        <v>4.0919074400986796E-82</v>
      </c>
    </row>
    <row r="2591" spans="4:6" x14ac:dyDescent="0.25">
      <c r="D2591">
        <f t="shared" si="153"/>
        <v>2588</v>
      </c>
      <c r="E2591" s="187">
        <f t="shared" si="151"/>
        <v>120000</v>
      </c>
      <c r="F2591" s="187">
        <f t="shared" si="152"/>
        <v>3.7888031852765555E-82</v>
      </c>
    </row>
    <row r="2592" spans="4:6" x14ac:dyDescent="0.25">
      <c r="D2592">
        <f t="shared" si="153"/>
        <v>2589</v>
      </c>
      <c r="E2592" s="187">
        <f t="shared" si="151"/>
        <v>120000</v>
      </c>
      <c r="F2592" s="187">
        <f t="shared" si="152"/>
        <v>3.5081510974782916E-82</v>
      </c>
    </row>
    <row r="2593" spans="4:6" x14ac:dyDescent="0.25">
      <c r="D2593">
        <f t="shared" si="153"/>
        <v>2590</v>
      </c>
      <c r="E2593" s="187">
        <f t="shared" si="151"/>
        <v>120000</v>
      </c>
      <c r="F2593" s="187">
        <f t="shared" si="152"/>
        <v>3.2482880532206396E-82</v>
      </c>
    </row>
    <row r="2594" spans="4:6" x14ac:dyDescent="0.25">
      <c r="D2594">
        <f t="shared" si="153"/>
        <v>2591</v>
      </c>
      <c r="E2594" s="187">
        <f t="shared" si="151"/>
        <v>120000</v>
      </c>
      <c r="F2594" s="187">
        <f t="shared" si="152"/>
        <v>3.0076741233524435E-82</v>
      </c>
    </row>
    <row r="2595" spans="4:6" x14ac:dyDescent="0.25">
      <c r="D2595">
        <f t="shared" si="153"/>
        <v>2592</v>
      </c>
      <c r="E2595" s="187">
        <f t="shared" si="151"/>
        <v>120000</v>
      </c>
      <c r="F2595" s="187">
        <f t="shared" si="152"/>
        <v>2.7848834475485593E-82</v>
      </c>
    </row>
    <row r="2596" spans="4:6" x14ac:dyDescent="0.25">
      <c r="D2596">
        <f t="shared" si="153"/>
        <v>2593</v>
      </c>
      <c r="E2596" s="187">
        <f t="shared" si="151"/>
        <v>120000</v>
      </c>
      <c r="F2596" s="187">
        <f t="shared" si="152"/>
        <v>2.5785957847671847E-82</v>
      </c>
    </row>
    <row r="2597" spans="4:6" x14ac:dyDescent="0.25">
      <c r="D2597">
        <f>+D2596+1</f>
        <v>2594</v>
      </c>
      <c r="E2597" s="187">
        <f t="shared" si="151"/>
        <v>120000</v>
      </c>
      <c r="F2597" s="187">
        <f t="shared" si="152"/>
        <v>2.3875886895992447E-82</v>
      </c>
    </row>
    <row r="2598" spans="4:6" x14ac:dyDescent="0.25">
      <c r="D2598">
        <f t="shared" ref="D2598:D2661" si="154">+D2597+1</f>
        <v>2595</v>
      </c>
      <c r="E2598" s="187">
        <f t="shared" si="151"/>
        <v>120000</v>
      </c>
      <c r="F2598" s="187">
        <f t="shared" si="152"/>
        <v>2.2107302681474492E-82</v>
      </c>
    </row>
    <row r="2599" spans="4:6" x14ac:dyDescent="0.25">
      <c r="D2599">
        <f t="shared" si="154"/>
        <v>2596</v>
      </c>
      <c r="E2599" s="187">
        <f t="shared" si="151"/>
        <v>120000</v>
      </c>
      <c r="F2599" s="187">
        <f t="shared" si="152"/>
        <v>2.0469724705068967E-82</v>
      </c>
    </row>
    <row r="2600" spans="4:6" x14ac:dyDescent="0.25">
      <c r="D2600">
        <f t="shared" si="154"/>
        <v>2597</v>
      </c>
      <c r="E2600" s="187">
        <f t="shared" si="151"/>
        <v>120000</v>
      </c>
      <c r="F2600" s="187">
        <f t="shared" si="152"/>
        <v>1.8953448800989786E-82</v>
      </c>
    </row>
    <row r="2601" spans="4:6" x14ac:dyDescent="0.25">
      <c r="D2601">
        <f t="shared" si="154"/>
        <v>2598</v>
      </c>
      <c r="E2601" s="187">
        <f t="shared" si="151"/>
        <v>120000</v>
      </c>
      <c r="F2601" s="187">
        <f t="shared" si="152"/>
        <v>1.7549489630546095E-82</v>
      </c>
    </row>
    <row r="2602" spans="4:6" x14ac:dyDescent="0.25">
      <c r="D2602">
        <f t="shared" si="154"/>
        <v>2599</v>
      </c>
      <c r="E2602" s="187">
        <f t="shared" si="151"/>
        <v>120000</v>
      </c>
      <c r="F2602" s="187">
        <f t="shared" si="152"/>
        <v>1.624952743569083E-82</v>
      </c>
    </row>
    <row r="2603" spans="4:6" x14ac:dyDescent="0.25">
      <c r="D2603">
        <f t="shared" si="154"/>
        <v>2600</v>
      </c>
      <c r="E2603" s="187">
        <f t="shared" si="151"/>
        <v>120000</v>
      </c>
      <c r="F2603" s="187">
        <f t="shared" si="152"/>
        <v>1.5045858736750767E-82</v>
      </c>
    </row>
    <row r="2604" spans="4:6" x14ac:dyDescent="0.25">
      <c r="D2604">
        <f t="shared" si="154"/>
        <v>2601</v>
      </c>
      <c r="E2604" s="187">
        <f t="shared" si="151"/>
        <v>120000</v>
      </c>
      <c r="F2604" s="187">
        <f t="shared" si="152"/>
        <v>1.3931350682176635E-82</v>
      </c>
    </row>
    <row r="2605" spans="4:6" x14ac:dyDescent="0.25">
      <c r="D2605">
        <f t="shared" si="154"/>
        <v>2602</v>
      </c>
      <c r="E2605" s="187">
        <f t="shared" si="151"/>
        <v>120000</v>
      </c>
      <c r="F2605" s="187">
        <f t="shared" si="152"/>
        <v>1.2899398779793182E-82</v>
      </c>
    </row>
    <row r="2606" spans="4:6" x14ac:dyDescent="0.25">
      <c r="D2606">
        <f t="shared" si="154"/>
        <v>2603</v>
      </c>
      <c r="E2606" s="187">
        <f t="shared" si="151"/>
        <v>120000</v>
      </c>
      <c r="F2606" s="187">
        <f t="shared" si="152"/>
        <v>1.1943887759067759E-82</v>
      </c>
    </row>
    <row r="2607" spans="4:6" x14ac:dyDescent="0.25">
      <c r="D2607">
        <f t="shared" si="154"/>
        <v>2604</v>
      </c>
      <c r="E2607" s="187">
        <f t="shared" si="151"/>
        <v>120000</v>
      </c>
      <c r="F2607" s="187">
        <f t="shared" si="152"/>
        <v>1.1059155332470145E-82</v>
      </c>
    </row>
    <row r="2608" spans="4:6" x14ac:dyDescent="0.25">
      <c r="D2608">
        <f t="shared" si="154"/>
        <v>2605</v>
      </c>
      <c r="E2608" s="187">
        <f t="shared" si="151"/>
        <v>120000</v>
      </c>
      <c r="F2608" s="187">
        <f t="shared" si="152"/>
        <v>1.0239958641176061E-82</v>
      </c>
    </row>
    <row r="2609" spans="4:6" x14ac:dyDescent="0.25">
      <c r="D2609">
        <f t="shared" si="154"/>
        <v>2606</v>
      </c>
      <c r="E2609" s="187">
        <f t="shared" si="151"/>
        <v>120000</v>
      </c>
      <c r="F2609" s="187">
        <f t="shared" si="152"/>
        <v>9.4814431862741296E-83</v>
      </c>
    </row>
    <row r="2610" spans="4:6" x14ac:dyDescent="0.25">
      <c r="D2610">
        <f t="shared" si="154"/>
        <v>2607</v>
      </c>
      <c r="E2610" s="187">
        <f t="shared" si="151"/>
        <v>120000</v>
      </c>
      <c r="F2610" s="187">
        <f t="shared" si="152"/>
        <v>8.7791140613649343E-83</v>
      </c>
    </row>
    <row r="2611" spans="4:6" x14ac:dyDescent="0.25">
      <c r="D2611">
        <f t="shared" si="154"/>
        <v>2608</v>
      </c>
      <c r="E2611" s="187">
        <f t="shared" si="151"/>
        <v>120000</v>
      </c>
      <c r="F2611" s="187">
        <f t="shared" si="152"/>
        <v>8.128809316078644E-83</v>
      </c>
    </row>
    <row r="2612" spans="4:6" x14ac:dyDescent="0.25">
      <c r="D2612">
        <f t="shared" si="154"/>
        <v>2609</v>
      </c>
      <c r="E2612" s="187">
        <f t="shared" si="151"/>
        <v>120000</v>
      </c>
      <c r="F2612" s="187">
        <f t="shared" si="152"/>
        <v>7.52667529266541E-83</v>
      </c>
    </row>
    <row r="2613" spans="4:6" x14ac:dyDescent="0.25">
      <c r="D2613">
        <f t="shared" si="154"/>
        <v>2610</v>
      </c>
      <c r="E2613" s="187">
        <f t="shared" si="151"/>
        <v>120000</v>
      </c>
      <c r="F2613" s="187">
        <f t="shared" si="152"/>
        <v>6.9691437895050084E-83</v>
      </c>
    </row>
    <row r="2614" spans="4:6" x14ac:dyDescent="0.25">
      <c r="D2614">
        <f t="shared" si="154"/>
        <v>2611</v>
      </c>
      <c r="E2614" s="187">
        <f t="shared" si="151"/>
        <v>120000</v>
      </c>
      <c r="F2614" s="187">
        <f t="shared" si="152"/>
        <v>6.4529109162083406E-83</v>
      </c>
    </row>
    <row r="2615" spans="4:6" x14ac:dyDescent="0.25">
      <c r="D2615">
        <f>+D2614+1</f>
        <v>2612</v>
      </c>
      <c r="E2615" s="187">
        <f t="shared" si="151"/>
        <v>120000</v>
      </c>
      <c r="F2615" s="187">
        <f t="shared" si="152"/>
        <v>5.9749175150077232E-83</v>
      </c>
    </row>
    <row r="2616" spans="4:6" x14ac:dyDescent="0.25">
      <c r="D2616">
        <f t="shared" si="154"/>
        <v>2613</v>
      </c>
      <c r="E2616" s="187">
        <f t="shared" si="151"/>
        <v>120000</v>
      </c>
      <c r="F2616" s="187">
        <f t="shared" si="152"/>
        <v>5.5323310324145583E-83</v>
      </c>
    </row>
    <row r="2617" spans="4:6" x14ac:dyDescent="0.25">
      <c r="D2617">
        <f t="shared" si="154"/>
        <v>2614</v>
      </c>
      <c r="E2617" s="187">
        <f t="shared" si="151"/>
        <v>120000</v>
      </c>
      <c r="F2617" s="187">
        <f t="shared" si="152"/>
        <v>5.1225287337171834E-83</v>
      </c>
    </row>
    <row r="2618" spans="4:6" x14ac:dyDescent="0.25">
      <c r="D2618">
        <f t="shared" si="154"/>
        <v>2615</v>
      </c>
      <c r="E2618" s="187">
        <f t="shared" si="151"/>
        <v>120000</v>
      </c>
      <c r="F2618" s="187">
        <f t="shared" si="152"/>
        <v>4.7430821608492432E-83</v>
      </c>
    </row>
    <row r="2619" spans="4:6" x14ac:dyDescent="0.25">
      <c r="D2619">
        <f t="shared" si="154"/>
        <v>2616</v>
      </c>
      <c r="E2619" s="187">
        <f t="shared" si="151"/>
        <v>120000</v>
      </c>
      <c r="F2619" s="187">
        <f t="shared" si="152"/>
        <v>4.3917427415270775E-83</v>
      </c>
    </row>
    <row r="2620" spans="4:6" x14ac:dyDescent="0.25">
      <c r="D2620">
        <f t="shared" si="154"/>
        <v>2617</v>
      </c>
      <c r="E2620" s="187">
        <f t="shared" si="151"/>
        <v>120000</v>
      </c>
      <c r="F2620" s="187">
        <f t="shared" si="152"/>
        <v>4.0664284643769227E-83</v>
      </c>
    </row>
    <row r="2621" spans="4:6" x14ac:dyDescent="0.25">
      <c r="D2621">
        <f t="shared" si="154"/>
        <v>2618</v>
      </c>
      <c r="E2621" s="187">
        <f t="shared" si="151"/>
        <v>120000</v>
      </c>
      <c r="F2621" s="187">
        <f t="shared" si="152"/>
        <v>3.7652115410897441E-83</v>
      </c>
    </row>
    <row r="2622" spans="4:6" x14ac:dyDescent="0.25">
      <c r="D2622">
        <f t="shared" si="154"/>
        <v>2619</v>
      </c>
      <c r="E2622" s="187">
        <f t="shared" si="151"/>
        <v>120000</v>
      </c>
      <c r="F2622" s="187">
        <f t="shared" si="152"/>
        <v>3.4863069824905034E-83</v>
      </c>
    </row>
    <row r="2623" spans="4:6" x14ac:dyDescent="0.25">
      <c r="D2623">
        <f t="shared" si="154"/>
        <v>2620</v>
      </c>
      <c r="E2623" s="187">
        <f t="shared" si="151"/>
        <v>120000</v>
      </c>
      <c r="F2623" s="187">
        <f t="shared" si="152"/>
        <v>3.2280620208245398E-83</v>
      </c>
    </row>
    <row r="2624" spans="4:6" x14ac:dyDescent="0.25">
      <c r="D2624">
        <f t="shared" si="154"/>
        <v>2621</v>
      </c>
      <c r="E2624" s="187">
        <f t="shared" si="151"/>
        <v>120000</v>
      </c>
      <c r="F2624" s="187">
        <f t="shared" si="152"/>
        <v>2.9889463155782776E-83</v>
      </c>
    </row>
    <row r="2625" spans="4:6" x14ac:dyDescent="0.25">
      <c r="D2625">
        <f t="shared" si="154"/>
        <v>2622</v>
      </c>
      <c r="E2625" s="187">
        <f t="shared" si="151"/>
        <v>120000</v>
      </c>
      <c r="F2625" s="187">
        <f t="shared" si="152"/>
        <v>2.7675428847947007E-83</v>
      </c>
    </row>
    <row r="2626" spans="4:6" x14ac:dyDescent="0.25">
      <c r="D2626">
        <f t="shared" si="154"/>
        <v>2623</v>
      </c>
      <c r="E2626" s="187">
        <f t="shared" si="151"/>
        <v>120000</v>
      </c>
      <c r="F2626" s="187">
        <f t="shared" si="152"/>
        <v>2.5625397081432411E-83</v>
      </c>
    </row>
    <row r="2627" spans="4:6" x14ac:dyDescent="0.25">
      <c r="D2627">
        <f t="shared" si="154"/>
        <v>2624</v>
      </c>
      <c r="E2627" s="187">
        <f t="shared" si="151"/>
        <v>120000</v>
      </c>
      <c r="F2627" s="187">
        <f t="shared" si="152"/>
        <v>2.372721951984483E-83</v>
      </c>
    </row>
    <row r="2628" spans="4:6" x14ac:dyDescent="0.25">
      <c r="D2628">
        <f t="shared" si="154"/>
        <v>2625</v>
      </c>
      <c r="E2628" s="187">
        <f t="shared" si="151"/>
        <v>120000</v>
      </c>
      <c r="F2628" s="187">
        <f t="shared" si="152"/>
        <v>2.1969647703560024E-83</v>
      </c>
    </row>
    <row r="2629" spans="4:6" x14ac:dyDescent="0.25">
      <c r="D2629">
        <f t="shared" si="154"/>
        <v>2626</v>
      </c>
      <c r="E2629" s="187">
        <f t="shared" si="151"/>
        <v>120000</v>
      </c>
      <c r="F2629" s="187">
        <f t="shared" si="152"/>
        <v>2.0342266392185204E-83</v>
      </c>
    </row>
    <row r="2630" spans="4:6" x14ac:dyDescent="0.25">
      <c r="D2630">
        <f t="shared" si="154"/>
        <v>2627</v>
      </c>
      <c r="E2630" s="187">
        <f t="shared" ref="E2630:E2693" si="155">+E2629</f>
        <v>120000</v>
      </c>
      <c r="F2630" s="187">
        <f t="shared" ref="F2630:F2693" si="156">E2630/(1+$B$5)^D2630</f>
        <v>1.8835431844615934E-83</v>
      </c>
    </row>
    <row r="2631" spans="4:6" x14ac:dyDescent="0.25">
      <c r="D2631">
        <f t="shared" si="154"/>
        <v>2628</v>
      </c>
      <c r="E2631" s="187">
        <f t="shared" si="155"/>
        <v>120000</v>
      </c>
      <c r="F2631" s="187">
        <f t="shared" si="156"/>
        <v>1.7440214670940673E-83</v>
      </c>
    </row>
    <row r="2632" spans="4:6" x14ac:dyDescent="0.25">
      <c r="D2632">
        <f t="shared" si="154"/>
        <v>2629</v>
      </c>
      <c r="E2632" s="187">
        <f t="shared" si="155"/>
        <v>120000</v>
      </c>
      <c r="F2632" s="187">
        <f t="shared" si="156"/>
        <v>1.6148346917537662E-83</v>
      </c>
    </row>
    <row r="2633" spans="4:6" x14ac:dyDescent="0.25">
      <c r="D2633">
        <f>+D2632+1</f>
        <v>2630</v>
      </c>
      <c r="E2633" s="187">
        <f t="shared" si="155"/>
        <v>120000</v>
      </c>
      <c r="F2633" s="187">
        <f t="shared" si="156"/>
        <v>1.4952173071794132E-83</v>
      </c>
    </row>
    <row r="2634" spans="4:6" x14ac:dyDescent="0.25">
      <c r="D2634">
        <f t="shared" si="154"/>
        <v>2631</v>
      </c>
      <c r="E2634" s="187">
        <f t="shared" si="155"/>
        <v>120000</v>
      </c>
      <c r="F2634" s="187">
        <f t="shared" si="156"/>
        <v>1.3844604696105675E-83</v>
      </c>
    </row>
    <row r="2635" spans="4:6" x14ac:dyDescent="0.25">
      <c r="D2635">
        <f t="shared" si="154"/>
        <v>2632</v>
      </c>
      <c r="E2635" s="187">
        <f t="shared" si="155"/>
        <v>120000</v>
      </c>
      <c r="F2635" s="187">
        <f t="shared" si="156"/>
        <v>1.2819078422320067E-83</v>
      </c>
    </row>
    <row r="2636" spans="4:6" x14ac:dyDescent="0.25">
      <c r="D2636">
        <f t="shared" si="154"/>
        <v>2633</v>
      </c>
      <c r="E2636" s="187">
        <f t="shared" si="155"/>
        <v>120000</v>
      </c>
      <c r="F2636" s="187">
        <f t="shared" si="156"/>
        <v>1.1869517057703765E-83</v>
      </c>
    </row>
    <row r="2637" spans="4:6" x14ac:dyDescent="0.25">
      <c r="D2637">
        <f t="shared" si="154"/>
        <v>2634</v>
      </c>
      <c r="E2637" s="187">
        <f t="shared" si="155"/>
        <v>120000</v>
      </c>
      <c r="F2637" s="187">
        <f t="shared" si="156"/>
        <v>1.0990293571947931E-83</v>
      </c>
    </row>
    <row r="2638" spans="4:6" x14ac:dyDescent="0.25">
      <c r="D2638">
        <f t="shared" si="154"/>
        <v>2635</v>
      </c>
      <c r="E2638" s="187">
        <f t="shared" si="155"/>
        <v>120000</v>
      </c>
      <c r="F2638" s="187">
        <f t="shared" si="156"/>
        <v>1.017619775180364E-83</v>
      </c>
    </row>
    <row r="2639" spans="4:6" x14ac:dyDescent="0.25">
      <c r="D2639">
        <f t="shared" si="154"/>
        <v>2636</v>
      </c>
      <c r="E2639" s="187">
        <f t="shared" si="155"/>
        <v>120000</v>
      </c>
      <c r="F2639" s="187">
        <f t="shared" si="156"/>
        <v>9.4224053257441118E-84</v>
      </c>
    </row>
    <row r="2640" spans="4:6" x14ac:dyDescent="0.25">
      <c r="D2640">
        <f t="shared" si="154"/>
        <v>2637</v>
      </c>
      <c r="E2640" s="187">
        <f t="shared" si="155"/>
        <v>120000</v>
      </c>
      <c r="F2640" s="187">
        <f t="shared" si="156"/>
        <v>8.724449375688994E-84</v>
      </c>
    </row>
    <row r="2641" spans="4:6" x14ac:dyDescent="0.25">
      <c r="D2641">
        <f t="shared" si="154"/>
        <v>2638</v>
      </c>
      <c r="E2641" s="187">
        <f t="shared" si="155"/>
        <v>120000</v>
      </c>
      <c r="F2641" s="187">
        <f t="shared" si="156"/>
        <v>8.078193866378695E-84</v>
      </c>
    </row>
    <row r="2642" spans="4:6" x14ac:dyDescent="0.25">
      <c r="D2642">
        <f t="shared" si="154"/>
        <v>2639</v>
      </c>
      <c r="E2642" s="187">
        <f t="shared" si="155"/>
        <v>120000</v>
      </c>
      <c r="F2642" s="187">
        <f t="shared" si="156"/>
        <v>7.4798091355358272E-84</v>
      </c>
    </row>
    <row r="2643" spans="4:6" x14ac:dyDescent="0.25">
      <c r="D2643">
        <f t="shared" si="154"/>
        <v>2640</v>
      </c>
      <c r="E2643" s="187">
        <f t="shared" si="155"/>
        <v>120000</v>
      </c>
      <c r="F2643" s="187">
        <f t="shared" si="156"/>
        <v>6.9257491995702107E-84</v>
      </c>
    </row>
    <row r="2644" spans="4:6" x14ac:dyDescent="0.25">
      <c r="D2644">
        <f t="shared" si="154"/>
        <v>2641</v>
      </c>
      <c r="E2644" s="187">
        <f t="shared" si="155"/>
        <v>120000</v>
      </c>
      <c r="F2644" s="187">
        <f t="shared" si="156"/>
        <v>6.4127307403427881E-84</v>
      </c>
    </row>
    <row r="2645" spans="4:6" x14ac:dyDescent="0.25">
      <c r="D2645">
        <f t="shared" si="154"/>
        <v>2642</v>
      </c>
      <c r="E2645" s="187">
        <f t="shared" si="155"/>
        <v>120000</v>
      </c>
      <c r="F2645" s="187">
        <f t="shared" si="156"/>
        <v>5.9377136484655435E-84</v>
      </c>
    </row>
    <row r="2646" spans="4:6" x14ac:dyDescent="0.25">
      <c r="D2646">
        <f t="shared" si="154"/>
        <v>2643</v>
      </c>
      <c r="E2646" s="187">
        <f t="shared" si="155"/>
        <v>120000</v>
      </c>
      <c r="F2646" s="187">
        <f t="shared" si="156"/>
        <v>5.4978830078384658E-84</v>
      </c>
    </row>
    <row r="2647" spans="4:6" x14ac:dyDescent="0.25">
      <c r="D2647">
        <f t="shared" si="154"/>
        <v>2644</v>
      </c>
      <c r="E2647" s="187">
        <f t="shared" si="155"/>
        <v>120000</v>
      </c>
      <c r="F2647" s="187">
        <f t="shared" si="156"/>
        <v>5.0906324146652463E-84</v>
      </c>
    </row>
    <row r="2648" spans="4:6" x14ac:dyDescent="0.25">
      <c r="D2648">
        <f t="shared" si="154"/>
        <v>2645</v>
      </c>
      <c r="E2648" s="187">
        <f t="shared" si="155"/>
        <v>120000</v>
      </c>
      <c r="F2648" s="187">
        <f t="shared" si="156"/>
        <v>4.7135485320974502E-84</v>
      </c>
    </row>
    <row r="2649" spans="4:6" x14ac:dyDescent="0.25">
      <c r="D2649">
        <f t="shared" si="154"/>
        <v>2646</v>
      </c>
      <c r="E2649" s="187">
        <f t="shared" si="155"/>
        <v>120000</v>
      </c>
      <c r="F2649" s="187">
        <f t="shared" si="156"/>
        <v>4.3643967889791208E-84</v>
      </c>
    </row>
    <row r="2650" spans="4:6" x14ac:dyDescent="0.25">
      <c r="D2650">
        <f t="shared" si="154"/>
        <v>2647</v>
      </c>
      <c r="E2650" s="187">
        <f t="shared" si="155"/>
        <v>120000</v>
      </c>
      <c r="F2650" s="187">
        <f t="shared" si="156"/>
        <v>4.0411081379436293E-84</v>
      </c>
    </row>
    <row r="2651" spans="4:6" x14ac:dyDescent="0.25">
      <c r="D2651">
        <f>+D2650+1</f>
        <v>2648</v>
      </c>
      <c r="E2651" s="187">
        <f t="shared" si="155"/>
        <v>120000</v>
      </c>
      <c r="F2651" s="187">
        <f t="shared" si="156"/>
        <v>3.7417667943922496E-84</v>
      </c>
    </row>
    <row r="2652" spans="4:6" x14ac:dyDescent="0.25">
      <c r="D2652">
        <f t="shared" si="154"/>
        <v>2649</v>
      </c>
      <c r="E2652" s="187">
        <f t="shared" si="155"/>
        <v>120000</v>
      </c>
      <c r="F2652" s="187">
        <f t="shared" si="156"/>
        <v>3.4645988836965267E-84</v>
      </c>
    </row>
    <row r="2653" spans="4:6" x14ac:dyDescent="0.25">
      <c r="D2653">
        <f t="shared" si="154"/>
        <v>2650</v>
      </c>
      <c r="E2653" s="187">
        <f t="shared" si="155"/>
        <v>120000</v>
      </c>
      <c r="F2653" s="187">
        <f t="shared" si="156"/>
        <v>3.2079619293486363E-84</v>
      </c>
    </row>
    <row r="2654" spans="4:6" x14ac:dyDescent="0.25">
      <c r="D2654">
        <f t="shared" si="154"/>
        <v>2651</v>
      </c>
      <c r="E2654" s="187">
        <f t="shared" si="155"/>
        <v>120000</v>
      </c>
      <c r="F2654" s="187">
        <f t="shared" si="156"/>
        <v>2.9703351197672559E-84</v>
      </c>
    </row>
    <row r="2655" spans="4:6" x14ac:dyDescent="0.25">
      <c r="D2655">
        <f t="shared" si="154"/>
        <v>2652</v>
      </c>
      <c r="E2655" s="187">
        <f t="shared" si="155"/>
        <v>120000</v>
      </c>
      <c r="F2655" s="187">
        <f t="shared" si="156"/>
        <v>2.7503102960807923E-84</v>
      </c>
    </row>
    <row r="2656" spans="4:6" x14ac:dyDescent="0.25">
      <c r="D2656">
        <f t="shared" si="154"/>
        <v>2653</v>
      </c>
      <c r="E2656" s="187">
        <f t="shared" si="155"/>
        <v>120000</v>
      </c>
      <c r="F2656" s="187">
        <f t="shared" si="156"/>
        <v>2.5465836074822146E-84</v>
      </c>
    </row>
    <row r="2657" spans="4:6" x14ac:dyDescent="0.25">
      <c r="D2657">
        <f t="shared" si="154"/>
        <v>2654</v>
      </c>
      <c r="E2657" s="187">
        <f t="shared" si="155"/>
        <v>120000</v>
      </c>
      <c r="F2657" s="187">
        <f t="shared" si="156"/>
        <v>2.3579477847057541E-84</v>
      </c>
    </row>
    <row r="2658" spans="4:6" x14ac:dyDescent="0.25">
      <c r="D2658">
        <f t="shared" si="154"/>
        <v>2655</v>
      </c>
      <c r="E2658" s="187">
        <f t="shared" si="155"/>
        <v>120000</v>
      </c>
      <c r="F2658" s="187">
        <f t="shared" si="156"/>
        <v>2.1832849858386609E-84</v>
      </c>
    </row>
    <row r="2659" spans="4:6" x14ac:dyDescent="0.25">
      <c r="D2659">
        <f t="shared" si="154"/>
        <v>2656</v>
      </c>
      <c r="E2659" s="187">
        <f t="shared" si="155"/>
        <v>120000</v>
      </c>
      <c r="F2659" s="187">
        <f t="shared" si="156"/>
        <v>2.0215601720728342E-84</v>
      </c>
    </row>
    <row r="2660" spans="4:6" x14ac:dyDescent="0.25">
      <c r="D2660">
        <f t="shared" si="154"/>
        <v>2657</v>
      </c>
      <c r="E2660" s="187">
        <f t="shared" si="155"/>
        <v>120000</v>
      </c>
      <c r="F2660" s="187">
        <f t="shared" si="156"/>
        <v>1.8718149741415134E-84</v>
      </c>
    </row>
    <row r="2661" spans="4:6" x14ac:dyDescent="0.25">
      <c r="D2661">
        <f t="shared" si="154"/>
        <v>2658</v>
      </c>
      <c r="E2661" s="187">
        <f t="shared" si="155"/>
        <v>120000</v>
      </c>
      <c r="F2661" s="187">
        <f t="shared" si="156"/>
        <v>1.7331620130939936E-84</v>
      </c>
    </row>
    <row r="2662" spans="4:6" x14ac:dyDescent="0.25">
      <c r="D2662">
        <f t="shared" ref="D2662:D2668" si="157">+D2661+1</f>
        <v>2659</v>
      </c>
      <c r="E2662" s="187">
        <f t="shared" si="155"/>
        <v>120000</v>
      </c>
      <c r="F2662" s="187">
        <f t="shared" si="156"/>
        <v>1.6047796417536977E-84</v>
      </c>
    </row>
    <row r="2663" spans="4:6" x14ac:dyDescent="0.25">
      <c r="D2663">
        <f t="shared" si="157"/>
        <v>2660</v>
      </c>
      <c r="E2663" s="187">
        <f t="shared" si="155"/>
        <v>120000</v>
      </c>
      <c r="F2663" s="187">
        <f t="shared" si="156"/>
        <v>1.485907075697868E-84</v>
      </c>
    </row>
    <row r="2664" spans="4:6" x14ac:dyDescent="0.25">
      <c r="D2664">
        <f t="shared" si="157"/>
        <v>2661</v>
      </c>
      <c r="E2664" s="187">
        <f t="shared" si="155"/>
        <v>120000</v>
      </c>
      <c r="F2664" s="187">
        <f t="shared" si="156"/>
        <v>1.3758398849054334E-84</v>
      </c>
    </row>
    <row r="2665" spans="4:6" x14ac:dyDescent="0.25">
      <c r="D2665">
        <f t="shared" si="157"/>
        <v>2662</v>
      </c>
      <c r="E2665" s="187">
        <f t="shared" si="155"/>
        <v>120000</v>
      </c>
      <c r="F2665" s="187">
        <f t="shared" si="156"/>
        <v>1.2739258193568827E-84</v>
      </c>
    </row>
    <row r="2666" spans="4:6" x14ac:dyDescent="0.25">
      <c r="D2666">
        <f t="shared" si="157"/>
        <v>2663</v>
      </c>
      <c r="E2666" s="187">
        <f t="shared" si="155"/>
        <v>120000</v>
      </c>
      <c r="F2666" s="187">
        <f t="shared" si="156"/>
        <v>1.1795609438489653E-84</v>
      </c>
    </row>
    <row r="2667" spans="4:6" x14ac:dyDescent="0.25">
      <c r="D2667">
        <f t="shared" si="157"/>
        <v>2664</v>
      </c>
      <c r="E2667" s="187">
        <f t="shared" si="155"/>
        <v>120000</v>
      </c>
      <c r="F2667" s="187">
        <f t="shared" si="156"/>
        <v>1.0921860591194125E-84</v>
      </c>
    </row>
    <row r="2668" spans="4:6" x14ac:dyDescent="0.25">
      <c r="D2668">
        <f t="shared" si="157"/>
        <v>2665</v>
      </c>
      <c r="E2668" s="187">
        <f t="shared" si="155"/>
        <v>120000</v>
      </c>
      <c r="F2668" s="187">
        <f t="shared" si="156"/>
        <v>1.0112833880735299E-84</v>
      </c>
    </row>
    <row r="2669" spans="4:6" x14ac:dyDescent="0.25">
      <c r="D2669">
        <f>+D2668+1</f>
        <v>2666</v>
      </c>
      <c r="E2669" s="187">
        <f t="shared" si="155"/>
        <v>120000</v>
      </c>
      <c r="F2669" s="187">
        <f t="shared" si="156"/>
        <v>9.3637350747549078E-85</v>
      </c>
    </row>
    <row r="2670" spans="4:6" x14ac:dyDescent="0.25">
      <c r="D2670">
        <f t="shared" ref="D2670:D2733" si="158">+D2669+1</f>
        <v>2667</v>
      </c>
      <c r="E2670" s="187">
        <f t="shared" si="155"/>
        <v>120000</v>
      </c>
      <c r="F2670" s="187">
        <f t="shared" si="156"/>
        <v>8.6701250692175053E-85</v>
      </c>
    </row>
    <row r="2671" spans="4:6" x14ac:dyDescent="0.25">
      <c r="D2671">
        <f t="shared" si="158"/>
        <v>2668</v>
      </c>
      <c r="E2671" s="187">
        <f t="shared" si="155"/>
        <v>120000</v>
      </c>
      <c r="F2671" s="187">
        <f t="shared" si="156"/>
        <v>8.0278935826088009E-85</v>
      </c>
    </row>
    <row r="2672" spans="4:6" x14ac:dyDescent="0.25">
      <c r="D2672">
        <f t="shared" si="158"/>
        <v>2669</v>
      </c>
      <c r="E2672" s="187">
        <f t="shared" si="155"/>
        <v>120000</v>
      </c>
      <c r="F2672" s="187">
        <f t="shared" si="156"/>
        <v>7.4332347987118536E-85</v>
      </c>
    </row>
    <row r="2673" spans="4:6" x14ac:dyDescent="0.25">
      <c r="D2673">
        <f t="shared" si="158"/>
        <v>2670</v>
      </c>
      <c r="E2673" s="187">
        <f t="shared" si="155"/>
        <v>120000</v>
      </c>
      <c r="F2673" s="187">
        <f t="shared" si="156"/>
        <v>6.8826248136220849E-85</v>
      </c>
    </row>
    <row r="2674" spans="4:6" x14ac:dyDescent="0.25">
      <c r="D2674">
        <f t="shared" si="158"/>
        <v>2671</v>
      </c>
      <c r="E2674" s="187">
        <f t="shared" si="155"/>
        <v>120000</v>
      </c>
      <c r="F2674" s="187">
        <f t="shared" si="156"/>
        <v>6.3728007533537813E-85</v>
      </c>
    </row>
    <row r="2675" spans="4:6" x14ac:dyDescent="0.25">
      <c r="D2675">
        <f t="shared" si="158"/>
        <v>2672</v>
      </c>
      <c r="E2675" s="187">
        <f t="shared" si="155"/>
        <v>120000</v>
      </c>
      <c r="F2675" s="187">
        <f t="shared" si="156"/>
        <v>5.9007414382905385E-85</v>
      </c>
    </row>
    <row r="2676" spans="4:6" x14ac:dyDescent="0.25">
      <c r="D2676">
        <f t="shared" si="158"/>
        <v>2673</v>
      </c>
      <c r="E2676" s="187">
        <f t="shared" si="155"/>
        <v>120000</v>
      </c>
      <c r="F2676" s="187">
        <f t="shared" si="156"/>
        <v>5.4636494798986473E-85</v>
      </c>
    </row>
    <row r="2677" spans="4:6" x14ac:dyDescent="0.25">
      <c r="D2677">
        <f t="shared" si="158"/>
        <v>2674</v>
      </c>
      <c r="E2677" s="187">
        <f t="shared" si="155"/>
        <v>120000</v>
      </c>
      <c r="F2677" s="187">
        <f t="shared" si="156"/>
        <v>5.0589347036098575E-85</v>
      </c>
    </row>
    <row r="2678" spans="4:6" x14ac:dyDescent="0.25">
      <c r="D2678">
        <f t="shared" si="158"/>
        <v>2675</v>
      </c>
      <c r="E2678" s="187">
        <f t="shared" si="155"/>
        <v>120000</v>
      </c>
      <c r="F2678" s="187">
        <f t="shared" si="156"/>
        <v>4.6841987996387561E-85</v>
      </c>
    </row>
    <row r="2679" spans="4:6" x14ac:dyDescent="0.25">
      <c r="D2679">
        <f t="shared" si="158"/>
        <v>2676</v>
      </c>
      <c r="E2679" s="187">
        <f t="shared" si="155"/>
        <v>120000</v>
      </c>
      <c r="F2679" s="187">
        <f t="shared" si="156"/>
        <v>4.337221110776627E-85</v>
      </c>
    </row>
    <row r="2680" spans="4:6" x14ac:dyDescent="0.25">
      <c r="D2680">
        <f t="shared" si="158"/>
        <v>2677</v>
      </c>
      <c r="E2680" s="187">
        <f t="shared" si="155"/>
        <v>120000</v>
      </c>
      <c r="F2680" s="187">
        <f t="shared" si="156"/>
        <v>4.015945472941321E-85</v>
      </c>
    </row>
    <row r="2681" spans="4:6" x14ac:dyDescent="0.25">
      <c r="D2681">
        <f t="shared" si="158"/>
        <v>2678</v>
      </c>
      <c r="E2681" s="187">
        <f t="shared" si="155"/>
        <v>120000</v>
      </c>
      <c r="F2681" s="187">
        <f t="shared" si="156"/>
        <v>3.7184680305012229E-85</v>
      </c>
    </row>
    <row r="2682" spans="4:6" x14ac:dyDescent="0.25">
      <c r="D2682">
        <f t="shared" si="158"/>
        <v>2679</v>
      </c>
      <c r="E2682" s="187">
        <f t="shared" si="155"/>
        <v>120000</v>
      </c>
      <c r="F2682" s="187">
        <f t="shared" si="156"/>
        <v>3.4430259541677986E-85</v>
      </c>
    </row>
    <row r="2683" spans="4:6" x14ac:dyDescent="0.25">
      <c r="D2683">
        <f t="shared" si="158"/>
        <v>2680</v>
      </c>
      <c r="E2683" s="187">
        <f t="shared" si="155"/>
        <v>120000</v>
      </c>
      <c r="F2683" s="187">
        <f t="shared" si="156"/>
        <v>3.1879869945998133E-85</v>
      </c>
    </row>
    <row r="2684" spans="4:6" x14ac:dyDescent="0.25">
      <c r="D2684">
        <f t="shared" si="158"/>
        <v>2681</v>
      </c>
      <c r="E2684" s="187">
        <f t="shared" si="155"/>
        <v>120000</v>
      </c>
      <c r="F2684" s="187">
        <f t="shared" si="156"/>
        <v>2.951839809814642E-85</v>
      </c>
    </row>
    <row r="2685" spans="4:6" x14ac:dyDescent="0.25">
      <c r="D2685">
        <f t="shared" si="158"/>
        <v>2682</v>
      </c>
      <c r="E2685" s="187">
        <f t="shared" si="155"/>
        <v>120000</v>
      </c>
      <c r="F2685" s="187">
        <f t="shared" si="156"/>
        <v>2.7331850090876309E-85</v>
      </c>
    </row>
    <row r="2686" spans="4:6" x14ac:dyDescent="0.25">
      <c r="D2686">
        <f t="shared" si="158"/>
        <v>2683</v>
      </c>
      <c r="E2686" s="187">
        <f t="shared" si="155"/>
        <v>120000</v>
      </c>
      <c r="F2686" s="187">
        <f t="shared" si="156"/>
        <v>2.5307268602663253E-85</v>
      </c>
    </row>
    <row r="2687" spans="4:6" x14ac:dyDescent="0.25">
      <c r="D2687">
        <f>+D2686+1</f>
        <v>2684</v>
      </c>
      <c r="E2687" s="187">
        <f t="shared" si="155"/>
        <v>120000</v>
      </c>
      <c r="F2687" s="187">
        <f t="shared" si="156"/>
        <v>2.3432656113577086E-85</v>
      </c>
    </row>
    <row r="2688" spans="4:6" x14ac:dyDescent="0.25">
      <c r="D2688">
        <f t="shared" si="158"/>
        <v>2685</v>
      </c>
      <c r="E2688" s="187">
        <f t="shared" si="155"/>
        <v>120000</v>
      </c>
      <c r="F2688" s="187">
        <f t="shared" si="156"/>
        <v>2.1696903808867669E-85</v>
      </c>
    </row>
    <row r="2689" spans="4:6" x14ac:dyDescent="0.25">
      <c r="D2689">
        <f t="shared" si="158"/>
        <v>2686</v>
      </c>
      <c r="E2689" s="187">
        <f t="shared" si="155"/>
        <v>120000</v>
      </c>
      <c r="F2689" s="187">
        <f t="shared" si="156"/>
        <v>2.0089725748951546E-85</v>
      </c>
    </row>
    <row r="2690" spans="4:6" x14ac:dyDescent="0.25">
      <c r="D2690">
        <f t="shared" si="158"/>
        <v>2687</v>
      </c>
      <c r="E2690" s="187">
        <f t="shared" si="155"/>
        <v>120000</v>
      </c>
      <c r="F2690" s="187">
        <f t="shared" si="156"/>
        <v>1.860159791569587E-85</v>
      </c>
    </row>
    <row r="2691" spans="4:6" x14ac:dyDescent="0.25">
      <c r="D2691">
        <f t="shared" si="158"/>
        <v>2688</v>
      </c>
      <c r="E2691" s="187">
        <f t="shared" si="155"/>
        <v>120000</v>
      </c>
      <c r="F2691" s="187">
        <f t="shared" si="156"/>
        <v>1.7223701773792471E-85</v>
      </c>
    </row>
    <row r="2692" spans="4:6" x14ac:dyDescent="0.25">
      <c r="D2692">
        <f t="shared" si="158"/>
        <v>2689</v>
      </c>
      <c r="E2692" s="187">
        <f t="shared" si="155"/>
        <v>120000</v>
      </c>
      <c r="F2692" s="187">
        <f t="shared" si="156"/>
        <v>1.5947872012770806E-85</v>
      </c>
    </row>
    <row r="2693" spans="4:6" x14ac:dyDescent="0.25">
      <c r="D2693">
        <f t="shared" si="158"/>
        <v>2690</v>
      </c>
      <c r="E2693" s="187">
        <f t="shared" si="155"/>
        <v>120000</v>
      </c>
      <c r="F2693" s="187">
        <f t="shared" si="156"/>
        <v>1.4766548159972971E-85</v>
      </c>
    </row>
    <row r="2694" spans="4:6" x14ac:dyDescent="0.25">
      <c r="D2694">
        <f t="shared" si="158"/>
        <v>2691</v>
      </c>
      <c r="E2694" s="187">
        <f t="shared" ref="E2694:E2757" si="159">+E2693</f>
        <v>120000</v>
      </c>
      <c r="F2694" s="187">
        <f t="shared" ref="F2694:F2757" si="160">E2694/(1+$B$5)^D2694</f>
        <v>1.3672729777752749E-85</v>
      </c>
    </row>
    <row r="2695" spans="4:6" x14ac:dyDescent="0.25">
      <c r="D2695">
        <f t="shared" si="158"/>
        <v>2692</v>
      </c>
      <c r="E2695" s="187">
        <f t="shared" si="159"/>
        <v>120000</v>
      </c>
      <c r="F2695" s="187">
        <f t="shared" si="160"/>
        <v>1.2659934979400692E-85</v>
      </c>
    </row>
    <row r="2696" spans="4:6" x14ac:dyDescent="0.25">
      <c r="D2696">
        <f t="shared" si="158"/>
        <v>2693</v>
      </c>
      <c r="E2696" s="187">
        <f t="shared" si="159"/>
        <v>120000</v>
      </c>
      <c r="F2696" s="187">
        <f t="shared" si="160"/>
        <v>1.1722162017963602E-85</v>
      </c>
    </row>
    <row r="2697" spans="4:6" x14ac:dyDescent="0.25">
      <c r="D2697">
        <f t="shared" si="158"/>
        <v>2694</v>
      </c>
      <c r="E2697" s="187">
        <f t="shared" si="159"/>
        <v>120000</v>
      </c>
      <c r="F2697" s="187">
        <f t="shared" si="160"/>
        <v>1.0853853720336667E-85</v>
      </c>
    </row>
    <row r="2698" spans="4:6" x14ac:dyDescent="0.25">
      <c r="D2698">
        <f t="shared" si="158"/>
        <v>2695</v>
      </c>
      <c r="E2698" s="187">
        <f t="shared" si="159"/>
        <v>120000</v>
      </c>
      <c r="F2698" s="187">
        <f t="shared" si="160"/>
        <v>1.0049864555867284E-85</v>
      </c>
    </row>
    <row r="2699" spans="4:6" x14ac:dyDescent="0.25">
      <c r="D2699">
        <f t="shared" si="158"/>
        <v>2696</v>
      </c>
      <c r="E2699" s="187">
        <f t="shared" si="159"/>
        <v>120000</v>
      </c>
      <c r="F2699" s="187">
        <f t="shared" si="160"/>
        <v>9.3054301443215611E-86</v>
      </c>
    </row>
    <row r="2700" spans="4:6" x14ac:dyDescent="0.25">
      <c r="D2700">
        <f t="shared" si="158"/>
        <v>2697</v>
      </c>
      <c r="E2700" s="187">
        <f t="shared" si="159"/>
        <v>120000</v>
      </c>
      <c r="F2700" s="187">
        <f t="shared" si="160"/>
        <v>8.6161390225199631E-86</v>
      </c>
    </row>
    <row r="2701" spans="4:6" x14ac:dyDescent="0.25">
      <c r="D2701">
        <f t="shared" si="158"/>
        <v>2698</v>
      </c>
      <c r="E2701" s="187">
        <f t="shared" si="159"/>
        <v>120000</v>
      </c>
      <c r="F2701" s="187">
        <f t="shared" si="160"/>
        <v>7.9779065023332979E-86</v>
      </c>
    </row>
    <row r="2702" spans="4:6" x14ac:dyDescent="0.25">
      <c r="D2702">
        <f t="shared" si="158"/>
        <v>2699</v>
      </c>
      <c r="E2702" s="187">
        <f t="shared" si="159"/>
        <v>120000</v>
      </c>
      <c r="F2702" s="187">
        <f t="shared" si="160"/>
        <v>7.3869504651234252E-86</v>
      </c>
    </row>
    <row r="2703" spans="4:6" x14ac:dyDescent="0.25">
      <c r="D2703">
        <f t="shared" si="158"/>
        <v>2700</v>
      </c>
      <c r="E2703" s="187">
        <f t="shared" si="159"/>
        <v>120000</v>
      </c>
      <c r="F2703" s="187">
        <f t="shared" si="160"/>
        <v>6.8397689491883562E-86</v>
      </c>
    </row>
    <row r="2704" spans="4:6" x14ac:dyDescent="0.25">
      <c r="D2704">
        <f t="shared" si="158"/>
        <v>2701</v>
      </c>
      <c r="E2704" s="187">
        <f t="shared" si="159"/>
        <v>120000</v>
      </c>
      <c r="F2704" s="187">
        <f t="shared" si="160"/>
        <v>6.3331193973966253E-86</v>
      </c>
    </row>
    <row r="2705" spans="4:6" x14ac:dyDescent="0.25">
      <c r="D2705">
        <f>+D2704+1</f>
        <v>2702</v>
      </c>
      <c r="E2705" s="187">
        <f t="shared" si="159"/>
        <v>120000</v>
      </c>
      <c r="F2705" s="187">
        <f t="shared" si="160"/>
        <v>5.8639994420339113E-86</v>
      </c>
    </row>
    <row r="2706" spans="4:6" x14ac:dyDescent="0.25">
      <c r="D2706">
        <f t="shared" si="158"/>
        <v>2703</v>
      </c>
      <c r="E2706" s="187">
        <f t="shared" si="159"/>
        <v>120000</v>
      </c>
      <c r="F2706" s="187">
        <f t="shared" si="160"/>
        <v>5.4296291129943615E-86</v>
      </c>
    </row>
    <row r="2707" spans="4:6" x14ac:dyDescent="0.25">
      <c r="D2707">
        <f t="shared" si="158"/>
        <v>2704</v>
      </c>
      <c r="E2707" s="187">
        <f t="shared" si="159"/>
        <v>120000</v>
      </c>
      <c r="F2707" s="187">
        <f t="shared" si="160"/>
        <v>5.0274343638836688E-86</v>
      </c>
    </row>
    <row r="2708" spans="4:6" x14ac:dyDescent="0.25">
      <c r="D2708">
        <f t="shared" si="158"/>
        <v>2705</v>
      </c>
      <c r="E2708" s="187">
        <f t="shared" si="159"/>
        <v>120000</v>
      </c>
      <c r="F2708" s="187">
        <f t="shared" si="160"/>
        <v>4.6550318184108045E-86</v>
      </c>
    </row>
    <row r="2709" spans="4:6" x14ac:dyDescent="0.25">
      <c r="D2709">
        <f t="shared" si="158"/>
        <v>2706</v>
      </c>
      <c r="E2709" s="187">
        <f t="shared" si="159"/>
        <v>120000</v>
      </c>
      <c r="F2709" s="187">
        <f t="shared" si="160"/>
        <v>4.3102146466766699E-86</v>
      </c>
    </row>
    <row r="2710" spans="4:6" x14ac:dyDescent="0.25">
      <c r="D2710">
        <f t="shared" si="158"/>
        <v>2707</v>
      </c>
      <c r="E2710" s="187">
        <f t="shared" si="159"/>
        <v>120000</v>
      </c>
      <c r="F2710" s="187">
        <f t="shared" si="160"/>
        <v>3.9909394876635829E-86</v>
      </c>
    </row>
    <row r="2711" spans="4:6" x14ac:dyDescent="0.25">
      <c r="D2711">
        <f t="shared" si="158"/>
        <v>2708</v>
      </c>
      <c r="E2711" s="187">
        <f t="shared" si="159"/>
        <v>120000</v>
      </c>
      <c r="F2711" s="187">
        <f t="shared" si="160"/>
        <v>3.6953143404292434E-86</v>
      </c>
    </row>
    <row r="2712" spans="4:6" x14ac:dyDescent="0.25">
      <c r="D2712">
        <f t="shared" si="158"/>
        <v>2709</v>
      </c>
      <c r="E2712" s="187">
        <f t="shared" si="159"/>
        <v>120000</v>
      </c>
      <c r="F2712" s="187">
        <f t="shared" si="160"/>
        <v>3.4215873522492996E-86</v>
      </c>
    </row>
    <row r="2713" spans="4:6" x14ac:dyDescent="0.25">
      <c r="D2713">
        <f t="shared" si="158"/>
        <v>2710</v>
      </c>
      <c r="E2713" s="187">
        <f t="shared" si="159"/>
        <v>120000</v>
      </c>
      <c r="F2713" s="187">
        <f t="shared" si="160"/>
        <v>3.1681364372678693E-86</v>
      </c>
    </row>
    <row r="2714" spans="4:6" x14ac:dyDescent="0.25">
      <c r="D2714">
        <f t="shared" si="158"/>
        <v>2711</v>
      </c>
      <c r="E2714" s="187">
        <f t="shared" si="159"/>
        <v>120000</v>
      </c>
      <c r="F2714" s="187">
        <f t="shared" si="160"/>
        <v>2.9334596641369162E-86</v>
      </c>
    </row>
    <row r="2715" spans="4:6" x14ac:dyDescent="0.25">
      <c r="D2715">
        <f t="shared" si="158"/>
        <v>2712</v>
      </c>
      <c r="E2715" s="187">
        <f t="shared" si="159"/>
        <v>120000</v>
      </c>
      <c r="F2715" s="187">
        <f t="shared" si="160"/>
        <v>2.7161663556823301E-86</v>
      </c>
    </row>
    <row r="2716" spans="4:6" x14ac:dyDescent="0.25">
      <c r="D2716">
        <f t="shared" si="158"/>
        <v>2713</v>
      </c>
      <c r="E2716" s="187">
        <f t="shared" si="159"/>
        <v>120000</v>
      </c>
      <c r="F2716" s="187">
        <f t="shared" si="160"/>
        <v>2.5149688478540085E-86</v>
      </c>
    </row>
    <row r="2717" spans="4:6" x14ac:dyDescent="0.25">
      <c r="D2717">
        <f t="shared" si="158"/>
        <v>2714</v>
      </c>
      <c r="E2717" s="187">
        <f t="shared" si="159"/>
        <v>120000</v>
      </c>
      <c r="F2717" s="187">
        <f t="shared" si="160"/>
        <v>2.3286748591240827E-86</v>
      </c>
    </row>
    <row r="2718" spans="4:6" x14ac:dyDescent="0.25">
      <c r="D2718">
        <f t="shared" si="158"/>
        <v>2715</v>
      </c>
      <c r="E2718" s="187">
        <f t="shared" si="159"/>
        <v>120000</v>
      </c>
      <c r="F2718" s="187">
        <f t="shared" si="160"/>
        <v>2.1561804251148911E-86</v>
      </c>
    </row>
    <row r="2719" spans="4:6" x14ac:dyDescent="0.25">
      <c r="D2719">
        <f t="shared" si="158"/>
        <v>2716</v>
      </c>
      <c r="E2719" s="187">
        <f t="shared" si="159"/>
        <v>120000</v>
      </c>
      <c r="F2719" s="187">
        <f t="shared" si="160"/>
        <v>1.9964633565878619E-86</v>
      </c>
    </row>
    <row r="2720" spans="4:6" x14ac:dyDescent="0.25">
      <c r="D2720">
        <f t="shared" si="158"/>
        <v>2717</v>
      </c>
      <c r="E2720" s="187">
        <f t="shared" si="159"/>
        <v>120000</v>
      </c>
      <c r="F2720" s="187">
        <f t="shared" si="160"/>
        <v>1.8485771820257982E-86</v>
      </c>
    </row>
    <row r="2721" spans="4:6" x14ac:dyDescent="0.25">
      <c r="D2721">
        <f t="shared" si="158"/>
        <v>2718</v>
      </c>
      <c r="E2721" s="187">
        <f t="shared" si="159"/>
        <v>120000</v>
      </c>
      <c r="F2721" s="187">
        <f t="shared" si="160"/>
        <v>1.7116455389127755E-86</v>
      </c>
    </row>
    <row r="2722" spans="4:6" x14ac:dyDescent="0.25">
      <c r="D2722">
        <f t="shared" si="158"/>
        <v>2719</v>
      </c>
      <c r="E2722" s="187">
        <f t="shared" si="159"/>
        <v>120000</v>
      </c>
      <c r="F2722" s="187">
        <f t="shared" si="160"/>
        <v>1.584856980474792E-86</v>
      </c>
    </row>
    <row r="2723" spans="4:6" x14ac:dyDescent="0.25">
      <c r="D2723">
        <f>+D2722+1</f>
        <v>2720</v>
      </c>
      <c r="E2723" s="187">
        <f t="shared" si="159"/>
        <v>120000</v>
      </c>
      <c r="F2723" s="187">
        <f t="shared" si="160"/>
        <v>1.4674601671062892E-86</v>
      </c>
    </row>
    <row r="2724" spans="4:6" x14ac:dyDescent="0.25">
      <c r="D2724">
        <f t="shared" si="158"/>
        <v>2721</v>
      </c>
      <c r="E2724" s="187">
        <f t="shared" si="159"/>
        <v>120000</v>
      </c>
      <c r="F2724" s="187">
        <f t="shared" si="160"/>
        <v>1.3587594139873047E-86</v>
      </c>
    </row>
    <row r="2725" spans="4:6" x14ac:dyDescent="0.25">
      <c r="D2725">
        <f t="shared" si="158"/>
        <v>2722</v>
      </c>
      <c r="E2725" s="187">
        <f t="shared" si="159"/>
        <v>120000</v>
      </c>
      <c r="F2725" s="187">
        <f t="shared" si="160"/>
        <v>1.2581105685067636E-86</v>
      </c>
    </row>
    <row r="2726" spans="4:6" x14ac:dyDescent="0.25">
      <c r="D2726">
        <f t="shared" si="158"/>
        <v>2723</v>
      </c>
      <c r="E2726" s="187">
        <f t="shared" si="159"/>
        <v>120000</v>
      </c>
      <c r="F2726" s="187">
        <f t="shared" si="160"/>
        <v>1.1649171930618179E-86</v>
      </c>
    </row>
    <row r="2727" spans="4:6" x14ac:dyDescent="0.25">
      <c r="D2727">
        <f t="shared" si="158"/>
        <v>2724</v>
      </c>
      <c r="E2727" s="187">
        <f t="shared" si="159"/>
        <v>120000</v>
      </c>
      <c r="F2727" s="187">
        <f t="shared" si="160"/>
        <v>1.0786270306127942E-86</v>
      </c>
    </row>
    <row r="2728" spans="4:6" x14ac:dyDescent="0.25">
      <c r="D2728">
        <f t="shared" si="158"/>
        <v>2725</v>
      </c>
      <c r="E2728" s="187">
        <f t="shared" si="159"/>
        <v>120000</v>
      </c>
      <c r="F2728" s="187">
        <f t="shared" si="160"/>
        <v>9.9872873204888373E-87</v>
      </c>
    </row>
    <row r="2729" spans="4:6" x14ac:dyDescent="0.25">
      <c r="D2729">
        <f t="shared" si="158"/>
        <v>2726</v>
      </c>
      <c r="E2729" s="187">
        <f t="shared" si="159"/>
        <v>120000</v>
      </c>
      <c r="F2729" s="187">
        <f t="shared" si="160"/>
        <v>9.2474882597118836E-87</v>
      </c>
    </row>
    <row r="2730" spans="4:6" x14ac:dyDescent="0.25">
      <c r="D2730">
        <f t="shared" si="158"/>
        <v>2727</v>
      </c>
      <c r="E2730" s="187">
        <f t="shared" si="159"/>
        <v>120000</v>
      </c>
      <c r="F2730" s="187">
        <f t="shared" si="160"/>
        <v>8.5624891293628555E-87</v>
      </c>
    </row>
    <row r="2731" spans="4:6" x14ac:dyDescent="0.25">
      <c r="D2731">
        <f t="shared" si="158"/>
        <v>2728</v>
      </c>
      <c r="E2731" s="187">
        <f t="shared" si="159"/>
        <v>120000</v>
      </c>
      <c r="F2731" s="187">
        <f t="shared" si="160"/>
        <v>7.9282306753359768E-87</v>
      </c>
    </row>
    <row r="2732" spans="4:6" x14ac:dyDescent="0.25">
      <c r="D2732">
        <f t="shared" si="158"/>
        <v>2729</v>
      </c>
      <c r="E2732" s="187">
        <f t="shared" si="159"/>
        <v>120000</v>
      </c>
      <c r="F2732" s="187">
        <f t="shared" si="160"/>
        <v>7.3409543290147933E-87</v>
      </c>
    </row>
    <row r="2733" spans="4:6" x14ac:dyDescent="0.25">
      <c r="D2733">
        <f t="shared" si="158"/>
        <v>2730</v>
      </c>
      <c r="E2733" s="187">
        <f t="shared" si="159"/>
        <v>120000</v>
      </c>
      <c r="F2733" s="187">
        <f t="shared" si="160"/>
        <v>6.7971799342729569E-87</v>
      </c>
    </row>
    <row r="2734" spans="4:6" x14ac:dyDescent="0.25">
      <c r="D2734">
        <f t="shared" ref="D2734:D2740" si="161">+D2733+1</f>
        <v>2731</v>
      </c>
      <c r="E2734" s="187">
        <f t="shared" si="159"/>
        <v>120000</v>
      </c>
      <c r="F2734" s="187">
        <f t="shared" si="160"/>
        <v>6.2936851243268124E-87</v>
      </c>
    </row>
    <row r="2735" spans="4:6" x14ac:dyDescent="0.25">
      <c r="D2735">
        <f t="shared" si="161"/>
        <v>2732</v>
      </c>
      <c r="E2735" s="187">
        <f t="shared" si="159"/>
        <v>120000</v>
      </c>
      <c r="F2735" s="187">
        <f t="shared" si="160"/>
        <v>5.827486226228529E-87</v>
      </c>
    </row>
    <row r="2736" spans="4:6" x14ac:dyDescent="0.25">
      <c r="D2736">
        <f t="shared" si="161"/>
        <v>2733</v>
      </c>
      <c r="E2736" s="187">
        <f t="shared" si="159"/>
        <v>120000</v>
      </c>
      <c r="F2736" s="187">
        <f t="shared" si="160"/>
        <v>5.3958205798412301E-87</v>
      </c>
    </row>
    <row r="2737" spans="4:6" x14ac:dyDescent="0.25">
      <c r="D2737">
        <f t="shared" si="161"/>
        <v>2734</v>
      </c>
      <c r="E2737" s="187">
        <f t="shared" si="159"/>
        <v>120000</v>
      </c>
      <c r="F2737" s="187">
        <f t="shared" si="160"/>
        <v>4.9961301665196574E-87</v>
      </c>
    </row>
    <row r="2738" spans="4:6" x14ac:dyDescent="0.25">
      <c r="D2738">
        <f t="shared" si="161"/>
        <v>2735</v>
      </c>
      <c r="E2738" s="187">
        <f t="shared" si="159"/>
        <v>120000</v>
      </c>
      <c r="F2738" s="187">
        <f t="shared" si="160"/>
        <v>4.6260464504811636E-87</v>
      </c>
    </row>
    <row r="2739" spans="4:6" x14ac:dyDescent="0.25">
      <c r="D2739">
        <f t="shared" si="161"/>
        <v>2736</v>
      </c>
      <c r="E2739" s="187">
        <f t="shared" si="159"/>
        <v>120000</v>
      </c>
      <c r="F2739" s="187">
        <f t="shared" si="160"/>
        <v>4.2833763430381147E-87</v>
      </c>
    </row>
    <row r="2740" spans="4:6" x14ac:dyDescent="0.25">
      <c r="D2740">
        <f t="shared" si="161"/>
        <v>2737</v>
      </c>
      <c r="E2740" s="187">
        <f t="shared" si="159"/>
        <v>120000</v>
      </c>
      <c r="F2740" s="187">
        <f t="shared" si="160"/>
        <v>3.9660892065167722E-87</v>
      </c>
    </row>
    <row r="2741" spans="4:6" x14ac:dyDescent="0.25">
      <c r="D2741">
        <f>+D2740+1</f>
        <v>2738</v>
      </c>
      <c r="E2741" s="187">
        <f t="shared" si="159"/>
        <v>120000</v>
      </c>
      <c r="F2741" s="187">
        <f t="shared" si="160"/>
        <v>3.6723048208488634E-87</v>
      </c>
    </row>
    <row r="2742" spans="4:6" x14ac:dyDescent="0.25">
      <c r="D2742">
        <f t="shared" ref="D2742:D2805" si="162">+D2741+1</f>
        <v>2739</v>
      </c>
      <c r="E2742" s="187">
        <f t="shared" si="159"/>
        <v>120000</v>
      </c>
      <c r="F2742" s="187">
        <f t="shared" si="160"/>
        <v>3.4002822415267246E-87</v>
      </c>
    </row>
    <row r="2743" spans="4:6" x14ac:dyDescent="0.25">
      <c r="D2743">
        <f t="shared" si="162"/>
        <v>2740</v>
      </c>
      <c r="E2743" s="187">
        <f t="shared" si="159"/>
        <v>120000</v>
      </c>
      <c r="F2743" s="187">
        <f t="shared" si="160"/>
        <v>3.1484094828951158E-87</v>
      </c>
    </row>
    <row r="2744" spans="4:6" x14ac:dyDescent="0.25">
      <c r="D2744">
        <f t="shared" si="162"/>
        <v>2741</v>
      </c>
      <c r="E2744" s="187">
        <f t="shared" si="159"/>
        <v>120000</v>
      </c>
      <c r="F2744" s="187">
        <f t="shared" si="160"/>
        <v>2.9151939656436257E-87</v>
      </c>
    </row>
    <row r="2745" spans="4:6" x14ac:dyDescent="0.25">
      <c r="D2745">
        <f t="shared" si="162"/>
        <v>2742</v>
      </c>
      <c r="E2745" s="187">
        <f t="shared" si="159"/>
        <v>120000</v>
      </c>
      <c r="F2745" s="187">
        <f t="shared" si="160"/>
        <v>2.6992536718922456E-87</v>
      </c>
    </row>
    <row r="2746" spans="4:6" x14ac:dyDescent="0.25">
      <c r="D2746">
        <f t="shared" si="162"/>
        <v>2743</v>
      </c>
      <c r="E2746" s="187">
        <f t="shared" si="159"/>
        <v>120000</v>
      </c>
      <c r="F2746" s="187">
        <f t="shared" si="160"/>
        <v>2.4993089554557831E-87</v>
      </c>
    </row>
    <row r="2747" spans="4:6" x14ac:dyDescent="0.25">
      <c r="D2747">
        <f t="shared" si="162"/>
        <v>2744</v>
      </c>
      <c r="E2747" s="187">
        <f t="shared" si="159"/>
        <v>120000</v>
      </c>
      <c r="F2747" s="187">
        <f t="shared" si="160"/>
        <v>2.3141749587553549E-87</v>
      </c>
    </row>
    <row r="2748" spans="4:6" x14ac:dyDescent="0.25">
      <c r="D2748">
        <f t="shared" si="162"/>
        <v>2745</v>
      </c>
      <c r="E2748" s="187">
        <f t="shared" si="159"/>
        <v>120000</v>
      </c>
      <c r="F2748" s="187">
        <f t="shared" si="160"/>
        <v>2.1427545914401424E-87</v>
      </c>
    </row>
    <row r="2749" spans="4:6" x14ac:dyDescent="0.25">
      <c r="D2749">
        <f t="shared" si="162"/>
        <v>2746</v>
      </c>
      <c r="E2749" s="187">
        <f t="shared" si="159"/>
        <v>120000</v>
      </c>
      <c r="F2749" s="187">
        <f t="shared" si="160"/>
        <v>1.9840320291112431E-87</v>
      </c>
    </row>
    <row r="2750" spans="4:6" x14ac:dyDescent="0.25">
      <c r="D2750">
        <f t="shared" si="162"/>
        <v>2747</v>
      </c>
      <c r="E2750" s="187">
        <f t="shared" si="159"/>
        <v>120000</v>
      </c>
      <c r="F2750" s="187">
        <f t="shared" si="160"/>
        <v>1.8370666936215215E-87</v>
      </c>
    </row>
    <row r="2751" spans="4:6" x14ac:dyDescent="0.25">
      <c r="D2751">
        <f t="shared" si="162"/>
        <v>2748</v>
      </c>
      <c r="E2751" s="187">
        <f t="shared" si="159"/>
        <v>120000</v>
      </c>
      <c r="F2751" s="187">
        <f t="shared" si="160"/>
        <v>1.7009876792791867E-87</v>
      </c>
    </row>
    <row r="2752" spans="4:6" x14ac:dyDescent="0.25">
      <c r="D2752">
        <f t="shared" si="162"/>
        <v>2749</v>
      </c>
      <c r="E2752" s="187">
        <f t="shared" si="159"/>
        <v>120000</v>
      </c>
      <c r="F2752" s="187">
        <f t="shared" si="160"/>
        <v>1.5749885919251728E-87</v>
      </c>
    </row>
    <row r="2753" spans="4:6" x14ac:dyDescent="0.25">
      <c r="D2753">
        <f t="shared" si="162"/>
        <v>2750</v>
      </c>
      <c r="E2753" s="187">
        <f t="shared" si="159"/>
        <v>120000</v>
      </c>
      <c r="F2753" s="187">
        <f t="shared" si="160"/>
        <v>1.4583227703010855E-87</v>
      </c>
    </row>
    <row r="2754" spans="4:6" x14ac:dyDescent="0.25">
      <c r="D2754">
        <f t="shared" si="162"/>
        <v>2751</v>
      </c>
      <c r="E2754" s="187">
        <f t="shared" si="159"/>
        <v>120000</v>
      </c>
      <c r="F2754" s="187">
        <f t="shared" si="160"/>
        <v>1.3502988613898939E-87</v>
      </c>
    </row>
    <row r="2755" spans="4:6" x14ac:dyDescent="0.25">
      <c r="D2755">
        <f t="shared" si="162"/>
        <v>2752</v>
      </c>
      <c r="E2755" s="187">
        <f t="shared" si="159"/>
        <v>120000</v>
      </c>
      <c r="F2755" s="187">
        <f t="shared" si="160"/>
        <v>1.2502767235091612E-87</v>
      </c>
    </row>
    <row r="2756" spans="4:6" x14ac:dyDescent="0.25">
      <c r="D2756">
        <f t="shared" si="162"/>
        <v>2753</v>
      </c>
      <c r="E2756" s="187">
        <f t="shared" si="159"/>
        <v>120000</v>
      </c>
      <c r="F2756" s="187">
        <f t="shared" si="160"/>
        <v>1.1576636328788524E-87</v>
      </c>
    </row>
    <row r="2757" spans="4:6" x14ac:dyDescent="0.25">
      <c r="D2757">
        <f t="shared" si="162"/>
        <v>2754</v>
      </c>
      <c r="E2757" s="187">
        <f t="shared" si="159"/>
        <v>120000</v>
      </c>
      <c r="F2757" s="187">
        <f t="shared" si="160"/>
        <v>1.0719107711841228E-87</v>
      </c>
    </row>
    <row r="2758" spans="4:6" x14ac:dyDescent="0.25">
      <c r="D2758">
        <f t="shared" si="162"/>
        <v>2755</v>
      </c>
      <c r="E2758" s="187">
        <f t="shared" ref="E2758:E2821" si="163">+E2757</f>
        <v>120000</v>
      </c>
      <c r="F2758" s="187">
        <f t="shared" ref="F2758:F2821" si="164">E2758/(1+$B$5)^D2758</f>
        <v>9.9250997331863222E-88</v>
      </c>
    </row>
    <row r="2759" spans="4:6" x14ac:dyDescent="0.25">
      <c r="D2759">
        <f>+D2758+1</f>
        <v>2756</v>
      </c>
      <c r="E2759" s="187">
        <f t="shared" si="163"/>
        <v>120000</v>
      </c>
      <c r="F2759" s="187">
        <f t="shared" si="164"/>
        <v>9.1899071603577051E-88</v>
      </c>
    </row>
    <row r="2760" spans="4:6" x14ac:dyDescent="0.25">
      <c r="D2760">
        <f t="shared" si="162"/>
        <v>2757</v>
      </c>
      <c r="E2760" s="187">
        <f t="shared" si="163"/>
        <v>120000</v>
      </c>
      <c r="F2760" s="187">
        <f t="shared" si="164"/>
        <v>8.509173296627505E-88</v>
      </c>
    </row>
    <row r="2761" spans="4:6" x14ac:dyDescent="0.25">
      <c r="D2761">
        <f t="shared" si="162"/>
        <v>2758</v>
      </c>
      <c r="E2761" s="187">
        <f t="shared" si="163"/>
        <v>120000</v>
      </c>
      <c r="F2761" s="187">
        <f t="shared" si="164"/>
        <v>7.8788641635439833E-88</v>
      </c>
    </row>
    <row r="2762" spans="4:6" x14ac:dyDescent="0.25">
      <c r="D2762">
        <f t="shared" si="162"/>
        <v>2759</v>
      </c>
      <c r="E2762" s="187">
        <f t="shared" si="163"/>
        <v>120000</v>
      </c>
      <c r="F2762" s="187">
        <f t="shared" si="164"/>
        <v>7.2952445958740607E-88</v>
      </c>
    </row>
    <row r="2763" spans="4:6" x14ac:dyDescent="0.25">
      <c r="D2763">
        <f t="shared" si="162"/>
        <v>2760</v>
      </c>
      <c r="E2763" s="187">
        <f t="shared" si="163"/>
        <v>120000</v>
      </c>
      <c r="F2763" s="187">
        <f t="shared" si="164"/>
        <v>6.7548561072907949E-88</v>
      </c>
    </row>
    <row r="2764" spans="4:6" x14ac:dyDescent="0.25">
      <c r="D2764">
        <f t="shared" si="162"/>
        <v>2761</v>
      </c>
      <c r="E2764" s="187">
        <f t="shared" si="163"/>
        <v>120000</v>
      </c>
      <c r="F2764" s="187">
        <f t="shared" si="164"/>
        <v>6.2544963956396249E-88</v>
      </c>
    </row>
    <row r="2765" spans="4:6" x14ac:dyDescent="0.25">
      <c r="D2765">
        <f t="shared" si="162"/>
        <v>2762</v>
      </c>
      <c r="E2765" s="187">
        <f t="shared" si="163"/>
        <v>120000</v>
      </c>
      <c r="F2765" s="187">
        <f t="shared" si="164"/>
        <v>5.7912003663329853E-88</v>
      </c>
    </row>
    <row r="2766" spans="4:6" x14ac:dyDescent="0.25">
      <c r="D2766">
        <f t="shared" si="162"/>
        <v>2763</v>
      </c>
      <c r="E2766" s="187">
        <f t="shared" si="163"/>
        <v>120000</v>
      </c>
      <c r="F2766" s="187">
        <f t="shared" si="164"/>
        <v>5.3622225614194317E-88</v>
      </c>
    </row>
    <row r="2767" spans="4:6" x14ac:dyDescent="0.25">
      <c r="D2767">
        <f t="shared" si="162"/>
        <v>2764</v>
      </c>
      <c r="E2767" s="187">
        <f t="shared" si="163"/>
        <v>120000</v>
      </c>
      <c r="F2767" s="187">
        <f t="shared" si="164"/>
        <v>4.9650208902031774E-88</v>
      </c>
    </row>
    <row r="2768" spans="4:6" x14ac:dyDescent="0.25">
      <c r="D2768">
        <f t="shared" si="162"/>
        <v>2765</v>
      </c>
      <c r="E2768" s="187">
        <f t="shared" si="163"/>
        <v>120000</v>
      </c>
      <c r="F2768" s="187">
        <f t="shared" si="164"/>
        <v>4.5972415650029417E-88</v>
      </c>
    </row>
    <row r="2769" spans="4:6" x14ac:dyDescent="0.25">
      <c r="D2769">
        <f t="shared" si="162"/>
        <v>2766</v>
      </c>
      <c r="E2769" s="187">
        <f t="shared" si="163"/>
        <v>120000</v>
      </c>
      <c r="F2769" s="187">
        <f t="shared" si="164"/>
        <v>4.2567051527805004E-88</v>
      </c>
    </row>
    <row r="2770" spans="4:6" x14ac:dyDescent="0.25">
      <c r="D2770">
        <f t="shared" si="162"/>
        <v>2767</v>
      </c>
      <c r="E2770" s="187">
        <f t="shared" si="163"/>
        <v>120000</v>
      </c>
      <c r="F2770" s="187">
        <f t="shared" si="164"/>
        <v>3.9413936599819445E-88</v>
      </c>
    </row>
    <row r="2771" spans="4:6" x14ac:dyDescent="0.25">
      <c r="D2771">
        <f t="shared" si="162"/>
        <v>2768</v>
      </c>
      <c r="E2771" s="187">
        <f t="shared" si="163"/>
        <v>120000</v>
      </c>
      <c r="F2771" s="187">
        <f t="shared" si="164"/>
        <v>3.6494385740573571E-88</v>
      </c>
    </row>
    <row r="2772" spans="4:6" x14ac:dyDescent="0.25">
      <c r="D2772">
        <f t="shared" si="162"/>
        <v>2769</v>
      </c>
      <c r="E2772" s="187">
        <f t="shared" si="163"/>
        <v>120000</v>
      </c>
      <c r="F2772" s="187">
        <f t="shared" si="164"/>
        <v>3.3791097907938487E-88</v>
      </c>
    </row>
    <row r="2773" spans="4:6" x14ac:dyDescent="0.25">
      <c r="D2773">
        <f t="shared" si="162"/>
        <v>2770</v>
      </c>
      <c r="E2773" s="187">
        <f t="shared" si="163"/>
        <v>120000</v>
      </c>
      <c r="F2773" s="187">
        <f t="shared" si="164"/>
        <v>3.1288053618461554E-88</v>
      </c>
    </row>
    <row r="2774" spans="4:6" x14ac:dyDescent="0.25">
      <c r="D2774">
        <f t="shared" si="162"/>
        <v>2771</v>
      </c>
      <c r="E2774" s="187">
        <f t="shared" si="163"/>
        <v>120000</v>
      </c>
      <c r="F2774" s="187">
        <f t="shared" si="164"/>
        <v>2.8970420017094028E-88</v>
      </c>
    </row>
    <row r="2775" spans="4:6" x14ac:dyDescent="0.25">
      <c r="D2775">
        <f t="shared" si="162"/>
        <v>2772</v>
      </c>
      <c r="E2775" s="187">
        <f t="shared" si="163"/>
        <v>120000</v>
      </c>
      <c r="F2775" s="187">
        <f t="shared" si="164"/>
        <v>2.682446297879077E-88</v>
      </c>
    </row>
    <row r="2776" spans="4:6" x14ac:dyDescent="0.25">
      <c r="D2776">
        <f t="shared" si="162"/>
        <v>2773</v>
      </c>
      <c r="E2776" s="187">
        <f t="shared" si="163"/>
        <v>120000</v>
      </c>
      <c r="F2776" s="187">
        <f t="shared" si="164"/>
        <v>2.4837465721102561E-88</v>
      </c>
    </row>
    <row r="2777" spans="4:6" x14ac:dyDescent="0.25">
      <c r="D2777">
        <f>+D2776+1</f>
        <v>2774</v>
      </c>
      <c r="E2777" s="187">
        <f t="shared" si="163"/>
        <v>120000</v>
      </c>
      <c r="F2777" s="187">
        <f t="shared" si="164"/>
        <v>2.2997653445465339E-88</v>
      </c>
    </row>
    <row r="2778" spans="4:6" x14ac:dyDescent="0.25">
      <c r="D2778">
        <f t="shared" si="162"/>
        <v>2775</v>
      </c>
      <c r="E2778" s="187">
        <f t="shared" si="163"/>
        <v>120000</v>
      </c>
      <c r="F2778" s="187">
        <f t="shared" si="164"/>
        <v>2.129412356061605E-88</v>
      </c>
    </row>
    <row r="2779" spans="4:6" x14ac:dyDescent="0.25">
      <c r="D2779">
        <f t="shared" si="162"/>
        <v>2776</v>
      </c>
      <c r="E2779" s="187">
        <f t="shared" si="163"/>
        <v>120000</v>
      </c>
      <c r="F2779" s="187">
        <f t="shared" si="164"/>
        <v>1.9716781074644492E-88</v>
      </c>
    </row>
    <row r="2780" spans="4:6" x14ac:dyDescent="0.25">
      <c r="D2780">
        <f t="shared" si="162"/>
        <v>2777</v>
      </c>
      <c r="E2780" s="187">
        <f t="shared" si="163"/>
        <v>120000</v>
      </c>
      <c r="F2780" s="187">
        <f t="shared" si="164"/>
        <v>1.825627877281897E-88</v>
      </c>
    </row>
    <row r="2781" spans="4:6" x14ac:dyDescent="0.25">
      <c r="D2781">
        <f t="shared" si="162"/>
        <v>2778</v>
      </c>
      <c r="E2781" s="187">
        <f t="shared" si="163"/>
        <v>120000</v>
      </c>
      <c r="F2781" s="187">
        <f t="shared" si="164"/>
        <v>1.6903961826684232E-88</v>
      </c>
    </row>
    <row r="2782" spans="4:6" x14ac:dyDescent="0.25">
      <c r="D2782">
        <f t="shared" si="162"/>
        <v>2779</v>
      </c>
      <c r="E2782" s="187">
        <f t="shared" si="163"/>
        <v>120000</v>
      </c>
      <c r="F2782" s="187">
        <f t="shared" si="164"/>
        <v>1.5651816506189103E-88</v>
      </c>
    </row>
    <row r="2783" spans="4:6" x14ac:dyDescent="0.25">
      <c r="D2783">
        <f t="shared" si="162"/>
        <v>2780</v>
      </c>
      <c r="E2783" s="187">
        <f t="shared" si="163"/>
        <v>120000</v>
      </c>
      <c r="F2783" s="187">
        <f t="shared" si="164"/>
        <v>1.4492422690915837E-88</v>
      </c>
    </row>
    <row r="2784" spans="4:6" x14ac:dyDescent="0.25">
      <c r="D2784">
        <f t="shared" si="162"/>
        <v>2781</v>
      </c>
      <c r="E2784" s="187">
        <f t="shared" si="163"/>
        <v>120000</v>
      </c>
      <c r="F2784" s="187">
        <f t="shared" si="164"/>
        <v>1.3418909898996145E-88</v>
      </c>
    </row>
    <row r="2785" spans="4:6" x14ac:dyDescent="0.25">
      <c r="D2785">
        <f t="shared" si="162"/>
        <v>2782</v>
      </c>
      <c r="E2785" s="187">
        <f t="shared" si="163"/>
        <v>120000</v>
      </c>
      <c r="F2785" s="187">
        <f t="shared" si="164"/>
        <v>1.2424916573144577E-88</v>
      </c>
    </row>
    <row r="2786" spans="4:6" x14ac:dyDescent="0.25">
      <c r="D2786">
        <f t="shared" si="162"/>
        <v>2783</v>
      </c>
      <c r="E2786" s="187">
        <f t="shared" si="163"/>
        <v>120000</v>
      </c>
      <c r="F2786" s="187">
        <f t="shared" si="164"/>
        <v>1.1504552382541273E-88</v>
      </c>
    </row>
    <row r="2787" spans="4:6" x14ac:dyDescent="0.25">
      <c r="D2787">
        <f t="shared" si="162"/>
        <v>2784</v>
      </c>
      <c r="E2787" s="187">
        <f t="shared" si="163"/>
        <v>120000</v>
      </c>
      <c r="F2787" s="187">
        <f t="shared" si="164"/>
        <v>1.0652363317167846E-88</v>
      </c>
    </row>
    <row r="2788" spans="4:6" x14ac:dyDescent="0.25">
      <c r="D2788">
        <f t="shared" si="162"/>
        <v>2785</v>
      </c>
      <c r="E2788" s="187">
        <f t="shared" si="163"/>
        <v>120000</v>
      </c>
      <c r="F2788" s="187">
        <f t="shared" si="164"/>
        <v>9.8632993677480057E-89</v>
      </c>
    </row>
    <row r="2789" spans="4:6" x14ac:dyDescent="0.25">
      <c r="D2789">
        <f t="shared" si="162"/>
        <v>2786</v>
      </c>
      <c r="E2789" s="187">
        <f t="shared" si="163"/>
        <v>120000</v>
      </c>
      <c r="F2789" s="187">
        <f t="shared" si="164"/>
        <v>9.1326845997666713E-89</v>
      </c>
    </row>
    <row r="2790" spans="4:6" x14ac:dyDescent="0.25">
      <c r="D2790">
        <f t="shared" si="162"/>
        <v>2787</v>
      </c>
      <c r="E2790" s="187">
        <f t="shared" si="163"/>
        <v>120000</v>
      </c>
      <c r="F2790" s="187">
        <f t="shared" si="164"/>
        <v>8.4561894442283982E-89</v>
      </c>
    </row>
    <row r="2791" spans="4:6" x14ac:dyDescent="0.25">
      <c r="D2791">
        <f t="shared" si="162"/>
        <v>2788</v>
      </c>
      <c r="E2791" s="187">
        <f t="shared" si="163"/>
        <v>120000</v>
      </c>
      <c r="F2791" s="187">
        <f t="shared" si="164"/>
        <v>7.8298050409522192E-89</v>
      </c>
    </row>
    <row r="2792" spans="4:6" x14ac:dyDescent="0.25">
      <c r="D2792">
        <f t="shared" si="162"/>
        <v>2789</v>
      </c>
      <c r="E2792" s="187">
        <f t="shared" si="163"/>
        <v>120000</v>
      </c>
      <c r="F2792" s="187">
        <f t="shared" si="164"/>
        <v>7.2498194823631666E-89</v>
      </c>
    </row>
    <row r="2793" spans="4:6" x14ac:dyDescent="0.25">
      <c r="D2793">
        <f t="shared" si="162"/>
        <v>2790</v>
      </c>
      <c r="E2793" s="187">
        <f t="shared" si="163"/>
        <v>120000</v>
      </c>
      <c r="F2793" s="187">
        <f t="shared" si="164"/>
        <v>6.7127958170029308E-89</v>
      </c>
    </row>
    <row r="2794" spans="4:6" x14ac:dyDescent="0.25">
      <c r="D2794">
        <f t="shared" si="162"/>
        <v>2791</v>
      </c>
      <c r="E2794" s="187">
        <f t="shared" si="163"/>
        <v>120000</v>
      </c>
      <c r="F2794" s="187">
        <f t="shared" si="164"/>
        <v>6.2155516824101216E-89</v>
      </c>
    </row>
    <row r="2795" spans="4:6" x14ac:dyDescent="0.25">
      <c r="D2795">
        <f>+D2794+1</f>
        <v>2792</v>
      </c>
      <c r="E2795" s="187">
        <f t="shared" si="163"/>
        <v>120000</v>
      </c>
      <c r="F2795" s="187">
        <f t="shared" si="164"/>
        <v>5.7551404466760377E-89</v>
      </c>
    </row>
    <row r="2796" spans="4:6" x14ac:dyDescent="0.25">
      <c r="D2796">
        <f t="shared" si="162"/>
        <v>2793</v>
      </c>
      <c r="E2796" s="187">
        <f t="shared" si="163"/>
        <v>120000</v>
      </c>
      <c r="F2796" s="187">
        <f t="shared" si="164"/>
        <v>5.3288337469222573E-89</v>
      </c>
    </row>
    <row r="2797" spans="4:6" x14ac:dyDescent="0.25">
      <c r="D2797">
        <f t="shared" si="162"/>
        <v>2794</v>
      </c>
      <c r="E2797" s="187">
        <f t="shared" si="163"/>
        <v>120000</v>
      </c>
      <c r="F2797" s="187">
        <f t="shared" si="164"/>
        <v>4.9341053212243125E-89</v>
      </c>
    </row>
    <row r="2798" spans="4:6" x14ac:dyDescent="0.25">
      <c r="D2798">
        <f t="shared" si="162"/>
        <v>2795</v>
      </c>
      <c r="E2798" s="187">
        <f t="shared" si="163"/>
        <v>120000</v>
      </c>
      <c r="F2798" s="187">
        <f t="shared" si="164"/>
        <v>4.5686160381706595E-89</v>
      </c>
    </row>
    <row r="2799" spans="4:6" x14ac:dyDescent="0.25">
      <c r="D2799">
        <f t="shared" si="162"/>
        <v>2796</v>
      </c>
      <c r="E2799" s="187">
        <f t="shared" si="163"/>
        <v>120000</v>
      </c>
      <c r="F2799" s="187">
        <f t="shared" si="164"/>
        <v>4.2302000353432028E-89</v>
      </c>
    </row>
    <row r="2800" spans="4:6" x14ac:dyDescent="0.25">
      <c r="D2800">
        <f t="shared" si="162"/>
        <v>2797</v>
      </c>
      <c r="E2800" s="187">
        <f t="shared" si="163"/>
        <v>120000</v>
      </c>
      <c r="F2800" s="187">
        <f t="shared" si="164"/>
        <v>3.9168518845770398E-89</v>
      </c>
    </row>
    <row r="2801" spans="4:6" x14ac:dyDescent="0.25">
      <c r="D2801">
        <f t="shared" si="162"/>
        <v>2798</v>
      </c>
      <c r="E2801" s="187">
        <f t="shared" si="163"/>
        <v>120000</v>
      </c>
      <c r="F2801" s="187">
        <f t="shared" si="164"/>
        <v>3.6267147079417032E-89</v>
      </c>
    </row>
    <row r="2802" spans="4:6" x14ac:dyDescent="0.25">
      <c r="D2802">
        <f t="shared" si="162"/>
        <v>2799</v>
      </c>
      <c r="E2802" s="187">
        <f t="shared" si="163"/>
        <v>120000</v>
      </c>
      <c r="F2802" s="187">
        <f t="shared" si="164"/>
        <v>3.3580691740200946E-89</v>
      </c>
    </row>
    <row r="2803" spans="4:6" x14ac:dyDescent="0.25">
      <c r="D2803">
        <f t="shared" si="162"/>
        <v>2800</v>
      </c>
      <c r="E2803" s="187">
        <f t="shared" si="163"/>
        <v>120000</v>
      </c>
      <c r="F2803" s="187">
        <f t="shared" si="164"/>
        <v>3.1093233092778655E-89</v>
      </c>
    </row>
    <row r="2804" spans="4:6" x14ac:dyDescent="0.25">
      <c r="D2804">
        <f t="shared" si="162"/>
        <v>2801</v>
      </c>
      <c r="E2804" s="187">
        <f t="shared" si="163"/>
        <v>120000</v>
      </c>
      <c r="F2804" s="187">
        <f t="shared" si="164"/>
        <v>2.8790030641461718E-89</v>
      </c>
    </row>
    <row r="2805" spans="4:6" x14ac:dyDescent="0.25">
      <c r="D2805">
        <f t="shared" si="162"/>
        <v>2802</v>
      </c>
      <c r="E2805" s="187">
        <f t="shared" si="163"/>
        <v>120000</v>
      </c>
      <c r="F2805" s="187">
        <f t="shared" si="164"/>
        <v>2.6657435779131219E-89</v>
      </c>
    </row>
    <row r="2806" spans="4:6" x14ac:dyDescent="0.25">
      <c r="D2806">
        <f t="shared" ref="D2806:D2812" si="165">+D2805+1</f>
        <v>2803</v>
      </c>
      <c r="E2806" s="187">
        <f t="shared" si="163"/>
        <v>120000</v>
      </c>
      <c r="F2806" s="187">
        <f t="shared" si="164"/>
        <v>2.4682810906602976E-89</v>
      </c>
    </row>
    <row r="2807" spans="4:6" x14ac:dyDescent="0.25">
      <c r="D2807">
        <f t="shared" si="165"/>
        <v>2804</v>
      </c>
      <c r="E2807" s="187">
        <f t="shared" si="163"/>
        <v>120000</v>
      </c>
      <c r="F2807" s="187">
        <f t="shared" si="164"/>
        <v>2.2854454543150904E-89</v>
      </c>
    </row>
    <row r="2808" spans="4:6" x14ac:dyDescent="0.25">
      <c r="D2808">
        <f t="shared" si="165"/>
        <v>2805</v>
      </c>
      <c r="E2808" s="187">
        <f t="shared" si="163"/>
        <v>120000</v>
      </c>
      <c r="F2808" s="187">
        <f t="shared" si="164"/>
        <v>2.1161531984398989E-89</v>
      </c>
    </row>
    <row r="2809" spans="4:6" x14ac:dyDescent="0.25">
      <c r="D2809">
        <f t="shared" si="165"/>
        <v>2806</v>
      </c>
      <c r="E2809" s="187">
        <f t="shared" si="163"/>
        <v>120000</v>
      </c>
      <c r="F2809" s="187">
        <f t="shared" si="164"/>
        <v>1.9594011096665729E-89</v>
      </c>
    </row>
    <row r="2810" spans="4:6" x14ac:dyDescent="0.25">
      <c r="D2810">
        <f t="shared" si="165"/>
        <v>2807</v>
      </c>
      <c r="E2810" s="187">
        <f t="shared" si="163"/>
        <v>120000</v>
      </c>
      <c r="F2810" s="187">
        <f t="shared" si="164"/>
        <v>1.814260286728308E-89</v>
      </c>
    </row>
    <row r="2811" spans="4:6" x14ac:dyDescent="0.25">
      <c r="D2811">
        <f t="shared" si="165"/>
        <v>2808</v>
      </c>
      <c r="E2811" s="187">
        <f t="shared" si="163"/>
        <v>120000</v>
      </c>
      <c r="F2811" s="187">
        <f t="shared" si="164"/>
        <v>1.6798706358595444E-89</v>
      </c>
    </row>
    <row r="2812" spans="4:6" x14ac:dyDescent="0.25">
      <c r="D2812">
        <f t="shared" si="165"/>
        <v>2809</v>
      </c>
      <c r="E2812" s="187">
        <f t="shared" si="163"/>
        <v>120000</v>
      </c>
      <c r="F2812" s="187">
        <f t="shared" si="164"/>
        <v>1.5554357739440223E-89</v>
      </c>
    </row>
    <row r="2813" spans="4:6" x14ac:dyDescent="0.25">
      <c r="D2813">
        <f>+D2812+1</f>
        <v>2810</v>
      </c>
      <c r="E2813" s="187">
        <f t="shared" si="163"/>
        <v>120000</v>
      </c>
      <c r="F2813" s="187">
        <f t="shared" si="164"/>
        <v>1.4402183092074283E-89</v>
      </c>
    </row>
    <row r="2814" spans="4:6" x14ac:dyDescent="0.25">
      <c r="D2814">
        <f t="shared" ref="D2814:D2877" si="166">+D2813+1</f>
        <v>2811</v>
      </c>
      <c r="E2814" s="187">
        <f t="shared" si="163"/>
        <v>120000</v>
      </c>
      <c r="F2814" s="187">
        <f t="shared" si="164"/>
        <v>1.3335354714883595E-89</v>
      </c>
    </row>
    <row r="2815" spans="4:6" x14ac:dyDescent="0.25">
      <c r="D2815">
        <f t="shared" si="166"/>
        <v>2812</v>
      </c>
      <c r="E2815" s="187">
        <f t="shared" si="163"/>
        <v>120000</v>
      </c>
      <c r="F2815" s="187">
        <f t="shared" si="164"/>
        <v>1.2347550661929253E-89</v>
      </c>
    </row>
    <row r="2816" spans="4:6" x14ac:dyDescent="0.25">
      <c r="D2816">
        <f t="shared" si="166"/>
        <v>2813</v>
      </c>
      <c r="E2816" s="187">
        <f t="shared" si="163"/>
        <v>120000</v>
      </c>
      <c r="F2816" s="187">
        <f t="shared" si="164"/>
        <v>1.1432917279564122E-89</v>
      </c>
    </row>
    <row r="2817" spans="4:6" x14ac:dyDescent="0.25">
      <c r="D2817">
        <f t="shared" si="166"/>
        <v>2814</v>
      </c>
      <c r="E2817" s="187">
        <f t="shared" si="163"/>
        <v>120000</v>
      </c>
      <c r="F2817" s="187">
        <f t="shared" si="164"/>
        <v>1.0586034518114928E-89</v>
      </c>
    </row>
    <row r="2818" spans="4:6" x14ac:dyDescent="0.25">
      <c r="D2818">
        <f t="shared" si="166"/>
        <v>2815</v>
      </c>
      <c r="E2818" s="187">
        <f t="shared" si="163"/>
        <v>120000</v>
      </c>
      <c r="F2818" s="187">
        <f t="shared" si="164"/>
        <v>9.8018838130693731E-90</v>
      </c>
    </row>
    <row r="2819" spans="4:6" x14ac:dyDescent="0.25">
      <c r="D2819">
        <f t="shared" si="166"/>
        <v>2816</v>
      </c>
      <c r="E2819" s="187">
        <f t="shared" si="163"/>
        <v>120000</v>
      </c>
      <c r="F2819" s="187">
        <f t="shared" si="164"/>
        <v>9.0758183454346053E-90</v>
      </c>
    </row>
    <row r="2820" spans="4:6" x14ac:dyDescent="0.25">
      <c r="D2820">
        <f t="shared" si="166"/>
        <v>2817</v>
      </c>
      <c r="E2820" s="187">
        <f t="shared" si="163"/>
        <v>120000</v>
      </c>
      <c r="F2820" s="187">
        <f t="shared" si="164"/>
        <v>8.4035355050320425E-90</v>
      </c>
    </row>
    <row r="2821" spans="4:6" x14ac:dyDescent="0.25">
      <c r="D2821">
        <f t="shared" si="166"/>
        <v>2818</v>
      </c>
      <c r="E2821" s="187">
        <f t="shared" si="163"/>
        <v>120000</v>
      </c>
      <c r="F2821" s="187">
        <f t="shared" si="164"/>
        <v>7.7810513935481869E-90</v>
      </c>
    </row>
    <row r="2822" spans="4:6" x14ac:dyDescent="0.25">
      <c r="D2822">
        <f t="shared" si="166"/>
        <v>2819</v>
      </c>
      <c r="E2822" s="187">
        <f t="shared" ref="E2822:E2885" si="167">+E2821</f>
        <v>120000</v>
      </c>
      <c r="F2822" s="187">
        <f t="shared" ref="F2822:F2885" si="168">E2822/(1+$B$5)^D2822</f>
        <v>7.2046772162483213E-90</v>
      </c>
    </row>
    <row r="2823" spans="4:6" x14ac:dyDescent="0.25">
      <c r="D2823">
        <f t="shared" si="166"/>
        <v>2820</v>
      </c>
      <c r="E2823" s="187">
        <f t="shared" si="167"/>
        <v>120000</v>
      </c>
      <c r="F2823" s="187">
        <f t="shared" si="168"/>
        <v>6.6709974224521489E-90</v>
      </c>
    </row>
    <row r="2824" spans="4:6" x14ac:dyDescent="0.25">
      <c r="D2824">
        <f t="shared" si="166"/>
        <v>2821</v>
      </c>
      <c r="E2824" s="187">
        <f t="shared" si="167"/>
        <v>120000</v>
      </c>
      <c r="F2824" s="187">
        <f t="shared" si="168"/>
        <v>6.1768494652334705E-90</v>
      </c>
    </row>
    <row r="2825" spans="4:6" x14ac:dyDescent="0.25">
      <c r="D2825">
        <f t="shared" si="166"/>
        <v>2822</v>
      </c>
      <c r="E2825" s="187">
        <f t="shared" si="167"/>
        <v>120000</v>
      </c>
      <c r="F2825" s="187">
        <f t="shared" si="168"/>
        <v>5.719305060401362E-90</v>
      </c>
    </row>
    <row r="2826" spans="4:6" x14ac:dyDescent="0.25">
      <c r="D2826">
        <f t="shared" si="166"/>
        <v>2823</v>
      </c>
      <c r="E2826" s="187">
        <f t="shared" si="167"/>
        <v>120000</v>
      </c>
      <c r="F2826" s="187">
        <f t="shared" si="168"/>
        <v>5.2956528337049626E-90</v>
      </c>
    </row>
    <row r="2827" spans="4:6" x14ac:dyDescent="0.25">
      <c r="D2827">
        <f t="shared" si="166"/>
        <v>2824</v>
      </c>
      <c r="E2827" s="187">
        <f t="shared" si="167"/>
        <v>120000</v>
      </c>
      <c r="F2827" s="187">
        <f t="shared" si="168"/>
        <v>4.9033822534305219E-90</v>
      </c>
    </row>
    <row r="2828" spans="4:6" x14ac:dyDescent="0.25">
      <c r="D2828">
        <f t="shared" si="166"/>
        <v>2825</v>
      </c>
      <c r="E2828" s="187">
        <f t="shared" si="167"/>
        <v>120000</v>
      </c>
      <c r="F2828" s="187">
        <f t="shared" si="168"/>
        <v>4.5401687531764087E-90</v>
      </c>
    </row>
    <row r="2829" spans="4:6" x14ac:dyDescent="0.25">
      <c r="D2829">
        <f t="shared" si="166"/>
        <v>2826</v>
      </c>
      <c r="E2829" s="187">
        <f t="shared" si="167"/>
        <v>120000</v>
      </c>
      <c r="F2829" s="187">
        <f t="shared" si="168"/>
        <v>4.2038599566448232E-90</v>
      </c>
    </row>
    <row r="2830" spans="4:6" x14ac:dyDescent="0.25">
      <c r="D2830">
        <f t="shared" si="166"/>
        <v>2827</v>
      </c>
      <c r="E2830" s="187">
        <f t="shared" si="167"/>
        <v>120000</v>
      </c>
      <c r="F2830" s="187">
        <f t="shared" si="168"/>
        <v>3.8924629228192808E-90</v>
      </c>
    </row>
    <row r="2831" spans="4:6" x14ac:dyDescent="0.25">
      <c r="D2831">
        <f>+D2830+1</f>
        <v>2828</v>
      </c>
      <c r="E2831" s="187">
        <f t="shared" si="167"/>
        <v>120000</v>
      </c>
      <c r="F2831" s="187">
        <f t="shared" si="168"/>
        <v>3.6041323359437783E-90</v>
      </c>
    </row>
    <row r="2832" spans="4:6" x14ac:dyDescent="0.25">
      <c r="D2832">
        <f t="shared" si="166"/>
        <v>2829</v>
      </c>
      <c r="E2832" s="187">
        <f t="shared" si="167"/>
        <v>120000</v>
      </c>
      <c r="F2832" s="187">
        <f t="shared" si="168"/>
        <v>3.3371595703183132E-90</v>
      </c>
    </row>
    <row r="2833" spans="4:6" x14ac:dyDescent="0.25">
      <c r="D2833">
        <f t="shared" si="166"/>
        <v>2830</v>
      </c>
      <c r="E2833" s="187">
        <f t="shared" si="167"/>
        <v>120000</v>
      </c>
      <c r="F2833" s="187">
        <f t="shared" si="168"/>
        <v>3.0899625651095486E-90</v>
      </c>
    </row>
    <row r="2834" spans="4:6" x14ac:dyDescent="0.25">
      <c r="D2834">
        <f t="shared" si="166"/>
        <v>2831</v>
      </c>
      <c r="E2834" s="187">
        <f t="shared" si="167"/>
        <v>120000</v>
      </c>
      <c r="F2834" s="187">
        <f t="shared" si="168"/>
        <v>2.8610764491755077E-90</v>
      </c>
    </row>
    <row r="2835" spans="4:6" x14ac:dyDescent="0.25">
      <c r="D2835">
        <f t="shared" si="166"/>
        <v>2832</v>
      </c>
      <c r="E2835" s="187">
        <f t="shared" si="167"/>
        <v>120000</v>
      </c>
      <c r="F2835" s="187">
        <f t="shared" si="168"/>
        <v>2.6491448603476925E-90</v>
      </c>
    </row>
    <row r="2836" spans="4:6" x14ac:dyDescent="0.25">
      <c r="D2836">
        <f t="shared" si="166"/>
        <v>2833</v>
      </c>
      <c r="E2836" s="187">
        <f t="shared" si="167"/>
        <v>120000</v>
      </c>
      <c r="F2836" s="187">
        <f t="shared" si="168"/>
        <v>2.4529119077293447E-90</v>
      </c>
    </row>
    <row r="2837" spans="4:6" x14ac:dyDescent="0.25">
      <c r="D2837">
        <f t="shared" si="166"/>
        <v>2834</v>
      </c>
      <c r="E2837" s="187">
        <f t="shared" si="167"/>
        <v>120000</v>
      </c>
      <c r="F2837" s="187">
        <f t="shared" si="168"/>
        <v>2.271214729379023E-90</v>
      </c>
    </row>
    <row r="2838" spans="4:6" x14ac:dyDescent="0.25">
      <c r="D2838">
        <f t="shared" si="166"/>
        <v>2835</v>
      </c>
      <c r="E2838" s="187">
        <f t="shared" si="167"/>
        <v>120000</v>
      </c>
      <c r="F2838" s="187">
        <f t="shared" si="168"/>
        <v>2.1029766012768727E-90</v>
      </c>
    </row>
    <row r="2839" spans="4:6" x14ac:dyDescent="0.25">
      <c r="D2839">
        <f t="shared" si="166"/>
        <v>2836</v>
      </c>
      <c r="E2839" s="187">
        <f t="shared" si="167"/>
        <v>120000</v>
      </c>
      <c r="F2839" s="187">
        <f t="shared" si="168"/>
        <v>1.9472005567378453E-90</v>
      </c>
    </row>
    <row r="2840" spans="4:6" x14ac:dyDescent="0.25">
      <c r="D2840">
        <f t="shared" si="166"/>
        <v>2837</v>
      </c>
      <c r="E2840" s="187">
        <f t="shared" si="167"/>
        <v>120000</v>
      </c>
      <c r="F2840" s="187">
        <f t="shared" si="168"/>
        <v>1.8029634784609677E-90</v>
      </c>
    </row>
    <row r="2841" spans="4:6" x14ac:dyDescent="0.25">
      <c r="D2841">
        <f t="shared" si="166"/>
        <v>2838</v>
      </c>
      <c r="E2841" s="187">
        <f t="shared" si="167"/>
        <v>120000</v>
      </c>
      <c r="F2841" s="187">
        <f t="shared" si="168"/>
        <v>1.6694106282045994E-90</v>
      </c>
    </row>
    <row r="2842" spans="4:6" x14ac:dyDescent="0.25">
      <c r="D2842">
        <f t="shared" si="166"/>
        <v>2839</v>
      </c>
      <c r="E2842" s="187">
        <f t="shared" si="167"/>
        <v>120000</v>
      </c>
      <c r="F2842" s="187">
        <f t="shared" si="168"/>
        <v>1.5457505816709254E-90</v>
      </c>
    </row>
    <row r="2843" spans="4:6" x14ac:dyDescent="0.25">
      <c r="D2843">
        <f t="shared" si="166"/>
        <v>2840</v>
      </c>
      <c r="E2843" s="187">
        <f t="shared" si="167"/>
        <v>120000</v>
      </c>
      <c r="F2843" s="187">
        <f t="shared" si="168"/>
        <v>1.4312505385841901E-90</v>
      </c>
    </row>
    <row r="2844" spans="4:6" x14ac:dyDescent="0.25">
      <c r="D2844">
        <f t="shared" si="166"/>
        <v>2841</v>
      </c>
      <c r="E2844" s="187">
        <f t="shared" si="167"/>
        <v>120000</v>
      </c>
      <c r="F2844" s="187">
        <f t="shared" si="168"/>
        <v>1.3252319801705464E-90</v>
      </c>
    </row>
    <row r="2845" spans="4:6" x14ac:dyDescent="0.25">
      <c r="D2845">
        <f t="shared" si="166"/>
        <v>2842</v>
      </c>
      <c r="E2845" s="187">
        <f t="shared" si="167"/>
        <v>120000</v>
      </c>
      <c r="F2845" s="187">
        <f t="shared" si="168"/>
        <v>1.2270666483060616E-90</v>
      </c>
    </row>
    <row r="2846" spans="4:6" x14ac:dyDescent="0.25">
      <c r="D2846">
        <f t="shared" si="166"/>
        <v>2843</v>
      </c>
      <c r="E2846" s="187">
        <f t="shared" si="167"/>
        <v>120000</v>
      </c>
      <c r="F2846" s="187">
        <f t="shared" si="168"/>
        <v>1.1361728225056123E-90</v>
      </c>
    </row>
    <row r="2847" spans="4:6" x14ac:dyDescent="0.25">
      <c r="D2847">
        <f t="shared" si="166"/>
        <v>2844</v>
      </c>
      <c r="E2847" s="187">
        <f t="shared" si="167"/>
        <v>120000</v>
      </c>
      <c r="F2847" s="187">
        <f t="shared" si="168"/>
        <v>1.0520118726903818E-90</v>
      </c>
    </row>
    <row r="2848" spans="4:6" x14ac:dyDescent="0.25">
      <c r="D2848">
        <f t="shared" si="166"/>
        <v>2845</v>
      </c>
      <c r="E2848" s="187">
        <f t="shared" si="167"/>
        <v>120000</v>
      </c>
      <c r="F2848" s="187">
        <f t="shared" si="168"/>
        <v>9.7408506730590902E-91</v>
      </c>
    </row>
    <row r="2849" spans="4:6" x14ac:dyDescent="0.25">
      <c r="D2849">
        <f>+D2848+1</f>
        <v>2846</v>
      </c>
      <c r="E2849" s="187">
        <f t="shared" si="167"/>
        <v>120000</v>
      </c>
      <c r="F2849" s="187">
        <f t="shared" si="168"/>
        <v>9.0193061787584159E-91</v>
      </c>
    </row>
    <row r="2850" spans="4:6" x14ac:dyDescent="0.25">
      <c r="D2850">
        <f t="shared" si="166"/>
        <v>2847</v>
      </c>
      <c r="E2850" s="187">
        <f t="shared" si="167"/>
        <v>120000</v>
      </c>
      <c r="F2850" s="187">
        <f t="shared" si="168"/>
        <v>8.3512094247763097E-91</v>
      </c>
    </row>
    <row r="2851" spans="4:6" x14ac:dyDescent="0.25">
      <c r="D2851">
        <f t="shared" si="166"/>
        <v>2848</v>
      </c>
      <c r="E2851" s="187">
        <f t="shared" si="167"/>
        <v>120000</v>
      </c>
      <c r="F2851" s="187">
        <f t="shared" si="168"/>
        <v>7.7326013192373246E-91</v>
      </c>
    </row>
    <row r="2852" spans="4:6" x14ac:dyDescent="0.25">
      <c r="D2852">
        <f t="shared" si="166"/>
        <v>2849</v>
      </c>
      <c r="E2852" s="187">
        <f t="shared" si="167"/>
        <v>120000</v>
      </c>
      <c r="F2852" s="187">
        <f t="shared" si="168"/>
        <v>7.1598160363308548E-91</v>
      </c>
    </row>
    <row r="2853" spans="4:6" x14ac:dyDescent="0.25">
      <c r="D2853">
        <f t="shared" si="166"/>
        <v>2850</v>
      </c>
      <c r="E2853" s="187">
        <f t="shared" si="167"/>
        <v>120000</v>
      </c>
      <c r="F2853" s="187">
        <f t="shared" si="168"/>
        <v>6.6294592928989402E-91</v>
      </c>
    </row>
    <row r="2854" spans="4:6" x14ac:dyDescent="0.25">
      <c r="D2854">
        <f t="shared" si="166"/>
        <v>2851</v>
      </c>
      <c r="E2854" s="187">
        <f t="shared" si="167"/>
        <v>120000</v>
      </c>
      <c r="F2854" s="187">
        <f t="shared" si="168"/>
        <v>6.138388234165685E-91</v>
      </c>
    </row>
    <row r="2855" spans="4:6" x14ac:dyDescent="0.25">
      <c r="D2855">
        <f t="shared" si="166"/>
        <v>2852</v>
      </c>
      <c r="E2855" s="187">
        <f t="shared" si="167"/>
        <v>120000</v>
      </c>
      <c r="F2855" s="187">
        <f t="shared" si="168"/>
        <v>5.68369280941267E-91</v>
      </c>
    </row>
    <row r="2856" spans="4:6" x14ac:dyDescent="0.25">
      <c r="D2856">
        <f t="shared" si="166"/>
        <v>2853</v>
      </c>
      <c r="E2856" s="187">
        <f t="shared" si="167"/>
        <v>120000</v>
      </c>
      <c r="F2856" s="187">
        <f t="shared" si="168"/>
        <v>5.2626785272339545E-91</v>
      </c>
    </row>
    <row r="2857" spans="4:6" x14ac:dyDescent="0.25">
      <c r="D2857">
        <f t="shared" si="166"/>
        <v>2854</v>
      </c>
      <c r="E2857" s="187">
        <f t="shared" si="167"/>
        <v>120000</v>
      </c>
      <c r="F2857" s="187">
        <f t="shared" si="168"/>
        <v>4.8728504881795872E-91</v>
      </c>
    </row>
    <row r="2858" spans="4:6" x14ac:dyDescent="0.25">
      <c r="D2858">
        <f t="shared" si="166"/>
        <v>2855</v>
      </c>
      <c r="E2858" s="187">
        <f t="shared" si="167"/>
        <v>120000</v>
      </c>
      <c r="F2858" s="187">
        <f t="shared" si="168"/>
        <v>4.5118986001662836E-91</v>
      </c>
    </row>
    <row r="2859" spans="4:6" x14ac:dyDescent="0.25">
      <c r="D2859">
        <f t="shared" si="166"/>
        <v>2856</v>
      </c>
      <c r="E2859" s="187">
        <f t="shared" si="167"/>
        <v>120000</v>
      </c>
      <c r="F2859" s="187">
        <f t="shared" si="168"/>
        <v>4.1776838890428545E-91</v>
      </c>
    </row>
    <row r="2860" spans="4:6" x14ac:dyDescent="0.25">
      <c r="D2860">
        <f t="shared" si="166"/>
        <v>2857</v>
      </c>
      <c r="E2860" s="187">
        <f t="shared" si="167"/>
        <v>120000</v>
      </c>
      <c r="F2860" s="187">
        <f t="shared" si="168"/>
        <v>3.8682258231878286E-91</v>
      </c>
    </row>
    <row r="2861" spans="4:6" x14ac:dyDescent="0.25">
      <c r="D2861">
        <f t="shared" si="166"/>
        <v>2858</v>
      </c>
      <c r="E2861" s="187">
        <f t="shared" si="167"/>
        <v>120000</v>
      </c>
      <c r="F2861" s="187">
        <f t="shared" si="168"/>
        <v>3.5816905770257671E-91</v>
      </c>
    </row>
    <row r="2862" spans="4:6" x14ac:dyDescent="0.25">
      <c r="D2862">
        <f t="shared" si="166"/>
        <v>2859</v>
      </c>
      <c r="E2862" s="187">
        <f t="shared" si="167"/>
        <v>120000</v>
      </c>
      <c r="F2862" s="187">
        <f t="shared" si="168"/>
        <v>3.3163801639127473E-91</v>
      </c>
    </row>
    <row r="2863" spans="4:6" x14ac:dyDescent="0.25">
      <c r="D2863">
        <f t="shared" si="166"/>
        <v>2860</v>
      </c>
      <c r="E2863" s="187">
        <f t="shared" si="167"/>
        <v>120000</v>
      </c>
      <c r="F2863" s="187">
        <f t="shared" si="168"/>
        <v>3.0707223739932841E-91</v>
      </c>
    </row>
    <row r="2864" spans="4:6" x14ac:dyDescent="0.25">
      <c r="D2864">
        <f t="shared" si="166"/>
        <v>2861</v>
      </c>
      <c r="E2864" s="187">
        <f t="shared" si="167"/>
        <v>120000</v>
      </c>
      <c r="F2864" s="187">
        <f t="shared" si="168"/>
        <v>2.8432614574011893E-91</v>
      </c>
    </row>
    <row r="2865" spans="4:6" x14ac:dyDescent="0.25">
      <c r="D2865">
        <f t="shared" si="166"/>
        <v>2862</v>
      </c>
      <c r="E2865" s="187">
        <f t="shared" si="167"/>
        <v>120000</v>
      </c>
      <c r="F2865" s="187">
        <f t="shared" si="168"/>
        <v>2.6326494975936938E-91</v>
      </c>
    </row>
    <row r="2866" spans="4:6" x14ac:dyDescent="0.25">
      <c r="D2866">
        <f t="shared" si="166"/>
        <v>2863</v>
      </c>
      <c r="E2866" s="187">
        <f t="shared" si="167"/>
        <v>120000</v>
      </c>
      <c r="F2866" s="187">
        <f t="shared" si="168"/>
        <v>2.437638423697864E-91</v>
      </c>
    </row>
    <row r="2867" spans="4:6" x14ac:dyDescent="0.25">
      <c r="D2867">
        <f>+D2866+1</f>
        <v>2864</v>
      </c>
      <c r="E2867" s="187">
        <f t="shared" si="167"/>
        <v>120000</v>
      </c>
      <c r="F2867" s="187">
        <f t="shared" si="168"/>
        <v>2.2570726145350593E-91</v>
      </c>
    </row>
    <row r="2868" spans="4:6" x14ac:dyDescent="0.25">
      <c r="D2868">
        <f t="shared" si="166"/>
        <v>2865</v>
      </c>
      <c r="E2868" s="187">
        <f t="shared" si="167"/>
        <v>120000</v>
      </c>
      <c r="F2868" s="187">
        <f t="shared" si="168"/>
        <v>2.0898820504954253E-91</v>
      </c>
    </row>
    <row r="2869" spans="4:6" x14ac:dyDescent="0.25">
      <c r="D2869">
        <f t="shared" si="166"/>
        <v>2866</v>
      </c>
      <c r="E2869" s="187">
        <f t="shared" si="167"/>
        <v>120000</v>
      </c>
      <c r="F2869" s="187">
        <f t="shared" si="168"/>
        <v>1.9350759726809491E-91</v>
      </c>
    </row>
    <row r="2870" spans="4:6" x14ac:dyDescent="0.25">
      <c r="D2870">
        <f t="shared" si="166"/>
        <v>2867</v>
      </c>
      <c r="E2870" s="187">
        <f t="shared" si="167"/>
        <v>120000</v>
      </c>
      <c r="F2870" s="187">
        <f t="shared" si="168"/>
        <v>1.7917370117416194E-91</v>
      </c>
    </row>
    <row r="2871" spans="4:6" x14ac:dyDescent="0.25">
      <c r="D2871">
        <f t="shared" si="166"/>
        <v>2868</v>
      </c>
      <c r="E2871" s="187">
        <f t="shared" si="167"/>
        <v>120000</v>
      </c>
      <c r="F2871" s="187">
        <f t="shared" si="168"/>
        <v>1.6590157516126111E-91</v>
      </c>
    </row>
    <row r="2872" spans="4:6" x14ac:dyDescent="0.25">
      <c r="D2872">
        <f t="shared" si="166"/>
        <v>2869</v>
      </c>
      <c r="E2872" s="187">
        <f t="shared" si="167"/>
        <v>120000</v>
      </c>
      <c r="F2872" s="187">
        <f t="shared" si="168"/>
        <v>1.5361256959376023E-91</v>
      </c>
    </row>
    <row r="2873" spans="4:6" x14ac:dyDescent="0.25">
      <c r="D2873">
        <f t="shared" si="166"/>
        <v>2870</v>
      </c>
      <c r="E2873" s="187">
        <f t="shared" si="167"/>
        <v>120000</v>
      </c>
      <c r="F2873" s="187">
        <f t="shared" si="168"/>
        <v>1.4223386073496318E-91</v>
      </c>
    </row>
    <row r="2874" spans="4:6" x14ac:dyDescent="0.25">
      <c r="D2874">
        <f t="shared" si="166"/>
        <v>2871</v>
      </c>
      <c r="E2874" s="187">
        <f t="shared" si="167"/>
        <v>120000</v>
      </c>
      <c r="F2874" s="187">
        <f t="shared" si="168"/>
        <v>1.3169801919903995E-91</v>
      </c>
    </row>
    <row r="2875" spans="4:6" x14ac:dyDescent="0.25">
      <c r="D2875">
        <f t="shared" si="166"/>
        <v>2872</v>
      </c>
      <c r="E2875" s="187">
        <f t="shared" si="167"/>
        <v>120000</v>
      </c>
      <c r="F2875" s="187">
        <f t="shared" si="168"/>
        <v>1.2194261036948145E-91</v>
      </c>
    </row>
    <row r="2876" spans="4:6" x14ac:dyDescent="0.25">
      <c r="D2876">
        <f t="shared" si="166"/>
        <v>2873</v>
      </c>
      <c r="E2876" s="187">
        <f t="shared" si="167"/>
        <v>120000</v>
      </c>
      <c r="F2876" s="187">
        <f t="shared" si="168"/>
        <v>1.1290982441618651E-91</v>
      </c>
    </row>
    <row r="2877" spans="4:6" x14ac:dyDescent="0.25">
      <c r="D2877">
        <f t="shared" si="166"/>
        <v>2874</v>
      </c>
      <c r="E2877" s="187">
        <f t="shared" si="167"/>
        <v>120000</v>
      </c>
      <c r="F2877" s="187">
        <f t="shared" si="168"/>
        <v>1.0454613371869122E-91</v>
      </c>
    </row>
    <row r="2878" spans="4:6" x14ac:dyDescent="0.25">
      <c r="D2878">
        <f t="shared" ref="D2878:D2884" si="169">+D2877+1</f>
        <v>2875</v>
      </c>
      <c r="E2878" s="187">
        <f t="shared" si="167"/>
        <v>120000</v>
      </c>
      <c r="F2878" s="187">
        <f t="shared" si="168"/>
        <v>9.6801975665454837E-92</v>
      </c>
    </row>
    <row r="2879" spans="4:6" x14ac:dyDescent="0.25">
      <c r="D2879">
        <f t="shared" si="169"/>
        <v>2876</v>
      </c>
      <c r="E2879" s="187">
        <f t="shared" si="167"/>
        <v>120000</v>
      </c>
      <c r="F2879" s="187">
        <f t="shared" si="168"/>
        <v>8.9631458949495216E-92</v>
      </c>
    </row>
    <row r="2880" spans="4:6" x14ac:dyDescent="0.25">
      <c r="D2880">
        <f t="shared" si="169"/>
        <v>2877</v>
      </c>
      <c r="E2880" s="187">
        <f t="shared" si="167"/>
        <v>120000</v>
      </c>
      <c r="F2880" s="187">
        <f t="shared" si="168"/>
        <v>8.2992091619902962E-92</v>
      </c>
    </row>
    <row r="2881" spans="4:6" x14ac:dyDescent="0.25">
      <c r="D2881">
        <f t="shared" si="169"/>
        <v>2878</v>
      </c>
      <c r="E2881" s="187">
        <f t="shared" si="167"/>
        <v>120000</v>
      </c>
      <c r="F2881" s="187">
        <f t="shared" si="168"/>
        <v>7.6844529277687937E-92</v>
      </c>
    </row>
    <row r="2882" spans="4:6" x14ac:dyDescent="0.25">
      <c r="D2882">
        <f t="shared" si="169"/>
        <v>2879</v>
      </c>
      <c r="E2882" s="187">
        <f t="shared" si="167"/>
        <v>120000</v>
      </c>
      <c r="F2882" s="187">
        <f t="shared" si="168"/>
        <v>7.11523419237851E-92</v>
      </c>
    </row>
    <row r="2883" spans="4:6" x14ac:dyDescent="0.25">
      <c r="D2883">
        <f t="shared" si="169"/>
        <v>2880</v>
      </c>
      <c r="E2883" s="187">
        <f t="shared" si="167"/>
        <v>120000</v>
      </c>
      <c r="F2883" s="187">
        <f t="shared" si="168"/>
        <v>6.5881798077578805E-92</v>
      </c>
    </row>
    <row r="2884" spans="4:6" x14ac:dyDescent="0.25">
      <c r="D2884">
        <f t="shared" si="169"/>
        <v>2881</v>
      </c>
      <c r="E2884" s="187">
        <f t="shared" si="167"/>
        <v>120000</v>
      </c>
      <c r="F2884" s="187">
        <f t="shared" si="168"/>
        <v>6.1001664886647032E-92</v>
      </c>
    </row>
    <row r="2885" spans="4:6" x14ac:dyDescent="0.25">
      <c r="D2885">
        <f>+D2884+1</f>
        <v>2882</v>
      </c>
      <c r="E2885" s="187">
        <f t="shared" si="167"/>
        <v>120000</v>
      </c>
      <c r="F2885" s="187">
        <f t="shared" si="168"/>
        <v>5.6483023043191695E-92</v>
      </c>
    </row>
    <row r="2886" spans="4:6" x14ac:dyDescent="0.25">
      <c r="D2886">
        <f t="shared" ref="D2886:D2949" si="170">+D2885+1</f>
        <v>2883</v>
      </c>
      <c r="E2886" s="187">
        <f t="shared" ref="E2886:E2949" si="171">+E2885</f>
        <v>120000</v>
      </c>
      <c r="F2886" s="187">
        <f t="shared" ref="F2886:F2949" si="172">E2886/(1+$B$5)^D2886</f>
        <v>5.229909541036267E-92</v>
      </c>
    </row>
    <row r="2887" spans="4:6" x14ac:dyDescent="0.25">
      <c r="D2887">
        <f t="shared" si="170"/>
        <v>2884</v>
      </c>
      <c r="E2887" s="187">
        <f t="shared" si="171"/>
        <v>120000</v>
      </c>
      <c r="F2887" s="187">
        <f t="shared" si="172"/>
        <v>4.8425088342928395E-92</v>
      </c>
    </row>
    <row r="2888" spans="4:6" x14ac:dyDescent="0.25">
      <c r="D2888">
        <f t="shared" si="170"/>
        <v>2885</v>
      </c>
      <c r="E2888" s="187">
        <f t="shared" si="171"/>
        <v>120000</v>
      </c>
      <c r="F2888" s="187">
        <f t="shared" si="172"/>
        <v>4.4838044761970739E-92</v>
      </c>
    </row>
    <row r="2889" spans="4:6" x14ac:dyDescent="0.25">
      <c r="D2889">
        <f t="shared" si="170"/>
        <v>2886</v>
      </c>
      <c r="E2889" s="187">
        <f t="shared" si="171"/>
        <v>120000</v>
      </c>
      <c r="F2889" s="187">
        <f t="shared" si="172"/>
        <v>4.1516708112935868E-92</v>
      </c>
    </row>
    <row r="2890" spans="4:6" x14ac:dyDescent="0.25">
      <c r="D2890">
        <f t="shared" si="170"/>
        <v>2887</v>
      </c>
      <c r="E2890" s="187">
        <f t="shared" si="171"/>
        <v>120000</v>
      </c>
      <c r="F2890" s="187">
        <f t="shared" si="172"/>
        <v>3.8441396400866546E-92</v>
      </c>
    </row>
    <row r="2891" spans="4:6" x14ac:dyDescent="0.25">
      <c r="D2891">
        <f t="shared" si="170"/>
        <v>2888</v>
      </c>
      <c r="E2891" s="187">
        <f t="shared" si="171"/>
        <v>120000</v>
      </c>
      <c r="F2891" s="187">
        <f t="shared" si="172"/>
        <v>3.5593885556357908E-92</v>
      </c>
    </row>
    <row r="2892" spans="4:6" x14ac:dyDescent="0.25">
      <c r="D2892">
        <f t="shared" si="170"/>
        <v>2889</v>
      </c>
      <c r="E2892" s="187">
        <f t="shared" si="171"/>
        <v>120000</v>
      </c>
      <c r="F2892" s="187">
        <f t="shared" si="172"/>
        <v>3.2957301441072128E-92</v>
      </c>
    </row>
    <row r="2893" spans="4:6" x14ac:dyDescent="0.25">
      <c r="D2893">
        <f t="shared" si="170"/>
        <v>2890</v>
      </c>
      <c r="E2893" s="187">
        <f t="shared" si="171"/>
        <v>120000</v>
      </c>
      <c r="F2893" s="187">
        <f t="shared" si="172"/>
        <v>3.0516019852844565E-92</v>
      </c>
    </row>
    <row r="2894" spans="4:6" x14ac:dyDescent="0.25">
      <c r="D2894">
        <f t="shared" si="170"/>
        <v>2891</v>
      </c>
      <c r="E2894" s="187">
        <f t="shared" si="171"/>
        <v>120000</v>
      </c>
      <c r="F2894" s="187">
        <f t="shared" si="172"/>
        <v>2.8255573937819046E-92</v>
      </c>
    </row>
    <row r="2895" spans="4:6" x14ac:dyDescent="0.25">
      <c r="D2895">
        <f t="shared" si="170"/>
        <v>2892</v>
      </c>
      <c r="E2895" s="187">
        <f t="shared" si="171"/>
        <v>120000</v>
      </c>
      <c r="F2895" s="187">
        <f t="shared" si="172"/>
        <v>2.6162568460943559E-92</v>
      </c>
    </row>
    <row r="2896" spans="4:6" x14ac:dyDescent="0.25">
      <c r="D2896">
        <f t="shared" si="170"/>
        <v>2893</v>
      </c>
      <c r="E2896" s="187">
        <f t="shared" si="171"/>
        <v>120000</v>
      </c>
      <c r="F2896" s="187">
        <f t="shared" si="172"/>
        <v>2.4224600426799595E-92</v>
      </c>
    </row>
    <row r="2897" spans="4:6" x14ac:dyDescent="0.25">
      <c r="D2897">
        <f t="shared" si="170"/>
        <v>2894</v>
      </c>
      <c r="E2897" s="187">
        <f t="shared" si="171"/>
        <v>120000</v>
      </c>
      <c r="F2897" s="187">
        <f t="shared" si="172"/>
        <v>2.2430185580369987E-92</v>
      </c>
    </row>
    <row r="2898" spans="4:6" x14ac:dyDescent="0.25">
      <c r="D2898">
        <f t="shared" si="170"/>
        <v>2895</v>
      </c>
      <c r="E2898" s="187">
        <f t="shared" si="171"/>
        <v>120000</v>
      </c>
      <c r="F2898" s="187">
        <f t="shared" si="172"/>
        <v>2.0768690352194432E-92</v>
      </c>
    </row>
    <row r="2899" spans="4:6" x14ac:dyDescent="0.25">
      <c r="D2899">
        <f t="shared" si="170"/>
        <v>2896</v>
      </c>
      <c r="E2899" s="187">
        <f t="shared" si="171"/>
        <v>120000</v>
      </c>
      <c r="F2899" s="187">
        <f t="shared" si="172"/>
        <v>1.9230268844624476E-92</v>
      </c>
    </row>
    <row r="2900" spans="4:6" x14ac:dyDescent="0.25">
      <c r="D2900">
        <f t="shared" si="170"/>
        <v>2897</v>
      </c>
      <c r="E2900" s="187">
        <f t="shared" si="171"/>
        <v>120000</v>
      </c>
      <c r="F2900" s="187">
        <f t="shared" si="172"/>
        <v>1.78058044857634E-92</v>
      </c>
    </row>
    <row r="2901" spans="4:6" x14ac:dyDescent="0.25">
      <c r="D2901">
        <f t="shared" si="170"/>
        <v>2898</v>
      </c>
      <c r="E2901" s="187">
        <f t="shared" si="171"/>
        <v>120000</v>
      </c>
      <c r="F2901" s="187">
        <f t="shared" si="172"/>
        <v>1.6486856005336482E-92</v>
      </c>
    </row>
    <row r="2902" spans="4:6" x14ac:dyDescent="0.25">
      <c r="D2902">
        <f t="shared" si="170"/>
        <v>2899</v>
      </c>
      <c r="E2902" s="187">
        <f t="shared" si="171"/>
        <v>120000</v>
      </c>
      <c r="F2902" s="187">
        <f t="shared" si="172"/>
        <v>1.5265607412348591E-92</v>
      </c>
    </row>
    <row r="2903" spans="4:6" x14ac:dyDescent="0.25">
      <c r="D2903">
        <f>+D2902+1</f>
        <v>2900</v>
      </c>
      <c r="E2903" s="187">
        <f t="shared" si="171"/>
        <v>120000</v>
      </c>
      <c r="F2903" s="187">
        <f t="shared" si="172"/>
        <v>1.4134821678100548E-92</v>
      </c>
    </row>
    <row r="2904" spans="4:6" x14ac:dyDescent="0.25">
      <c r="D2904">
        <f t="shared" si="170"/>
        <v>2901</v>
      </c>
      <c r="E2904" s="187">
        <f t="shared" si="171"/>
        <v>120000</v>
      </c>
      <c r="F2904" s="187">
        <f t="shared" si="172"/>
        <v>1.3087797850093099E-92</v>
      </c>
    </row>
    <row r="2905" spans="4:6" x14ac:dyDescent="0.25">
      <c r="D2905">
        <f t="shared" si="170"/>
        <v>2902</v>
      </c>
      <c r="E2905" s="187">
        <f t="shared" si="171"/>
        <v>120000</v>
      </c>
      <c r="F2905" s="187">
        <f t="shared" si="172"/>
        <v>1.2118331342678797E-92</v>
      </c>
    </row>
    <row r="2906" spans="4:6" x14ac:dyDescent="0.25">
      <c r="D2906">
        <f t="shared" si="170"/>
        <v>2903</v>
      </c>
      <c r="E2906" s="187">
        <f t="shared" si="171"/>
        <v>120000</v>
      </c>
      <c r="F2906" s="187">
        <f t="shared" si="172"/>
        <v>1.1220677169147033E-92</v>
      </c>
    </row>
    <row r="2907" spans="4:6" x14ac:dyDescent="0.25">
      <c r="D2907">
        <f t="shared" si="170"/>
        <v>2904</v>
      </c>
      <c r="E2907" s="187">
        <f t="shared" si="171"/>
        <v>120000</v>
      </c>
      <c r="F2907" s="187">
        <f t="shared" si="172"/>
        <v>1.0389515897358362E-92</v>
      </c>
    </row>
    <row r="2908" spans="4:6" x14ac:dyDescent="0.25">
      <c r="D2908">
        <f t="shared" si="170"/>
        <v>2905</v>
      </c>
      <c r="E2908" s="187">
        <f t="shared" si="171"/>
        <v>120000</v>
      </c>
      <c r="F2908" s="187">
        <f t="shared" si="172"/>
        <v>9.6199221271836682E-93</v>
      </c>
    </row>
    <row r="2909" spans="4:6" x14ac:dyDescent="0.25">
      <c r="D2909">
        <f t="shared" si="170"/>
        <v>2906</v>
      </c>
      <c r="E2909" s="187">
        <f t="shared" si="171"/>
        <v>120000</v>
      </c>
      <c r="F2909" s="187">
        <f t="shared" si="172"/>
        <v>8.9073353029478398E-93</v>
      </c>
    </row>
    <row r="2910" spans="4:6" x14ac:dyDescent="0.25">
      <c r="D2910">
        <f t="shared" si="170"/>
        <v>2907</v>
      </c>
      <c r="E2910" s="187">
        <f t="shared" si="171"/>
        <v>120000</v>
      </c>
      <c r="F2910" s="187">
        <f t="shared" si="172"/>
        <v>8.2475326879146691E-93</v>
      </c>
    </row>
    <row r="2911" spans="4:6" x14ac:dyDescent="0.25">
      <c r="D2911">
        <f t="shared" si="170"/>
        <v>2908</v>
      </c>
      <c r="E2911" s="187">
        <f t="shared" si="171"/>
        <v>120000</v>
      </c>
      <c r="F2911" s="187">
        <f t="shared" si="172"/>
        <v>7.6366043406617295E-93</v>
      </c>
    </row>
    <row r="2912" spans="4:6" x14ac:dyDescent="0.25">
      <c r="D2912">
        <f t="shared" si="170"/>
        <v>2909</v>
      </c>
      <c r="E2912" s="187">
        <f t="shared" si="171"/>
        <v>120000</v>
      </c>
      <c r="F2912" s="187">
        <f t="shared" si="172"/>
        <v>7.0709299450571569E-93</v>
      </c>
    </row>
    <row r="2913" spans="4:6" x14ac:dyDescent="0.25">
      <c r="D2913">
        <f t="shared" si="170"/>
        <v>2910</v>
      </c>
      <c r="E2913" s="187">
        <f t="shared" si="171"/>
        <v>120000</v>
      </c>
      <c r="F2913" s="187">
        <f t="shared" si="172"/>
        <v>6.5471573565344033E-93</v>
      </c>
    </row>
    <row r="2914" spans="4:6" x14ac:dyDescent="0.25">
      <c r="D2914">
        <f t="shared" si="170"/>
        <v>2911</v>
      </c>
      <c r="E2914" s="187">
        <f t="shared" si="171"/>
        <v>120000</v>
      </c>
      <c r="F2914" s="187">
        <f t="shared" si="172"/>
        <v>6.0621827375318544E-93</v>
      </c>
    </row>
    <row r="2915" spans="4:6" x14ac:dyDescent="0.25">
      <c r="D2915">
        <f t="shared" si="170"/>
        <v>2912</v>
      </c>
      <c r="E2915" s="187">
        <f t="shared" si="171"/>
        <v>120000</v>
      </c>
      <c r="F2915" s="187">
        <f t="shared" si="172"/>
        <v>5.6131321643813456E-93</v>
      </c>
    </row>
    <row r="2916" spans="4:6" x14ac:dyDescent="0.25">
      <c r="D2916">
        <f t="shared" si="170"/>
        <v>2913</v>
      </c>
      <c r="E2916" s="187">
        <f t="shared" si="171"/>
        <v>120000</v>
      </c>
      <c r="F2916" s="187">
        <f t="shared" si="172"/>
        <v>5.1973445966493956E-93</v>
      </c>
    </row>
    <row r="2917" spans="4:6" x14ac:dyDescent="0.25">
      <c r="D2917">
        <f t="shared" si="170"/>
        <v>2914</v>
      </c>
      <c r="E2917" s="187">
        <f t="shared" si="171"/>
        <v>120000</v>
      </c>
      <c r="F2917" s="187">
        <f t="shared" si="172"/>
        <v>4.812356108008699E-93</v>
      </c>
    </row>
    <row r="2918" spans="4:6" x14ac:dyDescent="0.25">
      <c r="D2918">
        <f t="shared" si="170"/>
        <v>2915</v>
      </c>
      <c r="E2918" s="187">
        <f t="shared" si="171"/>
        <v>120000</v>
      </c>
      <c r="F2918" s="187">
        <f t="shared" si="172"/>
        <v>4.455885285193239E-93</v>
      </c>
    </row>
    <row r="2919" spans="4:6" x14ac:dyDescent="0.25">
      <c r="D2919">
        <f t="shared" si="170"/>
        <v>2916</v>
      </c>
      <c r="E2919" s="187">
        <f t="shared" si="171"/>
        <v>120000</v>
      </c>
      <c r="F2919" s="187">
        <f t="shared" si="172"/>
        <v>4.1258197085122579E-93</v>
      </c>
    </row>
    <row r="2920" spans="4:6" x14ac:dyDescent="0.25">
      <c r="D2920">
        <f t="shared" si="170"/>
        <v>2917</v>
      </c>
      <c r="E2920" s="187">
        <f t="shared" si="171"/>
        <v>120000</v>
      </c>
      <c r="F2920" s="187">
        <f t="shared" si="172"/>
        <v>3.8202034338076467E-93</v>
      </c>
    </row>
    <row r="2921" spans="4:6" x14ac:dyDescent="0.25">
      <c r="D2921">
        <f>+D2920+1</f>
        <v>2918</v>
      </c>
      <c r="E2921" s="187">
        <f t="shared" si="171"/>
        <v>120000</v>
      </c>
      <c r="F2921" s="187">
        <f t="shared" si="172"/>
        <v>3.537225401673746E-93</v>
      </c>
    </row>
    <row r="2922" spans="4:6" x14ac:dyDescent="0.25">
      <c r="D2922">
        <f t="shared" si="170"/>
        <v>2919</v>
      </c>
      <c r="E2922" s="187">
        <f t="shared" si="171"/>
        <v>120000</v>
      </c>
      <c r="F2922" s="187">
        <f t="shared" si="172"/>
        <v>3.2752087052534693E-93</v>
      </c>
    </row>
    <row r="2923" spans="4:6" x14ac:dyDescent="0.25">
      <c r="D2923">
        <f t="shared" si="170"/>
        <v>2920</v>
      </c>
      <c r="E2923" s="187">
        <f t="shared" si="171"/>
        <v>120000</v>
      </c>
      <c r="F2923" s="187">
        <f t="shared" si="172"/>
        <v>3.0326006530124711E-93</v>
      </c>
    </row>
    <row r="2924" spans="4:6" x14ac:dyDescent="0.25">
      <c r="D2924">
        <f t="shared" si="170"/>
        <v>2921</v>
      </c>
      <c r="E2924" s="187">
        <f t="shared" si="171"/>
        <v>120000</v>
      </c>
      <c r="F2924" s="187">
        <f t="shared" si="172"/>
        <v>2.8079635676041396E-93</v>
      </c>
    </row>
    <row r="2925" spans="4:6" x14ac:dyDescent="0.25">
      <c r="D2925">
        <f t="shared" si="170"/>
        <v>2922</v>
      </c>
      <c r="E2925" s="187">
        <f t="shared" si="171"/>
        <v>120000</v>
      </c>
      <c r="F2925" s="187">
        <f t="shared" si="172"/>
        <v>2.5999662663001295E-93</v>
      </c>
    </row>
    <row r="2926" spans="4:6" x14ac:dyDescent="0.25">
      <c r="D2926">
        <f t="shared" si="170"/>
        <v>2923</v>
      </c>
      <c r="E2926" s="187">
        <f t="shared" si="171"/>
        <v>120000</v>
      </c>
      <c r="F2926" s="187">
        <f t="shared" si="172"/>
        <v>2.40737617250012E-93</v>
      </c>
    </row>
    <row r="2927" spans="4:6" x14ac:dyDescent="0.25">
      <c r="D2927">
        <f t="shared" si="170"/>
        <v>2924</v>
      </c>
      <c r="E2927" s="187">
        <f t="shared" si="171"/>
        <v>120000</v>
      </c>
      <c r="F2927" s="187">
        <f t="shared" si="172"/>
        <v>2.2290520115741846E-93</v>
      </c>
    </row>
    <row r="2928" spans="4:6" x14ac:dyDescent="0.25">
      <c r="D2928">
        <f t="shared" si="170"/>
        <v>2925</v>
      </c>
      <c r="E2928" s="187">
        <f t="shared" si="171"/>
        <v>120000</v>
      </c>
      <c r="F2928" s="187">
        <f t="shared" si="172"/>
        <v>2.063937047753875E-93</v>
      </c>
    </row>
    <row r="2929" spans="4:6" x14ac:dyDescent="0.25">
      <c r="D2929">
        <f t="shared" si="170"/>
        <v>2926</v>
      </c>
      <c r="E2929" s="187">
        <f t="shared" si="171"/>
        <v>120000</v>
      </c>
      <c r="F2929" s="187">
        <f t="shared" si="172"/>
        <v>1.9110528219943284E-93</v>
      </c>
    </row>
    <row r="2930" spans="4:6" x14ac:dyDescent="0.25">
      <c r="D2930">
        <f t="shared" si="170"/>
        <v>2927</v>
      </c>
      <c r="E2930" s="187">
        <f t="shared" si="171"/>
        <v>120000</v>
      </c>
      <c r="F2930" s="187">
        <f t="shared" si="172"/>
        <v>1.7694933536984516E-93</v>
      </c>
    </row>
    <row r="2931" spans="4:6" x14ac:dyDescent="0.25">
      <c r="D2931">
        <f t="shared" si="170"/>
        <v>2928</v>
      </c>
      <c r="E2931" s="187">
        <f t="shared" si="171"/>
        <v>120000</v>
      </c>
      <c r="F2931" s="187">
        <f t="shared" si="172"/>
        <v>1.6384197719430106E-93</v>
      </c>
    </row>
    <row r="2932" spans="4:6" x14ac:dyDescent="0.25">
      <c r="D2932">
        <f t="shared" si="170"/>
        <v>2929</v>
      </c>
      <c r="E2932" s="187">
        <f t="shared" si="171"/>
        <v>120000</v>
      </c>
      <c r="F2932" s="187">
        <f t="shared" si="172"/>
        <v>1.5170553443916767E-93</v>
      </c>
    </row>
    <row r="2933" spans="4:6" x14ac:dyDescent="0.25">
      <c r="D2933">
        <f t="shared" si="170"/>
        <v>2930</v>
      </c>
      <c r="E2933" s="187">
        <f t="shared" si="171"/>
        <v>120000</v>
      </c>
      <c r="F2933" s="187">
        <f t="shared" si="172"/>
        <v>1.4046808744367375E-93</v>
      </c>
    </row>
    <row r="2934" spans="4:6" x14ac:dyDescent="0.25">
      <c r="D2934">
        <f t="shared" si="170"/>
        <v>2931</v>
      </c>
      <c r="E2934" s="187">
        <f t="shared" si="171"/>
        <v>120000</v>
      </c>
      <c r="F2934" s="187">
        <f t="shared" si="172"/>
        <v>1.3006304392932753E-93</v>
      </c>
    </row>
    <row r="2935" spans="4:6" x14ac:dyDescent="0.25">
      <c r="D2935">
        <f t="shared" si="170"/>
        <v>2932</v>
      </c>
      <c r="E2935" s="187">
        <f t="shared" si="171"/>
        <v>120000</v>
      </c>
      <c r="F2935" s="187">
        <f t="shared" si="172"/>
        <v>1.2042874437900698E-93</v>
      </c>
    </row>
    <row r="2936" spans="4:6" x14ac:dyDescent="0.25">
      <c r="D2936">
        <f t="shared" si="170"/>
        <v>2933</v>
      </c>
      <c r="E2936" s="187">
        <f t="shared" si="171"/>
        <v>120000</v>
      </c>
      <c r="F2936" s="187">
        <f t="shared" si="172"/>
        <v>1.115080966472287E-93</v>
      </c>
    </row>
    <row r="2937" spans="4:6" x14ac:dyDescent="0.25">
      <c r="D2937">
        <f t="shared" si="170"/>
        <v>2934</v>
      </c>
      <c r="E2937" s="187">
        <f t="shared" si="171"/>
        <v>120000</v>
      </c>
      <c r="F2937" s="187">
        <f t="shared" si="172"/>
        <v>1.0324823763632285E-93</v>
      </c>
    </row>
    <row r="2938" spans="4:6" x14ac:dyDescent="0.25">
      <c r="D2938">
        <f t="shared" si="170"/>
        <v>2935</v>
      </c>
      <c r="E2938" s="187">
        <f t="shared" si="171"/>
        <v>120000</v>
      </c>
      <c r="F2938" s="187">
        <f t="shared" si="172"/>
        <v>9.5600220033632266E-94</v>
      </c>
    </row>
    <row r="2939" spans="4:6" x14ac:dyDescent="0.25">
      <c r="D2939">
        <f>+D2938+1</f>
        <v>2936</v>
      </c>
      <c r="E2939" s="187">
        <f t="shared" si="171"/>
        <v>120000</v>
      </c>
      <c r="F2939" s="187">
        <f t="shared" si="172"/>
        <v>8.8518722253363191E-94</v>
      </c>
    </row>
    <row r="2940" spans="4:6" x14ac:dyDescent="0.25">
      <c r="D2940">
        <f t="shared" si="170"/>
        <v>2937</v>
      </c>
      <c r="E2940" s="187">
        <f t="shared" si="171"/>
        <v>120000</v>
      </c>
      <c r="F2940" s="187">
        <f t="shared" si="172"/>
        <v>8.1961779864225185E-94</v>
      </c>
    </row>
    <row r="2941" spans="4:6" x14ac:dyDescent="0.25">
      <c r="D2941">
        <f t="shared" si="170"/>
        <v>2938</v>
      </c>
      <c r="E2941" s="187">
        <f t="shared" si="171"/>
        <v>120000</v>
      </c>
      <c r="F2941" s="187">
        <f t="shared" si="172"/>
        <v>7.5890536911319607E-94</v>
      </c>
    </row>
    <row r="2942" spans="4:6" x14ac:dyDescent="0.25">
      <c r="D2942">
        <f t="shared" si="170"/>
        <v>2939</v>
      </c>
      <c r="E2942" s="187">
        <f t="shared" si="171"/>
        <v>120000</v>
      </c>
      <c r="F2942" s="187">
        <f t="shared" si="172"/>
        <v>7.0269015658629274E-94</v>
      </c>
    </row>
    <row r="2943" spans="4:6" x14ac:dyDescent="0.25">
      <c r="D2943">
        <f t="shared" si="170"/>
        <v>2940</v>
      </c>
      <c r="E2943" s="187">
        <f t="shared" si="171"/>
        <v>120000</v>
      </c>
      <c r="F2943" s="187">
        <f t="shared" si="172"/>
        <v>6.5063903387619699E-94</v>
      </c>
    </row>
    <row r="2944" spans="4:6" x14ac:dyDescent="0.25">
      <c r="D2944">
        <f t="shared" si="170"/>
        <v>2941</v>
      </c>
      <c r="E2944" s="187">
        <f t="shared" si="171"/>
        <v>120000</v>
      </c>
      <c r="F2944" s="187">
        <f t="shared" si="172"/>
        <v>6.0244354988536734E-94</v>
      </c>
    </row>
    <row r="2945" spans="4:6" x14ac:dyDescent="0.25">
      <c r="D2945">
        <f t="shared" si="170"/>
        <v>2942</v>
      </c>
      <c r="E2945" s="187">
        <f t="shared" si="171"/>
        <v>120000</v>
      </c>
      <c r="F2945" s="187">
        <f t="shared" si="172"/>
        <v>5.5781810174571057E-94</v>
      </c>
    </row>
    <row r="2946" spans="4:6" x14ac:dyDescent="0.25">
      <c r="D2946">
        <f t="shared" si="170"/>
        <v>2943</v>
      </c>
      <c r="E2946" s="187">
        <f t="shared" si="171"/>
        <v>120000</v>
      </c>
      <c r="F2946" s="187">
        <f t="shared" si="172"/>
        <v>5.1649824235713921E-94</v>
      </c>
    </row>
    <row r="2947" spans="4:6" x14ac:dyDescent="0.25">
      <c r="D2947">
        <f t="shared" si="170"/>
        <v>2944</v>
      </c>
      <c r="E2947" s="187">
        <f t="shared" si="171"/>
        <v>120000</v>
      </c>
      <c r="F2947" s="187">
        <f t="shared" si="172"/>
        <v>4.782391132936475E-94</v>
      </c>
    </row>
    <row r="2948" spans="4:6" x14ac:dyDescent="0.25">
      <c r="D2948">
        <f t="shared" si="170"/>
        <v>2945</v>
      </c>
      <c r="E2948" s="187">
        <f t="shared" si="171"/>
        <v>120000</v>
      </c>
      <c r="F2948" s="187">
        <f t="shared" si="172"/>
        <v>4.428139937904143E-94</v>
      </c>
    </row>
    <row r="2949" spans="4:6" x14ac:dyDescent="0.25">
      <c r="D2949">
        <f t="shared" si="170"/>
        <v>2946</v>
      </c>
      <c r="E2949" s="187">
        <f t="shared" si="171"/>
        <v>120000</v>
      </c>
      <c r="F2949" s="187">
        <f t="shared" si="172"/>
        <v>4.1001295721334657E-94</v>
      </c>
    </row>
    <row r="2950" spans="4:6" x14ac:dyDescent="0.25">
      <c r="D2950">
        <f t="shared" ref="D2950:D2956" si="173">+D2949+1</f>
        <v>2947</v>
      </c>
      <c r="E2950" s="187">
        <f t="shared" ref="E2950:E3013" si="174">+E2949</f>
        <v>120000</v>
      </c>
      <c r="F2950" s="187">
        <f t="shared" ref="F2950:F3013" si="175">E2950/(1+$B$5)^D2950</f>
        <v>3.7964162704939496E-94</v>
      </c>
    </row>
    <row r="2951" spans="4:6" x14ac:dyDescent="0.25">
      <c r="D2951">
        <f t="shared" si="173"/>
        <v>2948</v>
      </c>
      <c r="E2951" s="187">
        <f t="shared" si="174"/>
        <v>120000</v>
      </c>
      <c r="F2951" s="187">
        <f t="shared" si="175"/>
        <v>3.51520025045736E-94</v>
      </c>
    </row>
    <row r="2952" spans="4:6" x14ac:dyDescent="0.25">
      <c r="D2952">
        <f t="shared" si="173"/>
        <v>2949</v>
      </c>
      <c r="E2952" s="187">
        <f t="shared" si="174"/>
        <v>120000</v>
      </c>
      <c r="F2952" s="187">
        <f t="shared" si="175"/>
        <v>3.2548150467197776E-94</v>
      </c>
    </row>
    <row r="2953" spans="4:6" x14ac:dyDescent="0.25">
      <c r="D2953">
        <f t="shared" si="173"/>
        <v>2950</v>
      </c>
      <c r="E2953" s="187">
        <f t="shared" si="174"/>
        <v>120000</v>
      </c>
      <c r="F2953" s="187">
        <f t="shared" si="175"/>
        <v>3.0137176358516464E-94</v>
      </c>
    </row>
    <row r="2954" spans="4:6" x14ac:dyDescent="0.25">
      <c r="D2954">
        <f t="shared" si="173"/>
        <v>2951</v>
      </c>
      <c r="E2954" s="187">
        <f t="shared" si="174"/>
        <v>120000</v>
      </c>
      <c r="F2954" s="187">
        <f t="shared" si="175"/>
        <v>2.7904792924552275E-94</v>
      </c>
    </row>
    <row r="2955" spans="4:6" x14ac:dyDescent="0.25">
      <c r="D2955">
        <f t="shared" si="173"/>
        <v>2952</v>
      </c>
      <c r="E2955" s="187">
        <f t="shared" si="174"/>
        <v>120000</v>
      </c>
      <c r="F2955" s="187">
        <f t="shared" si="175"/>
        <v>2.5837771226437294E-94</v>
      </c>
    </row>
    <row r="2956" spans="4:6" x14ac:dyDescent="0.25">
      <c r="D2956">
        <f t="shared" si="173"/>
        <v>2953</v>
      </c>
      <c r="E2956" s="187">
        <f t="shared" si="174"/>
        <v>120000</v>
      </c>
      <c r="F2956" s="187">
        <f t="shared" si="175"/>
        <v>2.3923862246701198E-94</v>
      </c>
    </row>
    <row r="2957" spans="4:6" x14ac:dyDescent="0.25">
      <c r="D2957">
        <f>+D2956+1</f>
        <v>2954</v>
      </c>
      <c r="E2957" s="187">
        <f t="shared" si="174"/>
        <v>120000</v>
      </c>
      <c r="F2957" s="187">
        <f t="shared" si="175"/>
        <v>2.2151724302501104E-94</v>
      </c>
    </row>
    <row r="2958" spans="4:6" x14ac:dyDescent="0.25">
      <c r="D2958">
        <f t="shared" ref="D2958:D3021" si="176">+D2957+1</f>
        <v>2955</v>
      </c>
      <c r="E2958" s="187">
        <f t="shared" si="174"/>
        <v>120000</v>
      </c>
      <c r="F2958" s="187">
        <f t="shared" si="175"/>
        <v>2.0510855835649175E-94</v>
      </c>
    </row>
    <row r="2959" spans="4:6" x14ac:dyDescent="0.25">
      <c r="D2959">
        <f t="shared" si="176"/>
        <v>2956</v>
      </c>
      <c r="E2959" s="187">
        <f t="shared" si="174"/>
        <v>120000</v>
      </c>
      <c r="F2959" s="187">
        <f t="shared" si="175"/>
        <v>1.8991533181156643E-94</v>
      </c>
    </row>
    <row r="2960" spans="4:6" x14ac:dyDescent="0.25">
      <c r="D2960">
        <f t="shared" si="176"/>
        <v>2957</v>
      </c>
      <c r="E2960" s="187">
        <f t="shared" si="174"/>
        <v>120000</v>
      </c>
      <c r="F2960" s="187">
        <f t="shared" si="175"/>
        <v>1.7584752945515407E-94</v>
      </c>
    </row>
    <row r="2961" spans="4:6" x14ac:dyDescent="0.25">
      <c r="D2961">
        <f t="shared" si="176"/>
        <v>2958</v>
      </c>
      <c r="E2961" s="187">
        <f t="shared" si="174"/>
        <v>120000</v>
      </c>
      <c r="F2961" s="187">
        <f t="shared" si="175"/>
        <v>1.6282178653255004E-94</v>
      </c>
    </row>
    <row r="2962" spans="4:6" x14ac:dyDescent="0.25">
      <c r="D2962">
        <f t="shared" si="176"/>
        <v>2959</v>
      </c>
      <c r="E2962" s="187">
        <f t="shared" si="174"/>
        <v>120000</v>
      </c>
      <c r="F2962" s="187">
        <f t="shared" si="175"/>
        <v>1.5076091345606484E-94</v>
      </c>
    </row>
    <row r="2963" spans="4:6" x14ac:dyDescent="0.25">
      <c r="D2963">
        <f t="shared" si="176"/>
        <v>2960</v>
      </c>
      <c r="E2963" s="187">
        <f t="shared" si="174"/>
        <v>120000</v>
      </c>
      <c r="F2963" s="187">
        <f t="shared" si="175"/>
        <v>1.3959343838524522E-94</v>
      </c>
    </row>
    <row r="2964" spans="4:6" x14ac:dyDescent="0.25">
      <c r="D2964">
        <f t="shared" si="176"/>
        <v>2961</v>
      </c>
      <c r="E2964" s="187">
        <f t="shared" si="174"/>
        <v>120000</v>
      </c>
      <c r="F2964" s="187">
        <f t="shared" si="175"/>
        <v>1.2925318369004189E-94</v>
      </c>
    </row>
    <row r="2965" spans="4:6" x14ac:dyDescent="0.25">
      <c r="D2965">
        <f t="shared" si="176"/>
        <v>2962</v>
      </c>
      <c r="E2965" s="187">
        <f t="shared" si="174"/>
        <v>120000</v>
      </c>
      <c r="F2965" s="187">
        <f t="shared" si="175"/>
        <v>1.1967887378707581E-94</v>
      </c>
    </row>
    <row r="2966" spans="4:6" x14ac:dyDescent="0.25">
      <c r="D2966">
        <f t="shared" si="176"/>
        <v>2963</v>
      </c>
      <c r="E2966" s="187">
        <f t="shared" si="174"/>
        <v>120000</v>
      </c>
      <c r="F2966" s="187">
        <f t="shared" si="175"/>
        <v>1.1081377202507018E-94</v>
      </c>
    </row>
    <row r="2967" spans="4:6" x14ac:dyDescent="0.25">
      <c r="D2967">
        <f t="shared" si="176"/>
        <v>2964</v>
      </c>
      <c r="E2967" s="187">
        <f t="shared" si="174"/>
        <v>120000</v>
      </c>
      <c r="F2967" s="187">
        <f t="shared" si="175"/>
        <v>1.0260534446765757E-94</v>
      </c>
    </row>
    <row r="2968" spans="4:6" x14ac:dyDescent="0.25">
      <c r="D2968">
        <f t="shared" si="176"/>
        <v>2965</v>
      </c>
      <c r="E2968" s="187">
        <f t="shared" si="174"/>
        <v>120000</v>
      </c>
      <c r="F2968" s="187">
        <f t="shared" si="175"/>
        <v>9.5004948581164427E-95</v>
      </c>
    </row>
    <row r="2969" spans="4:6" x14ac:dyDescent="0.25">
      <c r="D2969">
        <f t="shared" si="176"/>
        <v>2966</v>
      </c>
      <c r="E2969" s="187">
        <f t="shared" si="174"/>
        <v>120000</v>
      </c>
      <c r="F2969" s="187">
        <f t="shared" si="175"/>
        <v>8.7967544982559626E-95</v>
      </c>
    </row>
    <row r="2970" spans="4:6" x14ac:dyDescent="0.25">
      <c r="D2970">
        <f t="shared" si="176"/>
        <v>2967</v>
      </c>
      <c r="E2970" s="187">
        <f t="shared" si="174"/>
        <v>120000</v>
      </c>
      <c r="F2970" s="187">
        <f t="shared" si="175"/>
        <v>8.1451430539407059E-95</v>
      </c>
    </row>
    <row r="2971" spans="4:6" x14ac:dyDescent="0.25">
      <c r="D2971">
        <f t="shared" si="176"/>
        <v>2968</v>
      </c>
      <c r="E2971" s="187">
        <f t="shared" si="174"/>
        <v>120000</v>
      </c>
      <c r="F2971" s="187">
        <f t="shared" si="175"/>
        <v>7.5417991240191718E-95</v>
      </c>
    </row>
    <row r="2972" spans="4:6" x14ac:dyDescent="0.25">
      <c r="D2972">
        <f t="shared" si="176"/>
        <v>2969</v>
      </c>
      <c r="E2972" s="187">
        <f t="shared" si="174"/>
        <v>120000</v>
      </c>
      <c r="F2972" s="187">
        <f t="shared" si="175"/>
        <v>6.9831473370547872E-95</v>
      </c>
    </row>
    <row r="2973" spans="4:6" x14ac:dyDescent="0.25">
      <c r="D2973">
        <f t="shared" si="176"/>
        <v>2970</v>
      </c>
      <c r="E2973" s="187">
        <f t="shared" si="174"/>
        <v>120000</v>
      </c>
      <c r="F2973" s="187">
        <f t="shared" si="175"/>
        <v>6.4658771639396187E-95</v>
      </c>
    </row>
    <row r="2974" spans="4:6" x14ac:dyDescent="0.25">
      <c r="D2974">
        <f t="shared" si="176"/>
        <v>2971</v>
      </c>
      <c r="E2974" s="187">
        <f t="shared" si="174"/>
        <v>120000</v>
      </c>
      <c r="F2974" s="187">
        <f t="shared" si="175"/>
        <v>5.9869232999440916E-95</v>
      </c>
    </row>
    <row r="2975" spans="4:6" x14ac:dyDescent="0.25">
      <c r="D2975">
        <f>+D2974+1</f>
        <v>2972</v>
      </c>
      <c r="E2975" s="187">
        <f t="shared" si="174"/>
        <v>120000</v>
      </c>
      <c r="F2975" s="187">
        <f t="shared" si="175"/>
        <v>5.543447499948233E-95</v>
      </c>
    </row>
    <row r="2976" spans="4:6" x14ac:dyDescent="0.25">
      <c r="D2976">
        <f t="shared" si="176"/>
        <v>2973</v>
      </c>
      <c r="E2976" s="187">
        <f t="shared" si="174"/>
        <v>120000</v>
      </c>
      <c r="F2976" s="187">
        <f t="shared" si="175"/>
        <v>5.1328217592113262E-95</v>
      </c>
    </row>
    <row r="2977" spans="4:6" x14ac:dyDescent="0.25">
      <c r="D2977">
        <f t="shared" si="176"/>
        <v>2974</v>
      </c>
      <c r="E2977" s="187">
        <f t="shared" si="174"/>
        <v>120000</v>
      </c>
      <c r="F2977" s="187">
        <f t="shared" si="175"/>
        <v>4.7526127400104868E-95</v>
      </c>
    </row>
    <row r="2978" spans="4:6" x14ac:dyDescent="0.25">
      <c r="D2978">
        <f t="shared" si="176"/>
        <v>2975</v>
      </c>
      <c r="E2978" s="187">
        <f t="shared" si="174"/>
        <v>120000</v>
      </c>
      <c r="F2978" s="187">
        <f t="shared" si="175"/>
        <v>4.4005673518615615E-95</v>
      </c>
    </row>
    <row r="2979" spans="4:6" x14ac:dyDescent="0.25">
      <c r="D2979">
        <f t="shared" si="176"/>
        <v>2976</v>
      </c>
      <c r="E2979" s="187">
        <f t="shared" si="174"/>
        <v>120000</v>
      </c>
      <c r="F2979" s="187">
        <f t="shared" si="175"/>
        <v>4.074599399871816E-95</v>
      </c>
    </row>
    <row r="2980" spans="4:6" x14ac:dyDescent="0.25">
      <c r="D2980">
        <f t="shared" si="176"/>
        <v>2977</v>
      </c>
      <c r="E2980" s="187">
        <f t="shared" si="174"/>
        <v>120000</v>
      </c>
      <c r="F2980" s="187">
        <f t="shared" si="175"/>
        <v>3.7727772221035335E-95</v>
      </c>
    </row>
    <row r="2981" spans="4:6" x14ac:dyDescent="0.25">
      <c r="D2981">
        <f t="shared" si="176"/>
        <v>2978</v>
      </c>
      <c r="E2981" s="187">
        <f t="shared" si="174"/>
        <v>120000</v>
      </c>
      <c r="F2981" s="187">
        <f t="shared" si="175"/>
        <v>3.4933122426884568E-95</v>
      </c>
    </row>
    <row r="2982" spans="4:6" x14ac:dyDescent="0.25">
      <c r="D2982">
        <f t="shared" si="176"/>
        <v>2979</v>
      </c>
      <c r="E2982" s="187">
        <f t="shared" si="174"/>
        <v>120000</v>
      </c>
      <c r="F2982" s="187">
        <f t="shared" si="175"/>
        <v>3.2345483728596824E-95</v>
      </c>
    </row>
    <row r="2983" spans="4:6" x14ac:dyDescent="0.25">
      <c r="D2983">
        <f t="shared" si="176"/>
        <v>2980</v>
      </c>
      <c r="E2983" s="187">
        <f t="shared" si="174"/>
        <v>120000</v>
      </c>
      <c r="F2983" s="187">
        <f t="shared" si="175"/>
        <v>2.9949521970922976E-95</v>
      </c>
    </row>
    <row r="2984" spans="4:6" x14ac:dyDescent="0.25">
      <c r="D2984">
        <f t="shared" si="176"/>
        <v>2981</v>
      </c>
      <c r="E2984" s="187">
        <f t="shared" si="174"/>
        <v>120000</v>
      </c>
      <c r="F2984" s="187">
        <f t="shared" si="175"/>
        <v>2.7731038861965718E-95</v>
      </c>
    </row>
    <row r="2985" spans="4:6" x14ac:dyDescent="0.25">
      <c r="D2985">
        <f t="shared" si="176"/>
        <v>2982</v>
      </c>
      <c r="E2985" s="187">
        <f t="shared" si="174"/>
        <v>120000</v>
      </c>
      <c r="F2985" s="187">
        <f t="shared" si="175"/>
        <v>2.5676887835153441E-95</v>
      </c>
    </row>
    <row r="2986" spans="4:6" x14ac:dyDescent="0.25">
      <c r="D2986">
        <f t="shared" si="176"/>
        <v>2983</v>
      </c>
      <c r="E2986" s="187">
        <f t="shared" si="174"/>
        <v>120000</v>
      </c>
      <c r="F2986" s="187">
        <f t="shared" si="175"/>
        <v>2.3774896143660593E-95</v>
      </c>
    </row>
    <row r="2987" spans="4:6" x14ac:dyDescent="0.25">
      <c r="D2987">
        <f t="shared" si="176"/>
        <v>2984</v>
      </c>
      <c r="E2987" s="187">
        <f t="shared" si="174"/>
        <v>120000</v>
      </c>
      <c r="F2987" s="187">
        <f t="shared" si="175"/>
        <v>2.2013792725611659E-95</v>
      </c>
    </row>
    <row r="2988" spans="4:6" x14ac:dyDescent="0.25">
      <c r="D2988">
        <f t="shared" si="176"/>
        <v>2985</v>
      </c>
      <c r="E2988" s="187">
        <f t="shared" si="174"/>
        <v>120000</v>
      </c>
      <c r="F2988" s="187">
        <f t="shared" si="175"/>
        <v>2.0383141412603389E-95</v>
      </c>
    </row>
    <row r="2989" spans="4:6" x14ac:dyDescent="0.25">
      <c r="D2989">
        <f t="shared" si="176"/>
        <v>2986</v>
      </c>
      <c r="E2989" s="187">
        <f t="shared" si="174"/>
        <v>120000</v>
      </c>
      <c r="F2989" s="187">
        <f t="shared" si="175"/>
        <v>1.8873279085743881E-95</v>
      </c>
    </row>
    <row r="2990" spans="4:6" x14ac:dyDescent="0.25">
      <c r="D2990">
        <f t="shared" si="176"/>
        <v>2987</v>
      </c>
      <c r="E2990" s="187">
        <f t="shared" si="174"/>
        <v>120000</v>
      </c>
      <c r="F2990" s="187">
        <f t="shared" si="175"/>
        <v>1.7475258412725815E-95</v>
      </c>
    </row>
    <row r="2991" spans="4:6" x14ac:dyDescent="0.25">
      <c r="D2991">
        <f t="shared" si="176"/>
        <v>2988</v>
      </c>
      <c r="E2991" s="187">
        <f t="shared" si="174"/>
        <v>120000</v>
      </c>
      <c r="F2991" s="187">
        <f t="shared" si="175"/>
        <v>1.6180794826597973E-95</v>
      </c>
    </row>
    <row r="2992" spans="4:6" x14ac:dyDescent="0.25">
      <c r="D2992">
        <f t="shared" si="176"/>
        <v>2989</v>
      </c>
      <c r="E2992" s="187">
        <f t="shared" si="174"/>
        <v>120000</v>
      </c>
      <c r="F2992" s="187">
        <f t="shared" si="175"/>
        <v>1.4982217432035159E-95</v>
      </c>
    </row>
    <row r="2993" spans="4:6" x14ac:dyDescent="0.25">
      <c r="D2993">
        <f>+D2992+1</f>
        <v>2990</v>
      </c>
      <c r="E2993" s="187">
        <f t="shared" si="174"/>
        <v>120000</v>
      </c>
      <c r="F2993" s="187">
        <f t="shared" si="175"/>
        <v>1.3872423548180701E-95</v>
      </c>
    </row>
    <row r="2994" spans="4:6" x14ac:dyDescent="0.25">
      <c r="D2994">
        <f t="shared" si="176"/>
        <v>2991</v>
      </c>
      <c r="E2994" s="187">
        <f t="shared" si="174"/>
        <v>120000</v>
      </c>
      <c r="F2994" s="187">
        <f t="shared" si="175"/>
        <v>1.2844836618685833E-95</v>
      </c>
    </row>
    <row r="2995" spans="4:6" x14ac:dyDescent="0.25">
      <c r="D2995">
        <f t="shared" si="176"/>
        <v>2992</v>
      </c>
      <c r="E2995" s="187">
        <f t="shared" si="174"/>
        <v>120000</v>
      </c>
      <c r="F2995" s="187">
        <f t="shared" si="175"/>
        <v>1.189336723952392E-95</v>
      </c>
    </row>
    <row r="2996" spans="4:6" x14ac:dyDescent="0.25">
      <c r="D2996">
        <f t="shared" si="176"/>
        <v>2993</v>
      </c>
      <c r="E2996" s="187">
        <f t="shared" si="174"/>
        <v>120000</v>
      </c>
      <c r="F2996" s="187">
        <f t="shared" si="175"/>
        <v>1.1012377073633258E-95</v>
      </c>
    </row>
    <row r="2997" spans="4:6" x14ac:dyDescent="0.25">
      <c r="D2997">
        <f t="shared" si="176"/>
        <v>2994</v>
      </c>
      <c r="E2997" s="187">
        <f t="shared" si="174"/>
        <v>120000</v>
      </c>
      <c r="F2997" s="187">
        <f t="shared" si="175"/>
        <v>1.0196645438549315E-95</v>
      </c>
    </row>
    <row r="2998" spans="4:6" x14ac:dyDescent="0.25">
      <c r="D2998">
        <f t="shared" si="176"/>
        <v>2995</v>
      </c>
      <c r="E2998" s="187">
        <f t="shared" si="174"/>
        <v>120000</v>
      </c>
      <c r="F2998" s="187">
        <f t="shared" si="175"/>
        <v>9.4413383690271408E-96</v>
      </c>
    </row>
    <row r="2999" spans="4:6" x14ac:dyDescent="0.25">
      <c r="D2999">
        <f t="shared" si="176"/>
        <v>2996</v>
      </c>
      <c r="E2999" s="187">
        <f t="shared" si="174"/>
        <v>120000</v>
      </c>
      <c r="F2999" s="187">
        <f t="shared" si="175"/>
        <v>8.7419799713214283E-96</v>
      </c>
    </row>
    <row r="3000" spans="4:6" x14ac:dyDescent="0.25">
      <c r="D3000">
        <f t="shared" si="176"/>
        <v>2997</v>
      </c>
      <c r="E3000" s="187">
        <f t="shared" si="174"/>
        <v>120000</v>
      </c>
      <c r="F3000" s="187">
        <f t="shared" si="175"/>
        <v>8.0944258993716917E-96</v>
      </c>
    </row>
    <row r="3001" spans="4:6" x14ac:dyDescent="0.25">
      <c r="D3001">
        <f t="shared" si="176"/>
        <v>2998</v>
      </c>
      <c r="E3001" s="187">
        <f t="shared" si="174"/>
        <v>120000</v>
      </c>
      <c r="F3001" s="187">
        <f t="shared" si="175"/>
        <v>7.4948387957145273E-96</v>
      </c>
    </row>
    <row r="3002" spans="4:6" x14ac:dyDescent="0.25">
      <c r="D3002">
        <f t="shared" si="176"/>
        <v>2999</v>
      </c>
      <c r="E3002" s="187">
        <f t="shared" si="174"/>
        <v>120000</v>
      </c>
      <c r="F3002" s="187">
        <f t="shared" si="175"/>
        <v>6.9396655515875262E-96</v>
      </c>
    </row>
    <row r="3003" spans="4:6" x14ac:dyDescent="0.25">
      <c r="D3003">
        <f t="shared" si="176"/>
        <v>3000</v>
      </c>
      <c r="E3003" s="187">
        <f t="shared" si="174"/>
        <v>120000</v>
      </c>
      <c r="F3003" s="187">
        <f t="shared" si="175"/>
        <v>6.4256162514699321E-96</v>
      </c>
    </row>
    <row r="3004" spans="4:6" x14ac:dyDescent="0.25">
      <c r="D3004">
        <f t="shared" si="176"/>
        <v>3001</v>
      </c>
      <c r="E3004" s="187">
        <f t="shared" si="174"/>
        <v>120000</v>
      </c>
      <c r="F3004" s="187">
        <f t="shared" si="175"/>
        <v>5.9496446772869729E-96</v>
      </c>
    </row>
    <row r="3005" spans="4:6" x14ac:dyDescent="0.25">
      <c r="D3005">
        <f t="shared" si="176"/>
        <v>3002</v>
      </c>
      <c r="E3005" s="187">
        <f t="shared" si="174"/>
        <v>120000</v>
      </c>
      <c r="F3005" s="187">
        <f t="shared" si="175"/>
        <v>5.5089302567471971E-96</v>
      </c>
    </row>
    <row r="3006" spans="4:6" x14ac:dyDescent="0.25">
      <c r="D3006">
        <f t="shared" si="176"/>
        <v>3003</v>
      </c>
      <c r="E3006" s="187">
        <f t="shared" si="174"/>
        <v>120000</v>
      </c>
      <c r="F3006" s="187">
        <f t="shared" si="175"/>
        <v>5.1008613488399974E-96</v>
      </c>
    </row>
    <row r="3007" spans="4:6" x14ac:dyDescent="0.25">
      <c r="D3007">
        <f t="shared" si="176"/>
        <v>3004</v>
      </c>
      <c r="E3007" s="187">
        <f t="shared" si="174"/>
        <v>120000</v>
      </c>
      <c r="F3007" s="187">
        <f t="shared" si="175"/>
        <v>4.7230197674444424E-96</v>
      </c>
    </row>
    <row r="3008" spans="4:6" x14ac:dyDescent="0.25">
      <c r="D3008">
        <f t="shared" si="176"/>
        <v>3005</v>
      </c>
      <c r="E3008" s="187">
        <f t="shared" si="174"/>
        <v>120000</v>
      </c>
      <c r="F3008" s="187">
        <f t="shared" si="175"/>
        <v>4.3731664513374458E-96</v>
      </c>
    </row>
    <row r="3009" spans="4:6" x14ac:dyDescent="0.25">
      <c r="D3009">
        <f t="shared" si="176"/>
        <v>3006</v>
      </c>
      <c r="E3009" s="187">
        <f t="shared" si="174"/>
        <v>120000</v>
      </c>
      <c r="F3009" s="187">
        <f t="shared" si="175"/>
        <v>4.04922819568282E-96</v>
      </c>
    </row>
    <row r="3010" spans="4:6" x14ac:dyDescent="0.25">
      <c r="D3010">
        <f t="shared" si="176"/>
        <v>3007</v>
      </c>
      <c r="E3010" s="187">
        <f t="shared" si="174"/>
        <v>120000</v>
      </c>
      <c r="F3010" s="187">
        <f t="shared" si="175"/>
        <v>3.7492853663729801E-96</v>
      </c>
    </row>
    <row r="3011" spans="4:6" x14ac:dyDescent="0.25">
      <c r="D3011">
        <f>+D3010+1</f>
        <v>3008</v>
      </c>
      <c r="E3011" s="187">
        <f t="shared" si="174"/>
        <v>120000</v>
      </c>
      <c r="F3011" s="187">
        <f t="shared" si="175"/>
        <v>3.4715605244194268E-96</v>
      </c>
    </row>
    <row r="3012" spans="4:6" x14ac:dyDescent="0.25">
      <c r="D3012">
        <f t="shared" si="176"/>
        <v>3009</v>
      </c>
      <c r="E3012" s="187">
        <f t="shared" si="174"/>
        <v>120000</v>
      </c>
      <c r="F3012" s="187">
        <f t="shared" si="175"/>
        <v>3.2144078929809502E-96</v>
      </c>
    </row>
    <row r="3013" spans="4:6" x14ac:dyDescent="0.25">
      <c r="D3013">
        <f t="shared" si="176"/>
        <v>3010</v>
      </c>
      <c r="E3013" s="187">
        <f t="shared" si="174"/>
        <v>120000</v>
      </c>
      <c r="F3013" s="187">
        <f t="shared" si="175"/>
        <v>2.9763036046119912E-96</v>
      </c>
    </row>
    <row r="3014" spans="4:6" x14ac:dyDescent="0.25">
      <c r="D3014">
        <f t="shared" si="176"/>
        <v>3011</v>
      </c>
      <c r="E3014" s="187">
        <f t="shared" ref="E3014:E3077" si="177">+E3013</f>
        <v>120000</v>
      </c>
      <c r="F3014" s="187">
        <f t="shared" ref="F3014:F3077" si="178">E3014/(1+$B$5)^D3014</f>
        <v>2.7558366709370284E-96</v>
      </c>
    </row>
    <row r="3015" spans="4:6" x14ac:dyDescent="0.25">
      <c r="D3015">
        <f t="shared" si="176"/>
        <v>3012</v>
      </c>
      <c r="E3015" s="187">
        <f t="shared" si="177"/>
        <v>120000</v>
      </c>
      <c r="F3015" s="187">
        <f t="shared" si="178"/>
        <v>2.5517006212379894E-96</v>
      </c>
    </row>
    <row r="3016" spans="4:6" x14ac:dyDescent="0.25">
      <c r="D3016">
        <f t="shared" si="176"/>
        <v>3013</v>
      </c>
      <c r="E3016" s="187">
        <f t="shared" si="177"/>
        <v>120000</v>
      </c>
      <c r="F3016" s="187">
        <f t="shared" si="178"/>
        <v>2.3626857604055455E-96</v>
      </c>
    </row>
    <row r="3017" spans="4:6" x14ac:dyDescent="0.25">
      <c r="D3017">
        <f t="shared" si="176"/>
        <v>3014</v>
      </c>
      <c r="E3017" s="187">
        <f t="shared" si="177"/>
        <v>120000</v>
      </c>
      <c r="F3017" s="187">
        <f t="shared" si="178"/>
        <v>2.187672000375505E-96</v>
      </c>
    </row>
    <row r="3018" spans="4:6" x14ac:dyDescent="0.25">
      <c r="D3018">
        <f t="shared" si="176"/>
        <v>3015</v>
      </c>
      <c r="E3018" s="187">
        <f t="shared" si="177"/>
        <v>120000</v>
      </c>
      <c r="F3018" s="187">
        <f t="shared" si="178"/>
        <v>2.0256222225699118E-96</v>
      </c>
    </row>
    <row r="3019" spans="4:6" x14ac:dyDescent="0.25">
      <c r="D3019">
        <f t="shared" si="176"/>
        <v>3016</v>
      </c>
      <c r="E3019" s="187">
        <f t="shared" si="177"/>
        <v>120000</v>
      </c>
      <c r="F3019" s="187">
        <f t="shared" si="178"/>
        <v>1.8755761320091776E-96</v>
      </c>
    </row>
    <row r="3020" spans="4:6" x14ac:dyDescent="0.25">
      <c r="D3020">
        <f t="shared" si="176"/>
        <v>3017</v>
      </c>
      <c r="E3020" s="187">
        <f t="shared" si="177"/>
        <v>120000</v>
      </c>
      <c r="F3020" s="187">
        <f t="shared" si="178"/>
        <v>1.736644566675164E-96</v>
      </c>
    </row>
    <row r="3021" spans="4:6" x14ac:dyDescent="0.25">
      <c r="D3021">
        <f t="shared" si="176"/>
        <v>3018</v>
      </c>
      <c r="E3021" s="187">
        <f t="shared" si="177"/>
        <v>120000</v>
      </c>
      <c r="F3021" s="187">
        <f t="shared" si="178"/>
        <v>1.6080042284029296E-96</v>
      </c>
    </row>
    <row r="3022" spans="4:6" x14ac:dyDescent="0.25">
      <c r="D3022">
        <f t="shared" ref="D3022:D3028" si="179">+D3021+1</f>
        <v>3019</v>
      </c>
      <c r="E3022" s="187">
        <f t="shared" si="177"/>
        <v>120000</v>
      </c>
      <c r="F3022" s="187">
        <f t="shared" si="178"/>
        <v>1.4888928040767865E-96</v>
      </c>
    </row>
    <row r="3023" spans="4:6" x14ac:dyDescent="0.25">
      <c r="D3023">
        <f t="shared" si="179"/>
        <v>3020</v>
      </c>
      <c r="E3023" s="187">
        <f t="shared" si="177"/>
        <v>120000</v>
      </c>
      <c r="F3023" s="187">
        <f t="shared" si="178"/>
        <v>1.378604448219247E-96</v>
      </c>
    </row>
    <row r="3024" spans="4:6" x14ac:dyDescent="0.25">
      <c r="D3024">
        <f t="shared" si="179"/>
        <v>3021</v>
      </c>
      <c r="E3024" s="187">
        <f t="shared" si="177"/>
        <v>120000</v>
      </c>
      <c r="F3024" s="187">
        <f t="shared" si="178"/>
        <v>1.2764856002030069E-96</v>
      </c>
    </row>
    <row r="3025" spans="4:6" x14ac:dyDescent="0.25">
      <c r="D3025">
        <f t="shared" si="179"/>
        <v>3022</v>
      </c>
      <c r="E3025" s="187">
        <f t="shared" si="177"/>
        <v>120000</v>
      </c>
      <c r="F3025" s="187">
        <f t="shared" si="178"/>
        <v>1.18193111129908E-96</v>
      </c>
    </row>
    <row r="3026" spans="4:6" x14ac:dyDescent="0.25">
      <c r="D3026">
        <f t="shared" si="179"/>
        <v>3023</v>
      </c>
      <c r="E3026" s="187">
        <f t="shared" si="177"/>
        <v>120000</v>
      </c>
      <c r="F3026" s="187">
        <f t="shared" si="178"/>
        <v>1.0943806586102589E-96</v>
      </c>
    </row>
    <row r="3027" spans="4:6" x14ac:dyDescent="0.25">
      <c r="D3027">
        <f t="shared" si="179"/>
        <v>3024</v>
      </c>
      <c r="E3027" s="187">
        <f t="shared" si="177"/>
        <v>120000</v>
      </c>
      <c r="F3027" s="187">
        <f t="shared" si="178"/>
        <v>1.0133154246391289E-96</v>
      </c>
    </row>
    <row r="3028" spans="4:6" x14ac:dyDescent="0.25">
      <c r="D3028">
        <f t="shared" si="179"/>
        <v>3025</v>
      </c>
      <c r="E3028" s="187">
        <f t="shared" si="177"/>
        <v>120000</v>
      </c>
      <c r="F3028" s="187">
        <f t="shared" si="178"/>
        <v>9.3825502281400827E-97</v>
      </c>
    </row>
    <row r="3029" spans="4:6" x14ac:dyDescent="0.25">
      <c r="D3029">
        <f>+D3028+1</f>
        <v>3026</v>
      </c>
      <c r="E3029" s="187">
        <f t="shared" si="177"/>
        <v>120000</v>
      </c>
      <c r="F3029" s="187">
        <f t="shared" si="178"/>
        <v>8.6875465075371121E-97</v>
      </c>
    </row>
    <row r="3030" spans="4:6" x14ac:dyDescent="0.25">
      <c r="D3030">
        <f t="shared" ref="D3030:D3093" si="180">+D3029+1</f>
        <v>3027</v>
      </c>
      <c r="E3030" s="187">
        <f t="shared" si="177"/>
        <v>120000</v>
      </c>
      <c r="F3030" s="187">
        <f t="shared" si="178"/>
        <v>8.0440245440158412E-97</v>
      </c>
    </row>
    <row r="3031" spans="4:6" x14ac:dyDescent="0.25">
      <c r="D3031">
        <f t="shared" si="180"/>
        <v>3028</v>
      </c>
      <c r="E3031" s="187">
        <f t="shared" si="177"/>
        <v>120000</v>
      </c>
      <c r="F3031" s="187">
        <f t="shared" si="178"/>
        <v>7.448170874088744E-97</v>
      </c>
    </row>
    <row r="3032" spans="4:6" x14ac:dyDescent="0.25">
      <c r="D3032">
        <f t="shared" si="180"/>
        <v>3029</v>
      </c>
      <c r="E3032" s="187">
        <f t="shared" si="177"/>
        <v>120000</v>
      </c>
      <c r="F3032" s="187">
        <f t="shared" si="178"/>
        <v>6.8964545130451319E-97</v>
      </c>
    </row>
    <row r="3033" spans="4:6" x14ac:dyDescent="0.25">
      <c r="D3033">
        <f t="shared" si="180"/>
        <v>3030</v>
      </c>
      <c r="E3033" s="187">
        <f t="shared" si="177"/>
        <v>120000</v>
      </c>
      <c r="F3033" s="187">
        <f t="shared" si="178"/>
        <v>6.3856060305973451E-97</v>
      </c>
    </row>
    <row r="3034" spans="4:6" x14ac:dyDescent="0.25">
      <c r="D3034">
        <f t="shared" si="180"/>
        <v>3031</v>
      </c>
      <c r="E3034" s="187">
        <f t="shared" si="177"/>
        <v>120000</v>
      </c>
      <c r="F3034" s="187">
        <f t="shared" si="178"/>
        <v>5.9125981764790232E-97</v>
      </c>
    </row>
    <row r="3035" spans="4:6" x14ac:dyDescent="0.25">
      <c r="D3035">
        <f t="shared" si="180"/>
        <v>3032</v>
      </c>
      <c r="E3035" s="187">
        <f t="shared" si="177"/>
        <v>120000</v>
      </c>
      <c r="F3035" s="187">
        <f t="shared" si="178"/>
        <v>5.4746279411842798E-97</v>
      </c>
    </row>
    <row r="3036" spans="4:6" x14ac:dyDescent="0.25">
      <c r="D3036">
        <f t="shared" si="180"/>
        <v>3033</v>
      </c>
      <c r="E3036" s="187">
        <f t="shared" si="177"/>
        <v>120000</v>
      </c>
      <c r="F3036" s="187">
        <f t="shared" si="178"/>
        <v>5.0690999455410003E-97</v>
      </c>
    </row>
    <row r="3037" spans="4:6" x14ac:dyDescent="0.25">
      <c r="D3037">
        <f t="shared" si="180"/>
        <v>3034</v>
      </c>
      <c r="E3037" s="187">
        <f t="shared" si="177"/>
        <v>120000</v>
      </c>
      <c r="F3037" s="187">
        <f t="shared" si="178"/>
        <v>4.6936110606861109E-97</v>
      </c>
    </row>
    <row r="3038" spans="4:6" x14ac:dyDescent="0.25">
      <c r="D3038">
        <f t="shared" si="180"/>
        <v>3035</v>
      </c>
      <c r="E3038" s="187">
        <f t="shared" si="177"/>
        <v>120000</v>
      </c>
      <c r="F3038" s="187">
        <f t="shared" si="178"/>
        <v>4.3459361673019549E-97</v>
      </c>
    </row>
    <row r="3039" spans="4:6" x14ac:dyDescent="0.25">
      <c r="D3039">
        <f t="shared" si="180"/>
        <v>3036</v>
      </c>
      <c r="E3039" s="187">
        <f t="shared" si="177"/>
        <v>120000</v>
      </c>
      <c r="F3039" s="187">
        <f t="shared" si="178"/>
        <v>4.024014969724032E-97</v>
      </c>
    </row>
    <row r="3040" spans="4:6" x14ac:dyDescent="0.25">
      <c r="D3040">
        <f t="shared" si="180"/>
        <v>3037</v>
      </c>
      <c r="E3040" s="187">
        <f t="shared" si="177"/>
        <v>120000</v>
      </c>
      <c r="F3040" s="187">
        <f t="shared" si="178"/>
        <v>3.7259397867815111E-97</v>
      </c>
    </row>
    <row r="3041" spans="4:6" x14ac:dyDescent="0.25">
      <c r="D3041">
        <f t="shared" si="180"/>
        <v>3038</v>
      </c>
      <c r="E3041" s="187">
        <f t="shared" si="177"/>
        <v>120000</v>
      </c>
      <c r="F3041" s="187">
        <f t="shared" si="178"/>
        <v>3.4499442470199166E-97</v>
      </c>
    </row>
    <row r="3042" spans="4:6" x14ac:dyDescent="0.25">
      <c r="D3042">
        <f t="shared" si="180"/>
        <v>3039</v>
      </c>
      <c r="E3042" s="187">
        <f t="shared" si="177"/>
        <v>120000</v>
      </c>
      <c r="F3042" s="187">
        <f t="shared" si="178"/>
        <v>3.1943928213147381E-97</v>
      </c>
    </row>
    <row r="3043" spans="4:6" x14ac:dyDescent="0.25">
      <c r="D3043">
        <f t="shared" si="180"/>
        <v>3040</v>
      </c>
      <c r="E3043" s="187">
        <f t="shared" si="177"/>
        <v>120000</v>
      </c>
      <c r="F3043" s="187">
        <f t="shared" si="178"/>
        <v>2.9577711308469792E-97</v>
      </c>
    </row>
    <row r="3044" spans="4:6" x14ac:dyDescent="0.25">
      <c r="D3044">
        <f t="shared" si="180"/>
        <v>3041</v>
      </c>
      <c r="E3044" s="187">
        <f t="shared" si="177"/>
        <v>120000</v>
      </c>
      <c r="F3044" s="187">
        <f t="shared" si="178"/>
        <v>2.7386769730064625E-97</v>
      </c>
    </row>
    <row r="3045" spans="4:6" x14ac:dyDescent="0.25">
      <c r="D3045">
        <f t="shared" si="180"/>
        <v>3042</v>
      </c>
      <c r="E3045" s="187">
        <f t="shared" si="177"/>
        <v>120000</v>
      </c>
      <c r="F3045" s="187">
        <f t="shared" si="178"/>
        <v>2.5358120120430208E-97</v>
      </c>
    </row>
    <row r="3046" spans="4:6" x14ac:dyDescent="0.25">
      <c r="D3046">
        <f t="shared" si="180"/>
        <v>3043</v>
      </c>
      <c r="E3046" s="187">
        <f t="shared" si="177"/>
        <v>120000</v>
      </c>
      <c r="F3046" s="187">
        <f t="shared" si="178"/>
        <v>2.3479740852250184E-97</v>
      </c>
    </row>
    <row r="3047" spans="4:6" x14ac:dyDescent="0.25">
      <c r="D3047">
        <f>+D3046+1</f>
        <v>3044</v>
      </c>
      <c r="E3047" s="187">
        <f t="shared" si="177"/>
        <v>120000</v>
      </c>
      <c r="F3047" s="187">
        <f t="shared" si="178"/>
        <v>2.1740500789120539E-97</v>
      </c>
    </row>
    <row r="3048" spans="4:6" x14ac:dyDescent="0.25">
      <c r="D3048">
        <f t="shared" si="180"/>
        <v>3045</v>
      </c>
      <c r="E3048" s="187">
        <f t="shared" si="177"/>
        <v>120000</v>
      </c>
      <c r="F3048" s="187">
        <f t="shared" si="178"/>
        <v>2.0130093323259761E-97</v>
      </c>
    </row>
    <row r="3049" spans="4:6" x14ac:dyDescent="0.25">
      <c r="D3049">
        <f t="shared" si="180"/>
        <v>3046</v>
      </c>
      <c r="E3049" s="187">
        <f t="shared" si="177"/>
        <v>120000</v>
      </c>
      <c r="F3049" s="187">
        <f t="shared" si="178"/>
        <v>1.8638975299314587E-97</v>
      </c>
    </row>
    <row r="3050" spans="4:6" x14ac:dyDescent="0.25">
      <c r="D3050">
        <f t="shared" si="180"/>
        <v>3047</v>
      </c>
      <c r="E3050" s="187">
        <f t="shared" si="177"/>
        <v>120000</v>
      </c>
      <c r="F3050" s="187">
        <f t="shared" si="178"/>
        <v>1.7258310462328323E-97</v>
      </c>
    </row>
    <row r="3051" spans="4:6" x14ac:dyDescent="0.25">
      <c r="D3051">
        <f t="shared" si="180"/>
        <v>3048</v>
      </c>
      <c r="E3051" s="187">
        <f t="shared" si="177"/>
        <v>120000</v>
      </c>
      <c r="F3051" s="187">
        <f t="shared" si="178"/>
        <v>1.5979917094748451E-97</v>
      </c>
    </row>
    <row r="3052" spans="4:6" x14ac:dyDescent="0.25">
      <c r="D3052">
        <f t="shared" si="180"/>
        <v>3049</v>
      </c>
      <c r="E3052" s="187">
        <f t="shared" si="177"/>
        <v>120000</v>
      </c>
      <c r="F3052" s="187">
        <f t="shared" si="178"/>
        <v>1.4796219532174489E-97</v>
      </c>
    </row>
    <row r="3053" spans="4:6" x14ac:dyDescent="0.25">
      <c r="D3053">
        <f t="shared" si="180"/>
        <v>3050</v>
      </c>
      <c r="E3053" s="187">
        <f t="shared" si="177"/>
        <v>120000</v>
      </c>
      <c r="F3053" s="187">
        <f t="shared" si="178"/>
        <v>1.3700203270531935E-97</v>
      </c>
    </row>
    <row r="3054" spans="4:6" x14ac:dyDescent="0.25">
      <c r="D3054">
        <f t="shared" si="180"/>
        <v>3051</v>
      </c>
      <c r="E3054" s="187">
        <f t="shared" si="177"/>
        <v>120000</v>
      </c>
      <c r="F3054" s="187">
        <f t="shared" si="178"/>
        <v>1.268537339864068E-97</v>
      </c>
    </row>
    <row r="3055" spans="4:6" x14ac:dyDescent="0.25">
      <c r="D3055">
        <f t="shared" si="180"/>
        <v>3052</v>
      </c>
      <c r="E3055" s="187">
        <f t="shared" si="177"/>
        <v>120000</v>
      </c>
      <c r="F3055" s="187">
        <f t="shared" si="178"/>
        <v>1.174571610985248E-97</v>
      </c>
    </row>
    <row r="3056" spans="4:6" x14ac:dyDescent="0.25">
      <c r="D3056">
        <f t="shared" si="180"/>
        <v>3053</v>
      </c>
      <c r="E3056" s="187">
        <f t="shared" si="177"/>
        <v>120000</v>
      </c>
      <c r="F3056" s="187">
        <f t="shared" si="178"/>
        <v>1.0875663064678221E-97</v>
      </c>
    </row>
    <row r="3057" spans="4:6" x14ac:dyDescent="0.25">
      <c r="D3057">
        <f t="shared" si="180"/>
        <v>3054</v>
      </c>
      <c r="E3057" s="187">
        <f t="shared" si="177"/>
        <v>120000</v>
      </c>
      <c r="F3057" s="187">
        <f t="shared" si="178"/>
        <v>1.0070058393220576E-97</v>
      </c>
    </row>
    <row r="3058" spans="4:6" x14ac:dyDescent="0.25">
      <c r="D3058">
        <f t="shared" si="180"/>
        <v>3055</v>
      </c>
      <c r="E3058" s="187">
        <f t="shared" si="177"/>
        <v>120000</v>
      </c>
      <c r="F3058" s="187">
        <f t="shared" si="178"/>
        <v>9.3241281418709002E-98</v>
      </c>
    </row>
    <row r="3059" spans="4:6" x14ac:dyDescent="0.25">
      <c r="D3059">
        <f t="shared" si="180"/>
        <v>3056</v>
      </c>
      <c r="E3059" s="187">
        <f t="shared" si="177"/>
        <v>120000</v>
      </c>
      <c r="F3059" s="187">
        <f t="shared" si="178"/>
        <v>8.6334519832137969E-98</v>
      </c>
    </row>
    <row r="3060" spans="4:6" x14ac:dyDescent="0.25">
      <c r="D3060">
        <f t="shared" si="180"/>
        <v>3057</v>
      </c>
      <c r="E3060" s="187">
        <f t="shared" si="177"/>
        <v>120000</v>
      </c>
      <c r="F3060" s="187">
        <f t="shared" si="178"/>
        <v>7.9939370214942582E-98</v>
      </c>
    </row>
    <row r="3061" spans="4:6" x14ac:dyDescent="0.25">
      <c r="D3061">
        <f t="shared" si="180"/>
        <v>3058</v>
      </c>
      <c r="E3061" s="187">
        <f t="shared" si="177"/>
        <v>120000</v>
      </c>
      <c r="F3061" s="187">
        <f t="shared" si="178"/>
        <v>7.4017935384206085E-98</v>
      </c>
    </row>
    <row r="3062" spans="4:6" x14ac:dyDescent="0.25">
      <c r="D3062">
        <f t="shared" si="180"/>
        <v>3059</v>
      </c>
      <c r="E3062" s="187">
        <f t="shared" si="177"/>
        <v>120000</v>
      </c>
      <c r="F3062" s="187">
        <f t="shared" si="178"/>
        <v>6.853512535574636E-98</v>
      </c>
    </row>
    <row r="3063" spans="4:6" x14ac:dyDescent="0.25">
      <c r="D3063">
        <f t="shared" si="180"/>
        <v>3060</v>
      </c>
      <c r="E3063" s="187">
        <f t="shared" si="177"/>
        <v>120000</v>
      </c>
      <c r="F3063" s="187">
        <f t="shared" si="178"/>
        <v>6.3458449403468845E-98</v>
      </c>
    </row>
    <row r="3064" spans="4:6" x14ac:dyDescent="0.25">
      <c r="D3064">
        <f t="shared" si="180"/>
        <v>3061</v>
      </c>
      <c r="E3064" s="187">
        <f t="shared" si="177"/>
        <v>120000</v>
      </c>
      <c r="F3064" s="187">
        <f t="shared" si="178"/>
        <v>5.8757823521730411E-98</v>
      </c>
    </row>
    <row r="3065" spans="4:6" x14ac:dyDescent="0.25">
      <c r="D3065">
        <f>+D3064+1</f>
        <v>3062</v>
      </c>
      <c r="E3065" s="187">
        <f t="shared" si="177"/>
        <v>120000</v>
      </c>
      <c r="F3065" s="187">
        <f t="shared" si="178"/>
        <v>5.4405392149750378E-98</v>
      </c>
    </row>
    <row r="3066" spans="4:6" x14ac:dyDescent="0.25">
      <c r="D3066">
        <f t="shared" si="180"/>
        <v>3063</v>
      </c>
      <c r="E3066" s="187">
        <f t="shared" si="177"/>
        <v>120000</v>
      </c>
      <c r="F3066" s="187">
        <f t="shared" si="178"/>
        <v>5.0375363101620716E-98</v>
      </c>
    </row>
    <row r="3067" spans="4:6" x14ac:dyDescent="0.25">
      <c r="D3067">
        <f t="shared" si="180"/>
        <v>3064</v>
      </c>
      <c r="E3067" s="187">
        <f t="shared" si="177"/>
        <v>120000</v>
      </c>
      <c r="F3067" s="187">
        <f t="shared" si="178"/>
        <v>4.6643854723722893E-98</v>
      </c>
    </row>
    <row r="3068" spans="4:6" x14ac:dyDescent="0.25">
      <c r="D3068">
        <f t="shared" si="180"/>
        <v>3065</v>
      </c>
      <c r="E3068" s="187">
        <f t="shared" si="177"/>
        <v>120000</v>
      </c>
      <c r="F3068" s="187">
        <f t="shared" si="178"/>
        <v>4.3188754373817482E-98</v>
      </c>
    </row>
    <row r="3069" spans="4:6" x14ac:dyDescent="0.25">
      <c r="D3069">
        <f t="shared" si="180"/>
        <v>3066</v>
      </c>
      <c r="E3069" s="187">
        <f t="shared" si="177"/>
        <v>120000</v>
      </c>
      <c r="F3069" s="187">
        <f t="shared" si="178"/>
        <v>3.9989587383164339E-98</v>
      </c>
    </row>
    <row r="3070" spans="4:6" x14ac:dyDescent="0.25">
      <c r="D3070">
        <f t="shared" si="180"/>
        <v>3067</v>
      </c>
      <c r="E3070" s="187">
        <f t="shared" si="177"/>
        <v>120000</v>
      </c>
      <c r="F3070" s="187">
        <f t="shared" si="178"/>
        <v>3.7027395725152171E-98</v>
      </c>
    </row>
    <row r="3071" spans="4:6" x14ac:dyDescent="0.25">
      <c r="D3071">
        <f t="shared" si="180"/>
        <v>3068</v>
      </c>
      <c r="E3071" s="187">
        <f t="shared" si="177"/>
        <v>120000</v>
      </c>
      <c r="F3071" s="187">
        <f t="shared" si="178"/>
        <v>3.4284625671437189E-98</v>
      </c>
    </row>
    <row r="3072" spans="4:6" x14ac:dyDescent="0.25">
      <c r="D3072">
        <f t="shared" si="180"/>
        <v>3069</v>
      </c>
      <c r="E3072" s="187">
        <f t="shared" si="177"/>
        <v>120000</v>
      </c>
      <c r="F3072" s="187">
        <f t="shared" si="178"/>
        <v>3.1745023769849247E-98</v>
      </c>
    </row>
    <row r="3073" spans="4:6" x14ac:dyDescent="0.25">
      <c r="D3073">
        <f t="shared" si="180"/>
        <v>3070</v>
      </c>
      <c r="E3073" s="187">
        <f t="shared" si="177"/>
        <v>120000</v>
      </c>
      <c r="F3073" s="187">
        <f t="shared" si="178"/>
        <v>2.9393540527638187E-98</v>
      </c>
    </row>
    <row r="3074" spans="4:6" x14ac:dyDescent="0.25">
      <c r="D3074">
        <f t="shared" si="180"/>
        <v>3071</v>
      </c>
      <c r="E3074" s="187">
        <f t="shared" si="177"/>
        <v>120000</v>
      </c>
      <c r="F3074" s="187">
        <f t="shared" si="178"/>
        <v>2.7216241229294608E-98</v>
      </c>
    </row>
    <row r="3075" spans="4:6" x14ac:dyDescent="0.25">
      <c r="D3075">
        <f t="shared" si="180"/>
        <v>3072</v>
      </c>
      <c r="E3075" s="187">
        <f t="shared" si="177"/>
        <v>120000</v>
      </c>
      <c r="F3075" s="187">
        <f t="shared" si="178"/>
        <v>2.5200223360457974E-98</v>
      </c>
    </row>
    <row r="3076" spans="4:6" x14ac:dyDescent="0.25">
      <c r="D3076">
        <f t="shared" si="180"/>
        <v>3073</v>
      </c>
      <c r="E3076" s="187">
        <f t="shared" si="177"/>
        <v>120000</v>
      </c>
      <c r="F3076" s="187">
        <f t="shared" si="178"/>
        <v>2.3333540148572195E-98</v>
      </c>
    </row>
    <row r="3077" spans="4:6" x14ac:dyDescent="0.25">
      <c r="D3077">
        <f t="shared" si="180"/>
        <v>3074</v>
      </c>
      <c r="E3077" s="187">
        <f t="shared" si="177"/>
        <v>120000</v>
      </c>
      <c r="F3077" s="187">
        <f t="shared" si="178"/>
        <v>2.1605129767196477E-98</v>
      </c>
    </row>
    <row r="3078" spans="4:6" x14ac:dyDescent="0.25">
      <c r="D3078">
        <f t="shared" si="180"/>
        <v>3075</v>
      </c>
      <c r="E3078" s="187">
        <f t="shared" ref="E3078:E3141" si="181">+E3077</f>
        <v>120000</v>
      </c>
      <c r="F3078" s="187">
        <f t="shared" ref="F3078:F3141" si="182">E3078/(1+$B$5)^D3078</f>
        <v>2.0004749784441184E-98</v>
      </c>
    </row>
    <row r="3079" spans="4:6" x14ac:dyDescent="0.25">
      <c r="D3079">
        <f t="shared" si="180"/>
        <v>3076</v>
      </c>
      <c r="E3079" s="187">
        <f t="shared" si="181"/>
        <v>120000</v>
      </c>
      <c r="F3079" s="187">
        <f t="shared" si="182"/>
        <v>1.8522916467075166E-98</v>
      </c>
    </row>
    <row r="3080" spans="4:6" x14ac:dyDescent="0.25">
      <c r="D3080">
        <f t="shared" si="180"/>
        <v>3077</v>
      </c>
      <c r="E3080" s="187">
        <f t="shared" si="181"/>
        <v>120000</v>
      </c>
      <c r="F3080" s="187">
        <f t="shared" si="182"/>
        <v>1.7150848580625153E-98</v>
      </c>
    </row>
    <row r="3081" spans="4:6" x14ac:dyDescent="0.25">
      <c r="D3081">
        <f t="shared" si="180"/>
        <v>3078</v>
      </c>
      <c r="E3081" s="187">
        <f t="shared" si="181"/>
        <v>120000</v>
      </c>
      <c r="F3081" s="187">
        <f t="shared" si="182"/>
        <v>1.5880415352430698E-98</v>
      </c>
    </row>
    <row r="3082" spans="4:6" x14ac:dyDescent="0.25">
      <c r="D3082">
        <f t="shared" si="180"/>
        <v>3079</v>
      </c>
      <c r="E3082" s="187">
        <f t="shared" si="181"/>
        <v>120000</v>
      </c>
      <c r="F3082" s="187">
        <f t="shared" si="182"/>
        <v>1.4704088289287683E-98</v>
      </c>
    </row>
    <row r="3083" spans="4:6" x14ac:dyDescent="0.25">
      <c r="D3083">
        <f>+D3082+1</f>
        <v>3080</v>
      </c>
      <c r="E3083" s="187">
        <f t="shared" si="181"/>
        <v>120000</v>
      </c>
      <c r="F3083" s="187">
        <f t="shared" si="182"/>
        <v>1.3614896564155262E-98</v>
      </c>
    </row>
    <row r="3084" spans="4:6" x14ac:dyDescent="0.25">
      <c r="D3084">
        <f t="shared" si="180"/>
        <v>3081</v>
      </c>
      <c r="E3084" s="187">
        <f t="shared" si="181"/>
        <v>120000</v>
      </c>
      <c r="F3084" s="187">
        <f t="shared" si="182"/>
        <v>1.2606385707551167E-98</v>
      </c>
    </row>
    <row r="3085" spans="4:6" x14ac:dyDescent="0.25">
      <c r="D3085">
        <f t="shared" si="180"/>
        <v>3082</v>
      </c>
      <c r="E3085" s="187">
        <f t="shared" si="181"/>
        <v>120000</v>
      </c>
      <c r="F3085" s="187">
        <f t="shared" si="182"/>
        <v>1.1672579358843673E-98</v>
      </c>
    </row>
    <row r="3086" spans="4:6" x14ac:dyDescent="0.25">
      <c r="D3086">
        <f t="shared" si="180"/>
        <v>3083</v>
      </c>
      <c r="E3086" s="187">
        <f t="shared" si="181"/>
        <v>120000</v>
      </c>
      <c r="F3086" s="187">
        <f t="shared" si="182"/>
        <v>1.0807943850781178E-98</v>
      </c>
    </row>
    <row r="3087" spans="4:6" x14ac:dyDescent="0.25">
      <c r="D3087">
        <f t="shared" si="180"/>
        <v>3084</v>
      </c>
      <c r="E3087" s="187">
        <f t="shared" si="181"/>
        <v>120000</v>
      </c>
      <c r="F3087" s="187">
        <f t="shared" si="182"/>
        <v>1.0007355417389978E-98</v>
      </c>
    </row>
    <row r="3088" spans="4:6" x14ac:dyDescent="0.25">
      <c r="D3088">
        <f t="shared" si="180"/>
        <v>3085</v>
      </c>
      <c r="E3088" s="187">
        <f t="shared" si="181"/>
        <v>120000</v>
      </c>
      <c r="F3088" s="187">
        <f t="shared" si="182"/>
        <v>9.2660698309166485E-99</v>
      </c>
    </row>
    <row r="3089" spans="4:6" x14ac:dyDescent="0.25">
      <c r="D3089">
        <f t="shared" si="180"/>
        <v>3086</v>
      </c>
      <c r="E3089" s="187">
        <f t="shared" si="181"/>
        <v>120000</v>
      </c>
      <c r="F3089" s="187">
        <f t="shared" si="182"/>
        <v>8.5796942878857833E-99</v>
      </c>
    </row>
    <row r="3090" spans="4:6" x14ac:dyDescent="0.25">
      <c r="D3090">
        <f t="shared" si="180"/>
        <v>3087</v>
      </c>
      <c r="E3090" s="187">
        <f t="shared" si="181"/>
        <v>120000</v>
      </c>
      <c r="F3090" s="187">
        <f t="shared" si="182"/>
        <v>7.9441613776720205E-99</v>
      </c>
    </row>
    <row r="3091" spans="4:6" x14ac:dyDescent="0.25">
      <c r="D3091">
        <f t="shared" si="180"/>
        <v>3088</v>
      </c>
      <c r="E3091" s="187">
        <f t="shared" si="181"/>
        <v>120000</v>
      </c>
      <c r="F3091" s="187">
        <f t="shared" si="182"/>
        <v>7.3557049793259454E-99</v>
      </c>
    </row>
    <row r="3092" spans="4:6" x14ac:dyDescent="0.25">
      <c r="D3092">
        <f t="shared" si="180"/>
        <v>3089</v>
      </c>
      <c r="E3092" s="187">
        <f t="shared" si="181"/>
        <v>120000</v>
      </c>
      <c r="F3092" s="187">
        <f t="shared" si="182"/>
        <v>6.8108379438203191E-99</v>
      </c>
    </row>
    <row r="3093" spans="4:6" x14ac:dyDescent="0.25">
      <c r="D3093">
        <f t="shared" si="180"/>
        <v>3090</v>
      </c>
      <c r="E3093" s="187">
        <f t="shared" si="181"/>
        <v>120000</v>
      </c>
      <c r="F3093" s="187">
        <f t="shared" si="182"/>
        <v>6.306331429463258E-99</v>
      </c>
    </row>
    <row r="3094" spans="4:6" x14ac:dyDescent="0.25">
      <c r="D3094">
        <f t="shared" ref="D3094:D3100" si="183">+D3093+1</f>
        <v>3091</v>
      </c>
      <c r="E3094" s="187">
        <f t="shared" si="181"/>
        <v>120000</v>
      </c>
      <c r="F3094" s="187">
        <f t="shared" si="182"/>
        <v>5.8391957680215346E-99</v>
      </c>
    </row>
    <row r="3095" spans="4:6" x14ac:dyDescent="0.25">
      <c r="D3095">
        <f t="shared" si="183"/>
        <v>3092</v>
      </c>
      <c r="E3095" s="187">
        <f t="shared" si="181"/>
        <v>120000</v>
      </c>
      <c r="F3095" s="187">
        <f t="shared" si="182"/>
        <v>5.4066627481680888E-99</v>
      </c>
    </row>
    <row r="3096" spans="4:6" x14ac:dyDescent="0.25">
      <c r="D3096">
        <f t="shared" si="183"/>
        <v>3093</v>
      </c>
      <c r="E3096" s="187">
        <f t="shared" si="181"/>
        <v>120000</v>
      </c>
      <c r="F3096" s="187">
        <f t="shared" si="182"/>
        <v>5.0061692112667483E-99</v>
      </c>
    </row>
    <row r="3097" spans="4:6" x14ac:dyDescent="0.25">
      <c r="D3097">
        <f t="shared" si="183"/>
        <v>3094</v>
      </c>
      <c r="E3097" s="187">
        <f t="shared" si="181"/>
        <v>120000</v>
      </c>
      <c r="F3097" s="187">
        <f t="shared" si="182"/>
        <v>4.6353418622840253E-99</v>
      </c>
    </row>
    <row r="3098" spans="4:6" x14ac:dyDescent="0.25">
      <c r="D3098">
        <f t="shared" si="183"/>
        <v>3095</v>
      </c>
      <c r="E3098" s="187">
        <f t="shared" si="181"/>
        <v>120000</v>
      </c>
      <c r="F3098" s="187">
        <f t="shared" si="182"/>
        <v>4.291983205818542E-99</v>
      </c>
    </row>
    <row r="3099" spans="4:6" x14ac:dyDescent="0.25">
      <c r="D3099">
        <f t="shared" si="183"/>
        <v>3096</v>
      </c>
      <c r="E3099" s="187">
        <f t="shared" si="181"/>
        <v>120000</v>
      </c>
      <c r="F3099" s="187">
        <f t="shared" si="182"/>
        <v>3.9740585239060565E-99</v>
      </c>
    </row>
    <row r="3100" spans="4:6" x14ac:dyDescent="0.25">
      <c r="D3100">
        <f t="shared" si="183"/>
        <v>3097</v>
      </c>
      <c r="E3100" s="187">
        <f t="shared" si="181"/>
        <v>120000</v>
      </c>
      <c r="F3100" s="187">
        <f t="shared" si="182"/>
        <v>3.6796838184315342E-99</v>
      </c>
    </row>
    <row r="3101" spans="4:6" x14ac:dyDescent="0.25">
      <c r="D3101">
        <f>+D3100+1</f>
        <v>3098</v>
      </c>
      <c r="E3101" s="187">
        <f t="shared" si="181"/>
        <v>120000</v>
      </c>
      <c r="F3101" s="187">
        <f t="shared" si="182"/>
        <v>3.4071146466958651E-99</v>
      </c>
    </row>
    <row r="3102" spans="4:6" x14ac:dyDescent="0.25">
      <c r="D3102">
        <f t="shared" ref="D3102:D3165" si="184">+D3101+1</f>
        <v>3099</v>
      </c>
      <c r="E3102" s="187">
        <f t="shared" si="181"/>
        <v>120000</v>
      </c>
      <c r="F3102" s="187">
        <f t="shared" si="182"/>
        <v>3.1547357839776526E-99</v>
      </c>
    </row>
    <row r="3103" spans="4:6" x14ac:dyDescent="0.25">
      <c r="D3103">
        <f t="shared" si="184"/>
        <v>3100</v>
      </c>
      <c r="E3103" s="187">
        <f t="shared" si="181"/>
        <v>120000</v>
      </c>
      <c r="F3103" s="187">
        <f t="shared" si="182"/>
        <v>2.92105165183116E-99</v>
      </c>
    </row>
    <row r="3104" spans="4:6" x14ac:dyDescent="0.25">
      <c r="D3104">
        <f t="shared" si="184"/>
        <v>3101</v>
      </c>
      <c r="E3104" s="187">
        <f t="shared" si="181"/>
        <v>120000</v>
      </c>
      <c r="F3104" s="187">
        <f t="shared" si="182"/>
        <v>2.7046774553992223E-99</v>
      </c>
    </row>
    <row r="3105" spans="4:6" x14ac:dyDescent="0.25">
      <c r="D3105">
        <f t="shared" si="184"/>
        <v>3102</v>
      </c>
      <c r="E3105" s="187">
        <f t="shared" si="181"/>
        <v>120000</v>
      </c>
      <c r="F3105" s="187">
        <f t="shared" si="182"/>
        <v>2.5043309772215014E-99</v>
      </c>
    </row>
    <row r="3106" spans="4:6" x14ac:dyDescent="0.25">
      <c r="D3106">
        <f t="shared" si="184"/>
        <v>3103</v>
      </c>
      <c r="E3106" s="187">
        <f t="shared" si="181"/>
        <v>120000</v>
      </c>
      <c r="F3106" s="187">
        <f t="shared" si="182"/>
        <v>2.3188249789087979E-99</v>
      </c>
    </row>
    <row r="3107" spans="4:6" x14ac:dyDescent="0.25">
      <c r="D3107">
        <f t="shared" si="184"/>
        <v>3104</v>
      </c>
      <c r="E3107" s="187">
        <f t="shared" si="181"/>
        <v>120000</v>
      </c>
      <c r="F3107" s="187">
        <f t="shared" si="182"/>
        <v>2.1470601656562941E-99</v>
      </c>
    </row>
    <row r="3108" spans="4:6" x14ac:dyDescent="0.25">
      <c r="D3108">
        <f t="shared" si="184"/>
        <v>3105</v>
      </c>
      <c r="E3108" s="187">
        <f t="shared" si="181"/>
        <v>120000</v>
      </c>
      <c r="F3108" s="187">
        <f t="shared" si="182"/>
        <v>1.988018671903976E-99</v>
      </c>
    </row>
    <row r="3109" spans="4:6" x14ac:dyDescent="0.25">
      <c r="D3109">
        <f t="shared" si="184"/>
        <v>3106</v>
      </c>
      <c r="E3109" s="187">
        <f t="shared" si="181"/>
        <v>120000</v>
      </c>
      <c r="F3109" s="187">
        <f t="shared" si="182"/>
        <v>1.8407580295407182E-99</v>
      </c>
    </row>
    <row r="3110" spans="4:6" x14ac:dyDescent="0.25">
      <c r="D3110">
        <f t="shared" si="184"/>
        <v>3107</v>
      </c>
      <c r="E3110" s="187">
        <f t="shared" si="181"/>
        <v>120000</v>
      </c>
      <c r="F3110" s="187">
        <f t="shared" si="182"/>
        <v>1.7044055829080723E-99</v>
      </c>
    </row>
    <row r="3111" spans="4:6" x14ac:dyDescent="0.25">
      <c r="D3111">
        <f t="shared" si="184"/>
        <v>3108</v>
      </c>
      <c r="E3111" s="187">
        <f t="shared" si="181"/>
        <v>120000</v>
      </c>
      <c r="F3111" s="187">
        <f t="shared" si="182"/>
        <v>1.5781533175074741E-99</v>
      </c>
    </row>
    <row r="3112" spans="4:6" x14ac:dyDescent="0.25">
      <c r="D3112">
        <f t="shared" si="184"/>
        <v>3109</v>
      </c>
      <c r="E3112" s="187">
        <f t="shared" si="181"/>
        <v>120000</v>
      </c>
      <c r="F3112" s="187">
        <f t="shared" si="182"/>
        <v>1.4612530717661797E-99</v>
      </c>
    </row>
    <row r="3113" spans="4:6" x14ac:dyDescent="0.25">
      <c r="D3113">
        <f t="shared" si="184"/>
        <v>3110</v>
      </c>
      <c r="E3113" s="187">
        <f t="shared" si="181"/>
        <v>120000</v>
      </c>
      <c r="F3113" s="187">
        <f t="shared" si="182"/>
        <v>1.3530121034872035E-99</v>
      </c>
    </row>
    <row r="3114" spans="4:6" x14ac:dyDescent="0.25">
      <c r="D3114">
        <f t="shared" si="184"/>
        <v>3111</v>
      </c>
      <c r="E3114" s="187">
        <f t="shared" si="181"/>
        <v>120000</v>
      </c>
      <c r="F3114" s="187">
        <f t="shared" si="182"/>
        <v>1.2527889847103736E-99</v>
      </c>
    </row>
    <row r="3115" spans="4:6" x14ac:dyDescent="0.25">
      <c r="D3115">
        <f t="shared" si="184"/>
        <v>3112</v>
      </c>
      <c r="E3115" s="187">
        <f t="shared" si="181"/>
        <v>120000</v>
      </c>
      <c r="F3115" s="187">
        <f t="shared" si="182"/>
        <v>1.1599898006577531E-99</v>
      </c>
    </row>
    <row r="3116" spans="4:6" x14ac:dyDescent="0.25">
      <c r="D3116">
        <f t="shared" si="184"/>
        <v>3113</v>
      </c>
      <c r="E3116" s="187">
        <f t="shared" si="181"/>
        <v>120000</v>
      </c>
      <c r="F3116" s="187">
        <f t="shared" si="182"/>
        <v>1.0740646302386601E-99</v>
      </c>
    </row>
    <row r="3117" spans="4:6" x14ac:dyDescent="0.25">
      <c r="D3117">
        <f t="shared" si="184"/>
        <v>3114</v>
      </c>
      <c r="E3117" s="187">
        <f t="shared" si="181"/>
        <v>120000</v>
      </c>
      <c r="F3117" s="187">
        <f t="shared" si="182"/>
        <v>9.945042872580189E-100</v>
      </c>
    </row>
    <row r="3118" spans="4:6" x14ac:dyDescent="0.25">
      <c r="D3118">
        <f t="shared" si="184"/>
        <v>3115</v>
      </c>
      <c r="E3118" s="187">
        <f t="shared" si="181"/>
        <v>120000</v>
      </c>
      <c r="F3118" s="187">
        <f t="shared" si="182"/>
        <v>9.2083730301668411E-100</v>
      </c>
    </row>
    <row r="3119" spans="4:6" x14ac:dyDescent="0.25">
      <c r="D3119">
        <f>+D3118+1</f>
        <v>3116</v>
      </c>
      <c r="E3119" s="187">
        <f t="shared" si="181"/>
        <v>120000</v>
      </c>
      <c r="F3119" s="187">
        <f t="shared" si="182"/>
        <v>8.5262713242285538E-100</v>
      </c>
    </row>
    <row r="3120" spans="4:6" x14ac:dyDescent="0.25">
      <c r="D3120">
        <f t="shared" si="184"/>
        <v>3117</v>
      </c>
      <c r="E3120" s="187">
        <f t="shared" si="181"/>
        <v>120000</v>
      </c>
      <c r="F3120" s="187">
        <f t="shared" si="182"/>
        <v>7.8946956705819961E-100</v>
      </c>
    </row>
    <row r="3121" spans="4:6" x14ac:dyDescent="0.25">
      <c r="D3121">
        <f t="shared" si="184"/>
        <v>3118</v>
      </c>
      <c r="E3121" s="187">
        <f t="shared" si="181"/>
        <v>120000</v>
      </c>
      <c r="F3121" s="187">
        <f t="shared" si="182"/>
        <v>7.3099033986870326E-100</v>
      </c>
    </row>
    <row r="3122" spans="4:6" x14ac:dyDescent="0.25">
      <c r="D3122">
        <f t="shared" si="184"/>
        <v>3119</v>
      </c>
      <c r="E3122" s="187">
        <f t="shared" si="181"/>
        <v>120000</v>
      </c>
      <c r="F3122" s="187">
        <f t="shared" si="182"/>
        <v>6.768429072858361E-100</v>
      </c>
    </row>
    <row r="3123" spans="4:6" x14ac:dyDescent="0.25">
      <c r="D3123">
        <f t="shared" si="184"/>
        <v>3120</v>
      </c>
      <c r="E3123" s="187">
        <f t="shared" si="181"/>
        <v>120000</v>
      </c>
      <c r="F3123" s="187">
        <f t="shared" si="182"/>
        <v>6.267063956350335E-100</v>
      </c>
    </row>
    <row r="3124" spans="4:6" x14ac:dyDescent="0.25">
      <c r="D3124">
        <f t="shared" si="184"/>
        <v>3121</v>
      </c>
      <c r="E3124" s="187">
        <f t="shared" si="181"/>
        <v>120000</v>
      </c>
      <c r="F3124" s="187">
        <f t="shared" si="182"/>
        <v>5.8028369966206799E-100</v>
      </c>
    </row>
    <row r="3125" spans="4:6" x14ac:dyDescent="0.25">
      <c r="D3125">
        <f t="shared" si="184"/>
        <v>3122</v>
      </c>
      <c r="E3125" s="187">
        <f t="shared" si="181"/>
        <v>120000</v>
      </c>
      <c r="F3125" s="187">
        <f t="shared" si="182"/>
        <v>5.372997219093222E-100</v>
      </c>
    </row>
    <row r="3126" spans="4:6" x14ac:dyDescent="0.25">
      <c r="D3126">
        <f t="shared" si="184"/>
        <v>3123</v>
      </c>
      <c r="E3126" s="187">
        <f t="shared" si="181"/>
        <v>120000</v>
      </c>
      <c r="F3126" s="187">
        <f t="shared" si="182"/>
        <v>4.974997425086317E-100</v>
      </c>
    </row>
    <row r="3127" spans="4:6" x14ac:dyDescent="0.25">
      <c r="D3127">
        <f t="shared" si="184"/>
        <v>3124</v>
      </c>
      <c r="E3127" s="187">
        <f t="shared" si="181"/>
        <v>120000</v>
      </c>
      <c r="F3127" s="187">
        <f t="shared" si="182"/>
        <v>4.6064790973021449E-100</v>
      </c>
    </row>
    <row r="3128" spans="4:6" x14ac:dyDescent="0.25">
      <c r="D3128">
        <f t="shared" si="184"/>
        <v>3125</v>
      </c>
      <c r="E3128" s="187">
        <f t="shared" si="181"/>
        <v>120000</v>
      </c>
      <c r="F3128" s="187">
        <f t="shared" si="182"/>
        <v>4.2652584234279126E-100</v>
      </c>
    </row>
    <row r="3129" spans="4:6" x14ac:dyDescent="0.25">
      <c r="D3129">
        <f t="shared" si="184"/>
        <v>3126</v>
      </c>
      <c r="E3129" s="187">
        <f t="shared" si="181"/>
        <v>120000</v>
      </c>
      <c r="F3129" s="187">
        <f t="shared" si="182"/>
        <v>3.9493133550258441E-100</v>
      </c>
    </row>
    <row r="3130" spans="4:6" x14ac:dyDescent="0.25">
      <c r="D3130">
        <f t="shared" si="184"/>
        <v>3127</v>
      </c>
      <c r="E3130" s="187">
        <f t="shared" si="181"/>
        <v>120000</v>
      </c>
      <c r="F3130" s="187">
        <f t="shared" si="182"/>
        <v>3.6567716250239295E-100</v>
      </c>
    </row>
    <row r="3131" spans="4:6" x14ac:dyDescent="0.25">
      <c r="D3131">
        <f t="shared" si="184"/>
        <v>3128</v>
      </c>
      <c r="E3131" s="187">
        <f t="shared" si="181"/>
        <v>120000</v>
      </c>
      <c r="F3131" s="187">
        <f t="shared" si="182"/>
        <v>3.3858996527999346E-100</v>
      </c>
    </row>
    <row r="3132" spans="4:6" x14ac:dyDescent="0.25">
      <c r="D3132">
        <f t="shared" si="184"/>
        <v>3129</v>
      </c>
      <c r="E3132" s="187">
        <f t="shared" si="181"/>
        <v>120000</v>
      </c>
      <c r="F3132" s="187">
        <f t="shared" si="182"/>
        <v>3.1350922711110502E-100</v>
      </c>
    </row>
    <row r="3133" spans="4:6" x14ac:dyDescent="0.25">
      <c r="D3133">
        <f t="shared" si="184"/>
        <v>3130</v>
      </c>
      <c r="E3133" s="187">
        <f t="shared" si="181"/>
        <v>120000</v>
      </c>
      <c r="F3133" s="187">
        <f t="shared" si="182"/>
        <v>2.9028632139917128E-100</v>
      </c>
    </row>
    <row r="3134" spans="4:6" x14ac:dyDescent="0.25">
      <c r="D3134">
        <f t="shared" si="184"/>
        <v>3131</v>
      </c>
      <c r="E3134" s="187">
        <f t="shared" si="181"/>
        <v>120000</v>
      </c>
      <c r="F3134" s="187">
        <f t="shared" si="182"/>
        <v>2.687836309251587E-100</v>
      </c>
    </row>
    <row r="3135" spans="4:6" x14ac:dyDescent="0.25">
      <c r="D3135">
        <f t="shared" si="184"/>
        <v>3132</v>
      </c>
      <c r="E3135" s="187">
        <f t="shared" si="181"/>
        <v>120000</v>
      </c>
      <c r="F3135" s="187">
        <f t="shared" si="182"/>
        <v>2.4887373233810987E-100</v>
      </c>
    </row>
    <row r="3136" spans="4:6" x14ac:dyDescent="0.25">
      <c r="D3136">
        <f t="shared" si="184"/>
        <v>3133</v>
      </c>
      <c r="E3136" s="187">
        <f t="shared" si="181"/>
        <v>120000</v>
      </c>
      <c r="F3136" s="187">
        <f t="shared" si="182"/>
        <v>2.3043864105380541E-100</v>
      </c>
    </row>
    <row r="3137" spans="4:6" x14ac:dyDescent="0.25">
      <c r="D3137">
        <f>+D3136+1</f>
        <v>3134</v>
      </c>
      <c r="E3137" s="187">
        <f t="shared" si="181"/>
        <v>120000</v>
      </c>
      <c r="F3137" s="187">
        <f t="shared" si="182"/>
        <v>2.1336911208685683E-100</v>
      </c>
    </row>
    <row r="3138" spans="4:6" x14ac:dyDescent="0.25">
      <c r="D3138">
        <f t="shared" si="184"/>
        <v>3135</v>
      </c>
      <c r="E3138" s="187">
        <f t="shared" si="181"/>
        <v>120000</v>
      </c>
      <c r="F3138" s="187">
        <f t="shared" si="182"/>
        <v>1.9756399267301555E-100</v>
      </c>
    </row>
    <row r="3139" spans="4:6" x14ac:dyDescent="0.25">
      <c r="D3139">
        <f t="shared" si="184"/>
        <v>3136</v>
      </c>
      <c r="E3139" s="187">
        <f t="shared" si="181"/>
        <v>120000</v>
      </c>
      <c r="F3139" s="187">
        <f t="shared" si="182"/>
        <v>1.8292962284538478E-100</v>
      </c>
    </row>
    <row r="3140" spans="4:6" x14ac:dyDescent="0.25">
      <c r="D3140">
        <f t="shared" si="184"/>
        <v>3137</v>
      </c>
      <c r="E3140" s="187">
        <f t="shared" si="181"/>
        <v>120000</v>
      </c>
      <c r="F3140" s="187">
        <f t="shared" si="182"/>
        <v>1.693792804123933E-100</v>
      </c>
    </row>
    <row r="3141" spans="4:6" x14ac:dyDescent="0.25">
      <c r="D3141">
        <f t="shared" si="184"/>
        <v>3138</v>
      </c>
      <c r="E3141" s="187">
        <f t="shared" si="181"/>
        <v>120000</v>
      </c>
      <c r="F3141" s="187">
        <f t="shared" si="182"/>
        <v>1.568326670485123E-100</v>
      </c>
    </row>
    <row r="3142" spans="4:6" x14ac:dyDescent="0.25">
      <c r="D3142">
        <f t="shared" si="184"/>
        <v>3139</v>
      </c>
      <c r="E3142" s="187">
        <f t="shared" ref="E3142:E3205" si="185">+E3141</f>
        <v>120000</v>
      </c>
      <c r="F3142" s="187">
        <f t="shared" ref="F3142:F3205" si="186">E3142/(1+$B$5)^D3142</f>
        <v>1.452154324523262E-100</v>
      </c>
    </row>
    <row r="3143" spans="4:6" x14ac:dyDescent="0.25">
      <c r="D3143">
        <f t="shared" si="184"/>
        <v>3140</v>
      </c>
      <c r="E3143" s="187">
        <f t="shared" si="185"/>
        <v>120000</v>
      </c>
      <c r="F3143" s="187">
        <f t="shared" si="186"/>
        <v>1.3445873375215389E-100</v>
      </c>
    </row>
    <row r="3144" spans="4:6" x14ac:dyDescent="0.25">
      <c r="D3144">
        <f t="shared" si="184"/>
        <v>3141</v>
      </c>
      <c r="E3144" s="187">
        <f t="shared" si="185"/>
        <v>120000</v>
      </c>
      <c r="F3144" s="187">
        <f t="shared" si="186"/>
        <v>1.2449882754829063E-100</v>
      </c>
    </row>
    <row r="3145" spans="4:6" x14ac:dyDescent="0.25">
      <c r="D3145">
        <f t="shared" si="184"/>
        <v>3142</v>
      </c>
      <c r="E3145" s="187">
        <f t="shared" si="185"/>
        <v>120000</v>
      </c>
      <c r="F3145" s="187">
        <f t="shared" si="186"/>
        <v>1.1527669217434316E-100</v>
      </c>
    </row>
    <row r="3146" spans="4:6" x14ac:dyDescent="0.25">
      <c r="D3146">
        <f t="shared" si="184"/>
        <v>3143</v>
      </c>
      <c r="E3146" s="187">
        <f t="shared" si="185"/>
        <v>120000</v>
      </c>
      <c r="F3146" s="187">
        <f t="shared" si="186"/>
        <v>1.0673767793920662E-100</v>
      </c>
    </row>
    <row r="3147" spans="4:6" x14ac:dyDescent="0.25">
      <c r="D3147">
        <f t="shared" si="184"/>
        <v>3144</v>
      </c>
      <c r="E3147" s="187">
        <f t="shared" si="185"/>
        <v>120000</v>
      </c>
      <c r="F3147" s="187">
        <f t="shared" si="186"/>
        <v>9.8831183277043159E-101</v>
      </c>
    </row>
    <row r="3148" spans="4:6" x14ac:dyDescent="0.25">
      <c r="D3148">
        <f t="shared" si="184"/>
        <v>3145</v>
      </c>
      <c r="E3148" s="187">
        <f t="shared" si="185"/>
        <v>120000</v>
      </c>
      <c r="F3148" s="187">
        <f t="shared" si="186"/>
        <v>9.1510354886151051E-101</v>
      </c>
    </row>
    <row r="3149" spans="4:6" x14ac:dyDescent="0.25">
      <c r="D3149">
        <f t="shared" si="184"/>
        <v>3146</v>
      </c>
      <c r="E3149" s="187">
        <f t="shared" si="185"/>
        <v>120000</v>
      </c>
      <c r="F3149" s="187">
        <f t="shared" si="186"/>
        <v>8.4731810079769499E-101</v>
      </c>
    </row>
    <row r="3150" spans="4:6" x14ac:dyDescent="0.25">
      <c r="D3150">
        <f t="shared" si="184"/>
        <v>3147</v>
      </c>
      <c r="E3150" s="187">
        <f t="shared" si="185"/>
        <v>120000</v>
      </c>
      <c r="F3150" s="187">
        <f t="shared" si="186"/>
        <v>7.8455379703490276E-101</v>
      </c>
    </row>
    <row r="3151" spans="4:6" x14ac:dyDescent="0.25">
      <c r="D3151">
        <f t="shared" si="184"/>
        <v>3148</v>
      </c>
      <c r="E3151" s="187">
        <f t="shared" si="185"/>
        <v>120000</v>
      </c>
      <c r="F3151" s="187">
        <f t="shared" si="186"/>
        <v>7.2643870095824346E-101</v>
      </c>
    </row>
    <row r="3152" spans="4:6" x14ac:dyDescent="0.25">
      <c r="D3152">
        <f t="shared" si="184"/>
        <v>3149</v>
      </c>
      <c r="E3152" s="187">
        <f t="shared" si="185"/>
        <v>120000</v>
      </c>
      <c r="F3152" s="187">
        <f t="shared" si="186"/>
        <v>6.726284268131884E-101</v>
      </c>
    </row>
    <row r="3153" spans="4:6" x14ac:dyDescent="0.25">
      <c r="D3153">
        <f t="shared" si="184"/>
        <v>3150</v>
      </c>
      <c r="E3153" s="187">
        <f t="shared" si="185"/>
        <v>120000</v>
      </c>
      <c r="F3153" s="187">
        <f t="shared" si="186"/>
        <v>6.228040989011002E-101</v>
      </c>
    </row>
    <row r="3154" spans="4:6" x14ac:dyDescent="0.25">
      <c r="D3154">
        <f t="shared" si="184"/>
        <v>3151</v>
      </c>
      <c r="E3154" s="187">
        <f t="shared" si="185"/>
        <v>120000</v>
      </c>
      <c r="F3154" s="187">
        <f t="shared" si="186"/>
        <v>5.76670461945463E-101</v>
      </c>
    </row>
    <row r="3155" spans="4:6" x14ac:dyDescent="0.25">
      <c r="D3155">
        <f>+D3154+1</f>
        <v>3152</v>
      </c>
      <c r="E3155" s="187">
        <f t="shared" si="185"/>
        <v>120000</v>
      </c>
      <c r="F3155" s="187">
        <f t="shared" si="186"/>
        <v>5.3395413143098435E-101</v>
      </c>
    </row>
    <row r="3156" spans="4:6" x14ac:dyDescent="0.25">
      <c r="D3156">
        <f t="shared" si="184"/>
        <v>3153</v>
      </c>
      <c r="E3156" s="187">
        <f t="shared" si="185"/>
        <v>120000</v>
      </c>
      <c r="F3156" s="187">
        <f t="shared" si="186"/>
        <v>4.9440197354720777E-101</v>
      </c>
    </row>
    <row r="3157" spans="4:6" x14ac:dyDescent="0.25">
      <c r="D3157">
        <f t="shared" si="184"/>
        <v>3154</v>
      </c>
      <c r="E3157" s="187">
        <f t="shared" si="185"/>
        <v>120000</v>
      </c>
      <c r="F3157" s="187">
        <f t="shared" si="186"/>
        <v>4.5777960513630335E-101</v>
      </c>
    </row>
    <row r="3158" spans="4:6" x14ac:dyDescent="0.25">
      <c r="D3158">
        <f t="shared" si="184"/>
        <v>3155</v>
      </c>
      <c r="E3158" s="187">
        <f t="shared" si="185"/>
        <v>120000</v>
      </c>
      <c r="F3158" s="187">
        <f t="shared" si="186"/>
        <v>4.2387000475583645E-101</v>
      </c>
    </row>
    <row r="3159" spans="4:6" x14ac:dyDescent="0.25">
      <c r="D3159">
        <f t="shared" si="184"/>
        <v>3156</v>
      </c>
      <c r="E3159" s="187">
        <f t="shared" si="185"/>
        <v>120000</v>
      </c>
      <c r="F3159" s="187">
        <f t="shared" si="186"/>
        <v>3.924722266257745E-101</v>
      </c>
    </row>
    <row r="3160" spans="4:6" x14ac:dyDescent="0.25">
      <c r="D3160">
        <f t="shared" si="184"/>
        <v>3157</v>
      </c>
      <c r="E3160" s="187">
        <f t="shared" si="185"/>
        <v>120000</v>
      </c>
      <c r="F3160" s="187">
        <f t="shared" si="186"/>
        <v>3.6340020983868011E-101</v>
      </c>
    </row>
    <row r="3161" spans="4:6" x14ac:dyDescent="0.25">
      <c r="D3161">
        <f t="shared" si="184"/>
        <v>3158</v>
      </c>
      <c r="E3161" s="187">
        <f t="shared" si="185"/>
        <v>120000</v>
      </c>
      <c r="F3161" s="187">
        <f t="shared" si="186"/>
        <v>3.3648167577655555E-101</v>
      </c>
    </row>
    <row r="3162" spans="4:6" x14ac:dyDescent="0.25">
      <c r="D3162">
        <f t="shared" si="184"/>
        <v>3159</v>
      </c>
      <c r="E3162" s="187">
        <f t="shared" si="185"/>
        <v>120000</v>
      </c>
      <c r="F3162" s="187">
        <f t="shared" si="186"/>
        <v>3.115571072005144E-101</v>
      </c>
    </row>
    <row r="3163" spans="4:6" x14ac:dyDescent="0.25">
      <c r="D3163">
        <f t="shared" si="184"/>
        <v>3160</v>
      </c>
      <c r="E3163" s="187">
        <f t="shared" si="185"/>
        <v>120000</v>
      </c>
      <c r="F3163" s="187">
        <f t="shared" si="186"/>
        <v>2.8847880296343924E-101</v>
      </c>
    </row>
    <row r="3164" spans="4:6" x14ac:dyDescent="0.25">
      <c r="D3164">
        <f t="shared" si="184"/>
        <v>3161</v>
      </c>
      <c r="E3164" s="187">
        <f t="shared" si="185"/>
        <v>120000</v>
      </c>
      <c r="F3164" s="187">
        <f t="shared" si="186"/>
        <v>2.6711000274392521E-101</v>
      </c>
    </row>
    <row r="3165" spans="4:6" x14ac:dyDescent="0.25">
      <c r="D3165">
        <f t="shared" si="184"/>
        <v>3162</v>
      </c>
      <c r="E3165" s="187">
        <f t="shared" si="185"/>
        <v>120000</v>
      </c>
      <c r="F3165" s="187">
        <f t="shared" si="186"/>
        <v>2.4732407661474559E-101</v>
      </c>
    </row>
    <row r="3166" spans="4:6" x14ac:dyDescent="0.25">
      <c r="D3166">
        <f t="shared" ref="D3166:D3172" si="187">+D3165+1</f>
        <v>3163</v>
      </c>
      <c r="E3166" s="187">
        <f t="shared" si="185"/>
        <v>120000</v>
      </c>
      <c r="F3166" s="187">
        <f t="shared" si="186"/>
        <v>2.2900377464328296E-101</v>
      </c>
    </row>
    <row r="3167" spans="4:6" x14ac:dyDescent="0.25">
      <c r="D3167">
        <f t="shared" si="187"/>
        <v>3164</v>
      </c>
      <c r="E3167" s="187">
        <f t="shared" si="185"/>
        <v>120000</v>
      </c>
      <c r="F3167" s="187">
        <f t="shared" si="186"/>
        <v>2.1204053207711382E-101</v>
      </c>
    </row>
    <row r="3168" spans="4:6" x14ac:dyDescent="0.25">
      <c r="D3168">
        <f t="shared" si="187"/>
        <v>3165</v>
      </c>
      <c r="E3168" s="187">
        <f t="shared" si="185"/>
        <v>120000</v>
      </c>
      <c r="F3168" s="187">
        <f t="shared" si="186"/>
        <v>1.963338259973276E-101</v>
      </c>
    </row>
    <row r="3169" spans="4:6" x14ac:dyDescent="0.25">
      <c r="D3169">
        <f t="shared" si="187"/>
        <v>3166</v>
      </c>
      <c r="E3169" s="187">
        <f t="shared" si="185"/>
        <v>120000</v>
      </c>
      <c r="F3169" s="187">
        <f t="shared" si="186"/>
        <v>1.8179057962715518E-101</v>
      </c>
    </row>
    <row r="3170" spans="4:6" x14ac:dyDescent="0.25">
      <c r="D3170">
        <f t="shared" si="187"/>
        <v>3167</v>
      </c>
      <c r="E3170" s="187">
        <f t="shared" si="185"/>
        <v>120000</v>
      </c>
      <c r="F3170" s="187">
        <f t="shared" si="186"/>
        <v>1.6832461076588441E-101</v>
      </c>
    </row>
    <row r="3171" spans="4:6" x14ac:dyDescent="0.25">
      <c r="D3171">
        <f t="shared" si="187"/>
        <v>3168</v>
      </c>
      <c r="E3171" s="187">
        <f t="shared" si="185"/>
        <v>120000</v>
      </c>
      <c r="F3171" s="187">
        <f t="shared" si="186"/>
        <v>1.558561210795226E-101</v>
      </c>
    </row>
    <row r="3172" spans="4:6" x14ac:dyDescent="0.25">
      <c r="D3172">
        <f t="shared" si="187"/>
        <v>3169</v>
      </c>
      <c r="E3172" s="187">
        <f t="shared" si="185"/>
        <v>120000</v>
      </c>
      <c r="F3172" s="187">
        <f t="shared" si="186"/>
        <v>1.4431122322178019E-101</v>
      </c>
    </row>
    <row r="3173" spans="4:6" x14ac:dyDescent="0.25">
      <c r="D3173">
        <f>+D3172+1</f>
        <v>3170</v>
      </c>
      <c r="E3173" s="187">
        <f t="shared" si="185"/>
        <v>120000</v>
      </c>
      <c r="F3173" s="187">
        <f t="shared" si="186"/>
        <v>1.336215029831298E-101</v>
      </c>
    </row>
    <row r="3174" spans="4:6" x14ac:dyDescent="0.25">
      <c r="D3174">
        <f t="shared" ref="D3174:D3237" si="188">+D3173+1</f>
        <v>3171</v>
      </c>
      <c r="E3174" s="187">
        <f t="shared" si="185"/>
        <v>120000</v>
      </c>
      <c r="F3174" s="187">
        <f t="shared" si="186"/>
        <v>1.237236138732683E-101</v>
      </c>
    </row>
    <row r="3175" spans="4:6" x14ac:dyDescent="0.25">
      <c r="D3175">
        <f t="shared" si="188"/>
        <v>3172</v>
      </c>
      <c r="E3175" s="187">
        <f t="shared" si="185"/>
        <v>120000</v>
      </c>
      <c r="F3175" s="187">
        <f t="shared" si="186"/>
        <v>1.1455890173450767E-101</v>
      </c>
    </row>
    <row r="3176" spans="4:6" x14ac:dyDescent="0.25">
      <c r="D3176">
        <f t="shared" si="188"/>
        <v>3173</v>
      </c>
      <c r="E3176" s="187">
        <f t="shared" si="185"/>
        <v>120000</v>
      </c>
      <c r="F3176" s="187">
        <f t="shared" si="186"/>
        <v>1.0607305716158118E-101</v>
      </c>
    </row>
    <row r="3177" spans="4:6" x14ac:dyDescent="0.25">
      <c r="D3177">
        <f t="shared" si="188"/>
        <v>3174</v>
      </c>
      <c r="E3177" s="187">
        <f t="shared" si="185"/>
        <v>120000</v>
      </c>
      <c r="F3177" s="187">
        <f t="shared" si="186"/>
        <v>9.8215793668130716E-102</v>
      </c>
    </row>
    <row r="3178" spans="4:6" x14ac:dyDescent="0.25">
      <c r="D3178">
        <f t="shared" si="188"/>
        <v>3175</v>
      </c>
      <c r="E3178" s="187">
        <f t="shared" si="185"/>
        <v>120000</v>
      </c>
      <c r="F3178" s="187">
        <f t="shared" si="186"/>
        <v>9.094054969271363E-102</v>
      </c>
    </row>
    <row r="3179" spans="4:6" x14ac:dyDescent="0.25">
      <c r="D3179">
        <f t="shared" si="188"/>
        <v>3176</v>
      </c>
      <c r="E3179" s="187">
        <f t="shared" si="185"/>
        <v>120000</v>
      </c>
      <c r="F3179" s="187">
        <f t="shared" si="186"/>
        <v>8.4204212678438536E-102</v>
      </c>
    </row>
    <row r="3180" spans="4:6" x14ac:dyDescent="0.25">
      <c r="D3180">
        <f t="shared" si="188"/>
        <v>3177</v>
      </c>
      <c r="E3180" s="187">
        <f t="shared" si="185"/>
        <v>120000</v>
      </c>
      <c r="F3180" s="187">
        <f t="shared" si="186"/>
        <v>7.7966863591146801E-102</v>
      </c>
    </row>
    <row r="3181" spans="4:6" x14ac:dyDescent="0.25">
      <c r="D3181">
        <f t="shared" si="188"/>
        <v>3178</v>
      </c>
      <c r="E3181" s="187">
        <f t="shared" si="185"/>
        <v>120000</v>
      </c>
      <c r="F3181" s="187">
        <f t="shared" si="186"/>
        <v>7.2191540362172963E-102</v>
      </c>
    </row>
    <row r="3182" spans="4:6" x14ac:dyDescent="0.25">
      <c r="D3182">
        <f t="shared" si="188"/>
        <v>3179</v>
      </c>
      <c r="E3182" s="187">
        <f t="shared" si="185"/>
        <v>120000</v>
      </c>
      <c r="F3182" s="187">
        <f t="shared" si="186"/>
        <v>6.684401885386385E-102</v>
      </c>
    </row>
    <row r="3183" spans="4:6" x14ac:dyDescent="0.25">
      <c r="D3183">
        <f t="shared" si="188"/>
        <v>3180</v>
      </c>
      <c r="E3183" s="187">
        <f t="shared" si="185"/>
        <v>120000</v>
      </c>
      <c r="F3183" s="187">
        <f t="shared" si="186"/>
        <v>6.1892610049873919E-102</v>
      </c>
    </row>
    <row r="3184" spans="4:6" x14ac:dyDescent="0.25">
      <c r="D3184">
        <f t="shared" si="188"/>
        <v>3181</v>
      </c>
      <c r="E3184" s="187">
        <f t="shared" si="185"/>
        <v>120000</v>
      </c>
      <c r="F3184" s="187">
        <f t="shared" si="186"/>
        <v>5.7307972268401782E-102</v>
      </c>
    </row>
    <row r="3185" spans="4:6" x14ac:dyDescent="0.25">
      <c r="D3185">
        <f t="shared" si="188"/>
        <v>3182</v>
      </c>
      <c r="E3185" s="187">
        <f t="shared" si="185"/>
        <v>120000</v>
      </c>
      <c r="F3185" s="187">
        <f t="shared" si="186"/>
        <v>5.3062937285557203E-102</v>
      </c>
    </row>
    <row r="3186" spans="4:6" x14ac:dyDescent="0.25">
      <c r="D3186">
        <f t="shared" si="188"/>
        <v>3183</v>
      </c>
      <c r="E3186" s="187">
        <f t="shared" si="185"/>
        <v>120000</v>
      </c>
      <c r="F3186" s="187">
        <f t="shared" si="186"/>
        <v>4.9132349338478883E-102</v>
      </c>
    </row>
    <row r="3187" spans="4:6" x14ac:dyDescent="0.25">
      <c r="D3187">
        <f t="shared" si="188"/>
        <v>3184</v>
      </c>
      <c r="E3187" s="187">
        <f t="shared" si="185"/>
        <v>120000</v>
      </c>
      <c r="F3187" s="187">
        <f t="shared" si="186"/>
        <v>4.5492916054147121E-102</v>
      </c>
    </row>
    <row r="3188" spans="4:6" x14ac:dyDescent="0.25">
      <c r="D3188">
        <f t="shared" si="188"/>
        <v>3185</v>
      </c>
      <c r="E3188" s="187">
        <f t="shared" si="185"/>
        <v>120000</v>
      </c>
      <c r="F3188" s="187">
        <f t="shared" si="186"/>
        <v>4.2123070420506588E-102</v>
      </c>
    </row>
    <row r="3189" spans="4:6" x14ac:dyDescent="0.25">
      <c r="D3189">
        <f t="shared" si="188"/>
        <v>3186</v>
      </c>
      <c r="E3189" s="187">
        <f t="shared" si="185"/>
        <v>120000</v>
      </c>
      <c r="F3189" s="187">
        <f t="shared" si="186"/>
        <v>3.9002842981950544E-102</v>
      </c>
    </row>
    <row r="3190" spans="4:6" x14ac:dyDescent="0.25">
      <c r="D3190">
        <f t="shared" si="188"/>
        <v>3187</v>
      </c>
      <c r="E3190" s="187">
        <f t="shared" si="185"/>
        <v>120000</v>
      </c>
      <c r="F3190" s="187">
        <f t="shared" si="186"/>
        <v>3.6113743501806049E-102</v>
      </c>
    </row>
    <row r="3191" spans="4:6" x14ac:dyDescent="0.25">
      <c r="D3191">
        <f>+D3190+1</f>
        <v>3188</v>
      </c>
      <c r="E3191" s="187">
        <f t="shared" si="185"/>
        <v>120000</v>
      </c>
      <c r="F3191" s="187">
        <f t="shared" si="186"/>
        <v>3.3438651390561162E-102</v>
      </c>
    </row>
    <row r="3192" spans="4:6" x14ac:dyDescent="0.25">
      <c r="D3192">
        <f t="shared" si="188"/>
        <v>3189</v>
      </c>
      <c r="E3192" s="187">
        <f t="shared" si="185"/>
        <v>120000</v>
      </c>
      <c r="F3192" s="187">
        <f t="shared" si="186"/>
        <v>3.0961714250519598E-102</v>
      </c>
    </row>
    <row r="3193" spans="4:6" x14ac:dyDescent="0.25">
      <c r="D3193">
        <f t="shared" si="188"/>
        <v>3190</v>
      </c>
      <c r="E3193" s="187">
        <f t="shared" si="185"/>
        <v>120000</v>
      </c>
      <c r="F3193" s="187">
        <f t="shared" si="186"/>
        <v>2.866825393566629E-102</v>
      </c>
    </row>
    <row r="3194" spans="4:6" x14ac:dyDescent="0.25">
      <c r="D3194">
        <f t="shared" si="188"/>
        <v>3191</v>
      </c>
      <c r="E3194" s="187">
        <f t="shared" si="185"/>
        <v>120000</v>
      </c>
      <c r="F3194" s="187">
        <f t="shared" si="186"/>
        <v>2.6544679570061378E-102</v>
      </c>
    </row>
    <row r="3195" spans="4:6" x14ac:dyDescent="0.25">
      <c r="D3195">
        <f t="shared" si="188"/>
        <v>3192</v>
      </c>
      <c r="E3195" s="187">
        <f t="shared" si="185"/>
        <v>120000</v>
      </c>
      <c r="F3195" s="187">
        <f t="shared" si="186"/>
        <v>2.4578407009316087E-102</v>
      </c>
    </row>
    <row r="3196" spans="4:6" x14ac:dyDescent="0.25">
      <c r="D3196">
        <f t="shared" si="188"/>
        <v>3193</v>
      </c>
      <c r="E3196" s="187">
        <f t="shared" si="185"/>
        <v>120000</v>
      </c>
      <c r="F3196" s="187">
        <f t="shared" si="186"/>
        <v>2.2757784267885262E-102</v>
      </c>
    </row>
    <row r="3197" spans="4:6" x14ac:dyDescent="0.25">
      <c r="D3197">
        <f t="shared" si="188"/>
        <v>3194</v>
      </c>
      <c r="E3197" s="187">
        <f t="shared" si="185"/>
        <v>120000</v>
      </c>
      <c r="F3197" s="187">
        <f t="shared" si="186"/>
        <v>2.1072022470264134E-102</v>
      </c>
    </row>
    <row r="3198" spans="4:6" x14ac:dyDescent="0.25">
      <c r="D3198">
        <f t="shared" si="188"/>
        <v>3195</v>
      </c>
      <c r="E3198" s="187">
        <f t="shared" si="185"/>
        <v>120000</v>
      </c>
      <c r="F3198" s="187">
        <f t="shared" si="186"/>
        <v>1.9511131916911235E-102</v>
      </c>
    </row>
    <row r="3199" spans="4:6" x14ac:dyDescent="0.25">
      <c r="D3199">
        <f t="shared" si="188"/>
        <v>3196</v>
      </c>
      <c r="E3199" s="187">
        <f t="shared" si="185"/>
        <v>120000</v>
      </c>
      <c r="F3199" s="187">
        <f t="shared" si="186"/>
        <v>1.8065862886028919E-102</v>
      </c>
    </row>
    <row r="3200" spans="4:6" x14ac:dyDescent="0.25">
      <c r="D3200">
        <f t="shared" si="188"/>
        <v>3197</v>
      </c>
      <c r="E3200" s="187">
        <f t="shared" si="185"/>
        <v>120000</v>
      </c>
      <c r="F3200" s="187">
        <f t="shared" si="186"/>
        <v>1.6727650820397147E-102</v>
      </c>
    </row>
    <row r="3201" spans="4:6" x14ac:dyDescent="0.25">
      <c r="D3201">
        <f t="shared" si="188"/>
        <v>3198</v>
      </c>
      <c r="E3201" s="187">
        <f t="shared" si="185"/>
        <v>120000</v>
      </c>
      <c r="F3201" s="187">
        <f t="shared" si="186"/>
        <v>1.5488565574441801E-102</v>
      </c>
    </row>
    <row r="3202" spans="4:6" x14ac:dyDescent="0.25">
      <c r="D3202">
        <f t="shared" si="188"/>
        <v>3199</v>
      </c>
      <c r="E3202" s="187">
        <f t="shared" si="185"/>
        <v>120000</v>
      </c>
      <c r="F3202" s="187">
        <f t="shared" si="186"/>
        <v>1.4341264420779445E-102</v>
      </c>
    </row>
    <row r="3203" spans="4:6" x14ac:dyDescent="0.25">
      <c r="D3203">
        <f t="shared" si="188"/>
        <v>3200</v>
      </c>
      <c r="E3203" s="187">
        <f t="shared" si="185"/>
        <v>120000</v>
      </c>
      <c r="F3203" s="187">
        <f t="shared" si="186"/>
        <v>1.327894853775874E-102</v>
      </c>
    </row>
    <row r="3204" spans="4:6" x14ac:dyDescent="0.25">
      <c r="D3204">
        <f t="shared" si="188"/>
        <v>3201</v>
      </c>
      <c r="E3204" s="187">
        <f t="shared" si="185"/>
        <v>120000</v>
      </c>
      <c r="F3204" s="187">
        <f t="shared" si="186"/>
        <v>1.2295322720146983E-102</v>
      </c>
    </row>
    <row r="3205" spans="4:6" x14ac:dyDescent="0.25">
      <c r="D3205">
        <f t="shared" si="188"/>
        <v>3202</v>
      </c>
      <c r="E3205" s="187">
        <f t="shared" si="185"/>
        <v>120000</v>
      </c>
      <c r="F3205" s="187">
        <f t="shared" si="186"/>
        <v>1.1384558074210171E-102</v>
      </c>
    </row>
    <row r="3206" spans="4:6" x14ac:dyDescent="0.25">
      <c r="D3206">
        <f t="shared" si="188"/>
        <v>3203</v>
      </c>
      <c r="E3206" s="187">
        <f t="shared" ref="E3206:E3269" si="189">+E3205</f>
        <v>120000</v>
      </c>
      <c r="F3206" s="187">
        <f t="shared" ref="F3206:F3269" si="190">E3206/(1+$B$5)^D3206</f>
        <v>1.0541257476120527E-102</v>
      </c>
    </row>
    <row r="3207" spans="4:6" x14ac:dyDescent="0.25">
      <c r="D3207">
        <f t="shared" si="188"/>
        <v>3204</v>
      </c>
      <c r="E3207" s="187">
        <f t="shared" si="189"/>
        <v>120000</v>
      </c>
      <c r="F3207" s="187">
        <f t="shared" si="190"/>
        <v>9.760423589000487E-103</v>
      </c>
    </row>
    <row r="3208" spans="4:6" x14ac:dyDescent="0.25">
      <c r="D3208">
        <f t="shared" si="188"/>
        <v>3205</v>
      </c>
      <c r="E3208" s="187">
        <f t="shared" si="189"/>
        <v>120000</v>
      </c>
      <c r="F3208" s="187">
        <f t="shared" si="190"/>
        <v>9.0374292490745258E-103</v>
      </c>
    </row>
    <row r="3209" spans="4:6" x14ac:dyDescent="0.25">
      <c r="D3209">
        <f>+D3208+1</f>
        <v>3206</v>
      </c>
      <c r="E3209" s="187">
        <f t="shared" si="189"/>
        <v>120000</v>
      </c>
      <c r="F3209" s="187">
        <f t="shared" si="190"/>
        <v>8.3679900454393739E-103</v>
      </c>
    </row>
    <row r="3210" spans="4:6" x14ac:dyDescent="0.25">
      <c r="D3210">
        <f t="shared" si="188"/>
        <v>3207</v>
      </c>
      <c r="E3210" s="187">
        <f t="shared" si="189"/>
        <v>120000</v>
      </c>
      <c r="F3210" s="187">
        <f t="shared" si="190"/>
        <v>7.7481389309623832E-103</v>
      </c>
    </row>
    <row r="3211" spans="4:6" x14ac:dyDescent="0.25">
      <c r="D3211">
        <f t="shared" si="188"/>
        <v>3208</v>
      </c>
      <c r="E3211" s="187">
        <f t="shared" si="189"/>
        <v>120000</v>
      </c>
      <c r="F3211" s="187">
        <f t="shared" si="190"/>
        <v>7.1742027138540583E-103</v>
      </c>
    </row>
    <row r="3212" spans="4:6" x14ac:dyDescent="0.25">
      <c r="D3212">
        <f t="shared" si="188"/>
        <v>3209</v>
      </c>
      <c r="E3212" s="187">
        <f t="shared" si="189"/>
        <v>120000</v>
      </c>
      <c r="F3212" s="187">
        <f t="shared" si="190"/>
        <v>6.6427802906056093E-103</v>
      </c>
    </row>
    <row r="3213" spans="4:6" x14ac:dyDescent="0.25">
      <c r="D3213">
        <f t="shared" si="188"/>
        <v>3210</v>
      </c>
      <c r="E3213" s="187">
        <f t="shared" si="189"/>
        <v>120000</v>
      </c>
      <c r="F3213" s="187">
        <f t="shared" si="190"/>
        <v>6.1507224913014886E-103</v>
      </c>
    </row>
    <row r="3214" spans="4:6" x14ac:dyDescent="0.25">
      <c r="D3214">
        <f t="shared" si="188"/>
        <v>3211</v>
      </c>
      <c r="E3214" s="187">
        <f t="shared" si="189"/>
        <v>120000</v>
      </c>
      <c r="F3214" s="187">
        <f t="shared" si="190"/>
        <v>5.6951134178717499E-103</v>
      </c>
    </row>
    <row r="3215" spans="4:6" x14ac:dyDescent="0.25">
      <c r="D3215">
        <f t="shared" si="188"/>
        <v>3212</v>
      </c>
      <c r="E3215" s="187">
        <f t="shared" si="189"/>
        <v>120000</v>
      </c>
      <c r="F3215" s="187">
        <f t="shared" si="190"/>
        <v>5.2732531646960646E-103</v>
      </c>
    </row>
    <row r="3216" spans="4:6" x14ac:dyDescent="0.25">
      <c r="D3216">
        <f t="shared" si="188"/>
        <v>3213</v>
      </c>
      <c r="E3216" s="187">
        <f t="shared" si="189"/>
        <v>120000</v>
      </c>
      <c r="F3216" s="187">
        <f t="shared" si="190"/>
        <v>4.8826418191630221E-103</v>
      </c>
    </row>
    <row r="3217" spans="4:6" x14ac:dyDescent="0.25">
      <c r="D3217">
        <f t="shared" si="188"/>
        <v>3214</v>
      </c>
      <c r="E3217" s="187">
        <f t="shared" si="189"/>
        <v>120000</v>
      </c>
      <c r="F3217" s="187">
        <f t="shared" si="190"/>
        <v>4.5209646473731676E-103</v>
      </c>
    </row>
    <row r="3218" spans="4:6" x14ac:dyDescent="0.25">
      <c r="D3218">
        <f t="shared" si="188"/>
        <v>3215</v>
      </c>
      <c r="E3218" s="187">
        <f t="shared" si="189"/>
        <v>120000</v>
      </c>
      <c r="F3218" s="187">
        <f t="shared" si="190"/>
        <v>4.1860783771973772E-103</v>
      </c>
    </row>
    <row r="3219" spans="4:6" x14ac:dyDescent="0.25">
      <c r="D3219">
        <f t="shared" si="188"/>
        <v>3216</v>
      </c>
      <c r="E3219" s="187">
        <f t="shared" si="189"/>
        <v>120000</v>
      </c>
      <c r="F3219" s="187">
        <f t="shared" si="190"/>
        <v>3.8759984974049792E-103</v>
      </c>
    </row>
    <row r="3220" spans="4:6" x14ac:dyDescent="0.25">
      <c r="D3220">
        <f t="shared" si="188"/>
        <v>3217</v>
      </c>
      <c r="E3220" s="187">
        <f t="shared" si="189"/>
        <v>120000</v>
      </c>
      <c r="F3220" s="187">
        <f t="shared" si="190"/>
        <v>3.5888874975972037E-103</v>
      </c>
    </row>
    <row r="3221" spans="4:6" x14ac:dyDescent="0.25">
      <c r="D3221">
        <f t="shared" si="188"/>
        <v>3218</v>
      </c>
      <c r="E3221" s="187">
        <f t="shared" si="189"/>
        <v>120000</v>
      </c>
      <c r="F3221" s="187">
        <f t="shared" si="190"/>
        <v>3.3230439792566689E-103</v>
      </c>
    </row>
    <row r="3222" spans="4:6" x14ac:dyDescent="0.25">
      <c r="D3222">
        <f t="shared" si="188"/>
        <v>3219</v>
      </c>
      <c r="E3222" s="187">
        <f t="shared" si="189"/>
        <v>120000</v>
      </c>
      <c r="F3222" s="187">
        <f t="shared" si="190"/>
        <v>3.0768925733858043E-103</v>
      </c>
    </row>
    <row r="3223" spans="4:6" x14ac:dyDescent="0.25">
      <c r="D3223">
        <f t="shared" si="188"/>
        <v>3220</v>
      </c>
      <c r="E3223" s="187">
        <f t="shared" si="189"/>
        <v>120000</v>
      </c>
      <c r="F3223" s="187">
        <f t="shared" si="190"/>
        <v>2.8489746049868556E-103</v>
      </c>
    </row>
    <row r="3224" spans="4:6" x14ac:dyDescent="0.25">
      <c r="D3224">
        <f t="shared" si="188"/>
        <v>3221</v>
      </c>
      <c r="E3224" s="187">
        <f t="shared" si="189"/>
        <v>120000</v>
      </c>
      <c r="F3224" s="187">
        <f t="shared" si="190"/>
        <v>2.6379394490619037E-103</v>
      </c>
    </row>
    <row r="3225" spans="4:6" x14ac:dyDescent="0.25">
      <c r="D3225">
        <f t="shared" si="188"/>
        <v>3222</v>
      </c>
      <c r="E3225" s="187">
        <f t="shared" si="189"/>
        <v>120000</v>
      </c>
      <c r="F3225" s="187">
        <f t="shared" si="190"/>
        <v>2.4425365269091694E-103</v>
      </c>
    </row>
    <row r="3226" spans="4:6" x14ac:dyDescent="0.25">
      <c r="D3226">
        <f t="shared" si="188"/>
        <v>3223</v>
      </c>
      <c r="E3226" s="187">
        <f t="shared" si="189"/>
        <v>120000</v>
      </c>
      <c r="F3226" s="187">
        <f t="shared" si="190"/>
        <v>2.2616078952862678E-103</v>
      </c>
    </row>
    <row r="3227" spans="4:6" x14ac:dyDescent="0.25">
      <c r="D3227">
        <f>+D3226+1</f>
        <v>3224</v>
      </c>
      <c r="E3227" s="187">
        <f t="shared" si="189"/>
        <v>120000</v>
      </c>
      <c r="F3227" s="187">
        <f t="shared" si="190"/>
        <v>2.0940813845243224E-103</v>
      </c>
    </row>
    <row r="3228" spans="4:6" x14ac:dyDescent="0.25">
      <c r="D3228">
        <f t="shared" si="188"/>
        <v>3225</v>
      </c>
      <c r="E3228" s="187">
        <f t="shared" si="189"/>
        <v>120000</v>
      </c>
      <c r="F3228" s="187">
        <f t="shared" si="190"/>
        <v>1.9389642449299278E-103</v>
      </c>
    </row>
    <row r="3229" spans="4:6" x14ac:dyDescent="0.25">
      <c r="D3229">
        <f t="shared" si="188"/>
        <v>3226</v>
      </c>
      <c r="E3229" s="187">
        <f t="shared" si="189"/>
        <v>120000</v>
      </c>
      <c r="F3229" s="187">
        <f t="shared" si="190"/>
        <v>1.7953372638240075E-103</v>
      </c>
    </row>
    <row r="3230" spans="4:6" x14ac:dyDescent="0.25">
      <c r="D3230">
        <f t="shared" si="188"/>
        <v>3227</v>
      </c>
      <c r="E3230" s="187">
        <f t="shared" si="189"/>
        <v>120000</v>
      </c>
      <c r="F3230" s="187">
        <f t="shared" si="190"/>
        <v>1.6623493183555621E-103</v>
      </c>
    </row>
    <row r="3231" spans="4:6" x14ac:dyDescent="0.25">
      <c r="D3231">
        <f t="shared" si="188"/>
        <v>3228</v>
      </c>
      <c r="E3231" s="187">
        <f t="shared" si="189"/>
        <v>120000</v>
      </c>
      <c r="F3231" s="187">
        <f t="shared" si="190"/>
        <v>1.5392123318107056E-103</v>
      </c>
    </row>
    <row r="3232" spans="4:6" x14ac:dyDescent="0.25">
      <c r="D3232">
        <f t="shared" si="188"/>
        <v>3229</v>
      </c>
      <c r="E3232" s="187">
        <f t="shared" si="189"/>
        <v>120000</v>
      </c>
      <c r="F3232" s="187">
        <f t="shared" si="190"/>
        <v>1.4251966035284313E-103</v>
      </c>
    </row>
    <row r="3233" spans="4:6" x14ac:dyDescent="0.25">
      <c r="D3233">
        <f t="shared" si="188"/>
        <v>3230</v>
      </c>
      <c r="E3233" s="187">
        <f t="shared" si="189"/>
        <v>120000</v>
      </c>
      <c r="F3233" s="187">
        <f t="shared" si="190"/>
        <v>1.3196264847485473E-103</v>
      </c>
    </row>
    <row r="3234" spans="4:6" x14ac:dyDescent="0.25">
      <c r="D3234">
        <f t="shared" si="188"/>
        <v>3231</v>
      </c>
      <c r="E3234" s="187">
        <f t="shared" si="189"/>
        <v>120000</v>
      </c>
      <c r="F3234" s="187">
        <f t="shared" si="190"/>
        <v>1.2218763747671732E-103</v>
      </c>
    </row>
    <row r="3235" spans="4:6" x14ac:dyDescent="0.25">
      <c r="D3235">
        <f t="shared" si="188"/>
        <v>3232</v>
      </c>
      <c r="E3235" s="187">
        <f t="shared" si="189"/>
        <v>120000</v>
      </c>
      <c r="F3235" s="187">
        <f t="shared" si="190"/>
        <v>1.1313670136733086E-103</v>
      </c>
    </row>
    <row r="3236" spans="4:6" x14ac:dyDescent="0.25">
      <c r="D3236">
        <f t="shared" si="188"/>
        <v>3233</v>
      </c>
      <c r="E3236" s="187">
        <f t="shared" si="189"/>
        <v>120000</v>
      </c>
      <c r="F3236" s="187">
        <f t="shared" si="190"/>
        <v>1.047562049697508E-103</v>
      </c>
    </row>
    <row r="3237" spans="4:6" x14ac:dyDescent="0.25">
      <c r="D3237">
        <f t="shared" si="188"/>
        <v>3234</v>
      </c>
      <c r="E3237" s="187">
        <f t="shared" si="189"/>
        <v>120000</v>
      </c>
      <c r="F3237" s="187">
        <f t="shared" si="190"/>
        <v>9.6996486083102585E-104</v>
      </c>
    </row>
    <row r="3238" spans="4:6" x14ac:dyDescent="0.25">
      <c r="D3238">
        <f t="shared" ref="D3238:D3244" si="191">+D3237+1</f>
        <v>3235</v>
      </c>
      <c r="E3238" s="187">
        <f t="shared" si="189"/>
        <v>120000</v>
      </c>
      <c r="F3238" s="187">
        <f t="shared" si="190"/>
        <v>8.9811561188057923E-104</v>
      </c>
    </row>
    <row r="3239" spans="4:6" x14ac:dyDescent="0.25">
      <c r="D3239">
        <f t="shared" si="191"/>
        <v>3236</v>
      </c>
      <c r="E3239" s="187">
        <f t="shared" si="189"/>
        <v>120000</v>
      </c>
      <c r="F3239" s="187">
        <f t="shared" si="190"/>
        <v>8.3158852951905481E-104</v>
      </c>
    </row>
    <row r="3240" spans="4:6" x14ac:dyDescent="0.25">
      <c r="D3240">
        <f t="shared" si="191"/>
        <v>3237</v>
      </c>
      <c r="E3240" s="187">
        <f t="shared" si="189"/>
        <v>120000</v>
      </c>
      <c r="F3240" s="187">
        <f t="shared" si="190"/>
        <v>7.6998937918431011E-104</v>
      </c>
    </row>
    <row r="3241" spans="4:6" x14ac:dyDescent="0.25">
      <c r="D3241">
        <f t="shared" si="191"/>
        <v>3238</v>
      </c>
      <c r="E3241" s="187">
        <f t="shared" si="189"/>
        <v>120000</v>
      </c>
      <c r="F3241" s="187">
        <f t="shared" si="190"/>
        <v>7.1295312887436106E-104</v>
      </c>
    </row>
    <row r="3242" spans="4:6" x14ac:dyDescent="0.25">
      <c r="D3242">
        <f t="shared" si="191"/>
        <v>3239</v>
      </c>
      <c r="E3242" s="187">
        <f t="shared" si="189"/>
        <v>120000</v>
      </c>
      <c r="F3242" s="187">
        <f t="shared" si="190"/>
        <v>6.6014178599477862E-104</v>
      </c>
    </row>
    <row r="3243" spans="4:6" x14ac:dyDescent="0.25">
      <c r="D3243">
        <f t="shared" si="191"/>
        <v>3240</v>
      </c>
      <c r="E3243" s="187">
        <f t="shared" si="189"/>
        <v>120000</v>
      </c>
      <c r="F3243" s="187">
        <f t="shared" si="190"/>
        <v>6.1124239443960985E-104</v>
      </c>
    </row>
    <row r="3244" spans="4:6" x14ac:dyDescent="0.25">
      <c r="D3244">
        <f t="shared" si="191"/>
        <v>3241</v>
      </c>
      <c r="E3244" s="187">
        <f t="shared" si="189"/>
        <v>120000</v>
      </c>
      <c r="F3244" s="187">
        <f t="shared" si="190"/>
        <v>5.6596518003667583E-104</v>
      </c>
    </row>
    <row r="3245" spans="4:6" x14ac:dyDescent="0.25">
      <c r="D3245">
        <f>+D3244+1</f>
        <v>3242</v>
      </c>
      <c r="E3245" s="187">
        <f t="shared" si="189"/>
        <v>120000</v>
      </c>
      <c r="F3245" s="187">
        <f t="shared" si="190"/>
        <v>5.2404183336729247E-104</v>
      </c>
    </row>
    <row r="3246" spans="4:6" x14ac:dyDescent="0.25">
      <c r="D3246">
        <f t="shared" ref="D3246:D3309" si="192">+D3245+1</f>
        <v>3243</v>
      </c>
      <c r="E3246" s="187">
        <f t="shared" si="189"/>
        <v>120000</v>
      </c>
      <c r="F3246" s="187">
        <f t="shared" si="190"/>
        <v>4.8522391978453008E-104</v>
      </c>
    </row>
    <row r="3247" spans="4:6" x14ac:dyDescent="0.25">
      <c r="D3247">
        <f t="shared" si="192"/>
        <v>3244</v>
      </c>
      <c r="E3247" s="187">
        <f t="shared" si="189"/>
        <v>120000</v>
      </c>
      <c r="F3247" s="187">
        <f t="shared" si="190"/>
        <v>4.4928140720789822E-104</v>
      </c>
    </row>
    <row r="3248" spans="4:6" x14ac:dyDescent="0.25">
      <c r="D3248">
        <f t="shared" si="192"/>
        <v>3245</v>
      </c>
      <c r="E3248" s="187">
        <f t="shared" si="189"/>
        <v>120000</v>
      </c>
      <c r="F3248" s="187">
        <f t="shared" si="190"/>
        <v>4.1600130297027609E-104</v>
      </c>
    </row>
    <row r="3249" spans="4:6" x14ac:dyDescent="0.25">
      <c r="D3249">
        <f t="shared" si="192"/>
        <v>3246</v>
      </c>
      <c r="E3249" s="187">
        <f t="shared" si="189"/>
        <v>120000</v>
      </c>
      <c r="F3249" s="187">
        <f t="shared" si="190"/>
        <v>3.851863916391445E-104</v>
      </c>
    </row>
    <row r="3250" spans="4:6" x14ac:dyDescent="0.25">
      <c r="D3250">
        <f t="shared" si="192"/>
        <v>3247</v>
      </c>
      <c r="E3250" s="187">
        <f t="shared" si="189"/>
        <v>120000</v>
      </c>
      <c r="F3250" s="187">
        <f t="shared" si="190"/>
        <v>3.5665406633254117E-104</v>
      </c>
    </row>
    <row r="3251" spans="4:6" x14ac:dyDescent="0.25">
      <c r="D3251">
        <f t="shared" si="192"/>
        <v>3248</v>
      </c>
      <c r="E3251" s="187">
        <f t="shared" si="189"/>
        <v>120000</v>
      </c>
      <c r="F3251" s="187">
        <f t="shared" si="190"/>
        <v>3.3023524660420479E-104</v>
      </c>
    </row>
    <row r="3252" spans="4:6" x14ac:dyDescent="0.25">
      <c r="D3252">
        <f t="shared" si="192"/>
        <v>3249</v>
      </c>
      <c r="E3252" s="187">
        <f t="shared" si="189"/>
        <v>120000</v>
      </c>
      <c r="F3252" s="187">
        <f t="shared" si="190"/>
        <v>3.0577337648537478E-104</v>
      </c>
    </row>
    <row r="3253" spans="4:6" x14ac:dyDescent="0.25">
      <c r="D3253">
        <f t="shared" si="192"/>
        <v>3250</v>
      </c>
      <c r="E3253" s="187">
        <f t="shared" si="189"/>
        <v>120000</v>
      </c>
      <c r="F3253" s="187">
        <f t="shared" si="190"/>
        <v>2.8312349674571733E-104</v>
      </c>
    </row>
    <row r="3254" spans="4:6" x14ac:dyDescent="0.25">
      <c r="D3254">
        <f t="shared" si="192"/>
        <v>3251</v>
      </c>
      <c r="E3254" s="187">
        <f t="shared" si="189"/>
        <v>120000</v>
      </c>
      <c r="F3254" s="187">
        <f t="shared" si="190"/>
        <v>2.6215138587566416E-104</v>
      </c>
    </row>
    <row r="3255" spans="4:6" x14ac:dyDescent="0.25">
      <c r="D3255">
        <f t="shared" si="192"/>
        <v>3252</v>
      </c>
      <c r="E3255" s="187">
        <f t="shared" si="189"/>
        <v>120000</v>
      </c>
      <c r="F3255" s="187">
        <f t="shared" si="190"/>
        <v>2.4273276469968908E-104</v>
      </c>
    </row>
    <row r="3256" spans="4:6" x14ac:dyDescent="0.25">
      <c r="D3256">
        <f t="shared" si="192"/>
        <v>3253</v>
      </c>
      <c r="E3256" s="187">
        <f t="shared" si="189"/>
        <v>120000</v>
      </c>
      <c r="F3256" s="187">
        <f t="shared" si="190"/>
        <v>2.2475255990711952E-104</v>
      </c>
    </row>
    <row r="3257" spans="4:6" x14ac:dyDescent="0.25">
      <c r="D3257">
        <f t="shared" si="192"/>
        <v>3254</v>
      </c>
      <c r="E3257" s="187">
        <f t="shared" si="189"/>
        <v>120000</v>
      </c>
      <c r="F3257" s="187">
        <f t="shared" si="190"/>
        <v>2.081042221362217E-104</v>
      </c>
    </row>
    <row r="3258" spans="4:6" x14ac:dyDescent="0.25">
      <c r="D3258">
        <f t="shared" si="192"/>
        <v>3255</v>
      </c>
      <c r="E3258" s="187">
        <f t="shared" si="189"/>
        <v>120000</v>
      </c>
      <c r="F3258" s="187">
        <f t="shared" si="190"/>
        <v>1.9268909457057571E-104</v>
      </c>
    </row>
    <row r="3259" spans="4:6" x14ac:dyDescent="0.25">
      <c r="D3259">
        <f t="shared" si="192"/>
        <v>3256</v>
      </c>
      <c r="E3259" s="187">
        <f t="shared" si="189"/>
        <v>120000</v>
      </c>
      <c r="F3259" s="187">
        <f t="shared" si="190"/>
        <v>1.7841582830608859E-104</v>
      </c>
    </row>
    <row r="3260" spans="4:6" x14ac:dyDescent="0.25">
      <c r="D3260">
        <f t="shared" si="192"/>
        <v>3257</v>
      </c>
      <c r="E3260" s="187">
        <f t="shared" si="189"/>
        <v>120000</v>
      </c>
      <c r="F3260" s="187">
        <f t="shared" si="190"/>
        <v>1.6519984102415607E-104</v>
      </c>
    </row>
    <row r="3261" spans="4:6" x14ac:dyDescent="0.25">
      <c r="D3261">
        <f t="shared" si="192"/>
        <v>3258</v>
      </c>
      <c r="E3261" s="187">
        <f t="shared" si="189"/>
        <v>120000</v>
      </c>
      <c r="F3261" s="187">
        <f t="shared" si="190"/>
        <v>1.5296281576310748E-104</v>
      </c>
    </row>
    <row r="3262" spans="4:6" x14ac:dyDescent="0.25">
      <c r="D3262">
        <f t="shared" si="192"/>
        <v>3259</v>
      </c>
      <c r="E3262" s="187">
        <f t="shared" si="189"/>
        <v>120000</v>
      </c>
      <c r="F3262" s="187">
        <f t="shared" si="190"/>
        <v>1.4163223681769213E-104</v>
      </c>
    </row>
    <row r="3263" spans="4:6" x14ac:dyDescent="0.25">
      <c r="D3263">
        <f>+D3262+1</f>
        <v>3260</v>
      </c>
      <c r="E3263" s="187">
        <f t="shared" si="189"/>
        <v>120000</v>
      </c>
      <c r="F3263" s="187">
        <f t="shared" si="190"/>
        <v>1.3114096001638159E-104</v>
      </c>
    </row>
    <row r="3264" spans="4:6" x14ac:dyDescent="0.25">
      <c r="D3264">
        <f t="shared" si="192"/>
        <v>3261</v>
      </c>
      <c r="E3264" s="187">
        <f t="shared" si="189"/>
        <v>120000</v>
      </c>
      <c r="F3264" s="187">
        <f t="shared" si="190"/>
        <v>1.2142681482998294E-104</v>
      </c>
    </row>
    <row r="3265" spans="4:6" x14ac:dyDescent="0.25">
      <c r="D3265">
        <f t="shared" si="192"/>
        <v>3262</v>
      </c>
      <c r="E3265" s="187">
        <f t="shared" si="189"/>
        <v>120000</v>
      </c>
      <c r="F3265" s="187">
        <f t="shared" si="190"/>
        <v>1.1243223595368788E-104</v>
      </c>
    </row>
    <row r="3266" spans="4:6" x14ac:dyDescent="0.25">
      <c r="D3266">
        <f t="shared" si="192"/>
        <v>3263</v>
      </c>
      <c r="E3266" s="187">
        <f t="shared" si="189"/>
        <v>120000</v>
      </c>
      <c r="F3266" s="187">
        <f t="shared" si="190"/>
        <v>1.0410392217934061E-104</v>
      </c>
    </row>
    <row r="3267" spans="4:6" x14ac:dyDescent="0.25">
      <c r="D3267">
        <f t="shared" si="192"/>
        <v>3264</v>
      </c>
      <c r="E3267" s="187">
        <f t="shared" si="189"/>
        <v>120000</v>
      </c>
      <c r="F3267" s="187">
        <f t="shared" si="190"/>
        <v>9.6392520536426499E-105</v>
      </c>
    </row>
    <row r="3268" spans="4:6" x14ac:dyDescent="0.25">
      <c r="D3268">
        <f t="shared" si="192"/>
        <v>3265</v>
      </c>
      <c r="E3268" s="187">
        <f t="shared" si="189"/>
        <v>120000</v>
      </c>
      <c r="F3268" s="187">
        <f t="shared" si="190"/>
        <v>8.9252333830024518E-105</v>
      </c>
    </row>
    <row r="3269" spans="4:6" x14ac:dyDescent="0.25">
      <c r="D3269">
        <f t="shared" si="192"/>
        <v>3266</v>
      </c>
      <c r="E3269" s="187">
        <f t="shared" si="189"/>
        <v>120000</v>
      </c>
      <c r="F3269" s="187">
        <f t="shared" si="190"/>
        <v>8.264104984261531E-105</v>
      </c>
    </row>
    <row r="3270" spans="4:6" x14ac:dyDescent="0.25">
      <c r="D3270">
        <f t="shared" si="192"/>
        <v>3267</v>
      </c>
      <c r="E3270" s="187">
        <f t="shared" ref="E3270:E3333" si="193">+E3269</f>
        <v>120000</v>
      </c>
      <c r="F3270" s="187">
        <f t="shared" ref="F3270:F3333" si="194">E3270/(1+$B$5)^D3270</f>
        <v>7.6519490595014167E-105</v>
      </c>
    </row>
    <row r="3271" spans="4:6" x14ac:dyDescent="0.25">
      <c r="D3271">
        <f t="shared" si="192"/>
        <v>3268</v>
      </c>
      <c r="E3271" s="187">
        <f t="shared" si="193"/>
        <v>120000</v>
      </c>
      <c r="F3271" s="187">
        <f t="shared" si="194"/>
        <v>7.0851380180568678E-105</v>
      </c>
    </row>
    <row r="3272" spans="4:6" x14ac:dyDescent="0.25">
      <c r="D3272">
        <f t="shared" si="192"/>
        <v>3269</v>
      </c>
      <c r="E3272" s="187">
        <f t="shared" si="193"/>
        <v>120000</v>
      </c>
      <c r="F3272" s="187">
        <f t="shared" si="194"/>
        <v>6.5603129796822848E-105</v>
      </c>
    </row>
    <row r="3273" spans="4:6" x14ac:dyDescent="0.25">
      <c r="D3273">
        <f t="shared" si="192"/>
        <v>3270</v>
      </c>
      <c r="E3273" s="187">
        <f t="shared" si="193"/>
        <v>120000</v>
      </c>
      <c r="F3273" s="187">
        <f t="shared" si="194"/>
        <v>6.0743638700761877E-105</v>
      </c>
    </row>
    <row r="3274" spans="4:6" x14ac:dyDescent="0.25">
      <c r="D3274">
        <f t="shared" si="192"/>
        <v>3271</v>
      </c>
      <c r="E3274" s="187">
        <f t="shared" si="193"/>
        <v>120000</v>
      </c>
      <c r="F3274" s="187">
        <f t="shared" si="194"/>
        <v>5.6244109908112852E-105</v>
      </c>
    </row>
    <row r="3275" spans="4:6" x14ac:dyDescent="0.25">
      <c r="D3275">
        <f t="shared" si="192"/>
        <v>3272</v>
      </c>
      <c r="E3275" s="187">
        <f t="shared" si="193"/>
        <v>120000</v>
      </c>
      <c r="F3275" s="187">
        <f t="shared" si="194"/>
        <v>5.2077879544548936E-105</v>
      </c>
    </row>
    <row r="3276" spans="4:6" x14ac:dyDescent="0.25">
      <c r="D3276">
        <f t="shared" si="192"/>
        <v>3273</v>
      </c>
      <c r="E3276" s="187">
        <f t="shared" si="193"/>
        <v>120000</v>
      </c>
      <c r="F3276" s="187">
        <f t="shared" si="194"/>
        <v>4.8220258837545313E-105</v>
      </c>
    </row>
    <row r="3277" spans="4:6" x14ac:dyDescent="0.25">
      <c r="D3277">
        <f t="shared" si="192"/>
        <v>3274</v>
      </c>
      <c r="E3277" s="187">
        <f t="shared" si="193"/>
        <v>120000</v>
      </c>
      <c r="F3277" s="187">
        <f t="shared" si="194"/>
        <v>4.4648387812541948E-105</v>
      </c>
    </row>
    <row r="3278" spans="4:6" x14ac:dyDescent="0.25">
      <c r="D3278">
        <f t="shared" si="192"/>
        <v>3275</v>
      </c>
      <c r="E3278" s="187">
        <f t="shared" si="193"/>
        <v>120000</v>
      </c>
      <c r="F3278" s="187">
        <f t="shared" si="194"/>
        <v>4.1341099826427729E-105</v>
      </c>
    </row>
    <row r="3279" spans="4:6" x14ac:dyDescent="0.25">
      <c r="D3279">
        <f t="shared" si="192"/>
        <v>3276</v>
      </c>
      <c r="E3279" s="187">
        <f t="shared" si="193"/>
        <v>120000</v>
      </c>
      <c r="F3279" s="187">
        <f t="shared" si="194"/>
        <v>3.8278796135581238E-105</v>
      </c>
    </row>
    <row r="3280" spans="4:6" x14ac:dyDescent="0.25">
      <c r="D3280">
        <f t="shared" si="192"/>
        <v>3277</v>
      </c>
      <c r="E3280" s="187">
        <f t="shared" si="193"/>
        <v>120000</v>
      </c>
      <c r="F3280" s="187">
        <f t="shared" si="194"/>
        <v>3.5443329755167811E-105</v>
      </c>
    </row>
    <row r="3281" spans="4:6" x14ac:dyDescent="0.25">
      <c r="D3281">
        <f>+D3280+1</f>
        <v>3278</v>
      </c>
      <c r="E3281" s="187">
        <f t="shared" si="193"/>
        <v>120000</v>
      </c>
      <c r="F3281" s="187">
        <f t="shared" si="194"/>
        <v>3.2817897921451668E-105</v>
      </c>
    </row>
    <row r="3282" spans="4:6" x14ac:dyDescent="0.25">
      <c r="D3282">
        <f t="shared" si="192"/>
        <v>3279</v>
      </c>
      <c r="E3282" s="187">
        <f t="shared" si="193"/>
        <v>120000</v>
      </c>
      <c r="F3282" s="187">
        <f t="shared" si="194"/>
        <v>3.0386942519862655E-105</v>
      </c>
    </row>
    <row r="3283" spans="4:6" x14ac:dyDescent="0.25">
      <c r="D3283">
        <f t="shared" si="192"/>
        <v>3280</v>
      </c>
      <c r="E3283" s="187">
        <f t="shared" si="193"/>
        <v>120000</v>
      </c>
      <c r="F3283" s="187">
        <f t="shared" si="194"/>
        <v>2.8136057888761715E-105</v>
      </c>
    </row>
    <row r="3284" spans="4:6" x14ac:dyDescent="0.25">
      <c r="D3284">
        <f t="shared" si="192"/>
        <v>3281</v>
      </c>
      <c r="E3284" s="187">
        <f t="shared" si="193"/>
        <v>120000</v>
      </c>
      <c r="F3284" s="187">
        <f t="shared" si="194"/>
        <v>2.6051905452557146E-105</v>
      </c>
    </row>
    <row r="3285" spans="4:6" x14ac:dyDescent="0.25">
      <c r="D3285">
        <f t="shared" si="192"/>
        <v>3282</v>
      </c>
      <c r="E3285" s="187">
        <f t="shared" si="193"/>
        <v>120000</v>
      </c>
      <c r="F3285" s="187">
        <f t="shared" si="194"/>
        <v>2.4122134678293651E-105</v>
      </c>
    </row>
    <row r="3286" spans="4:6" x14ac:dyDescent="0.25">
      <c r="D3286">
        <f t="shared" si="192"/>
        <v>3283</v>
      </c>
      <c r="E3286" s="187">
        <f t="shared" si="193"/>
        <v>120000</v>
      </c>
      <c r="F3286" s="187">
        <f t="shared" si="194"/>
        <v>2.2335309887308931E-105</v>
      </c>
    </row>
    <row r="3287" spans="4:6" x14ac:dyDescent="0.25">
      <c r="D3287">
        <f t="shared" si="192"/>
        <v>3284</v>
      </c>
      <c r="E3287" s="187">
        <f t="shared" si="193"/>
        <v>120000</v>
      </c>
      <c r="F3287" s="187">
        <f t="shared" si="194"/>
        <v>2.0680842488249008E-105</v>
      </c>
    </row>
    <row r="3288" spans="4:6" x14ac:dyDescent="0.25">
      <c r="D3288">
        <f t="shared" si="192"/>
        <v>3285</v>
      </c>
      <c r="E3288" s="187">
        <f t="shared" si="193"/>
        <v>120000</v>
      </c>
      <c r="F3288" s="187">
        <f t="shared" si="194"/>
        <v>1.9148928229860195E-105</v>
      </c>
    </row>
    <row r="3289" spans="4:6" x14ac:dyDescent="0.25">
      <c r="D3289">
        <f t="shared" si="192"/>
        <v>3286</v>
      </c>
      <c r="E3289" s="187">
        <f t="shared" si="193"/>
        <v>120000</v>
      </c>
      <c r="F3289" s="187">
        <f t="shared" si="194"/>
        <v>1.7730489101722404E-105</v>
      </c>
    </row>
    <row r="3290" spans="4:6" x14ac:dyDescent="0.25">
      <c r="D3290">
        <f t="shared" si="192"/>
        <v>3287</v>
      </c>
      <c r="E3290" s="187">
        <f t="shared" si="193"/>
        <v>120000</v>
      </c>
      <c r="F3290" s="187">
        <f t="shared" si="194"/>
        <v>1.6417119538631852E-105</v>
      </c>
    </row>
    <row r="3291" spans="4:6" x14ac:dyDescent="0.25">
      <c r="D3291">
        <f t="shared" si="192"/>
        <v>3288</v>
      </c>
      <c r="E3291" s="187">
        <f t="shared" si="193"/>
        <v>120000</v>
      </c>
      <c r="F3291" s="187">
        <f t="shared" si="194"/>
        <v>1.5201036609844309E-105</v>
      </c>
    </row>
    <row r="3292" spans="4:6" x14ac:dyDescent="0.25">
      <c r="D3292">
        <f t="shared" si="192"/>
        <v>3289</v>
      </c>
      <c r="E3292" s="187">
        <f t="shared" si="193"/>
        <v>120000</v>
      </c>
      <c r="F3292" s="187">
        <f t="shared" si="194"/>
        <v>1.4075033898003987E-105</v>
      </c>
    </row>
    <row r="3293" spans="4:6" x14ac:dyDescent="0.25">
      <c r="D3293">
        <f t="shared" si="192"/>
        <v>3290</v>
      </c>
      <c r="E3293" s="187">
        <f t="shared" si="193"/>
        <v>120000</v>
      </c>
      <c r="F3293" s="187">
        <f t="shared" si="194"/>
        <v>1.3032438794448137E-105</v>
      </c>
    </row>
    <row r="3294" spans="4:6" x14ac:dyDescent="0.25">
      <c r="D3294">
        <f t="shared" si="192"/>
        <v>3291</v>
      </c>
      <c r="E3294" s="187">
        <f t="shared" si="193"/>
        <v>120000</v>
      </c>
      <c r="F3294" s="187">
        <f t="shared" si="194"/>
        <v>1.206707295782235E-105</v>
      </c>
    </row>
    <row r="3295" spans="4:6" x14ac:dyDescent="0.25">
      <c r="D3295">
        <f t="shared" si="192"/>
        <v>3292</v>
      </c>
      <c r="E3295" s="187">
        <f t="shared" si="193"/>
        <v>120000</v>
      </c>
      <c r="F3295" s="187">
        <f t="shared" si="194"/>
        <v>1.1173215701687359E-105</v>
      </c>
    </row>
    <row r="3296" spans="4:6" x14ac:dyDescent="0.25">
      <c r="D3296">
        <f t="shared" si="192"/>
        <v>3293</v>
      </c>
      <c r="E3296" s="187">
        <f t="shared" si="193"/>
        <v>120000</v>
      </c>
      <c r="F3296" s="187">
        <f t="shared" si="194"/>
        <v>1.0345570094154961E-105</v>
      </c>
    </row>
    <row r="3297" spans="4:6" x14ac:dyDescent="0.25">
      <c r="D3297">
        <f t="shared" si="192"/>
        <v>3294</v>
      </c>
      <c r="E3297" s="187">
        <f t="shared" si="193"/>
        <v>120000</v>
      </c>
      <c r="F3297" s="187">
        <f t="shared" si="194"/>
        <v>9.5792315686619998E-106</v>
      </c>
    </row>
    <row r="3298" spans="4:6" x14ac:dyDescent="0.25">
      <c r="D3298">
        <f t="shared" si="192"/>
        <v>3295</v>
      </c>
      <c r="E3298" s="187">
        <f t="shared" si="193"/>
        <v>120000</v>
      </c>
      <c r="F3298" s="187">
        <f t="shared" si="194"/>
        <v>8.8696588598722205E-106</v>
      </c>
    </row>
    <row r="3299" spans="4:6" x14ac:dyDescent="0.25">
      <c r="D3299">
        <f>+D3298+1</f>
        <v>3296</v>
      </c>
      <c r="E3299" s="187">
        <f t="shared" si="193"/>
        <v>120000</v>
      </c>
      <c r="F3299" s="187">
        <f t="shared" si="194"/>
        <v>8.2126470924742776E-106</v>
      </c>
    </row>
    <row r="3300" spans="4:6" x14ac:dyDescent="0.25">
      <c r="D3300">
        <f t="shared" si="192"/>
        <v>3297</v>
      </c>
      <c r="E3300" s="187">
        <f t="shared" si="193"/>
        <v>120000</v>
      </c>
      <c r="F3300" s="187">
        <f t="shared" si="194"/>
        <v>7.6043028634021116E-106</v>
      </c>
    </row>
    <row r="3301" spans="4:6" x14ac:dyDescent="0.25">
      <c r="D3301">
        <f t="shared" si="192"/>
        <v>3298</v>
      </c>
      <c r="E3301" s="187">
        <f t="shared" si="193"/>
        <v>120000</v>
      </c>
      <c r="F3301" s="187">
        <f t="shared" si="194"/>
        <v>7.0410211698167693E-106</v>
      </c>
    </row>
    <row r="3302" spans="4:6" x14ac:dyDescent="0.25">
      <c r="D3302">
        <f t="shared" si="192"/>
        <v>3299</v>
      </c>
      <c r="E3302" s="187">
        <f t="shared" si="193"/>
        <v>120000</v>
      </c>
      <c r="F3302" s="187">
        <f t="shared" si="194"/>
        <v>6.5194640461266362E-106</v>
      </c>
    </row>
    <row r="3303" spans="4:6" x14ac:dyDescent="0.25">
      <c r="D3303">
        <f t="shared" si="192"/>
        <v>3300</v>
      </c>
      <c r="E3303" s="187">
        <f t="shared" si="193"/>
        <v>120000</v>
      </c>
      <c r="F3303" s="187">
        <f t="shared" si="194"/>
        <v>6.036540783450588E-106</v>
      </c>
    </row>
    <row r="3304" spans="4:6" x14ac:dyDescent="0.25">
      <c r="D3304">
        <f t="shared" si="192"/>
        <v>3301</v>
      </c>
      <c r="E3304" s="187">
        <f t="shared" si="193"/>
        <v>120000</v>
      </c>
      <c r="F3304" s="187">
        <f t="shared" si="194"/>
        <v>5.5893896143061011E-106</v>
      </c>
    </row>
    <row r="3305" spans="4:6" x14ac:dyDescent="0.25">
      <c r="D3305">
        <f t="shared" si="192"/>
        <v>3302</v>
      </c>
      <c r="E3305" s="187">
        <f t="shared" si="193"/>
        <v>120000</v>
      </c>
      <c r="F3305" s="187">
        <f t="shared" si="194"/>
        <v>5.1753607539871299E-106</v>
      </c>
    </row>
    <row r="3306" spans="4:6" x14ac:dyDescent="0.25">
      <c r="D3306">
        <f t="shared" si="192"/>
        <v>3303</v>
      </c>
      <c r="E3306" s="187">
        <f t="shared" si="193"/>
        <v>120000</v>
      </c>
      <c r="F3306" s="187">
        <f t="shared" si="194"/>
        <v>4.7920006981362316E-106</v>
      </c>
    </row>
    <row r="3307" spans="4:6" x14ac:dyDescent="0.25">
      <c r="D3307">
        <f t="shared" si="192"/>
        <v>3304</v>
      </c>
      <c r="E3307" s="187">
        <f t="shared" si="193"/>
        <v>120000</v>
      </c>
      <c r="F3307" s="187">
        <f t="shared" si="194"/>
        <v>4.4370376834594736E-106</v>
      </c>
    </row>
    <row r="3308" spans="4:6" x14ac:dyDescent="0.25">
      <c r="D3308">
        <f t="shared" si="192"/>
        <v>3305</v>
      </c>
      <c r="E3308" s="187">
        <f t="shared" si="193"/>
        <v>120000</v>
      </c>
      <c r="F3308" s="187">
        <f t="shared" si="194"/>
        <v>4.108368225425438E-106</v>
      </c>
    </row>
    <row r="3309" spans="4:6" x14ac:dyDescent="0.25">
      <c r="D3309">
        <f t="shared" si="192"/>
        <v>3306</v>
      </c>
      <c r="E3309" s="187">
        <f t="shared" si="193"/>
        <v>120000</v>
      </c>
      <c r="F3309" s="187">
        <f t="shared" si="194"/>
        <v>3.8040446531717014E-106</v>
      </c>
    </row>
    <row r="3310" spans="4:6" x14ac:dyDescent="0.25">
      <c r="D3310">
        <f t="shared" ref="D3310:D3316" si="195">+D3309+1</f>
        <v>3307</v>
      </c>
      <c r="E3310" s="187">
        <f t="shared" si="193"/>
        <v>120000</v>
      </c>
      <c r="F3310" s="187">
        <f t="shared" si="194"/>
        <v>3.5222635677515763E-106</v>
      </c>
    </row>
    <row r="3311" spans="4:6" x14ac:dyDescent="0.25">
      <c r="D3311">
        <f t="shared" si="195"/>
        <v>3308</v>
      </c>
      <c r="E3311" s="187">
        <f t="shared" si="193"/>
        <v>120000</v>
      </c>
      <c r="F3311" s="187">
        <f t="shared" si="194"/>
        <v>3.2613551553255331E-106</v>
      </c>
    </row>
    <row r="3312" spans="4:6" x14ac:dyDescent="0.25">
      <c r="D3312">
        <f t="shared" si="195"/>
        <v>3309</v>
      </c>
      <c r="E3312" s="187">
        <f t="shared" si="193"/>
        <v>120000</v>
      </c>
      <c r="F3312" s="187">
        <f t="shared" si="194"/>
        <v>3.0197732919680859E-106</v>
      </c>
    </row>
    <row r="3313" spans="4:6" x14ac:dyDescent="0.25">
      <c r="D3313">
        <f t="shared" si="195"/>
        <v>3310</v>
      </c>
      <c r="E3313" s="187">
        <f t="shared" si="193"/>
        <v>120000</v>
      </c>
      <c r="F3313" s="187">
        <f t="shared" si="194"/>
        <v>2.7960863814519313E-106</v>
      </c>
    </row>
    <row r="3314" spans="4:6" x14ac:dyDescent="0.25">
      <c r="D3314">
        <f t="shared" si="195"/>
        <v>3311</v>
      </c>
      <c r="E3314" s="187">
        <f t="shared" si="193"/>
        <v>120000</v>
      </c>
      <c r="F3314" s="187">
        <f t="shared" si="194"/>
        <v>2.5889688717147507E-106</v>
      </c>
    </row>
    <row r="3315" spans="4:6" x14ac:dyDescent="0.25">
      <c r="D3315">
        <f t="shared" si="195"/>
        <v>3312</v>
      </c>
      <c r="E3315" s="187">
        <f t="shared" si="193"/>
        <v>120000</v>
      </c>
      <c r="F3315" s="187">
        <f t="shared" si="194"/>
        <v>2.3971933997358803E-106</v>
      </c>
    </row>
    <row r="3316" spans="4:6" x14ac:dyDescent="0.25">
      <c r="D3316">
        <f t="shared" si="195"/>
        <v>3313</v>
      </c>
      <c r="E3316" s="187">
        <f t="shared" si="193"/>
        <v>120000</v>
      </c>
      <c r="F3316" s="187">
        <f t="shared" si="194"/>
        <v>2.2196235182739636E-106</v>
      </c>
    </row>
    <row r="3317" spans="4:6" x14ac:dyDescent="0.25">
      <c r="D3317">
        <f>+D3316+1</f>
        <v>3314</v>
      </c>
      <c r="E3317" s="187">
        <f t="shared" si="193"/>
        <v>120000</v>
      </c>
      <c r="F3317" s="187">
        <f t="shared" si="194"/>
        <v>2.0552069613647806E-106</v>
      </c>
    </row>
    <row r="3318" spans="4:6" x14ac:dyDescent="0.25">
      <c r="D3318">
        <f t="shared" ref="D3318:D3381" si="196">+D3317+1</f>
        <v>3315</v>
      </c>
      <c r="E3318" s="187">
        <f t="shared" si="193"/>
        <v>120000</v>
      </c>
      <c r="F3318" s="187">
        <f t="shared" si="194"/>
        <v>1.9029694086710932E-106</v>
      </c>
    </row>
    <row r="3319" spans="4:6" x14ac:dyDescent="0.25">
      <c r="D3319">
        <f t="shared" si="196"/>
        <v>3316</v>
      </c>
      <c r="E3319" s="187">
        <f t="shared" si="193"/>
        <v>120000</v>
      </c>
      <c r="F3319" s="187">
        <f t="shared" si="194"/>
        <v>1.7620087117324934E-106</v>
      </c>
    </row>
    <row r="3320" spans="4:6" x14ac:dyDescent="0.25">
      <c r="D3320">
        <f t="shared" si="196"/>
        <v>3317</v>
      </c>
      <c r="E3320" s="187">
        <f t="shared" si="193"/>
        <v>120000</v>
      </c>
      <c r="F3320" s="187">
        <f t="shared" si="194"/>
        <v>1.631489547900457E-106</v>
      </c>
    </row>
    <row r="3321" spans="4:6" x14ac:dyDescent="0.25">
      <c r="D3321">
        <f t="shared" si="196"/>
        <v>3318</v>
      </c>
      <c r="E3321" s="187">
        <f t="shared" si="193"/>
        <v>120000</v>
      </c>
      <c r="F3321" s="187">
        <f t="shared" si="194"/>
        <v>1.5106384702782008E-106</v>
      </c>
    </row>
    <row r="3322" spans="4:6" x14ac:dyDescent="0.25">
      <c r="D3322">
        <f t="shared" si="196"/>
        <v>3319</v>
      </c>
      <c r="E3322" s="187">
        <f t="shared" si="193"/>
        <v>120000</v>
      </c>
      <c r="F3322" s="187">
        <f t="shared" si="194"/>
        <v>1.3987393243316672E-106</v>
      </c>
    </row>
    <row r="3323" spans="4:6" x14ac:dyDescent="0.25">
      <c r="D3323">
        <f t="shared" si="196"/>
        <v>3320</v>
      </c>
      <c r="E3323" s="187">
        <f t="shared" si="193"/>
        <v>120000</v>
      </c>
      <c r="F3323" s="187">
        <f t="shared" si="194"/>
        <v>1.2951290040108028E-106</v>
      </c>
    </row>
    <row r="3324" spans="4:6" x14ac:dyDescent="0.25">
      <c r="D3324">
        <f t="shared" si="196"/>
        <v>3321</v>
      </c>
      <c r="E3324" s="187">
        <f t="shared" si="193"/>
        <v>120000</v>
      </c>
      <c r="F3324" s="187">
        <f t="shared" si="194"/>
        <v>1.1991935222322251E-106</v>
      </c>
    </row>
    <row r="3325" spans="4:6" x14ac:dyDescent="0.25">
      <c r="D3325">
        <f t="shared" si="196"/>
        <v>3322</v>
      </c>
      <c r="E3325" s="187">
        <f t="shared" si="193"/>
        <v>120000</v>
      </c>
      <c r="F3325" s="187">
        <f t="shared" si="194"/>
        <v>1.1103643724372452E-106</v>
      </c>
    </row>
    <row r="3326" spans="4:6" x14ac:dyDescent="0.25">
      <c r="D3326">
        <f t="shared" si="196"/>
        <v>3323</v>
      </c>
      <c r="E3326" s="187">
        <f t="shared" si="193"/>
        <v>120000</v>
      </c>
      <c r="F3326" s="187">
        <f t="shared" si="194"/>
        <v>1.0281151596641161E-106</v>
      </c>
    </row>
    <row r="3327" spans="4:6" x14ac:dyDescent="0.25">
      <c r="D3327">
        <f t="shared" si="196"/>
        <v>3324</v>
      </c>
      <c r="E3327" s="187">
        <f t="shared" si="193"/>
        <v>120000</v>
      </c>
      <c r="F3327" s="187">
        <f t="shared" si="194"/>
        <v>9.5195848117047781E-107</v>
      </c>
    </row>
    <row r="3328" spans="4:6" x14ac:dyDescent="0.25">
      <c r="D3328">
        <f t="shared" si="196"/>
        <v>3325</v>
      </c>
      <c r="E3328" s="187">
        <f t="shared" si="193"/>
        <v>120000</v>
      </c>
      <c r="F3328" s="187">
        <f t="shared" si="194"/>
        <v>8.8144303812081278E-107</v>
      </c>
    </row>
    <row r="3329" spans="4:6" x14ac:dyDescent="0.25">
      <c r="D3329">
        <f t="shared" si="196"/>
        <v>3326</v>
      </c>
      <c r="E3329" s="187">
        <f t="shared" si="193"/>
        <v>120000</v>
      </c>
      <c r="F3329" s="187">
        <f t="shared" si="194"/>
        <v>8.1615096122297458E-107</v>
      </c>
    </row>
    <row r="3330" spans="4:6" x14ac:dyDescent="0.25">
      <c r="D3330">
        <f t="shared" si="196"/>
        <v>3327</v>
      </c>
      <c r="E3330" s="187">
        <f t="shared" si="193"/>
        <v>120000</v>
      </c>
      <c r="F3330" s="187">
        <f t="shared" si="194"/>
        <v>7.5569533446571704E-107</v>
      </c>
    </row>
    <row r="3331" spans="4:6" x14ac:dyDescent="0.25">
      <c r="D3331">
        <f t="shared" si="196"/>
        <v>3328</v>
      </c>
      <c r="E3331" s="187">
        <f t="shared" si="193"/>
        <v>120000</v>
      </c>
      <c r="F3331" s="187">
        <f t="shared" si="194"/>
        <v>6.9971790228307136E-107</v>
      </c>
    </row>
    <row r="3332" spans="4:6" x14ac:dyDescent="0.25">
      <c r="D3332">
        <f t="shared" si="196"/>
        <v>3329</v>
      </c>
      <c r="E3332" s="187">
        <f t="shared" si="193"/>
        <v>120000</v>
      </c>
      <c r="F3332" s="187">
        <f t="shared" si="194"/>
        <v>6.4788694655839938E-107</v>
      </c>
    </row>
    <row r="3333" spans="4:6" x14ac:dyDescent="0.25">
      <c r="D3333">
        <f t="shared" si="196"/>
        <v>3330</v>
      </c>
      <c r="E3333" s="187">
        <f t="shared" si="193"/>
        <v>120000</v>
      </c>
      <c r="F3333" s="187">
        <f t="shared" si="194"/>
        <v>5.998953208874068E-107</v>
      </c>
    </row>
    <row r="3334" spans="4:6" x14ac:dyDescent="0.25">
      <c r="D3334">
        <f t="shared" si="196"/>
        <v>3331</v>
      </c>
      <c r="E3334" s="187">
        <f t="shared" ref="E3334:E3397" si="197">+E3333</f>
        <v>120000</v>
      </c>
      <c r="F3334" s="187">
        <f t="shared" ref="F3334:F3397" si="198">E3334/(1+$B$5)^D3334</f>
        <v>5.5545863045130254E-107</v>
      </c>
    </row>
    <row r="3335" spans="4:6" x14ac:dyDescent="0.25">
      <c r="D3335">
        <f>+D3334+1</f>
        <v>3332</v>
      </c>
      <c r="E3335" s="187">
        <f t="shared" si="197"/>
        <v>120000</v>
      </c>
      <c r="F3335" s="187">
        <f t="shared" si="198"/>
        <v>5.1431354671416899E-107</v>
      </c>
    </row>
    <row r="3336" spans="4:6" x14ac:dyDescent="0.25">
      <c r="D3336">
        <f t="shared" si="196"/>
        <v>3333</v>
      </c>
      <c r="E3336" s="187">
        <f t="shared" si="197"/>
        <v>120000</v>
      </c>
      <c r="F3336" s="187">
        <f t="shared" si="198"/>
        <v>4.762162469575639E-107</v>
      </c>
    </row>
    <row r="3337" spans="4:6" x14ac:dyDescent="0.25">
      <c r="D3337">
        <f t="shared" si="196"/>
        <v>3334</v>
      </c>
      <c r="E3337" s="187">
        <f t="shared" si="197"/>
        <v>120000</v>
      </c>
      <c r="F3337" s="187">
        <f t="shared" si="198"/>
        <v>4.4094096940515175E-107</v>
      </c>
    </row>
    <row r="3338" spans="4:6" x14ac:dyDescent="0.25">
      <c r="D3338">
        <f t="shared" si="196"/>
        <v>3335</v>
      </c>
      <c r="E3338" s="187">
        <f t="shared" si="197"/>
        <v>120000</v>
      </c>
      <c r="F3338" s="187">
        <f t="shared" si="198"/>
        <v>4.0827867537514038E-107</v>
      </c>
    </row>
    <row r="3339" spans="4:6" x14ac:dyDescent="0.25">
      <c r="D3339">
        <f t="shared" si="196"/>
        <v>3336</v>
      </c>
      <c r="E3339" s="187">
        <f t="shared" si="197"/>
        <v>120000</v>
      </c>
      <c r="F3339" s="187">
        <f t="shared" si="198"/>
        <v>3.7803581053253744E-107</v>
      </c>
    </row>
    <row r="3340" spans="4:6" x14ac:dyDescent="0.25">
      <c r="D3340">
        <f t="shared" si="196"/>
        <v>3337</v>
      </c>
      <c r="E3340" s="187">
        <f t="shared" si="197"/>
        <v>120000</v>
      </c>
      <c r="F3340" s="187">
        <f t="shared" si="198"/>
        <v>3.5003315790049763E-107</v>
      </c>
    </row>
    <row r="3341" spans="4:6" x14ac:dyDescent="0.25">
      <c r="D3341">
        <f t="shared" si="196"/>
        <v>3338</v>
      </c>
      <c r="E3341" s="187">
        <f t="shared" si="197"/>
        <v>120000</v>
      </c>
      <c r="F3341" s="187">
        <f t="shared" si="198"/>
        <v>3.2410477583379411E-107</v>
      </c>
    </row>
    <row r="3342" spans="4:6" x14ac:dyDescent="0.25">
      <c r="D3342">
        <f t="shared" si="196"/>
        <v>3339</v>
      </c>
      <c r="E3342" s="187">
        <f t="shared" si="197"/>
        <v>120000</v>
      </c>
      <c r="F3342" s="187">
        <f t="shared" si="198"/>
        <v>3.0009701466092044E-107</v>
      </c>
    </row>
    <row r="3343" spans="4:6" x14ac:dyDescent="0.25">
      <c r="D3343">
        <f t="shared" si="196"/>
        <v>3340</v>
      </c>
      <c r="E3343" s="187">
        <f t="shared" si="197"/>
        <v>120000</v>
      </c>
      <c r="F3343" s="187">
        <f t="shared" si="198"/>
        <v>2.7786760616751893E-107</v>
      </c>
    </row>
    <row r="3344" spans="4:6" x14ac:dyDescent="0.25">
      <c r="D3344">
        <f t="shared" si="196"/>
        <v>3341</v>
      </c>
      <c r="E3344" s="187">
        <f t="shared" si="197"/>
        <v>120000</v>
      </c>
      <c r="F3344" s="187">
        <f t="shared" si="198"/>
        <v>2.5728482052548046E-107</v>
      </c>
    </row>
    <row r="3345" spans="4:6" x14ac:dyDescent="0.25">
      <c r="D3345">
        <f t="shared" si="196"/>
        <v>3342</v>
      </c>
      <c r="E3345" s="187">
        <f t="shared" si="197"/>
        <v>120000</v>
      </c>
      <c r="F3345" s="187">
        <f t="shared" si="198"/>
        <v>2.3822668567174112E-107</v>
      </c>
    </row>
    <row r="3346" spans="4:6" x14ac:dyDescent="0.25">
      <c r="D3346">
        <f t="shared" si="196"/>
        <v>3343</v>
      </c>
      <c r="E3346" s="187">
        <f t="shared" si="197"/>
        <v>120000</v>
      </c>
      <c r="F3346" s="187">
        <f t="shared" si="198"/>
        <v>2.2058026451087142E-107</v>
      </c>
    </row>
    <row r="3347" spans="4:6" x14ac:dyDescent="0.25">
      <c r="D3347">
        <f t="shared" si="196"/>
        <v>3344</v>
      </c>
      <c r="E3347" s="187">
        <f t="shared" si="197"/>
        <v>120000</v>
      </c>
      <c r="F3347" s="187">
        <f t="shared" si="198"/>
        <v>2.0424098565821426E-107</v>
      </c>
    </row>
    <row r="3348" spans="4:6" x14ac:dyDescent="0.25">
      <c r="D3348">
        <f t="shared" si="196"/>
        <v>3345</v>
      </c>
      <c r="E3348" s="187">
        <f t="shared" si="197"/>
        <v>120000</v>
      </c>
      <c r="F3348" s="187">
        <f t="shared" si="198"/>
        <v>1.8911202375760581E-107</v>
      </c>
    </row>
    <row r="3349" spans="4:6" x14ac:dyDescent="0.25">
      <c r="D3349">
        <f t="shared" si="196"/>
        <v>3346</v>
      </c>
      <c r="E3349" s="187">
        <f t="shared" si="197"/>
        <v>120000</v>
      </c>
      <c r="F3349" s="187">
        <f t="shared" si="198"/>
        <v>1.7510372570148685E-107</v>
      </c>
    </row>
    <row r="3350" spans="4:6" x14ac:dyDescent="0.25">
      <c r="D3350">
        <f t="shared" si="196"/>
        <v>3347</v>
      </c>
      <c r="E3350" s="187">
        <f t="shared" si="197"/>
        <v>120000</v>
      </c>
      <c r="F3350" s="187">
        <f t="shared" si="198"/>
        <v>1.621330793532285E-107</v>
      </c>
    </row>
    <row r="3351" spans="4:6" x14ac:dyDescent="0.25">
      <c r="D3351">
        <f t="shared" si="196"/>
        <v>3348</v>
      </c>
      <c r="E3351" s="187">
        <f t="shared" si="197"/>
        <v>120000</v>
      </c>
      <c r="F3351" s="187">
        <f t="shared" si="198"/>
        <v>1.5012322162335976E-107</v>
      </c>
    </row>
    <row r="3352" spans="4:6" x14ac:dyDescent="0.25">
      <c r="D3352">
        <f t="shared" si="196"/>
        <v>3349</v>
      </c>
      <c r="E3352" s="187">
        <f t="shared" si="197"/>
        <v>120000</v>
      </c>
      <c r="F3352" s="187">
        <f t="shared" si="198"/>
        <v>1.3900298298459235E-107</v>
      </c>
    </row>
    <row r="3353" spans="4:6" x14ac:dyDescent="0.25">
      <c r="D3353">
        <f>+D3352+1</f>
        <v>3350</v>
      </c>
      <c r="E3353" s="187">
        <f t="shared" si="197"/>
        <v>120000</v>
      </c>
      <c r="F3353" s="187">
        <f t="shared" si="198"/>
        <v>1.2870646572647438E-107</v>
      </c>
    </row>
    <row r="3354" spans="4:6" x14ac:dyDescent="0.25">
      <c r="D3354">
        <f t="shared" si="196"/>
        <v>3351</v>
      </c>
      <c r="E3354" s="187">
        <f t="shared" si="197"/>
        <v>120000</v>
      </c>
      <c r="F3354" s="187">
        <f t="shared" si="198"/>
        <v>1.1917265345043925E-107</v>
      </c>
    </row>
    <row r="3355" spans="4:6" x14ac:dyDescent="0.25">
      <c r="D3355">
        <f t="shared" si="196"/>
        <v>3352</v>
      </c>
      <c r="E3355" s="187">
        <f t="shared" si="197"/>
        <v>120000</v>
      </c>
      <c r="F3355" s="187">
        <f t="shared" si="198"/>
        <v>1.1034504949114746E-107</v>
      </c>
    </row>
    <row r="3356" spans="4:6" x14ac:dyDescent="0.25">
      <c r="D3356">
        <f t="shared" si="196"/>
        <v>3353</v>
      </c>
      <c r="E3356" s="187">
        <f t="shared" si="197"/>
        <v>120000</v>
      </c>
      <c r="F3356" s="187">
        <f t="shared" si="198"/>
        <v>1.0217134212143281E-107</v>
      </c>
    </row>
    <row r="3357" spans="4:6" x14ac:dyDescent="0.25">
      <c r="D3357">
        <f t="shared" si="196"/>
        <v>3354</v>
      </c>
      <c r="E3357" s="187">
        <f t="shared" si="197"/>
        <v>120000</v>
      </c>
      <c r="F3357" s="187">
        <f t="shared" si="198"/>
        <v>9.4603094556882235E-108</v>
      </c>
    </row>
    <row r="3358" spans="4:6" x14ac:dyDescent="0.25">
      <c r="D3358">
        <f t="shared" si="196"/>
        <v>3355</v>
      </c>
      <c r="E3358" s="187">
        <f t="shared" si="197"/>
        <v>120000</v>
      </c>
      <c r="F3358" s="187">
        <f t="shared" si="198"/>
        <v>8.7595457923039116E-108</v>
      </c>
    </row>
    <row r="3359" spans="4:6" x14ac:dyDescent="0.25">
      <c r="D3359">
        <f t="shared" si="196"/>
        <v>3356</v>
      </c>
      <c r="E3359" s="187">
        <f t="shared" si="197"/>
        <v>120000</v>
      </c>
      <c r="F3359" s="187">
        <f t="shared" si="198"/>
        <v>8.1106905484295471E-108</v>
      </c>
    </row>
    <row r="3360" spans="4:6" x14ac:dyDescent="0.25">
      <c r="D3360">
        <f t="shared" si="196"/>
        <v>3357</v>
      </c>
      <c r="E3360" s="187">
        <f t="shared" si="197"/>
        <v>120000</v>
      </c>
      <c r="F3360" s="187">
        <f t="shared" si="198"/>
        <v>7.509898655953284E-108</v>
      </c>
    </row>
    <row r="3361" spans="4:6" x14ac:dyDescent="0.25">
      <c r="D3361">
        <f t="shared" si="196"/>
        <v>3358</v>
      </c>
      <c r="E3361" s="187">
        <f t="shared" si="197"/>
        <v>120000</v>
      </c>
      <c r="F3361" s="187">
        <f t="shared" si="198"/>
        <v>6.953609866623409E-108</v>
      </c>
    </row>
    <row r="3362" spans="4:6" x14ac:dyDescent="0.25">
      <c r="D3362">
        <f t="shared" si="196"/>
        <v>3359</v>
      </c>
      <c r="E3362" s="187">
        <f t="shared" si="197"/>
        <v>120000</v>
      </c>
      <c r="F3362" s="187">
        <f t="shared" si="198"/>
        <v>6.4385276542809331E-108</v>
      </c>
    </row>
    <row r="3363" spans="4:6" x14ac:dyDescent="0.25">
      <c r="D3363">
        <f t="shared" si="196"/>
        <v>3360</v>
      </c>
      <c r="E3363" s="187">
        <f t="shared" si="197"/>
        <v>120000</v>
      </c>
      <c r="F3363" s="187">
        <f t="shared" si="198"/>
        <v>5.9615996798897544E-108</v>
      </c>
    </row>
    <row r="3364" spans="4:6" x14ac:dyDescent="0.25">
      <c r="D3364">
        <f t="shared" si="196"/>
        <v>3361</v>
      </c>
      <c r="E3364" s="187">
        <f t="shared" si="197"/>
        <v>120000</v>
      </c>
      <c r="F3364" s="187">
        <f t="shared" si="198"/>
        <v>5.5199997036016245E-108</v>
      </c>
    </row>
    <row r="3365" spans="4:6" x14ac:dyDescent="0.25">
      <c r="D3365">
        <f t="shared" si="196"/>
        <v>3362</v>
      </c>
      <c r="E3365" s="187">
        <f t="shared" si="197"/>
        <v>120000</v>
      </c>
      <c r="F3365" s="187">
        <f t="shared" si="198"/>
        <v>5.1111108366681712E-108</v>
      </c>
    </row>
    <row r="3366" spans="4:6" x14ac:dyDescent="0.25">
      <c r="D3366">
        <f t="shared" si="196"/>
        <v>3363</v>
      </c>
      <c r="E3366" s="187">
        <f t="shared" si="197"/>
        <v>120000</v>
      </c>
      <c r="F3366" s="187">
        <f t="shared" si="198"/>
        <v>4.7325100339520089E-108</v>
      </c>
    </row>
    <row r="3367" spans="4:6" x14ac:dyDescent="0.25">
      <c r="D3367">
        <f t="shared" si="196"/>
        <v>3364</v>
      </c>
      <c r="E3367" s="187">
        <f t="shared" si="197"/>
        <v>120000</v>
      </c>
      <c r="F3367" s="187">
        <f t="shared" si="198"/>
        <v>4.3819537351407486E-108</v>
      </c>
    </row>
    <row r="3368" spans="4:6" x14ac:dyDescent="0.25">
      <c r="D3368">
        <f t="shared" si="196"/>
        <v>3365</v>
      </c>
      <c r="E3368" s="187">
        <f t="shared" si="197"/>
        <v>120000</v>
      </c>
      <c r="F3368" s="187">
        <f t="shared" si="198"/>
        <v>4.0573645695747676E-108</v>
      </c>
    </row>
    <row r="3369" spans="4:6" x14ac:dyDescent="0.25">
      <c r="D3369">
        <f t="shared" si="196"/>
        <v>3366</v>
      </c>
      <c r="E3369" s="187">
        <f t="shared" si="197"/>
        <v>120000</v>
      </c>
      <c r="F3369" s="187">
        <f t="shared" si="198"/>
        <v>3.7568190459025619E-108</v>
      </c>
    </row>
    <row r="3370" spans="4:6" x14ac:dyDescent="0.25">
      <c r="D3370">
        <f t="shared" si="196"/>
        <v>3367</v>
      </c>
      <c r="E3370" s="187">
        <f t="shared" si="197"/>
        <v>120000</v>
      </c>
      <c r="F3370" s="187">
        <f t="shared" si="198"/>
        <v>3.478536153613483E-108</v>
      </c>
    </row>
    <row r="3371" spans="4:6" x14ac:dyDescent="0.25">
      <c r="D3371">
        <f>+D3370+1</f>
        <v>3368</v>
      </c>
      <c r="E3371" s="187">
        <f t="shared" si="197"/>
        <v>120000</v>
      </c>
      <c r="F3371" s="187">
        <f t="shared" si="198"/>
        <v>3.2208668089013732E-108</v>
      </c>
    </row>
    <row r="3372" spans="4:6" x14ac:dyDescent="0.25">
      <c r="D3372">
        <f t="shared" si="196"/>
        <v>3369</v>
      </c>
      <c r="E3372" s="187">
        <f t="shared" si="197"/>
        <v>120000</v>
      </c>
      <c r="F3372" s="187">
        <f t="shared" si="198"/>
        <v>2.9822840823160857E-108</v>
      </c>
    </row>
    <row r="3373" spans="4:6" x14ac:dyDescent="0.25">
      <c r="D3373">
        <f t="shared" si="196"/>
        <v>3370</v>
      </c>
      <c r="E3373" s="187">
        <f t="shared" si="197"/>
        <v>120000</v>
      </c>
      <c r="F3373" s="187">
        <f t="shared" si="198"/>
        <v>2.7613741502926723E-108</v>
      </c>
    </row>
    <row r="3374" spans="4:6" x14ac:dyDescent="0.25">
      <c r="D3374">
        <f t="shared" si="196"/>
        <v>3371</v>
      </c>
      <c r="E3374" s="187">
        <f t="shared" si="197"/>
        <v>120000</v>
      </c>
      <c r="F3374" s="187">
        <f t="shared" si="198"/>
        <v>2.5568279169376598E-108</v>
      </c>
    </row>
    <row r="3375" spans="4:6" x14ac:dyDescent="0.25">
      <c r="D3375">
        <f t="shared" si="196"/>
        <v>3372</v>
      </c>
      <c r="E3375" s="187">
        <f t="shared" si="197"/>
        <v>120000</v>
      </c>
      <c r="F3375" s="187">
        <f t="shared" si="198"/>
        <v>2.3674332564237586E-108</v>
      </c>
    </row>
    <row r="3376" spans="4:6" x14ac:dyDescent="0.25">
      <c r="D3376">
        <f t="shared" si="196"/>
        <v>3373</v>
      </c>
      <c r="E3376" s="187">
        <f t="shared" si="197"/>
        <v>120000</v>
      </c>
      <c r="F3376" s="187">
        <f t="shared" si="198"/>
        <v>2.1920678300219989E-108</v>
      </c>
    </row>
    <row r="3377" spans="4:6" x14ac:dyDescent="0.25">
      <c r="D3377">
        <f t="shared" si="196"/>
        <v>3374</v>
      </c>
      <c r="E3377" s="187">
        <f t="shared" si="197"/>
        <v>120000</v>
      </c>
      <c r="F3377" s="187">
        <f t="shared" si="198"/>
        <v>2.0296924352055538E-108</v>
      </c>
    </row>
    <row r="3378" spans="4:6" x14ac:dyDescent="0.25">
      <c r="D3378">
        <f t="shared" si="196"/>
        <v>3375</v>
      </c>
      <c r="E3378" s="187">
        <f t="shared" si="197"/>
        <v>120000</v>
      </c>
      <c r="F3378" s="187">
        <f t="shared" si="198"/>
        <v>1.8793448474125497E-108</v>
      </c>
    </row>
    <row r="3379" spans="4:6" x14ac:dyDescent="0.25">
      <c r="D3379">
        <f t="shared" si="196"/>
        <v>3376</v>
      </c>
      <c r="E3379" s="187">
        <f t="shared" si="197"/>
        <v>120000</v>
      </c>
      <c r="F3379" s="187">
        <f t="shared" si="198"/>
        <v>1.7401341179745834E-108</v>
      </c>
    </row>
    <row r="3380" spans="4:6" x14ac:dyDescent="0.25">
      <c r="D3380">
        <f t="shared" si="196"/>
        <v>3377</v>
      </c>
      <c r="E3380" s="187">
        <f t="shared" si="197"/>
        <v>120000</v>
      </c>
      <c r="F3380" s="187">
        <f t="shared" si="198"/>
        <v>1.6112352944209106E-108</v>
      </c>
    </row>
    <row r="3381" spans="4:6" x14ac:dyDescent="0.25">
      <c r="D3381">
        <f t="shared" si="196"/>
        <v>3378</v>
      </c>
      <c r="E3381" s="187">
        <f t="shared" si="197"/>
        <v>120000</v>
      </c>
      <c r="F3381" s="187">
        <f t="shared" si="198"/>
        <v>1.4918845318712132E-108</v>
      </c>
    </row>
    <row r="3382" spans="4:6" x14ac:dyDescent="0.25">
      <c r="D3382">
        <f t="shared" ref="D3382:D3388" si="199">+D3381+1</f>
        <v>3379</v>
      </c>
      <c r="E3382" s="187">
        <f t="shared" si="197"/>
        <v>120000</v>
      </c>
      <c r="F3382" s="187">
        <f t="shared" si="198"/>
        <v>1.3813745665474195E-108</v>
      </c>
    </row>
    <row r="3383" spans="4:6" x14ac:dyDescent="0.25">
      <c r="D3383">
        <f t="shared" si="199"/>
        <v>3380</v>
      </c>
      <c r="E3383" s="187">
        <f t="shared" si="197"/>
        <v>120000</v>
      </c>
      <c r="F3383" s="187">
        <f t="shared" si="198"/>
        <v>1.279050524580944E-108</v>
      </c>
    </row>
    <row r="3384" spans="4:6" x14ac:dyDescent="0.25">
      <c r="D3384">
        <f t="shared" si="199"/>
        <v>3381</v>
      </c>
      <c r="E3384" s="187">
        <f t="shared" si="197"/>
        <v>120000</v>
      </c>
      <c r="F3384" s="187">
        <f t="shared" si="198"/>
        <v>1.1843060412786519E-108</v>
      </c>
    </row>
    <row r="3385" spans="4:6" x14ac:dyDescent="0.25">
      <c r="D3385">
        <f t="shared" si="199"/>
        <v>3382</v>
      </c>
      <c r="E3385" s="187">
        <f t="shared" si="197"/>
        <v>120000</v>
      </c>
      <c r="F3385" s="187">
        <f t="shared" si="198"/>
        <v>1.0965796678506034E-108</v>
      </c>
    </row>
    <row r="3386" spans="4:6" x14ac:dyDescent="0.25">
      <c r="D3386">
        <f t="shared" si="199"/>
        <v>3383</v>
      </c>
      <c r="E3386" s="187">
        <f t="shared" si="197"/>
        <v>120000</v>
      </c>
      <c r="F3386" s="187">
        <f t="shared" si="198"/>
        <v>1.0153515443061142E-108</v>
      </c>
    </row>
    <row r="3387" spans="4:6" x14ac:dyDescent="0.25">
      <c r="D3387">
        <f t="shared" si="199"/>
        <v>3384</v>
      </c>
      <c r="E3387" s="187">
        <f t="shared" si="197"/>
        <v>120000</v>
      </c>
      <c r="F3387" s="187">
        <f t="shared" si="198"/>
        <v>9.4014031880195741E-109</v>
      </c>
    </row>
    <row r="3388" spans="4:6" x14ac:dyDescent="0.25">
      <c r="D3388">
        <f t="shared" si="199"/>
        <v>3385</v>
      </c>
      <c r="E3388" s="187">
        <f t="shared" si="197"/>
        <v>120000</v>
      </c>
      <c r="F3388" s="187">
        <f t="shared" si="198"/>
        <v>8.7050029518699767E-109</v>
      </c>
    </row>
    <row r="3389" spans="4:6" x14ac:dyDescent="0.25">
      <c r="D3389">
        <f>+D3388+1</f>
        <v>3386</v>
      </c>
      <c r="E3389" s="187">
        <f t="shared" si="197"/>
        <v>120000</v>
      </c>
      <c r="F3389" s="187">
        <f t="shared" si="198"/>
        <v>8.0601879183981263E-109</v>
      </c>
    </row>
    <row r="3390" spans="4:6" x14ac:dyDescent="0.25">
      <c r="D3390">
        <f t="shared" ref="D3390:D3453" si="200">+D3389+1</f>
        <v>3387</v>
      </c>
      <c r="E3390" s="187">
        <f t="shared" si="197"/>
        <v>120000</v>
      </c>
      <c r="F3390" s="187">
        <f t="shared" si="198"/>
        <v>7.4631369614797477E-109</v>
      </c>
    </row>
    <row r="3391" spans="4:6" x14ac:dyDescent="0.25">
      <c r="D3391">
        <f t="shared" si="200"/>
        <v>3388</v>
      </c>
      <c r="E3391" s="187">
        <f t="shared" si="197"/>
        <v>120000</v>
      </c>
      <c r="F3391" s="187">
        <f t="shared" si="198"/>
        <v>6.9103120013701368E-109</v>
      </c>
    </row>
    <row r="3392" spans="4:6" x14ac:dyDescent="0.25">
      <c r="D3392">
        <f t="shared" si="200"/>
        <v>3389</v>
      </c>
      <c r="E3392" s="187">
        <f t="shared" si="197"/>
        <v>120000</v>
      </c>
      <c r="F3392" s="187">
        <f t="shared" si="198"/>
        <v>6.3984370383056815E-109</v>
      </c>
    </row>
    <row r="3393" spans="4:6" x14ac:dyDescent="0.25">
      <c r="D3393">
        <f t="shared" si="200"/>
        <v>3390</v>
      </c>
      <c r="E3393" s="187">
        <f t="shared" si="197"/>
        <v>120000</v>
      </c>
      <c r="F3393" s="187">
        <f t="shared" si="198"/>
        <v>5.9244787391719261E-109</v>
      </c>
    </row>
    <row r="3394" spans="4:6" x14ac:dyDescent="0.25">
      <c r="D3394">
        <f t="shared" si="200"/>
        <v>3391</v>
      </c>
      <c r="E3394" s="187">
        <f t="shared" si="197"/>
        <v>120000</v>
      </c>
      <c r="F3394" s="187">
        <f t="shared" si="198"/>
        <v>5.4856284621962275E-109</v>
      </c>
    </row>
    <row r="3395" spans="4:6" x14ac:dyDescent="0.25">
      <c r="D3395">
        <f t="shared" si="200"/>
        <v>3392</v>
      </c>
      <c r="E3395" s="187">
        <f t="shared" si="197"/>
        <v>120000</v>
      </c>
      <c r="F3395" s="187">
        <f t="shared" si="198"/>
        <v>5.0792856131446552E-109</v>
      </c>
    </row>
    <row r="3396" spans="4:6" x14ac:dyDescent="0.25">
      <c r="D3396">
        <f t="shared" si="200"/>
        <v>3393</v>
      </c>
      <c r="E3396" s="187">
        <f t="shared" si="197"/>
        <v>120000</v>
      </c>
      <c r="F3396" s="187">
        <f t="shared" si="198"/>
        <v>4.7030422343931985E-109</v>
      </c>
    </row>
    <row r="3397" spans="4:6" x14ac:dyDescent="0.25">
      <c r="D3397">
        <f t="shared" si="200"/>
        <v>3394</v>
      </c>
      <c r="E3397" s="187">
        <f t="shared" si="197"/>
        <v>120000</v>
      </c>
      <c r="F3397" s="187">
        <f t="shared" si="198"/>
        <v>4.3546687355492574E-109</v>
      </c>
    </row>
    <row r="3398" spans="4:6" x14ac:dyDescent="0.25">
      <c r="D3398">
        <f t="shared" si="200"/>
        <v>3395</v>
      </c>
      <c r="E3398" s="187">
        <f t="shared" ref="E3398:E3461" si="201">+E3397</f>
        <v>120000</v>
      </c>
      <c r="F3398" s="187">
        <f t="shared" ref="F3398:F3461" si="202">E3398/(1+$B$5)^D3398</f>
        <v>4.0321006810641268E-109</v>
      </c>
    </row>
    <row r="3399" spans="4:6" x14ac:dyDescent="0.25">
      <c r="D3399">
        <f t="shared" si="200"/>
        <v>3396</v>
      </c>
      <c r="E3399" s="187">
        <f t="shared" si="201"/>
        <v>120000</v>
      </c>
      <c r="F3399" s="187">
        <f t="shared" si="202"/>
        <v>3.7334265565408585E-109</v>
      </c>
    </row>
    <row r="3400" spans="4:6" x14ac:dyDescent="0.25">
      <c r="D3400">
        <f t="shared" si="200"/>
        <v>3397</v>
      </c>
      <c r="E3400" s="187">
        <f t="shared" si="201"/>
        <v>120000</v>
      </c>
      <c r="F3400" s="187">
        <f t="shared" si="202"/>
        <v>3.4568764412415358E-109</v>
      </c>
    </row>
    <row r="3401" spans="4:6" x14ac:dyDescent="0.25">
      <c r="D3401">
        <f t="shared" si="200"/>
        <v>3398</v>
      </c>
      <c r="E3401" s="187">
        <f t="shared" si="201"/>
        <v>120000</v>
      </c>
      <c r="F3401" s="187">
        <f t="shared" si="202"/>
        <v>3.2008115196680883E-109</v>
      </c>
    </row>
    <row r="3402" spans="4:6" x14ac:dyDescent="0.25">
      <c r="D3402">
        <f t="shared" si="200"/>
        <v>3399</v>
      </c>
      <c r="E3402" s="187">
        <f t="shared" si="201"/>
        <v>120000</v>
      </c>
      <c r="F3402" s="187">
        <f t="shared" si="202"/>
        <v>2.9637143700630444E-109</v>
      </c>
    </row>
    <row r="3403" spans="4:6" x14ac:dyDescent="0.25">
      <c r="D3403">
        <f t="shared" si="200"/>
        <v>3400</v>
      </c>
      <c r="E3403" s="187">
        <f t="shared" si="201"/>
        <v>120000</v>
      </c>
      <c r="F3403" s="187">
        <f t="shared" si="202"/>
        <v>2.7441799722805964E-109</v>
      </c>
    </row>
    <row r="3404" spans="4:6" x14ac:dyDescent="0.25">
      <c r="D3404">
        <f t="shared" si="200"/>
        <v>3401</v>
      </c>
      <c r="E3404" s="187">
        <f t="shared" si="201"/>
        <v>120000</v>
      </c>
      <c r="F3404" s="187">
        <f t="shared" si="202"/>
        <v>2.5409073817412929E-109</v>
      </c>
    </row>
    <row r="3405" spans="4:6" x14ac:dyDescent="0.25">
      <c r="D3405">
        <f t="shared" si="200"/>
        <v>3402</v>
      </c>
      <c r="E3405" s="187">
        <f t="shared" si="201"/>
        <v>120000</v>
      </c>
      <c r="F3405" s="187">
        <f t="shared" si="202"/>
        <v>2.3526920201308261E-109</v>
      </c>
    </row>
    <row r="3406" spans="4:6" x14ac:dyDescent="0.25">
      <c r="D3406">
        <f t="shared" si="200"/>
        <v>3403</v>
      </c>
      <c r="E3406" s="187">
        <f t="shared" si="201"/>
        <v>120000</v>
      </c>
      <c r="F3406" s="187">
        <f t="shared" si="202"/>
        <v>2.178418537158173E-109</v>
      </c>
    </row>
    <row r="3407" spans="4:6" x14ac:dyDescent="0.25">
      <c r="D3407">
        <f>+D3406+1</f>
        <v>3404</v>
      </c>
      <c r="E3407" s="187">
        <f t="shared" si="201"/>
        <v>120000</v>
      </c>
      <c r="F3407" s="187">
        <f t="shared" si="202"/>
        <v>2.0170542010723822E-109</v>
      </c>
    </row>
    <row r="3408" spans="4:6" x14ac:dyDescent="0.25">
      <c r="D3408">
        <f t="shared" si="200"/>
        <v>3405</v>
      </c>
      <c r="E3408" s="187">
        <f t="shared" si="201"/>
        <v>120000</v>
      </c>
      <c r="F3408" s="187">
        <f t="shared" si="202"/>
        <v>1.8676427787707244E-109</v>
      </c>
    </row>
    <row r="3409" spans="4:6" x14ac:dyDescent="0.25">
      <c r="D3409">
        <f t="shared" si="200"/>
        <v>3406</v>
      </c>
      <c r="E3409" s="187">
        <f t="shared" si="201"/>
        <v>120000</v>
      </c>
      <c r="F3409" s="187">
        <f t="shared" si="202"/>
        <v>1.7292988692321518E-109</v>
      </c>
    </row>
    <row r="3410" spans="4:6" x14ac:dyDescent="0.25">
      <c r="D3410">
        <f t="shared" si="200"/>
        <v>3407</v>
      </c>
      <c r="E3410" s="187">
        <f t="shared" si="201"/>
        <v>120000</v>
      </c>
      <c r="F3410" s="187">
        <f t="shared" si="202"/>
        <v>1.6012026566964367E-109</v>
      </c>
    </row>
    <row r="3411" spans="4:6" x14ac:dyDescent="0.25">
      <c r="D3411">
        <f t="shared" si="200"/>
        <v>3408</v>
      </c>
      <c r="E3411" s="187">
        <f t="shared" si="201"/>
        <v>120000</v>
      </c>
      <c r="F3411" s="187">
        <f t="shared" si="202"/>
        <v>1.4825950524967007E-109</v>
      </c>
    </row>
    <row r="3412" spans="4:6" x14ac:dyDescent="0.25">
      <c r="D3412">
        <f t="shared" si="200"/>
        <v>3409</v>
      </c>
      <c r="E3412" s="187">
        <f t="shared" si="201"/>
        <v>120000</v>
      </c>
      <c r="F3412" s="187">
        <f t="shared" si="202"/>
        <v>1.3727731967562043E-109</v>
      </c>
    </row>
    <row r="3413" spans="4:6" x14ac:dyDescent="0.25">
      <c r="D3413">
        <f t="shared" si="200"/>
        <v>3410</v>
      </c>
      <c r="E3413" s="187">
        <f t="shared" si="201"/>
        <v>120000</v>
      </c>
      <c r="F3413" s="187">
        <f t="shared" si="202"/>
        <v>1.2710862932927816E-109</v>
      </c>
    </row>
    <row r="3414" spans="4:6" x14ac:dyDescent="0.25">
      <c r="D3414">
        <f t="shared" si="200"/>
        <v>3411</v>
      </c>
      <c r="E3414" s="187">
        <f t="shared" si="201"/>
        <v>120000</v>
      </c>
      <c r="F3414" s="187">
        <f t="shared" si="202"/>
        <v>1.1769317530488717E-109</v>
      </c>
    </row>
    <row r="3415" spans="4:6" x14ac:dyDescent="0.25">
      <c r="D3415">
        <f t="shared" si="200"/>
        <v>3412</v>
      </c>
      <c r="E3415" s="187">
        <f t="shared" si="201"/>
        <v>120000</v>
      </c>
      <c r="F3415" s="187">
        <f t="shared" si="202"/>
        <v>1.0897516231933999E-109</v>
      </c>
    </row>
    <row r="3416" spans="4:6" x14ac:dyDescent="0.25">
      <c r="D3416">
        <f t="shared" si="200"/>
        <v>3413</v>
      </c>
      <c r="E3416" s="187">
        <f t="shared" si="201"/>
        <v>120000</v>
      </c>
      <c r="F3416" s="187">
        <f t="shared" si="202"/>
        <v>1.0090292807346295E-109</v>
      </c>
    </row>
    <row r="3417" spans="4:6" x14ac:dyDescent="0.25">
      <c r="D3417">
        <f t="shared" si="200"/>
        <v>3414</v>
      </c>
      <c r="E3417" s="187">
        <f t="shared" si="201"/>
        <v>120000</v>
      </c>
      <c r="F3417" s="187">
        <f t="shared" si="202"/>
        <v>9.3428637105058278E-110</v>
      </c>
    </row>
    <row r="3418" spans="4:6" x14ac:dyDescent="0.25">
      <c r="D3418">
        <f t="shared" si="200"/>
        <v>3415</v>
      </c>
      <c r="E3418" s="187">
        <f t="shared" si="201"/>
        <v>120000</v>
      </c>
      <c r="F3418" s="187">
        <f t="shared" si="202"/>
        <v>8.6507997319498386E-110</v>
      </c>
    </row>
    <row r="3419" spans="4:6" x14ac:dyDescent="0.25">
      <c r="D3419">
        <f t="shared" si="200"/>
        <v>3416</v>
      </c>
      <c r="E3419" s="187">
        <f t="shared" si="201"/>
        <v>120000</v>
      </c>
      <c r="F3419" s="187">
        <f t="shared" si="202"/>
        <v>8.0099997518054071E-110</v>
      </c>
    </row>
    <row r="3420" spans="4:6" x14ac:dyDescent="0.25">
      <c r="D3420">
        <f t="shared" si="200"/>
        <v>3417</v>
      </c>
      <c r="E3420" s="187">
        <f t="shared" si="201"/>
        <v>120000</v>
      </c>
      <c r="F3420" s="187">
        <f t="shared" si="202"/>
        <v>7.4166664368568566E-110</v>
      </c>
    </row>
    <row r="3421" spans="4:6" x14ac:dyDescent="0.25">
      <c r="D3421">
        <f t="shared" si="200"/>
        <v>3418</v>
      </c>
      <c r="E3421" s="187">
        <f t="shared" si="201"/>
        <v>120000</v>
      </c>
      <c r="F3421" s="187">
        <f t="shared" si="202"/>
        <v>6.8672837378304223E-110</v>
      </c>
    </row>
    <row r="3422" spans="4:6" x14ac:dyDescent="0.25">
      <c r="D3422">
        <f t="shared" si="200"/>
        <v>3419</v>
      </c>
      <c r="E3422" s="187">
        <f t="shared" si="201"/>
        <v>120000</v>
      </c>
      <c r="F3422" s="187">
        <f t="shared" si="202"/>
        <v>6.3585960535466888E-110</v>
      </c>
    </row>
    <row r="3423" spans="4:6" x14ac:dyDescent="0.25">
      <c r="D3423">
        <f t="shared" si="200"/>
        <v>3420</v>
      </c>
      <c r="E3423" s="187">
        <f t="shared" si="201"/>
        <v>120000</v>
      </c>
      <c r="F3423" s="187">
        <f t="shared" si="202"/>
        <v>5.8875889384691566E-110</v>
      </c>
    </row>
    <row r="3424" spans="4:6" x14ac:dyDescent="0.25">
      <c r="D3424">
        <f t="shared" si="200"/>
        <v>3421</v>
      </c>
      <c r="E3424" s="187">
        <f t="shared" si="201"/>
        <v>120000</v>
      </c>
      <c r="F3424" s="187">
        <f t="shared" si="202"/>
        <v>5.451471239323292E-110</v>
      </c>
    </row>
    <row r="3425" spans="4:6" x14ac:dyDescent="0.25">
      <c r="D3425">
        <f>+D3424+1</f>
        <v>3422</v>
      </c>
      <c r="E3425" s="187">
        <f t="shared" si="201"/>
        <v>120000</v>
      </c>
      <c r="F3425" s="187">
        <f t="shared" si="202"/>
        <v>5.0476585549289731E-110</v>
      </c>
    </row>
    <row r="3426" spans="4:6" x14ac:dyDescent="0.25">
      <c r="D3426">
        <f t="shared" si="200"/>
        <v>3423</v>
      </c>
      <c r="E3426" s="187">
        <f t="shared" si="201"/>
        <v>120000</v>
      </c>
      <c r="F3426" s="187">
        <f t="shared" si="202"/>
        <v>4.6737579212305301E-110</v>
      </c>
    </row>
    <row r="3427" spans="4:6" x14ac:dyDescent="0.25">
      <c r="D3427">
        <f t="shared" si="200"/>
        <v>3424</v>
      </c>
      <c r="E3427" s="187">
        <f t="shared" si="201"/>
        <v>120000</v>
      </c>
      <c r="F3427" s="187">
        <f t="shared" si="202"/>
        <v>4.3275536307690093E-110</v>
      </c>
    </row>
    <row r="3428" spans="4:6" x14ac:dyDescent="0.25">
      <c r="D3428">
        <f t="shared" si="200"/>
        <v>3425</v>
      </c>
      <c r="E3428" s="187">
        <f t="shared" si="201"/>
        <v>120000</v>
      </c>
      <c r="F3428" s="187">
        <f t="shared" si="202"/>
        <v>4.0069941025638978E-110</v>
      </c>
    </row>
    <row r="3429" spans="4:6" x14ac:dyDescent="0.25">
      <c r="D3429">
        <f t="shared" si="200"/>
        <v>3426</v>
      </c>
      <c r="E3429" s="187">
        <f t="shared" si="201"/>
        <v>120000</v>
      </c>
      <c r="F3429" s="187">
        <f t="shared" si="202"/>
        <v>3.710179724596202E-110</v>
      </c>
    </row>
    <row r="3430" spans="4:6" x14ac:dyDescent="0.25">
      <c r="D3430">
        <f t="shared" si="200"/>
        <v>3427</v>
      </c>
      <c r="E3430" s="187">
        <f t="shared" si="201"/>
        <v>120000</v>
      </c>
      <c r="F3430" s="187">
        <f t="shared" si="202"/>
        <v>3.4353515968483342E-110</v>
      </c>
    </row>
    <row r="3431" spans="4:6" x14ac:dyDescent="0.25">
      <c r="D3431">
        <f t="shared" si="200"/>
        <v>3428</v>
      </c>
      <c r="E3431" s="187">
        <f t="shared" si="201"/>
        <v>120000</v>
      </c>
      <c r="F3431" s="187">
        <f t="shared" si="202"/>
        <v>3.1808811081929023E-110</v>
      </c>
    </row>
    <row r="3432" spans="4:6" x14ac:dyDescent="0.25">
      <c r="D3432">
        <f t="shared" si="200"/>
        <v>3429</v>
      </c>
      <c r="E3432" s="187">
        <f t="shared" si="201"/>
        <v>120000</v>
      </c>
      <c r="F3432" s="187">
        <f t="shared" si="202"/>
        <v>2.9452602853637984E-110</v>
      </c>
    </row>
    <row r="3433" spans="4:6" x14ac:dyDescent="0.25">
      <c r="D3433">
        <f t="shared" si="200"/>
        <v>3430</v>
      </c>
      <c r="E3433" s="187">
        <f t="shared" si="201"/>
        <v>120000</v>
      </c>
      <c r="F3433" s="187">
        <f t="shared" si="202"/>
        <v>2.7270928568183311E-110</v>
      </c>
    </row>
    <row r="3434" spans="4:6" x14ac:dyDescent="0.25">
      <c r="D3434">
        <f t="shared" si="200"/>
        <v>3431</v>
      </c>
      <c r="E3434" s="187">
        <f t="shared" si="201"/>
        <v>120000</v>
      </c>
      <c r="F3434" s="187">
        <f t="shared" si="202"/>
        <v>2.5250859785354923E-110</v>
      </c>
    </row>
    <row r="3435" spans="4:6" x14ac:dyDescent="0.25">
      <c r="D3435">
        <f t="shared" si="200"/>
        <v>3432</v>
      </c>
      <c r="E3435" s="187">
        <f t="shared" si="201"/>
        <v>120000</v>
      </c>
      <c r="F3435" s="187">
        <f t="shared" si="202"/>
        <v>2.3380425727180479E-110</v>
      </c>
    </row>
    <row r="3436" spans="4:6" x14ac:dyDescent="0.25">
      <c r="D3436">
        <f t="shared" si="200"/>
        <v>3433</v>
      </c>
      <c r="E3436" s="187">
        <f t="shared" si="201"/>
        <v>120000</v>
      </c>
      <c r="F3436" s="187">
        <f t="shared" si="202"/>
        <v>2.1648542339981922E-110</v>
      </c>
    </row>
    <row r="3437" spans="4:6" x14ac:dyDescent="0.25">
      <c r="D3437">
        <f t="shared" si="200"/>
        <v>3434</v>
      </c>
      <c r="E3437" s="187">
        <f t="shared" si="201"/>
        <v>120000</v>
      </c>
      <c r="F3437" s="187">
        <f t="shared" si="202"/>
        <v>2.0044946611094375E-110</v>
      </c>
    </row>
    <row r="3438" spans="4:6" x14ac:dyDescent="0.25">
      <c r="D3438">
        <f t="shared" si="200"/>
        <v>3435</v>
      </c>
      <c r="E3438" s="187">
        <f t="shared" si="201"/>
        <v>120000</v>
      </c>
      <c r="F3438" s="187">
        <f t="shared" si="202"/>
        <v>1.8560135751013311E-110</v>
      </c>
    </row>
    <row r="3439" spans="4:6" x14ac:dyDescent="0.25">
      <c r="D3439">
        <f t="shared" si="200"/>
        <v>3436</v>
      </c>
      <c r="E3439" s="187">
        <f t="shared" si="201"/>
        <v>120000</v>
      </c>
      <c r="F3439" s="187">
        <f t="shared" si="202"/>
        <v>1.7185310880567877E-110</v>
      </c>
    </row>
    <row r="3440" spans="4:6" x14ac:dyDescent="0.25">
      <c r="D3440">
        <f t="shared" si="200"/>
        <v>3437</v>
      </c>
      <c r="E3440" s="187">
        <f t="shared" si="201"/>
        <v>120000</v>
      </c>
      <c r="F3440" s="187">
        <f t="shared" si="202"/>
        <v>1.5912324889414701E-110</v>
      </c>
    </row>
    <row r="3441" spans="4:6" x14ac:dyDescent="0.25">
      <c r="D3441">
        <f t="shared" si="200"/>
        <v>3438</v>
      </c>
      <c r="E3441" s="187">
        <f t="shared" si="201"/>
        <v>120000</v>
      </c>
      <c r="F3441" s="187">
        <f t="shared" si="202"/>
        <v>1.4733634156865464E-110</v>
      </c>
    </row>
    <row r="3442" spans="4:6" x14ac:dyDescent="0.25">
      <c r="D3442">
        <f t="shared" si="200"/>
        <v>3439</v>
      </c>
      <c r="E3442" s="187">
        <f t="shared" si="201"/>
        <v>120000</v>
      </c>
      <c r="F3442" s="187">
        <f t="shared" si="202"/>
        <v>1.3642253848949502E-110</v>
      </c>
    </row>
    <row r="3443" spans="4:6" x14ac:dyDescent="0.25">
      <c r="D3443">
        <f>+D3442+1</f>
        <v>3440</v>
      </c>
      <c r="E3443" s="187">
        <f t="shared" si="201"/>
        <v>120000</v>
      </c>
      <c r="F3443" s="187">
        <f t="shared" si="202"/>
        <v>1.2631716526805094E-110</v>
      </c>
    </row>
    <row r="3444" spans="4:6" x14ac:dyDescent="0.25">
      <c r="D3444">
        <f t="shared" si="200"/>
        <v>3441</v>
      </c>
      <c r="E3444" s="187">
        <f t="shared" si="201"/>
        <v>120000</v>
      </c>
      <c r="F3444" s="187">
        <f t="shared" si="202"/>
        <v>1.1696033821115829E-110</v>
      </c>
    </row>
    <row r="3445" spans="4:6" x14ac:dyDescent="0.25">
      <c r="D3445">
        <f t="shared" si="200"/>
        <v>3442</v>
      </c>
      <c r="E3445" s="187">
        <f t="shared" si="201"/>
        <v>120000</v>
      </c>
      <c r="F3445" s="187">
        <f t="shared" si="202"/>
        <v>1.0829660945477616E-110</v>
      </c>
    </row>
    <row r="3446" spans="4:6" x14ac:dyDescent="0.25">
      <c r="D3446">
        <f t="shared" si="200"/>
        <v>3443</v>
      </c>
      <c r="E3446" s="187">
        <f t="shared" si="201"/>
        <v>120000</v>
      </c>
      <c r="F3446" s="187">
        <f t="shared" si="202"/>
        <v>1.0027463838405199E-110</v>
      </c>
    </row>
    <row r="3447" spans="4:6" x14ac:dyDescent="0.25">
      <c r="D3447">
        <f t="shared" si="200"/>
        <v>3444</v>
      </c>
      <c r="E3447" s="187">
        <f t="shared" si="201"/>
        <v>120000</v>
      </c>
      <c r="F3447" s="187">
        <f t="shared" si="202"/>
        <v>9.2846887392640736E-111</v>
      </c>
    </row>
    <row r="3448" spans="4:6" x14ac:dyDescent="0.25">
      <c r="D3448">
        <f t="shared" si="200"/>
        <v>3445</v>
      </c>
      <c r="E3448" s="187">
        <f t="shared" si="201"/>
        <v>120000</v>
      </c>
      <c r="F3448" s="187">
        <f t="shared" si="202"/>
        <v>8.5969340178371059E-111</v>
      </c>
    </row>
    <row r="3449" spans="4:6" x14ac:dyDescent="0.25">
      <c r="D3449">
        <f t="shared" si="200"/>
        <v>3446</v>
      </c>
      <c r="E3449" s="187">
        <f t="shared" si="201"/>
        <v>120000</v>
      </c>
      <c r="F3449" s="187">
        <f t="shared" si="202"/>
        <v>7.9601240905899118E-111</v>
      </c>
    </row>
    <row r="3450" spans="4:6" x14ac:dyDescent="0.25">
      <c r="D3450">
        <f t="shared" si="200"/>
        <v>3447</v>
      </c>
      <c r="E3450" s="187">
        <f t="shared" si="201"/>
        <v>120000</v>
      </c>
      <c r="F3450" s="187">
        <f t="shared" si="202"/>
        <v>7.3704852690647324E-111</v>
      </c>
    </row>
    <row r="3451" spans="4:6" x14ac:dyDescent="0.25">
      <c r="D3451">
        <f t="shared" si="200"/>
        <v>3448</v>
      </c>
      <c r="E3451" s="187">
        <f t="shared" si="201"/>
        <v>120000</v>
      </c>
      <c r="F3451" s="187">
        <f t="shared" si="202"/>
        <v>6.8245233972821589E-111</v>
      </c>
    </row>
    <row r="3452" spans="4:6" x14ac:dyDescent="0.25">
      <c r="D3452">
        <f t="shared" si="200"/>
        <v>3449</v>
      </c>
      <c r="E3452" s="187">
        <f t="shared" si="201"/>
        <v>120000</v>
      </c>
      <c r="F3452" s="187">
        <f t="shared" si="202"/>
        <v>6.3190031456316285E-111</v>
      </c>
    </row>
    <row r="3453" spans="4:6" x14ac:dyDescent="0.25">
      <c r="D3453">
        <f t="shared" si="200"/>
        <v>3450</v>
      </c>
      <c r="E3453" s="187">
        <f t="shared" si="201"/>
        <v>120000</v>
      </c>
      <c r="F3453" s="187">
        <f t="shared" si="202"/>
        <v>5.8509288385478053E-111</v>
      </c>
    </row>
    <row r="3454" spans="4:6" x14ac:dyDescent="0.25">
      <c r="D3454">
        <f t="shared" ref="D3454:D3460" si="203">+D3453+1</f>
        <v>3451</v>
      </c>
      <c r="E3454" s="187">
        <f t="shared" si="201"/>
        <v>120000</v>
      </c>
      <c r="F3454" s="187">
        <f t="shared" si="202"/>
        <v>5.4175267023590786E-111</v>
      </c>
    </row>
    <row r="3455" spans="4:6" x14ac:dyDescent="0.25">
      <c r="D3455">
        <f t="shared" si="203"/>
        <v>3452</v>
      </c>
      <c r="E3455" s="187">
        <f t="shared" si="201"/>
        <v>120000</v>
      </c>
      <c r="F3455" s="187">
        <f t="shared" si="202"/>
        <v>5.0162284281102577E-111</v>
      </c>
    </row>
    <row r="3456" spans="4:6" x14ac:dyDescent="0.25">
      <c r="D3456">
        <f t="shared" si="203"/>
        <v>3453</v>
      </c>
      <c r="E3456" s="187">
        <f t="shared" si="201"/>
        <v>120000</v>
      </c>
      <c r="F3456" s="187">
        <f t="shared" si="202"/>
        <v>4.6446559519539415E-111</v>
      </c>
    </row>
    <row r="3457" spans="4:6" x14ac:dyDescent="0.25">
      <c r="D3457">
        <f t="shared" si="203"/>
        <v>3454</v>
      </c>
      <c r="E3457" s="187">
        <f t="shared" si="201"/>
        <v>120000</v>
      </c>
      <c r="F3457" s="187">
        <f t="shared" si="202"/>
        <v>4.3006073629203158E-111</v>
      </c>
    </row>
    <row r="3458" spans="4:6" x14ac:dyDescent="0.25">
      <c r="D3458">
        <f t="shared" si="203"/>
        <v>3455</v>
      </c>
      <c r="E3458" s="187">
        <f t="shared" si="201"/>
        <v>120000</v>
      </c>
      <c r="F3458" s="187">
        <f t="shared" si="202"/>
        <v>3.9820438545558472E-111</v>
      </c>
    </row>
    <row r="3459" spans="4:6" x14ac:dyDescent="0.25">
      <c r="D3459">
        <f t="shared" si="203"/>
        <v>3456</v>
      </c>
      <c r="E3459" s="187">
        <f t="shared" si="201"/>
        <v>120000</v>
      </c>
      <c r="F3459" s="187">
        <f t="shared" si="202"/>
        <v>3.6870776431072659E-111</v>
      </c>
    </row>
    <row r="3460" spans="4:6" x14ac:dyDescent="0.25">
      <c r="D3460">
        <f t="shared" si="203"/>
        <v>3457</v>
      </c>
      <c r="E3460" s="187">
        <f t="shared" si="201"/>
        <v>120000</v>
      </c>
      <c r="F3460" s="187">
        <f t="shared" si="202"/>
        <v>3.4139607806548756E-111</v>
      </c>
    </row>
    <row r="3461" spans="4:6" x14ac:dyDescent="0.25">
      <c r="D3461">
        <f>+D3460+1</f>
        <v>3458</v>
      </c>
      <c r="E3461" s="187">
        <f t="shared" si="201"/>
        <v>120000</v>
      </c>
      <c r="F3461" s="187">
        <f t="shared" si="202"/>
        <v>3.1610747969026626E-111</v>
      </c>
    </row>
    <row r="3462" spans="4:6" x14ac:dyDescent="0.25">
      <c r="D3462">
        <f t="shared" ref="D3462:D3525" si="204">+D3461+1</f>
        <v>3459</v>
      </c>
      <c r="E3462" s="187">
        <f t="shared" ref="E3462:E3525" si="205">+E3461</f>
        <v>120000</v>
      </c>
      <c r="F3462" s="187">
        <f t="shared" ref="F3462:F3525" si="206">E3462/(1+$B$5)^D3462</f>
        <v>2.9269211082432056E-111</v>
      </c>
    </row>
    <row r="3463" spans="4:6" x14ac:dyDescent="0.25">
      <c r="D3463">
        <f t="shared" si="204"/>
        <v>3460</v>
      </c>
      <c r="E3463" s="187">
        <f t="shared" si="205"/>
        <v>120000</v>
      </c>
      <c r="F3463" s="187">
        <f t="shared" si="206"/>
        <v>2.7101121372622272E-111</v>
      </c>
    </row>
    <row r="3464" spans="4:6" x14ac:dyDescent="0.25">
      <c r="D3464">
        <f t="shared" si="204"/>
        <v>3461</v>
      </c>
      <c r="E3464" s="187">
        <f t="shared" si="205"/>
        <v>120000</v>
      </c>
      <c r="F3464" s="187">
        <f t="shared" si="206"/>
        <v>2.5093630900576176E-111</v>
      </c>
    </row>
    <row r="3465" spans="4:6" x14ac:dyDescent="0.25">
      <c r="D3465">
        <f t="shared" si="204"/>
        <v>3462</v>
      </c>
      <c r="E3465" s="187">
        <f t="shared" si="205"/>
        <v>120000</v>
      </c>
      <c r="F3465" s="187">
        <f t="shared" si="206"/>
        <v>2.3234843426459424E-111</v>
      </c>
    </row>
    <row r="3466" spans="4:6" x14ac:dyDescent="0.25">
      <c r="D3466">
        <f t="shared" si="204"/>
        <v>3463</v>
      </c>
      <c r="E3466" s="187">
        <f t="shared" si="205"/>
        <v>120000</v>
      </c>
      <c r="F3466" s="187">
        <f t="shared" si="206"/>
        <v>2.1513743913388349E-111</v>
      </c>
    </row>
    <row r="3467" spans="4:6" x14ac:dyDescent="0.25">
      <c r="D3467">
        <f t="shared" si="204"/>
        <v>3464</v>
      </c>
      <c r="E3467" s="187">
        <f t="shared" si="205"/>
        <v>120000</v>
      </c>
      <c r="F3467" s="187">
        <f t="shared" si="206"/>
        <v>1.9920133253137364E-111</v>
      </c>
    </row>
    <row r="3468" spans="4:6" x14ac:dyDescent="0.25">
      <c r="D3468">
        <f t="shared" si="204"/>
        <v>3465</v>
      </c>
      <c r="E3468" s="187">
        <f t="shared" si="205"/>
        <v>120000</v>
      </c>
      <c r="F3468" s="187">
        <f t="shared" si="206"/>
        <v>1.8444567826979039E-111</v>
      </c>
    </row>
    <row r="3469" spans="4:6" x14ac:dyDescent="0.25">
      <c r="D3469">
        <f t="shared" si="204"/>
        <v>3466</v>
      </c>
      <c r="E3469" s="187">
        <f t="shared" si="205"/>
        <v>120000</v>
      </c>
      <c r="F3469" s="187">
        <f t="shared" si="206"/>
        <v>1.7078303543499108E-111</v>
      </c>
    </row>
    <row r="3470" spans="4:6" x14ac:dyDescent="0.25">
      <c r="D3470">
        <f t="shared" si="204"/>
        <v>3467</v>
      </c>
      <c r="E3470" s="187">
        <f t="shared" si="205"/>
        <v>120000</v>
      </c>
      <c r="F3470" s="187">
        <f t="shared" si="206"/>
        <v>1.5813244021758435E-111</v>
      </c>
    </row>
    <row r="3471" spans="4:6" x14ac:dyDescent="0.25">
      <c r="D3471">
        <f t="shared" si="204"/>
        <v>3468</v>
      </c>
      <c r="E3471" s="187">
        <f t="shared" si="205"/>
        <v>120000</v>
      </c>
      <c r="F3471" s="187">
        <f t="shared" si="206"/>
        <v>1.464189261273929E-111</v>
      </c>
    </row>
    <row r="3472" spans="4:6" x14ac:dyDescent="0.25">
      <c r="D3472">
        <f t="shared" si="204"/>
        <v>3469</v>
      </c>
      <c r="E3472" s="187">
        <f t="shared" si="205"/>
        <v>120000</v>
      </c>
      <c r="F3472" s="187">
        <f t="shared" si="206"/>
        <v>1.3557307974758601E-111</v>
      </c>
    </row>
    <row r="3473" spans="4:6" x14ac:dyDescent="0.25">
      <c r="D3473">
        <f t="shared" si="204"/>
        <v>3470</v>
      </c>
      <c r="E3473" s="187">
        <f t="shared" si="205"/>
        <v>120000</v>
      </c>
      <c r="F3473" s="187">
        <f t="shared" si="206"/>
        <v>1.2553062939591297E-111</v>
      </c>
    </row>
    <row r="3474" spans="4:6" x14ac:dyDescent="0.25">
      <c r="D3474">
        <f t="shared" si="204"/>
        <v>3471</v>
      </c>
      <c r="E3474" s="187">
        <f t="shared" si="205"/>
        <v>120000</v>
      </c>
      <c r="F3474" s="187">
        <f t="shared" si="206"/>
        <v>1.1623206425547497E-111</v>
      </c>
    </row>
    <row r="3475" spans="4:6" x14ac:dyDescent="0.25">
      <c r="D3475">
        <f t="shared" si="204"/>
        <v>3472</v>
      </c>
      <c r="E3475" s="187">
        <f t="shared" si="205"/>
        <v>120000</v>
      </c>
      <c r="F3475" s="187">
        <f t="shared" si="206"/>
        <v>1.0762228171803238E-111</v>
      </c>
    </row>
    <row r="3476" spans="4:6" x14ac:dyDescent="0.25">
      <c r="D3476">
        <f t="shared" si="204"/>
        <v>3473</v>
      </c>
      <c r="E3476" s="187">
        <f t="shared" si="205"/>
        <v>120000</v>
      </c>
      <c r="F3476" s="187">
        <f t="shared" si="206"/>
        <v>9.9650260850029967E-112</v>
      </c>
    </row>
    <row r="3477" spans="4:6" x14ac:dyDescent="0.25">
      <c r="D3477">
        <f t="shared" si="204"/>
        <v>3474</v>
      </c>
      <c r="E3477" s="187">
        <f t="shared" si="205"/>
        <v>120000</v>
      </c>
      <c r="F3477" s="187">
        <f t="shared" si="206"/>
        <v>9.2268760046324034E-112</v>
      </c>
    </row>
    <row r="3478" spans="4:6" x14ac:dyDescent="0.25">
      <c r="D3478">
        <f t="shared" si="204"/>
        <v>3475</v>
      </c>
      <c r="E3478" s="187">
        <f t="shared" si="205"/>
        <v>120000</v>
      </c>
      <c r="F3478" s="187">
        <f t="shared" si="206"/>
        <v>8.5434037079929662E-112</v>
      </c>
    </row>
    <row r="3479" spans="4:6" x14ac:dyDescent="0.25">
      <c r="D3479">
        <f>+D3478+1</f>
        <v>3476</v>
      </c>
      <c r="E3479" s="187">
        <f t="shared" si="205"/>
        <v>120000</v>
      </c>
      <c r="F3479" s="187">
        <f t="shared" si="206"/>
        <v>7.9105589888823754E-112</v>
      </c>
    </row>
    <row r="3480" spans="4:6" x14ac:dyDescent="0.25">
      <c r="D3480">
        <f t="shared" si="204"/>
        <v>3477</v>
      </c>
      <c r="E3480" s="187">
        <f t="shared" si="205"/>
        <v>120000</v>
      </c>
      <c r="F3480" s="187">
        <f t="shared" si="206"/>
        <v>7.3245916563725691E-112</v>
      </c>
    </row>
    <row r="3481" spans="4:6" x14ac:dyDescent="0.25">
      <c r="D3481">
        <f t="shared" si="204"/>
        <v>3478</v>
      </c>
      <c r="E3481" s="187">
        <f t="shared" si="205"/>
        <v>120000</v>
      </c>
      <c r="F3481" s="187">
        <f t="shared" si="206"/>
        <v>6.7820293114560814E-112</v>
      </c>
    </row>
    <row r="3482" spans="4:6" x14ac:dyDescent="0.25">
      <c r="D3482">
        <f t="shared" si="204"/>
        <v>3479</v>
      </c>
      <c r="E3482" s="187">
        <f t="shared" si="205"/>
        <v>120000</v>
      </c>
      <c r="F3482" s="187">
        <f t="shared" si="206"/>
        <v>6.2796567698667424E-112</v>
      </c>
    </row>
    <row r="3483" spans="4:6" x14ac:dyDescent="0.25">
      <c r="D3483">
        <f t="shared" si="204"/>
        <v>3480</v>
      </c>
      <c r="E3483" s="187">
        <f t="shared" si="205"/>
        <v>120000</v>
      </c>
      <c r="F3483" s="187">
        <f t="shared" si="206"/>
        <v>5.814497009135873E-112</v>
      </c>
    </row>
    <row r="3484" spans="4:6" x14ac:dyDescent="0.25">
      <c r="D3484">
        <f t="shared" si="204"/>
        <v>3481</v>
      </c>
      <c r="E3484" s="187">
        <f t="shared" si="205"/>
        <v>120000</v>
      </c>
      <c r="F3484" s="187">
        <f t="shared" si="206"/>
        <v>5.3837935269776589E-112</v>
      </c>
    </row>
    <row r="3485" spans="4:6" x14ac:dyDescent="0.25">
      <c r="D3485">
        <f t="shared" si="204"/>
        <v>3482</v>
      </c>
      <c r="E3485" s="187">
        <f t="shared" si="205"/>
        <v>120000</v>
      </c>
      <c r="F3485" s="187">
        <f t="shared" si="206"/>
        <v>4.9849940064607964E-112</v>
      </c>
    </row>
    <row r="3486" spans="4:6" x14ac:dyDescent="0.25">
      <c r="D3486">
        <f t="shared" si="204"/>
        <v>3483</v>
      </c>
      <c r="E3486" s="187">
        <f t="shared" si="205"/>
        <v>120000</v>
      </c>
      <c r="F3486" s="187">
        <f t="shared" si="206"/>
        <v>4.6157351911674033E-112</v>
      </c>
    </row>
    <row r="3487" spans="4:6" x14ac:dyDescent="0.25">
      <c r="D3487">
        <f t="shared" si="204"/>
        <v>3484</v>
      </c>
      <c r="E3487" s="187">
        <f t="shared" si="205"/>
        <v>120000</v>
      </c>
      <c r="F3487" s="187">
        <f t="shared" si="206"/>
        <v>4.2738288807105587E-112</v>
      </c>
    </row>
    <row r="3488" spans="4:6" x14ac:dyDescent="0.25">
      <c r="D3488">
        <f t="shared" si="204"/>
        <v>3485</v>
      </c>
      <c r="E3488" s="187">
        <f t="shared" si="205"/>
        <v>120000</v>
      </c>
      <c r="F3488" s="187">
        <f t="shared" si="206"/>
        <v>3.9572489636208876E-112</v>
      </c>
    </row>
    <row r="3489" spans="4:6" x14ac:dyDescent="0.25">
      <c r="D3489">
        <f t="shared" si="204"/>
        <v>3486</v>
      </c>
      <c r="E3489" s="187">
        <f t="shared" si="205"/>
        <v>120000</v>
      </c>
      <c r="F3489" s="187">
        <f t="shared" si="206"/>
        <v>3.6641194107600804E-112</v>
      </c>
    </row>
    <row r="3490" spans="4:6" x14ac:dyDescent="0.25">
      <c r="D3490">
        <f t="shared" si="204"/>
        <v>3487</v>
      </c>
      <c r="E3490" s="187">
        <f t="shared" si="205"/>
        <v>120000</v>
      </c>
      <c r="F3490" s="187">
        <f t="shared" si="206"/>
        <v>3.3927031581111846E-112</v>
      </c>
    </row>
    <row r="3491" spans="4:6" x14ac:dyDescent="0.25">
      <c r="D3491">
        <f t="shared" si="204"/>
        <v>3488</v>
      </c>
      <c r="E3491" s="187">
        <f t="shared" si="205"/>
        <v>120000</v>
      </c>
      <c r="F3491" s="187">
        <f t="shared" si="206"/>
        <v>3.1413918130659118E-112</v>
      </c>
    </row>
    <row r="3492" spans="4:6" x14ac:dyDescent="0.25">
      <c r="D3492">
        <f t="shared" si="204"/>
        <v>3489</v>
      </c>
      <c r="E3492" s="187">
        <f t="shared" si="205"/>
        <v>120000</v>
      </c>
      <c r="F3492" s="187">
        <f t="shared" si="206"/>
        <v>2.9086961232091783E-112</v>
      </c>
    </row>
    <row r="3493" spans="4:6" x14ac:dyDescent="0.25">
      <c r="D3493">
        <f t="shared" si="204"/>
        <v>3490</v>
      </c>
      <c r="E3493" s="187">
        <f t="shared" si="205"/>
        <v>120000</v>
      </c>
      <c r="F3493" s="187">
        <f t="shared" si="206"/>
        <v>2.6932371511196092E-112</v>
      </c>
    </row>
    <row r="3494" spans="4:6" x14ac:dyDescent="0.25">
      <c r="D3494">
        <f t="shared" si="204"/>
        <v>3491</v>
      </c>
      <c r="E3494" s="187">
        <f t="shared" si="205"/>
        <v>120000</v>
      </c>
      <c r="F3494" s="187">
        <f t="shared" si="206"/>
        <v>2.4937381028885269E-112</v>
      </c>
    </row>
    <row r="3495" spans="4:6" x14ac:dyDescent="0.25">
      <c r="D3495">
        <f t="shared" si="204"/>
        <v>3492</v>
      </c>
      <c r="E3495" s="187">
        <f t="shared" si="205"/>
        <v>120000</v>
      </c>
      <c r="F3495" s="187">
        <f t="shared" si="206"/>
        <v>2.3090167619338208E-112</v>
      </c>
    </row>
    <row r="3496" spans="4:6" x14ac:dyDescent="0.25">
      <c r="D3496">
        <f t="shared" si="204"/>
        <v>3493</v>
      </c>
      <c r="E3496" s="187">
        <f t="shared" si="205"/>
        <v>120000</v>
      </c>
      <c r="F3496" s="187">
        <f t="shared" si="206"/>
        <v>2.1379784832720563E-112</v>
      </c>
    </row>
    <row r="3497" spans="4:6" x14ac:dyDescent="0.25">
      <c r="D3497">
        <f>+D3496+1</f>
        <v>3494</v>
      </c>
      <c r="E3497" s="187">
        <f t="shared" si="205"/>
        <v>120000</v>
      </c>
      <c r="F3497" s="187">
        <f t="shared" si="206"/>
        <v>1.9796097067333851E-112</v>
      </c>
    </row>
    <row r="3498" spans="4:6" x14ac:dyDescent="0.25">
      <c r="D3498">
        <f t="shared" si="204"/>
        <v>3495</v>
      </c>
      <c r="E3498" s="187">
        <f t="shared" si="205"/>
        <v>120000</v>
      </c>
      <c r="F3498" s="187">
        <f t="shared" si="206"/>
        <v>1.8329719506790607E-112</v>
      </c>
    </row>
    <row r="3499" spans="4:6" x14ac:dyDescent="0.25">
      <c r="D3499">
        <f t="shared" si="204"/>
        <v>3496</v>
      </c>
      <c r="E3499" s="187">
        <f t="shared" si="205"/>
        <v>120000</v>
      </c>
      <c r="F3499" s="187">
        <f t="shared" si="206"/>
        <v>1.6971962506287594E-112</v>
      </c>
    </row>
    <row r="3500" spans="4:6" x14ac:dyDescent="0.25">
      <c r="D3500">
        <f t="shared" si="204"/>
        <v>3497</v>
      </c>
      <c r="E3500" s="187">
        <f t="shared" si="205"/>
        <v>120000</v>
      </c>
      <c r="F3500" s="187">
        <f t="shared" si="206"/>
        <v>1.5714780098414439E-112</v>
      </c>
    </row>
    <row r="3501" spans="4:6" x14ac:dyDescent="0.25">
      <c r="D3501">
        <f t="shared" si="204"/>
        <v>3498</v>
      </c>
      <c r="E3501" s="187">
        <f t="shared" si="205"/>
        <v>120000</v>
      </c>
      <c r="F3501" s="187">
        <f t="shared" si="206"/>
        <v>1.4550722313346705E-112</v>
      </c>
    </row>
    <row r="3502" spans="4:6" x14ac:dyDescent="0.25">
      <c r="D3502">
        <f t="shared" si="204"/>
        <v>3499</v>
      </c>
      <c r="E3502" s="187">
        <f t="shared" si="205"/>
        <v>120000</v>
      </c>
      <c r="F3502" s="187">
        <f t="shared" si="206"/>
        <v>1.3472891030876577E-112</v>
      </c>
    </row>
    <row r="3503" spans="4:6" x14ac:dyDescent="0.25">
      <c r="D3503">
        <f t="shared" si="204"/>
        <v>3500</v>
      </c>
      <c r="E3503" s="187">
        <f t="shared" si="205"/>
        <v>120000</v>
      </c>
      <c r="F3503" s="187">
        <f t="shared" si="206"/>
        <v>1.2474899102663498E-112</v>
      </c>
    </row>
    <row r="3504" spans="4:6" x14ac:dyDescent="0.25">
      <c r="D3504">
        <f t="shared" si="204"/>
        <v>3501</v>
      </c>
      <c r="E3504" s="187">
        <f t="shared" si="205"/>
        <v>120000</v>
      </c>
      <c r="F3504" s="187">
        <f t="shared" si="206"/>
        <v>1.1550832502466201E-112</v>
      </c>
    </row>
    <row r="3505" spans="4:6" x14ac:dyDescent="0.25">
      <c r="D3505">
        <f t="shared" si="204"/>
        <v>3502</v>
      </c>
      <c r="E3505" s="187">
        <f t="shared" si="205"/>
        <v>120000</v>
      </c>
      <c r="F3505" s="187">
        <f t="shared" si="206"/>
        <v>1.0695215280061297E-112</v>
      </c>
    </row>
    <row r="3506" spans="4:6" x14ac:dyDescent="0.25">
      <c r="D3506">
        <f t="shared" si="204"/>
        <v>3503</v>
      </c>
      <c r="E3506" s="187">
        <f t="shared" si="205"/>
        <v>120000</v>
      </c>
      <c r="F3506" s="187">
        <f t="shared" si="206"/>
        <v>9.9029771111678662E-113</v>
      </c>
    </row>
    <row r="3507" spans="4:6" x14ac:dyDescent="0.25">
      <c r="D3507">
        <f t="shared" si="204"/>
        <v>3504</v>
      </c>
      <c r="E3507" s="187">
        <f t="shared" si="205"/>
        <v>120000</v>
      </c>
      <c r="F3507" s="187">
        <f t="shared" si="206"/>
        <v>9.1694232510813575E-113</v>
      </c>
    </row>
    <row r="3508" spans="4:6" x14ac:dyDescent="0.25">
      <c r="D3508">
        <f t="shared" si="204"/>
        <v>3505</v>
      </c>
      <c r="E3508" s="187">
        <f t="shared" si="205"/>
        <v>120000</v>
      </c>
      <c r="F3508" s="187">
        <f t="shared" si="206"/>
        <v>8.4902067139642194E-113</v>
      </c>
    </row>
    <row r="3509" spans="4:6" x14ac:dyDescent="0.25">
      <c r="D3509">
        <f t="shared" si="204"/>
        <v>3506</v>
      </c>
      <c r="E3509" s="187">
        <f t="shared" si="205"/>
        <v>120000</v>
      </c>
      <c r="F3509" s="187">
        <f t="shared" si="206"/>
        <v>7.8613025129298314E-113</v>
      </c>
    </row>
    <row r="3510" spans="4:6" x14ac:dyDescent="0.25">
      <c r="D3510">
        <f t="shared" si="204"/>
        <v>3507</v>
      </c>
      <c r="E3510" s="187">
        <f t="shared" si="205"/>
        <v>120000</v>
      </c>
      <c r="F3510" s="187">
        <f t="shared" si="206"/>
        <v>7.2789838082683614E-113</v>
      </c>
    </row>
    <row r="3511" spans="4:6" x14ac:dyDescent="0.25">
      <c r="D3511">
        <f t="shared" si="204"/>
        <v>3508</v>
      </c>
      <c r="E3511" s="187">
        <f t="shared" si="205"/>
        <v>120000</v>
      </c>
      <c r="F3511" s="187">
        <f t="shared" si="206"/>
        <v>6.7397998224707065E-113</v>
      </c>
    </row>
    <row r="3512" spans="4:6" x14ac:dyDescent="0.25">
      <c r="D3512">
        <f t="shared" si="204"/>
        <v>3509</v>
      </c>
      <c r="E3512" s="187">
        <f t="shared" si="205"/>
        <v>120000</v>
      </c>
      <c r="F3512" s="187">
        <f t="shared" si="206"/>
        <v>6.2405553911765804E-113</v>
      </c>
    </row>
    <row r="3513" spans="4:6" x14ac:dyDescent="0.25">
      <c r="D3513">
        <f t="shared" si="204"/>
        <v>3510</v>
      </c>
      <c r="E3513" s="187">
        <f t="shared" si="205"/>
        <v>120000</v>
      </c>
      <c r="F3513" s="187">
        <f t="shared" si="206"/>
        <v>5.7782920288672021E-113</v>
      </c>
    </row>
    <row r="3514" spans="4:6" x14ac:dyDescent="0.25">
      <c r="D3514">
        <f t="shared" si="204"/>
        <v>3511</v>
      </c>
      <c r="E3514" s="187">
        <f t="shared" si="205"/>
        <v>120000</v>
      </c>
      <c r="F3514" s="187">
        <f t="shared" si="206"/>
        <v>5.3502703970992618E-113</v>
      </c>
    </row>
    <row r="3515" spans="4:6" x14ac:dyDescent="0.25">
      <c r="D3515">
        <f>+D3514+1</f>
        <v>3512</v>
      </c>
      <c r="E3515" s="187">
        <f t="shared" si="205"/>
        <v>120000</v>
      </c>
      <c r="F3515" s="187">
        <f t="shared" si="206"/>
        <v>4.9539540713882048E-113</v>
      </c>
    </row>
    <row r="3516" spans="4:6" x14ac:dyDescent="0.25">
      <c r="D3516">
        <f t="shared" si="204"/>
        <v>3513</v>
      </c>
      <c r="E3516" s="187">
        <f t="shared" si="205"/>
        <v>120000</v>
      </c>
      <c r="F3516" s="187">
        <f t="shared" si="206"/>
        <v>4.5869945105446331E-113</v>
      </c>
    </row>
    <row r="3517" spans="4:6" x14ac:dyDescent="0.25">
      <c r="D3517">
        <f t="shared" si="204"/>
        <v>3514</v>
      </c>
      <c r="E3517" s="187">
        <f t="shared" si="205"/>
        <v>120000</v>
      </c>
      <c r="F3517" s="187">
        <f t="shared" si="206"/>
        <v>4.2472171393931796E-113</v>
      </c>
    </row>
    <row r="3518" spans="4:6" x14ac:dyDescent="0.25">
      <c r="D3518">
        <f t="shared" si="204"/>
        <v>3515</v>
      </c>
      <c r="E3518" s="187">
        <f t="shared" si="205"/>
        <v>120000</v>
      </c>
      <c r="F3518" s="187">
        <f t="shared" si="206"/>
        <v>3.9326084624010924E-113</v>
      </c>
    </row>
    <row r="3519" spans="4:6" x14ac:dyDescent="0.25">
      <c r="D3519">
        <f t="shared" si="204"/>
        <v>3516</v>
      </c>
      <c r="E3519" s="187">
        <f t="shared" si="205"/>
        <v>120000</v>
      </c>
      <c r="F3519" s="187">
        <f t="shared" si="206"/>
        <v>3.6413041318528627E-113</v>
      </c>
    </row>
    <row r="3520" spans="4:6" x14ac:dyDescent="0.25">
      <c r="D3520">
        <f t="shared" si="204"/>
        <v>3517</v>
      </c>
      <c r="E3520" s="187">
        <f t="shared" si="205"/>
        <v>120000</v>
      </c>
      <c r="F3520" s="187">
        <f t="shared" si="206"/>
        <v>3.3715778998637622E-113</v>
      </c>
    </row>
    <row r="3521" spans="4:6" x14ac:dyDescent="0.25">
      <c r="D3521">
        <f t="shared" si="204"/>
        <v>3518</v>
      </c>
      <c r="E3521" s="187">
        <f t="shared" si="205"/>
        <v>120000</v>
      </c>
      <c r="F3521" s="187">
        <f t="shared" si="206"/>
        <v>3.121831388762742E-113</v>
      </c>
    </row>
    <row r="3522" spans="4:6" x14ac:dyDescent="0.25">
      <c r="D3522">
        <f t="shared" si="204"/>
        <v>3519</v>
      </c>
      <c r="E3522" s="187">
        <f t="shared" si="205"/>
        <v>120000</v>
      </c>
      <c r="F3522" s="187">
        <f t="shared" si="206"/>
        <v>2.8905846192247602E-113</v>
      </c>
    </row>
    <row r="3523" spans="4:6" x14ac:dyDescent="0.25">
      <c r="D3523">
        <f t="shared" si="204"/>
        <v>3520</v>
      </c>
      <c r="E3523" s="187">
        <f t="shared" si="205"/>
        <v>120000</v>
      </c>
      <c r="F3523" s="187">
        <f t="shared" si="206"/>
        <v>2.6764672400229264E-113</v>
      </c>
    </row>
    <row r="3524" spans="4:6" x14ac:dyDescent="0.25">
      <c r="D3524">
        <f t="shared" si="204"/>
        <v>3521</v>
      </c>
      <c r="E3524" s="187">
        <f t="shared" si="205"/>
        <v>120000</v>
      </c>
      <c r="F3524" s="187">
        <f t="shared" si="206"/>
        <v>2.4782104074286351E-113</v>
      </c>
    </row>
    <row r="3525" spans="4:6" x14ac:dyDescent="0.25">
      <c r="D3525">
        <f t="shared" si="204"/>
        <v>3522</v>
      </c>
      <c r="E3525" s="187">
        <f t="shared" si="205"/>
        <v>120000</v>
      </c>
      <c r="F3525" s="187">
        <f t="shared" si="206"/>
        <v>2.2946392661376251E-113</v>
      </c>
    </row>
    <row r="3526" spans="4:6" x14ac:dyDescent="0.25">
      <c r="D3526">
        <f t="shared" ref="D3526:D3532" si="207">+D3525+1</f>
        <v>3523</v>
      </c>
      <c r="E3526" s="187">
        <f t="shared" ref="E3526:E3589" si="208">+E3525</f>
        <v>120000</v>
      </c>
      <c r="F3526" s="187">
        <f t="shared" ref="F3526:F3589" si="209">E3526/(1+$B$5)^D3526</f>
        <v>2.1246659871644678E-113</v>
      </c>
    </row>
    <row r="3527" spans="4:6" x14ac:dyDescent="0.25">
      <c r="D3527">
        <f t="shared" si="207"/>
        <v>3524</v>
      </c>
      <c r="E3527" s="187">
        <f t="shared" si="208"/>
        <v>120000</v>
      </c>
      <c r="F3527" s="187">
        <f t="shared" si="209"/>
        <v>1.9672833214485812E-113</v>
      </c>
    </row>
    <row r="3528" spans="4:6" x14ac:dyDescent="0.25">
      <c r="D3528">
        <f t="shared" si="207"/>
        <v>3525</v>
      </c>
      <c r="E3528" s="187">
        <f t="shared" si="208"/>
        <v>120000</v>
      </c>
      <c r="F3528" s="187">
        <f t="shared" si="209"/>
        <v>1.8215586309709082E-113</v>
      </c>
    </row>
    <row r="3529" spans="4:6" x14ac:dyDescent="0.25">
      <c r="D3529">
        <f t="shared" si="207"/>
        <v>3526</v>
      </c>
      <c r="E3529" s="187">
        <f t="shared" si="208"/>
        <v>120000</v>
      </c>
      <c r="F3529" s="187">
        <f t="shared" si="209"/>
        <v>1.6866283620101001E-113</v>
      </c>
    </row>
    <row r="3530" spans="4:6" x14ac:dyDescent="0.25">
      <c r="D3530">
        <f t="shared" si="207"/>
        <v>3527</v>
      </c>
      <c r="E3530" s="187">
        <f t="shared" si="208"/>
        <v>120000</v>
      </c>
      <c r="F3530" s="187">
        <f t="shared" si="209"/>
        <v>1.5616929277871297E-113</v>
      </c>
    </row>
    <row r="3531" spans="4:6" x14ac:dyDescent="0.25">
      <c r="D3531">
        <f t="shared" si="207"/>
        <v>3528</v>
      </c>
      <c r="E3531" s="187">
        <f t="shared" si="208"/>
        <v>120000</v>
      </c>
      <c r="F3531" s="187">
        <f t="shared" si="209"/>
        <v>1.4460119701732683E-113</v>
      </c>
    </row>
    <row r="3532" spans="4:6" x14ac:dyDescent="0.25">
      <c r="D3532">
        <f t="shared" si="207"/>
        <v>3529</v>
      </c>
      <c r="E3532" s="187">
        <f t="shared" si="208"/>
        <v>120000</v>
      </c>
      <c r="F3532" s="187">
        <f t="shared" si="209"/>
        <v>1.3388999723826555E-113</v>
      </c>
    </row>
    <row r="3533" spans="4:6" x14ac:dyDescent="0.25">
      <c r="D3533">
        <f>+D3532+1</f>
        <v>3530</v>
      </c>
      <c r="E3533" s="187">
        <f t="shared" si="208"/>
        <v>120000</v>
      </c>
      <c r="F3533" s="187">
        <f t="shared" si="209"/>
        <v>1.239722196650607E-113</v>
      </c>
    </row>
    <row r="3534" spans="4:6" x14ac:dyDescent="0.25">
      <c r="D3534">
        <f t="shared" ref="D3534:D3597" si="210">+D3533+1</f>
        <v>3531</v>
      </c>
      <c r="E3534" s="187">
        <f t="shared" si="208"/>
        <v>120000</v>
      </c>
      <c r="F3534" s="187">
        <f t="shared" si="209"/>
        <v>1.1478909228246358E-113</v>
      </c>
    </row>
    <row r="3535" spans="4:6" x14ac:dyDescent="0.25">
      <c r="D3535">
        <f t="shared" si="210"/>
        <v>3532</v>
      </c>
      <c r="E3535" s="187">
        <f t="shared" si="208"/>
        <v>120000</v>
      </c>
      <c r="F3535" s="187">
        <f t="shared" si="209"/>
        <v>1.0628619655783668E-113</v>
      </c>
    </row>
    <row r="3536" spans="4:6" x14ac:dyDescent="0.25">
      <c r="D3536">
        <f t="shared" si="210"/>
        <v>3533</v>
      </c>
      <c r="E3536" s="187">
        <f t="shared" si="208"/>
        <v>120000</v>
      </c>
      <c r="F3536" s="187">
        <f t="shared" si="209"/>
        <v>9.8413144960959893E-114</v>
      </c>
    </row>
    <row r="3537" spans="4:6" x14ac:dyDescent="0.25">
      <c r="D3537">
        <f t="shared" si="210"/>
        <v>3534</v>
      </c>
      <c r="E3537" s="187">
        <f t="shared" si="208"/>
        <v>120000</v>
      </c>
      <c r="F3537" s="187">
        <f t="shared" si="209"/>
        <v>9.1123282371259125E-114</v>
      </c>
    </row>
    <row r="3538" spans="4:6" x14ac:dyDescent="0.25">
      <c r="D3538">
        <f t="shared" si="210"/>
        <v>3535</v>
      </c>
      <c r="E3538" s="187">
        <f t="shared" si="208"/>
        <v>120000</v>
      </c>
      <c r="F3538" s="187">
        <f t="shared" si="209"/>
        <v>8.4373409603017718E-114</v>
      </c>
    </row>
    <row r="3539" spans="4:6" x14ac:dyDescent="0.25">
      <c r="D3539">
        <f t="shared" si="210"/>
        <v>3536</v>
      </c>
      <c r="E3539" s="187">
        <f t="shared" si="208"/>
        <v>120000</v>
      </c>
      <c r="F3539" s="187">
        <f t="shared" si="209"/>
        <v>7.8123527410201598E-114</v>
      </c>
    </row>
    <row r="3540" spans="4:6" x14ac:dyDescent="0.25">
      <c r="D3540">
        <f t="shared" si="210"/>
        <v>3537</v>
      </c>
      <c r="E3540" s="187">
        <f t="shared" si="208"/>
        <v>120000</v>
      </c>
      <c r="F3540" s="187">
        <f t="shared" si="209"/>
        <v>7.2336599453890357E-114</v>
      </c>
    </row>
    <row r="3541" spans="4:6" x14ac:dyDescent="0.25">
      <c r="D3541">
        <f t="shared" si="210"/>
        <v>3538</v>
      </c>
      <c r="E3541" s="187">
        <f t="shared" si="208"/>
        <v>120000</v>
      </c>
      <c r="F3541" s="187">
        <f t="shared" si="209"/>
        <v>6.6978332827676264E-114</v>
      </c>
    </row>
    <row r="3542" spans="4:6" x14ac:dyDescent="0.25">
      <c r="D3542">
        <f t="shared" si="210"/>
        <v>3539</v>
      </c>
      <c r="E3542" s="187">
        <f t="shared" si="208"/>
        <v>120000</v>
      </c>
      <c r="F3542" s="187">
        <f t="shared" si="209"/>
        <v>6.2016974840440965E-114</v>
      </c>
    </row>
    <row r="3543" spans="4:6" x14ac:dyDescent="0.25">
      <c r="D3543">
        <f t="shared" si="210"/>
        <v>3540</v>
      </c>
      <c r="E3543" s="187">
        <f t="shared" si="208"/>
        <v>120000</v>
      </c>
      <c r="F3543" s="187">
        <f t="shared" si="209"/>
        <v>5.742312485226016E-114</v>
      </c>
    </row>
    <row r="3544" spans="4:6" x14ac:dyDescent="0.25">
      <c r="D3544">
        <f t="shared" si="210"/>
        <v>3541</v>
      </c>
      <c r="E3544" s="187">
        <f t="shared" si="208"/>
        <v>120000</v>
      </c>
      <c r="F3544" s="187">
        <f t="shared" si="209"/>
        <v>5.3169560048389026E-114</v>
      </c>
    </row>
    <row r="3545" spans="4:6" x14ac:dyDescent="0.25">
      <c r="D3545">
        <f t="shared" si="210"/>
        <v>3542</v>
      </c>
      <c r="E3545" s="187">
        <f t="shared" si="208"/>
        <v>120000</v>
      </c>
      <c r="F3545" s="187">
        <f t="shared" si="209"/>
        <v>4.9231074118878732E-114</v>
      </c>
    </row>
    <row r="3546" spans="4:6" x14ac:dyDescent="0.25">
      <c r="D3546">
        <f t="shared" si="210"/>
        <v>3543</v>
      </c>
      <c r="E3546" s="187">
        <f t="shared" si="208"/>
        <v>120000</v>
      </c>
      <c r="F3546" s="187">
        <f t="shared" si="209"/>
        <v>4.5584327887850667E-114</v>
      </c>
    </row>
    <row r="3547" spans="4:6" x14ac:dyDescent="0.25">
      <c r="D3547">
        <f t="shared" si="210"/>
        <v>3544</v>
      </c>
      <c r="E3547" s="187">
        <f t="shared" si="208"/>
        <v>120000</v>
      </c>
      <c r="F3547" s="187">
        <f t="shared" si="209"/>
        <v>4.2207711007269134E-114</v>
      </c>
    </row>
    <row r="3548" spans="4:6" x14ac:dyDescent="0.25">
      <c r="D3548">
        <f t="shared" si="210"/>
        <v>3545</v>
      </c>
      <c r="E3548" s="187">
        <f t="shared" si="208"/>
        <v>120000</v>
      </c>
      <c r="F3548" s="187">
        <f t="shared" si="209"/>
        <v>3.9081213895619566E-114</v>
      </c>
    </row>
    <row r="3549" spans="4:6" x14ac:dyDescent="0.25">
      <c r="D3549">
        <f t="shared" si="210"/>
        <v>3546</v>
      </c>
      <c r="E3549" s="187">
        <f t="shared" si="208"/>
        <v>120000</v>
      </c>
      <c r="F3549" s="187">
        <f t="shared" si="209"/>
        <v>3.6186309162610718E-114</v>
      </c>
    </row>
    <row r="3550" spans="4:6" x14ac:dyDescent="0.25">
      <c r="D3550">
        <f t="shared" si="210"/>
        <v>3547</v>
      </c>
      <c r="E3550" s="187">
        <f t="shared" si="208"/>
        <v>120000</v>
      </c>
      <c r="F3550" s="187">
        <f t="shared" si="209"/>
        <v>3.3505841817232145E-114</v>
      </c>
    </row>
    <row r="3551" spans="4:6" x14ac:dyDescent="0.25">
      <c r="D3551">
        <f>+D3550+1</f>
        <v>3548</v>
      </c>
      <c r="E3551" s="187">
        <f t="shared" si="208"/>
        <v>120000</v>
      </c>
      <c r="F3551" s="187">
        <f t="shared" si="209"/>
        <v>3.1023927608548279E-114</v>
      </c>
    </row>
    <row r="3552" spans="4:6" x14ac:dyDescent="0.25">
      <c r="D3552">
        <f t="shared" si="210"/>
        <v>3549</v>
      </c>
      <c r="E3552" s="187">
        <f t="shared" si="208"/>
        <v>120000</v>
      </c>
      <c r="F3552" s="187">
        <f t="shared" si="209"/>
        <v>2.8725858896803962E-114</v>
      </c>
    </row>
    <row r="3553" spans="4:6" x14ac:dyDescent="0.25">
      <c r="D3553">
        <f t="shared" si="210"/>
        <v>3550</v>
      </c>
      <c r="E3553" s="187">
        <f t="shared" si="208"/>
        <v>120000</v>
      </c>
      <c r="F3553" s="187">
        <f t="shared" si="209"/>
        <v>2.65980174970407E-114</v>
      </c>
    </row>
    <row r="3554" spans="4:6" x14ac:dyDescent="0.25">
      <c r="D3554">
        <f t="shared" si="210"/>
        <v>3551</v>
      </c>
      <c r="E3554" s="187">
        <f t="shared" si="208"/>
        <v>120000</v>
      </c>
      <c r="F3554" s="187">
        <f t="shared" si="209"/>
        <v>2.4627793978741384E-114</v>
      </c>
    </row>
    <row r="3555" spans="4:6" x14ac:dyDescent="0.25">
      <c r="D3555">
        <f t="shared" si="210"/>
        <v>3552</v>
      </c>
      <c r="E3555" s="187">
        <f t="shared" si="208"/>
        <v>120000</v>
      </c>
      <c r="F3555" s="187">
        <f t="shared" si="209"/>
        <v>2.2803512943279059E-114</v>
      </c>
    </row>
    <row r="3556" spans="4:6" x14ac:dyDescent="0.25">
      <c r="D3556">
        <f t="shared" si="210"/>
        <v>3553</v>
      </c>
      <c r="E3556" s="187">
        <f t="shared" si="208"/>
        <v>120000</v>
      </c>
      <c r="F3556" s="187">
        <f t="shared" si="209"/>
        <v>2.1114363836369501E-114</v>
      </c>
    </row>
    <row r="3557" spans="4:6" x14ac:dyDescent="0.25">
      <c r="D3557">
        <f t="shared" si="210"/>
        <v>3554</v>
      </c>
      <c r="E3557" s="187">
        <f t="shared" si="208"/>
        <v>120000</v>
      </c>
      <c r="F3557" s="187">
        <f t="shared" si="209"/>
        <v>1.9550336885527317E-114</v>
      </c>
    </row>
    <row r="3558" spans="4:6" x14ac:dyDescent="0.25">
      <c r="D3558">
        <f t="shared" si="210"/>
        <v>3555</v>
      </c>
      <c r="E3558" s="187">
        <f t="shared" si="208"/>
        <v>120000</v>
      </c>
      <c r="F3558" s="187">
        <f t="shared" si="209"/>
        <v>1.8102163782895656E-114</v>
      </c>
    </row>
    <row r="3559" spans="4:6" x14ac:dyDescent="0.25">
      <c r="D3559">
        <f t="shared" si="210"/>
        <v>3556</v>
      </c>
      <c r="E3559" s="187">
        <f t="shared" si="208"/>
        <v>120000</v>
      </c>
      <c r="F3559" s="187">
        <f t="shared" si="209"/>
        <v>1.6761262761940424E-114</v>
      </c>
    </row>
    <row r="3560" spans="4:6" x14ac:dyDescent="0.25">
      <c r="D3560">
        <f t="shared" si="210"/>
        <v>3557</v>
      </c>
      <c r="E3560" s="187">
        <f t="shared" si="208"/>
        <v>120000</v>
      </c>
      <c r="F3560" s="187">
        <f t="shared" si="209"/>
        <v>1.5519687742537428E-114</v>
      </c>
    </row>
    <row r="3561" spans="4:6" x14ac:dyDescent="0.25">
      <c r="D3561">
        <f t="shared" si="210"/>
        <v>3558</v>
      </c>
      <c r="E3561" s="187">
        <f t="shared" si="208"/>
        <v>120000</v>
      </c>
      <c r="F3561" s="187">
        <f t="shared" si="209"/>
        <v>1.4370081243090209E-114</v>
      </c>
    </row>
    <row r="3562" spans="4:6" x14ac:dyDescent="0.25">
      <c r="D3562">
        <f t="shared" si="210"/>
        <v>3559</v>
      </c>
      <c r="E3562" s="187">
        <f t="shared" si="208"/>
        <v>120000</v>
      </c>
      <c r="F3562" s="187">
        <f t="shared" si="209"/>
        <v>1.3305630780639086E-114</v>
      </c>
    </row>
    <row r="3563" spans="4:6" x14ac:dyDescent="0.25">
      <c r="D3563">
        <f t="shared" si="210"/>
        <v>3560</v>
      </c>
      <c r="E3563" s="187">
        <f t="shared" si="208"/>
        <v>120000</v>
      </c>
      <c r="F3563" s="187">
        <f t="shared" si="209"/>
        <v>1.2320028500591745E-114</v>
      </c>
    </row>
    <row r="3564" spans="4:6" x14ac:dyDescent="0.25">
      <c r="D3564">
        <f t="shared" si="210"/>
        <v>3561</v>
      </c>
      <c r="E3564" s="187">
        <f t="shared" si="208"/>
        <v>120000</v>
      </c>
      <c r="F3564" s="187">
        <f t="shared" si="209"/>
        <v>1.1407433796844208E-114</v>
      </c>
    </row>
    <row r="3565" spans="4:6" x14ac:dyDescent="0.25">
      <c r="D3565">
        <f t="shared" si="210"/>
        <v>3562</v>
      </c>
      <c r="E3565" s="187">
        <f t="shared" si="208"/>
        <v>120000</v>
      </c>
      <c r="F3565" s="187">
        <f t="shared" si="209"/>
        <v>1.0562438700781675E-114</v>
      </c>
    </row>
    <row r="3566" spans="4:6" x14ac:dyDescent="0.25">
      <c r="D3566">
        <f t="shared" si="210"/>
        <v>3563</v>
      </c>
      <c r="E3566" s="187">
        <f t="shared" si="208"/>
        <v>120000</v>
      </c>
      <c r="F3566" s="187">
        <f t="shared" si="209"/>
        <v>9.7800358340571062E-115</v>
      </c>
    </row>
    <row r="3567" spans="4:6" x14ac:dyDescent="0.25">
      <c r="D3567">
        <f t="shared" si="210"/>
        <v>3564</v>
      </c>
      <c r="E3567" s="187">
        <f t="shared" si="208"/>
        <v>120000</v>
      </c>
      <c r="F3567" s="187">
        <f t="shared" si="209"/>
        <v>9.0555887352380587E-115</v>
      </c>
    </row>
    <row r="3568" spans="4:6" x14ac:dyDescent="0.25">
      <c r="D3568">
        <f t="shared" si="210"/>
        <v>3565</v>
      </c>
      <c r="E3568" s="187">
        <f t="shared" si="208"/>
        <v>120000</v>
      </c>
      <c r="F3568" s="187">
        <f t="shared" si="209"/>
        <v>8.384804384479683E-115</v>
      </c>
    </row>
    <row r="3569" spans="4:6" x14ac:dyDescent="0.25">
      <c r="D3569">
        <f>+D3568+1</f>
        <v>3566</v>
      </c>
      <c r="E3569" s="187">
        <f t="shared" si="208"/>
        <v>120000</v>
      </c>
      <c r="F3569" s="187">
        <f t="shared" si="209"/>
        <v>7.7637077634071146E-115</v>
      </c>
    </row>
    <row r="3570" spans="4:6" x14ac:dyDescent="0.25">
      <c r="D3570">
        <f t="shared" si="210"/>
        <v>3567</v>
      </c>
      <c r="E3570" s="187">
        <f t="shared" si="208"/>
        <v>120000</v>
      </c>
      <c r="F3570" s="187">
        <f t="shared" si="209"/>
        <v>7.1886182994510301E-115</v>
      </c>
    </row>
    <row r="3571" spans="4:6" x14ac:dyDescent="0.25">
      <c r="D3571">
        <f t="shared" si="210"/>
        <v>3568</v>
      </c>
      <c r="E3571" s="187">
        <f t="shared" si="208"/>
        <v>120000</v>
      </c>
      <c r="F3571" s="187">
        <f t="shared" si="209"/>
        <v>6.6561280550472507E-115</v>
      </c>
    </row>
    <row r="3572" spans="4:6" x14ac:dyDescent="0.25">
      <c r="D3572">
        <f t="shared" si="210"/>
        <v>3569</v>
      </c>
      <c r="E3572" s="187">
        <f t="shared" si="208"/>
        <v>120000</v>
      </c>
      <c r="F3572" s="187">
        <f t="shared" si="209"/>
        <v>6.1630815324511579E-115</v>
      </c>
    </row>
    <row r="3573" spans="4:6" x14ac:dyDescent="0.25">
      <c r="D3573">
        <f t="shared" si="210"/>
        <v>3570</v>
      </c>
      <c r="E3573" s="187">
        <f t="shared" si="208"/>
        <v>120000</v>
      </c>
      <c r="F3573" s="187">
        <f t="shared" si="209"/>
        <v>5.706556974491812E-115</v>
      </c>
    </row>
    <row r="3574" spans="4:6" x14ac:dyDescent="0.25">
      <c r="D3574">
        <f t="shared" si="210"/>
        <v>3571</v>
      </c>
      <c r="E3574" s="187">
        <f t="shared" si="208"/>
        <v>120000</v>
      </c>
      <c r="F3574" s="187">
        <f t="shared" si="209"/>
        <v>5.2838490504553804E-115</v>
      </c>
    </row>
    <row r="3575" spans="4:6" x14ac:dyDescent="0.25">
      <c r="D3575">
        <f t="shared" si="210"/>
        <v>3572</v>
      </c>
      <c r="E3575" s="187">
        <f t="shared" si="208"/>
        <v>120000</v>
      </c>
      <c r="F3575" s="187">
        <f t="shared" si="209"/>
        <v>4.8924528244957237E-115</v>
      </c>
    </row>
    <row r="3576" spans="4:6" x14ac:dyDescent="0.25">
      <c r="D3576">
        <f t="shared" si="210"/>
        <v>3573</v>
      </c>
      <c r="E3576" s="187">
        <f t="shared" si="208"/>
        <v>120000</v>
      </c>
      <c r="F3576" s="187">
        <f t="shared" si="209"/>
        <v>4.5300489115701146E-115</v>
      </c>
    </row>
    <row r="3577" spans="4:6" x14ac:dyDescent="0.25">
      <c r="D3577">
        <f t="shared" si="210"/>
        <v>3574</v>
      </c>
      <c r="E3577" s="187">
        <f t="shared" si="208"/>
        <v>120000</v>
      </c>
      <c r="F3577" s="187">
        <f t="shared" si="209"/>
        <v>4.1944897329352904E-115</v>
      </c>
    </row>
    <row r="3578" spans="4:6" x14ac:dyDescent="0.25">
      <c r="D3578">
        <f t="shared" si="210"/>
        <v>3575</v>
      </c>
      <c r="E3578" s="187">
        <f t="shared" si="208"/>
        <v>120000</v>
      </c>
      <c r="F3578" s="187">
        <f t="shared" si="209"/>
        <v>3.8837867897548986E-115</v>
      </c>
    </row>
    <row r="3579" spans="4:6" x14ac:dyDescent="0.25">
      <c r="D3579">
        <f t="shared" si="210"/>
        <v>3576</v>
      </c>
      <c r="E3579" s="187">
        <f t="shared" si="208"/>
        <v>120000</v>
      </c>
      <c r="F3579" s="187">
        <f t="shared" si="209"/>
        <v>3.5960988794026845E-115</v>
      </c>
    </row>
    <row r="3580" spans="4:6" x14ac:dyDescent="0.25">
      <c r="D3580">
        <f t="shared" si="210"/>
        <v>3577</v>
      </c>
      <c r="E3580" s="187">
        <f t="shared" si="208"/>
        <v>120000</v>
      </c>
      <c r="F3580" s="187">
        <f t="shared" si="209"/>
        <v>3.3297211846321146E-115</v>
      </c>
    </row>
    <row r="3581" spans="4:6" x14ac:dyDescent="0.25">
      <c r="D3581">
        <f t="shared" si="210"/>
        <v>3578</v>
      </c>
      <c r="E3581" s="187">
        <f t="shared" si="208"/>
        <v>120000</v>
      </c>
      <c r="F3581" s="187">
        <f t="shared" si="209"/>
        <v>3.0830751709556613E-115</v>
      </c>
    </row>
    <row r="3582" spans="4:6" x14ac:dyDescent="0.25">
      <c r="D3582">
        <f t="shared" si="210"/>
        <v>3579</v>
      </c>
      <c r="E3582" s="187">
        <f t="shared" si="208"/>
        <v>120000</v>
      </c>
      <c r="F3582" s="187">
        <f t="shared" si="209"/>
        <v>2.8546992323663536E-115</v>
      </c>
    </row>
    <row r="3583" spans="4:6" x14ac:dyDescent="0.25">
      <c r="D3583">
        <f t="shared" si="210"/>
        <v>3580</v>
      </c>
      <c r="E3583" s="187">
        <f t="shared" si="208"/>
        <v>120000</v>
      </c>
      <c r="F3583" s="187">
        <f t="shared" si="209"/>
        <v>2.6432400299688456E-115</v>
      </c>
    </row>
    <row r="3584" spans="4:6" x14ac:dyDescent="0.25">
      <c r="D3584">
        <f t="shared" si="210"/>
        <v>3581</v>
      </c>
      <c r="E3584" s="187">
        <f t="shared" si="208"/>
        <v>120000</v>
      </c>
      <c r="F3584" s="187">
        <f t="shared" si="209"/>
        <v>2.4474444721933757E-115</v>
      </c>
    </row>
    <row r="3585" spans="4:6" x14ac:dyDescent="0.25">
      <c r="D3585">
        <f t="shared" si="210"/>
        <v>3582</v>
      </c>
      <c r="E3585" s="187">
        <f t="shared" si="208"/>
        <v>120000</v>
      </c>
      <c r="F3585" s="187">
        <f t="shared" si="209"/>
        <v>2.2661522890679392E-115</v>
      </c>
    </row>
    <row r="3586" spans="4:6" x14ac:dyDescent="0.25">
      <c r="D3586">
        <f t="shared" si="210"/>
        <v>3583</v>
      </c>
      <c r="E3586" s="187">
        <f t="shared" si="208"/>
        <v>120000</v>
      </c>
      <c r="F3586" s="187">
        <f t="shared" si="209"/>
        <v>2.0982891565443881E-115</v>
      </c>
    </row>
    <row r="3587" spans="4:6" x14ac:dyDescent="0.25">
      <c r="D3587">
        <f>+D3586+1</f>
        <v>3584</v>
      </c>
      <c r="E3587" s="187">
        <f t="shared" si="208"/>
        <v>120000</v>
      </c>
      <c r="F3587" s="187">
        <f t="shared" si="209"/>
        <v>1.942860330133693E-115</v>
      </c>
    </row>
    <row r="3588" spans="4:6" x14ac:dyDescent="0.25">
      <c r="D3588">
        <f t="shared" si="210"/>
        <v>3585</v>
      </c>
      <c r="E3588" s="187">
        <f t="shared" si="208"/>
        <v>120000</v>
      </c>
      <c r="F3588" s="187">
        <f t="shared" si="209"/>
        <v>1.7989447501237897E-115</v>
      </c>
    </row>
    <row r="3589" spans="4:6" x14ac:dyDescent="0.25">
      <c r="D3589">
        <f t="shared" si="210"/>
        <v>3586</v>
      </c>
      <c r="E3589" s="187">
        <f t="shared" si="208"/>
        <v>120000</v>
      </c>
      <c r="F3589" s="187">
        <f t="shared" si="209"/>
        <v>1.6656895834479531E-115</v>
      </c>
    </row>
    <row r="3590" spans="4:6" x14ac:dyDescent="0.25">
      <c r="D3590">
        <f t="shared" si="210"/>
        <v>3587</v>
      </c>
      <c r="E3590" s="187">
        <f t="shared" ref="E3590:E3653" si="211">+E3589</f>
        <v>120000</v>
      </c>
      <c r="F3590" s="187">
        <f t="shared" ref="F3590:F3653" si="212">E3590/(1+$B$5)^D3590</f>
        <v>1.5423051698592162E-115</v>
      </c>
    </row>
    <row r="3591" spans="4:6" x14ac:dyDescent="0.25">
      <c r="D3591">
        <f t="shared" si="210"/>
        <v>3588</v>
      </c>
      <c r="E3591" s="187">
        <f t="shared" si="211"/>
        <v>120000</v>
      </c>
      <c r="F3591" s="187">
        <f t="shared" si="212"/>
        <v>1.428060342462237E-115</v>
      </c>
    </row>
    <row r="3592" spans="4:6" x14ac:dyDescent="0.25">
      <c r="D3592">
        <f t="shared" si="210"/>
        <v>3589</v>
      </c>
      <c r="E3592" s="187">
        <f t="shared" si="211"/>
        <v>120000</v>
      </c>
      <c r="F3592" s="187">
        <f t="shared" si="212"/>
        <v>1.3222780948724415E-115</v>
      </c>
    </row>
    <row r="3593" spans="4:6" x14ac:dyDescent="0.25">
      <c r="D3593">
        <f t="shared" si="210"/>
        <v>3590</v>
      </c>
      <c r="E3593" s="187">
        <f t="shared" si="211"/>
        <v>120000</v>
      </c>
      <c r="F3593" s="187">
        <f t="shared" si="212"/>
        <v>1.2243315693263347E-115</v>
      </c>
    </row>
    <row r="3594" spans="4:6" x14ac:dyDescent="0.25">
      <c r="D3594">
        <f t="shared" si="210"/>
        <v>3591</v>
      </c>
      <c r="E3594" s="187">
        <f t="shared" si="211"/>
        <v>120000</v>
      </c>
      <c r="F3594" s="187">
        <f t="shared" si="212"/>
        <v>1.1336403419688284E-115</v>
      </c>
    </row>
    <row r="3595" spans="4:6" x14ac:dyDescent="0.25">
      <c r="D3595">
        <f t="shared" si="210"/>
        <v>3592</v>
      </c>
      <c r="E3595" s="187">
        <f t="shared" si="211"/>
        <v>120000</v>
      </c>
      <c r="F3595" s="187">
        <f t="shared" si="212"/>
        <v>1.0496669833044706E-115</v>
      </c>
    </row>
    <row r="3596" spans="4:6" x14ac:dyDescent="0.25">
      <c r="D3596">
        <f t="shared" si="210"/>
        <v>3593</v>
      </c>
      <c r="E3596" s="187">
        <f t="shared" si="211"/>
        <v>120000</v>
      </c>
      <c r="F3596" s="187">
        <f t="shared" si="212"/>
        <v>9.7191387343006522E-116</v>
      </c>
    </row>
    <row r="3597" spans="4:6" x14ac:dyDescent="0.25">
      <c r="D3597">
        <f t="shared" si="210"/>
        <v>3594</v>
      </c>
      <c r="E3597" s="187">
        <f t="shared" si="211"/>
        <v>120000</v>
      </c>
      <c r="F3597" s="187">
        <f t="shared" si="212"/>
        <v>8.9992025317598627E-116</v>
      </c>
    </row>
    <row r="3598" spans="4:6" x14ac:dyDescent="0.25">
      <c r="D3598">
        <f t="shared" ref="D3598:D3604" si="213">+D3597+1</f>
        <v>3595</v>
      </c>
      <c r="E3598" s="187">
        <f t="shared" si="211"/>
        <v>120000</v>
      </c>
      <c r="F3598" s="187">
        <f t="shared" si="212"/>
        <v>8.332594936814689E-116</v>
      </c>
    </row>
    <row r="3599" spans="4:6" x14ac:dyDescent="0.25">
      <c r="D3599">
        <f t="shared" si="213"/>
        <v>3596</v>
      </c>
      <c r="E3599" s="187">
        <f t="shared" si="211"/>
        <v>120000</v>
      </c>
      <c r="F3599" s="187">
        <f t="shared" si="212"/>
        <v>7.7153656822358218E-116</v>
      </c>
    </row>
    <row r="3600" spans="4:6" x14ac:dyDescent="0.25">
      <c r="D3600">
        <f t="shared" si="213"/>
        <v>3597</v>
      </c>
      <c r="E3600" s="187">
        <f t="shared" si="211"/>
        <v>120000</v>
      </c>
      <c r="F3600" s="187">
        <f t="shared" si="212"/>
        <v>7.143857113181316E-116</v>
      </c>
    </row>
    <row r="3601" spans="4:6" x14ac:dyDescent="0.25">
      <c r="D3601">
        <f t="shared" si="213"/>
        <v>3598</v>
      </c>
      <c r="E3601" s="187">
        <f t="shared" si="211"/>
        <v>120000</v>
      </c>
      <c r="F3601" s="187">
        <f t="shared" si="212"/>
        <v>6.6146825122049211E-116</v>
      </c>
    </row>
    <row r="3602" spans="4:6" x14ac:dyDescent="0.25">
      <c r="D3602">
        <f t="shared" si="213"/>
        <v>3599</v>
      </c>
      <c r="E3602" s="187">
        <f t="shared" si="211"/>
        <v>120000</v>
      </c>
      <c r="F3602" s="187">
        <f t="shared" si="212"/>
        <v>6.1247060298193716E-116</v>
      </c>
    </row>
    <row r="3603" spans="4:6" x14ac:dyDescent="0.25">
      <c r="D3603">
        <f t="shared" si="213"/>
        <v>3600</v>
      </c>
      <c r="E3603" s="187">
        <f t="shared" si="211"/>
        <v>120000</v>
      </c>
      <c r="F3603" s="187">
        <f t="shared" si="212"/>
        <v>5.6710241016846036E-116</v>
      </c>
    </row>
    <row r="3604" spans="4:6" x14ac:dyDescent="0.25">
      <c r="D3604">
        <f t="shared" si="213"/>
        <v>3601</v>
      </c>
      <c r="E3604" s="187">
        <f t="shared" si="211"/>
        <v>120000</v>
      </c>
      <c r="F3604" s="187">
        <f t="shared" si="212"/>
        <v>5.2509482423005581E-116</v>
      </c>
    </row>
    <row r="3605" spans="4:6" x14ac:dyDescent="0.25">
      <c r="D3605">
        <f>+D3604+1</f>
        <v>3602</v>
      </c>
      <c r="E3605" s="187">
        <f t="shared" si="211"/>
        <v>120000</v>
      </c>
      <c r="F3605" s="187">
        <f t="shared" si="212"/>
        <v>4.8619891132412573E-116</v>
      </c>
    </row>
    <row r="3606" spans="4:6" x14ac:dyDescent="0.25">
      <c r="D3606">
        <f t="shared" ref="D3606:D3669" si="214">+D3605+1</f>
        <v>3603</v>
      </c>
      <c r="E3606" s="187">
        <f t="shared" si="211"/>
        <v>120000</v>
      </c>
      <c r="F3606" s="187">
        <f t="shared" si="212"/>
        <v>4.5018417715196821E-116</v>
      </c>
    </row>
    <row r="3607" spans="4:6" x14ac:dyDescent="0.25">
      <c r="D3607">
        <f t="shared" si="214"/>
        <v>3604</v>
      </c>
      <c r="E3607" s="187">
        <f t="shared" si="211"/>
        <v>120000</v>
      </c>
      <c r="F3607" s="187">
        <f t="shared" si="212"/>
        <v>4.168372010666373E-116</v>
      </c>
    </row>
    <row r="3608" spans="4:6" x14ac:dyDescent="0.25">
      <c r="D3608">
        <f t="shared" si="214"/>
        <v>3605</v>
      </c>
      <c r="E3608" s="187">
        <f t="shared" si="211"/>
        <v>120000</v>
      </c>
      <c r="F3608" s="187">
        <f t="shared" si="212"/>
        <v>3.8596037135799749E-116</v>
      </c>
    </row>
    <row r="3609" spans="4:6" x14ac:dyDescent="0.25">
      <c r="D3609">
        <f t="shared" si="214"/>
        <v>3606</v>
      </c>
      <c r="E3609" s="187">
        <f t="shared" si="211"/>
        <v>120000</v>
      </c>
      <c r="F3609" s="187">
        <f t="shared" si="212"/>
        <v>3.5737071422036799E-116</v>
      </c>
    </row>
    <row r="3610" spans="4:6" x14ac:dyDescent="0.25">
      <c r="D3610">
        <f t="shared" si="214"/>
        <v>3607</v>
      </c>
      <c r="E3610" s="187">
        <f t="shared" si="211"/>
        <v>120000</v>
      </c>
      <c r="F3610" s="187">
        <f t="shared" si="212"/>
        <v>3.3089880946330373E-116</v>
      </c>
    </row>
    <row r="3611" spans="4:6" x14ac:dyDescent="0.25">
      <c r="D3611">
        <f t="shared" si="214"/>
        <v>3608</v>
      </c>
      <c r="E3611" s="187">
        <f t="shared" si="211"/>
        <v>120000</v>
      </c>
      <c r="F3611" s="187">
        <f t="shared" si="212"/>
        <v>3.0638778654009603E-116</v>
      </c>
    </row>
    <row r="3612" spans="4:6" x14ac:dyDescent="0.25">
      <c r="D3612">
        <f t="shared" si="214"/>
        <v>3609</v>
      </c>
      <c r="E3612" s="187">
        <f t="shared" si="211"/>
        <v>120000</v>
      </c>
      <c r="F3612" s="187">
        <f t="shared" si="212"/>
        <v>2.8369239494453333E-116</v>
      </c>
    </row>
    <row r="3613" spans="4:6" x14ac:dyDescent="0.25">
      <c r="D3613">
        <f t="shared" si="214"/>
        <v>3610</v>
      </c>
      <c r="E3613" s="187">
        <f t="shared" si="211"/>
        <v>120000</v>
      </c>
      <c r="F3613" s="187">
        <f t="shared" si="212"/>
        <v>2.6267814346716046E-116</v>
      </c>
    </row>
    <row r="3614" spans="4:6" x14ac:dyDescent="0.25">
      <c r="D3614">
        <f t="shared" si="214"/>
        <v>3611</v>
      </c>
      <c r="E3614" s="187">
        <f t="shared" si="211"/>
        <v>120000</v>
      </c>
      <c r="F3614" s="187">
        <f t="shared" si="212"/>
        <v>2.4322050321033374E-116</v>
      </c>
    </row>
    <row r="3615" spans="4:6" x14ac:dyDescent="0.25">
      <c r="D3615">
        <f t="shared" si="214"/>
        <v>3612</v>
      </c>
      <c r="E3615" s="187">
        <f t="shared" si="211"/>
        <v>120000</v>
      </c>
      <c r="F3615" s="187">
        <f t="shared" si="212"/>
        <v>2.252041696391979E-116</v>
      </c>
    </row>
    <row r="3616" spans="4:6" x14ac:dyDescent="0.25">
      <c r="D3616">
        <f t="shared" si="214"/>
        <v>3613</v>
      </c>
      <c r="E3616" s="187">
        <f t="shared" si="211"/>
        <v>120000</v>
      </c>
      <c r="F3616" s="187">
        <f t="shared" si="212"/>
        <v>2.0852237929555362E-116</v>
      </c>
    </row>
    <row r="3617" spans="4:6" x14ac:dyDescent="0.25">
      <c r="D3617">
        <f t="shared" si="214"/>
        <v>3614</v>
      </c>
      <c r="E3617" s="187">
        <f t="shared" si="211"/>
        <v>120000</v>
      </c>
      <c r="F3617" s="187">
        <f t="shared" si="212"/>
        <v>1.930762771255126E-116</v>
      </c>
    </row>
    <row r="3618" spans="4:6" x14ac:dyDescent="0.25">
      <c r="D3618">
        <f t="shared" si="214"/>
        <v>3615</v>
      </c>
      <c r="E3618" s="187">
        <f t="shared" si="211"/>
        <v>120000</v>
      </c>
      <c r="F3618" s="187">
        <f t="shared" si="212"/>
        <v>1.787743306717709E-116</v>
      </c>
    </row>
    <row r="3619" spans="4:6" x14ac:dyDescent="0.25">
      <c r="D3619">
        <f t="shared" si="214"/>
        <v>3616</v>
      </c>
      <c r="E3619" s="187">
        <f t="shared" si="211"/>
        <v>120000</v>
      </c>
      <c r="F3619" s="187">
        <f t="shared" si="212"/>
        <v>1.6553178765904713E-116</v>
      </c>
    </row>
    <row r="3620" spans="4:6" x14ac:dyDescent="0.25">
      <c r="D3620">
        <f t="shared" si="214"/>
        <v>3617</v>
      </c>
      <c r="E3620" s="187">
        <f t="shared" si="211"/>
        <v>120000</v>
      </c>
      <c r="F3620" s="187">
        <f t="shared" si="212"/>
        <v>1.5327017375837696E-116</v>
      </c>
    </row>
    <row r="3621" spans="4:6" x14ac:dyDescent="0.25">
      <c r="D3621">
        <f t="shared" si="214"/>
        <v>3618</v>
      </c>
      <c r="E3621" s="187">
        <f t="shared" si="211"/>
        <v>120000</v>
      </c>
      <c r="F3621" s="187">
        <f t="shared" si="212"/>
        <v>1.4191682755405272E-116</v>
      </c>
    </row>
    <row r="3622" spans="4:6" x14ac:dyDescent="0.25">
      <c r="D3622">
        <f t="shared" si="214"/>
        <v>3619</v>
      </c>
      <c r="E3622" s="187">
        <f t="shared" si="211"/>
        <v>120000</v>
      </c>
      <c r="F3622" s="187">
        <f t="shared" si="212"/>
        <v>1.3140446995745626E-116</v>
      </c>
    </row>
    <row r="3623" spans="4:6" x14ac:dyDescent="0.25">
      <c r="D3623">
        <f>+D3622+1</f>
        <v>3620</v>
      </c>
      <c r="E3623" s="187">
        <f t="shared" si="211"/>
        <v>120000</v>
      </c>
      <c r="F3623" s="187">
        <f t="shared" si="212"/>
        <v>1.2167080551616317E-116</v>
      </c>
    </row>
    <row r="3624" spans="4:6" x14ac:dyDescent="0.25">
      <c r="D3624">
        <f t="shared" si="214"/>
        <v>3621</v>
      </c>
      <c r="E3624" s="187">
        <f t="shared" si="211"/>
        <v>120000</v>
      </c>
      <c r="F3624" s="187">
        <f t="shared" si="212"/>
        <v>1.1265815325570664E-116</v>
      </c>
    </row>
    <row r="3625" spans="4:6" x14ac:dyDescent="0.25">
      <c r="D3625">
        <f t="shared" si="214"/>
        <v>3622</v>
      </c>
      <c r="E3625" s="187">
        <f t="shared" si="211"/>
        <v>120000</v>
      </c>
      <c r="F3625" s="187">
        <f t="shared" si="212"/>
        <v>1.0431310486639503E-116</v>
      </c>
    </row>
    <row r="3626" spans="4:6" x14ac:dyDescent="0.25">
      <c r="D3626">
        <f t="shared" si="214"/>
        <v>3623</v>
      </c>
      <c r="E3626" s="187">
        <f t="shared" si="211"/>
        <v>120000</v>
      </c>
      <c r="F3626" s="187">
        <f t="shared" si="212"/>
        <v>9.6586208209625024E-117</v>
      </c>
    </row>
    <row r="3627" spans="4:6" x14ac:dyDescent="0.25">
      <c r="D3627">
        <f t="shared" si="214"/>
        <v>3624</v>
      </c>
      <c r="E3627" s="187">
        <f t="shared" si="211"/>
        <v>120000</v>
      </c>
      <c r="F3627" s="187">
        <f t="shared" si="212"/>
        <v>8.9431674268171308E-117</v>
      </c>
    </row>
    <row r="3628" spans="4:6" x14ac:dyDescent="0.25">
      <c r="D3628">
        <f t="shared" si="214"/>
        <v>3625</v>
      </c>
      <c r="E3628" s="187">
        <f t="shared" si="211"/>
        <v>120000</v>
      </c>
      <c r="F3628" s="187">
        <f t="shared" si="212"/>
        <v>8.2807105803862317E-117</v>
      </c>
    </row>
    <row r="3629" spans="4:6" x14ac:dyDescent="0.25">
      <c r="D3629">
        <f t="shared" si="214"/>
        <v>3626</v>
      </c>
      <c r="E3629" s="187">
        <f t="shared" si="211"/>
        <v>120000</v>
      </c>
      <c r="F3629" s="187">
        <f t="shared" si="212"/>
        <v>7.6673246114687345E-117</v>
      </c>
    </row>
    <row r="3630" spans="4:6" x14ac:dyDescent="0.25">
      <c r="D3630">
        <f t="shared" si="214"/>
        <v>3627</v>
      </c>
      <c r="E3630" s="187">
        <f t="shared" si="211"/>
        <v>120000</v>
      </c>
      <c r="F3630" s="187">
        <f t="shared" si="212"/>
        <v>7.0993746402488284E-117</v>
      </c>
    </row>
    <row r="3631" spans="4:6" x14ac:dyDescent="0.25">
      <c r="D3631">
        <f t="shared" si="214"/>
        <v>3628</v>
      </c>
      <c r="E3631" s="187">
        <f t="shared" si="211"/>
        <v>120000</v>
      </c>
      <c r="F3631" s="187">
        <f t="shared" si="212"/>
        <v>6.5734950372674303E-117</v>
      </c>
    </row>
    <row r="3632" spans="4:6" x14ac:dyDescent="0.25">
      <c r="D3632">
        <f t="shared" si="214"/>
        <v>3629</v>
      </c>
      <c r="E3632" s="187">
        <f t="shared" si="211"/>
        <v>120000</v>
      </c>
      <c r="F3632" s="187">
        <f t="shared" si="212"/>
        <v>6.086569478951326E-117</v>
      </c>
    </row>
    <row r="3633" spans="4:6" x14ac:dyDescent="0.25">
      <c r="D3633">
        <f t="shared" si="214"/>
        <v>3630</v>
      </c>
      <c r="E3633" s="187">
        <f t="shared" si="211"/>
        <v>120000</v>
      </c>
      <c r="F3633" s="187">
        <f t="shared" si="212"/>
        <v>5.6357124805104864E-117</v>
      </c>
    </row>
    <row r="3634" spans="4:6" x14ac:dyDescent="0.25">
      <c r="D3634">
        <f t="shared" si="214"/>
        <v>3631</v>
      </c>
      <c r="E3634" s="187">
        <f t="shared" si="211"/>
        <v>120000</v>
      </c>
      <c r="F3634" s="187">
        <f t="shared" si="212"/>
        <v>5.2182522967689681E-117</v>
      </c>
    </row>
    <row r="3635" spans="4:6" x14ac:dyDescent="0.25">
      <c r="D3635">
        <f t="shared" si="214"/>
        <v>3632</v>
      </c>
      <c r="E3635" s="187">
        <f t="shared" si="211"/>
        <v>120000</v>
      </c>
      <c r="F3635" s="187">
        <f t="shared" si="212"/>
        <v>4.831715089600897E-117</v>
      </c>
    </row>
    <row r="3636" spans="4:6" x14ac:dyDescent="0.25">
      <c r="D3636">
        <f t="shared" si="214"/>
        <v>3633</v>
      </c>
      <c r="E3636" s="187">
        <f t="shared" si="211"/>
        <v>120000</v>
      </c>
      <c r="F3636" s="187">
        <f t="shared" si="212"/>
        <v>4.4738102681489773E-117</v>
      </c>
    </row>
    <row r="3637" spans="4:6" x14ac:dyDescent="0.25">
      <c r="D3637">
        <f t="shared" si="214"/>
        <v>3634</v>
      </c>
      <c r="E3637" s="187">
        <f t="shared" si="211"/>
        <v>120000</v>
      </c>
      <c r="F3637" s="187">
        <f t="shared" si="212"/>
        <v>4.1424169149527573E-117</v>
      </c>
    </row>
    <row r="3638" spans="4:6" x14ac:dyDescent="0.25">
      <c r="D3638">
        <f t="shared" si="214"/>
        <v>3635</v>
      </c>
      <c r="E3638" s="187">
        <f t="shared" si="211"/>
        <v>120000</v>
      </c>
      <c r="F3638" s="187">
        <f t="shared" si="212"/>
        <v>3.8355712175488486E-117</v>
      </c>
    </row>
    <row r="3639" spans="4:6" x14ac:dyDescent="0.25">
      <c r="D3639">
        <f t="shared" si="214"/>
        <v>3636</v>
      </c>
      <c r="E3639" s="187">
        <f t="shared" si="211"/>
        <v>120000</v>
      </c>
      <c r="F3639" s="187">
        <f t="shared" si="212"/>
        <v>3.5514548310637486E-117</v>
      </c>
    </row>
    <row r="3640" spans="4:6" x14ac:dyDescent="0.25">
      <c r="D3640">
        <f t="shared" si="214"/>
        <v>3637</v>
      </c>
      <c r="E3640" s="187">
        <f t="shared" si="211"/>
        <v>120000</v>
      </c>
      <c r="F3640" s="187">
        <f t="shared" si="212"/>
        <v>3.2883841028368047E-117</v>
      </c>
    </row>
    <row r="3641" spans="4:6" x14ac:dyDescent="0.25">
      <c r="D3641">
        <f>+D3640+1</f>
        <v>3638</v>
      </c>
      <c r="E3641" s="187">
        <f t="shared" si="211"/>
        <v>120000</v>
      </c>
      <c r="F3641" s="187">
        <f t="shared" si="212"/>
        <v>3.0448000952192634E-117</v>
      </c>
    </row>
    <row r="3642" spans="4:6" x14ac:dyDescent="0.25">
      <c r="D3642">
        <f t="shared" si="214"/>
        <v>3639</v>
      </c>
      <c r="E3642" s="187">
        <f t="shared" si="211"/>
        <v>120000</v>
      </c>
      <c r="F3642" s="187">
        <f t="shared" si="212"/>
        <v>2.8192593474252434E-117</v>
      </c>
    </row>
    <row r="3643" spans="4:6" x14ac:dyDescent="0.25">
      <c r="D3643">
        <f t="shared" si="214"/>
        <v>3640</v>
      </c>
      <c r="E3643" s="187">
        <f t="shared" si="211"/>
        <v>120000</v>
      </c>
      <c r="F3643" s="187">
        <f t="shared" si="212"/>
        <v>2.6104253216900403E-117</v>
      </c>
    </row>
    <row r="3644" spans="4:6" x14ac:dyDescent="0.25">
      <c r="D3644">
        <f t="shared" si="214"/>
        <v>3641</v>
      </c>
      <c r="E3644" s="187">
        <f t="shared" si="211"/>
        <v>120000</v>
      </c>
      <c r="F3644" s="187">
        <f t="shared" si="212"/>
        <v>2.4170604830463333E-117</v>
      </c>
    </row>
    <row r="3645" spans="4:6" x14ac:dyDescent="0.25">
      <c r="D3645">
        <f t="shared" si="214"/>
        <v>3642</v>
      </c>
      <c r="E3645" s="187">
        <f t="shared" si="211"/>
        <v>120000</v>
      </c>
      <c r="F3645" s="187">
        <f t="shared" si="212"/>
        <v>2.238018965783642E-117</v>
      </c>
    </row>
    <row r="3646" spans="4:6" x14ac:dyDescent="0.25">
      <c r="D3646">
        <f t="shared" si="214"/>
        <v>3643</v>
      </c>
      <c r="E3646" s="187">
        <f t="shared" si="211"/>
        <v>120000</v>
      </c>
      <c r="F3646" s="187">
        <f t="shared" si="212"/>
        <v>2.072239783133002E-117</v>
      </c>
    </row>
    <row r="3647" spans="4:6" x14ac:dyDescent="0.25">
      <c r="D3647">
        <f t="shared" si="214"/>
        <v>3644</v>
      </c>
      <c r="E3647" s="187">
        <f t="shared" si="211"/>
        <v>120000</v>
      </c>
      <c r="F3647" s="187">
        <f t="shared" si="212"/>
        <v>1.9187405399379648E-117</v>
      </c>
    </row>
    <row r="3648" spans="4:6" x14ac:dyDescent="0.25">
      <c r="D3648">
        <f t="shared" si="214"/>
        <v>3645</v>
      </c>
      <c r="E3648" s="187">
        <f t="shared" si="211"/>
        <v>120000</v>
      </c>
      <c r="F3648" s="187">
        <f t="shared" si="212"/>
        <v>1.7766116110536709E-117</v>
      </c>
    </row>
    <row r="3649" spans="4:6" x14ac:dyDescent="0.25">
      <c r="D3649">
        <f t="shared" si="214"/>
        <v>3646</v>
      </c>
      <c r="E3649" s="187">
        <f t="shared" si="211"/>
        <v>120000</v>
      </c>
      <c r="F3649" s="187">
        <f t="shared" si="212"/>
        <v>1.6450107509756208E-117</v>
      </c>
    </row>
    <row r="3650" spans="4:6" x14ac:dyDescent="0.25">
      <c r="D3650">
        <f t="shared" si="214"/>
        <v>3647</v>
      </c>
      <c r="E3650" s="187">
        <f t="shared" si="211"/>
        <v>120000</v>
      </c>
      <c r="F3650" s="187">
        <f t="shared" si="212"/>
        <v>1.5231581027552042E-117</v>
      </c>
    </row>
    <row r="3651" spans="4:6" x14ac:dyDescent="0.25">
      <c r="D3651">
        <f t="shared" si="214"/>
        <v>3648</v>
      </c>
      <c r="E3651" s="187">
        <f t="shared" si="211"/>
        <v>120000</v>
      </c>
      <c r="F3651" s="187">
        <f t="shared" si="212"/>
        <v>1.4103315766251892E-117</v>
      </c>
    </row>
    <row r="3652" spans="4:6" x14ac:dyDescent="0.25">
      <c r="D3652">
        <f t="shared" si="214"/>
        <v>3649</v>
      </c>
      <c r="E3652" s="187">
        <f t="shared" si="211"/>
        <v>120000</v>
      </c>
      <c r="F3652" s="187">
        <f t="shared" si="212"/>
        <v>1.3058625709492492E-117</v>
      </c>
    </row>
    <row r="3653" spans="4:6" x14ac:dyDescent="0.25">
      <c r="D3653">
        <f t="shared" si="214"/>
        <v>3650</v>
      </c>
      <c r="E3653" s="187">
        <f t="shared" si="211"/>
        <v>120000</v>
      </c>
      <c r="F3653" s="187">
        <f t="shared" si="212"/>
        <v>1.2091320101381936E-117</v>
      </c>
    </row>
    <row r="3654" spans="4:6" x14ac:dyDescent="0.25">
      <c r="D3654">
        <f t="shared" si="214"/>
        <v>3651</v>
      </c>
      <c r="E3654" s="187">
        <f t="shared" ref="E3654:E3717" si="215">+E3653</f>
        <v>120000</v>
      </c>
      <c r="F3654" s="187">
        <f t="shared" ref="F3654:F3717" si="216">E3654/(1+$B$5)^D3654</f>
        <v>1.1195666760538828E-117</v>
      </c>
    </row>
    <row r="3655" spans="4:6" x14ac:dyDescent="0.25">
      <c r="D3655">
        <f t="shared" si="214"/>
        <v>3652</v>
      </c>
      <c r="E3655" s="187">
        <f t="shared" si="215"/>
        <v>120000</v>
      </c>
      <c r="F3655" s="187">
        <f t="shared" si="216"/>
        <v>1.0366358111610025E-117</v>
      </c>
    </row>
    <row r="3656" spans="4:6" x14ac:dyDescent="0.25">
      <c r="D3656">
        <f t="shared" si="214"/>
        <v>3653</v>
      </c>
      <c r="E3656" s="187">
        <f t="shared" si="215"/>
        <v>120000</v>
      </c>
      <c r="F3656" s="187">
        <f t="shared" si="216"/>
        <v>9.5984797329722467E-118</v>
      </c>
    </row>
    <row r="3657" spans="4:6" x14ac:dyDescent="0.25">
      <c r="D3657">
        <f t="shared" si="214"/>
        <v>3654</v>
      </c>
      <c r="E3657" s="187">
        <f t="shared" si="215"/>
        <v>120000</v>
      </c>
      <c r="F3657" s="187">
        <f t="shared" si="216"/>
        <v>8.8874812342335596E-118</v>
      </c>
    </row>
    <row r="3658" spans="4:6" x14ac:dyDescent="0.25">
      <c r="D3658">
        <f t="shared" si="214"/>
        <v>3655</v>
      </c>
      <c r="E3658" s="187">
        <f t="shared" si="215"/>
        <v>120000</v>
      </c>
      <c r="F3658" s="187">
        <f t="shared" si="216"/>
        <v>8.229149290957E-118</v>
      </c>
    </row>
    <row r="3659" spans="4:6" x14ac:dyDescent="0.25">
      <c r="D3659">
        <f>+D3658+1</f>
        <v>3656</v>
      </c>
      <c r="E3659" s="187">
        <f t="shared" si="215"/>
        <v>120000</v>
      </c>
      <c r="F3659" s="187">
        <f t="shared" si="216"/>
        <v>7.6195826768120369E-118</v>
      </c>
    </row>
    <row r="3660" spans="4:6" x14ac:dyDescent="0.25">
      <c r="D3660">
        <f t="shared" si="214"/>
        <v>3657</v>
      </c>
      <c r="E3660" s="187">
        <f t="shared" si="215"/>
        <v>120000</v>
      </c>
      <c r="F3660" s="187">
        <f t="shared" si="216"/>
        <v>7.0551691451963291E-118</v>
      </c>
    </row>
    <row r="3661" spans="4:6" x14ac:dyDescent="0.25">
      <c r="D3661">
        <f t="shared" si="214"/>
        <v>3658</v>
      </c>
      <c r="E3661" s="187">
        <f t="shared" si="215"/>
        <v>120000</v>
      </c>
      <c r="F3661" s="187">
        <f t="shared" si="216"/>
        <v>6.5325640233299347E-118</v>
      </c>
    </row>
    <row r="3662" spans="4:6" x14ac:dyDescent="0.25">
      <c r="D3662">
        <f t="shared" si="214"/>
        <v>3659</v>
      </c>
      <c r="E3662" s="187">
        <f t="shared" si="215"/>
        <v>120000</v>
      </c>
      <c r="F3662" s="187">
        <f t="shared" si="216"/>
        <v>6.0486703919721616E-118</v>
      </c>
    </row>
    <row r="3663" spans="4:6" x14ac:dyDescent="0.25">
      <c r="D3663">
        <f t="shared" si="214"/>
        <v>3660</v>
      </c>
      <c r="E3663" s="187">
        <f t="shared" si="215"/>
        <v>120000</v>
      </c>
      <c r="F3663" s="187">
        <f t="shared" si="216"/>
        <v>5.6006207333075569E-118</v>
      </c>
    </row>
    <row r="3664" spans="4:6" x14ac:dyDescent="0.25">
      <c r="D3664">
        <f t="shared" si="214"/>
        <v>3661</v>
      </c>
      <c r="E3664" s="187">
        <f t="shared" si="215"/>
        <v>120000</v>
      </c>
      <c r="F3664" s="187">
        <f t="shared" si="216"/>
        <v>5.1857599382477391E-118</v>
      </c>
    </row>
    <row r="3665" spans="4:6" x14ac:dyDescent="0.25">
      <c r="D3665">
        <f t="shared" si="214"/>
        <v>3662</v>
      </c>
      <c r="E3665" s="187">
        <f t="shared" si="215"/>
        <v>120000</v>
      </c>
      <c r="F3665" s="187">
        <f t="shared" si="216"/>
        <v>4.8016295724516081E-118</v>
      </c>
    </row>
    <row r="3666" spans="4:6" x14ac:dyDescent="0.25">
      <c r="D3666">
        <f t="shared" si="214"/>
        <v>3663</v>
      </c>
      <c r="E3666" s="187">
        <f t="shared" si="215"/>
        <v>120000</v>
      </c>
      <c r="F3666" s="187">
        <f t="shared" si="216"/>
        <v>4.4459533078255629E-118</v>
      </c>
    </row>
    <row r="3667" spans="4:6" x14ac:dyDescent="0.25">
      <c r="D3667">
        <f t="shared" si="214"/>
        <v>3664</v>
      </c>
      <c r="E3667" s="187">
        <f t="shared" si="215"/>
        <v>120000</v>
      </c>
      <c r="F3667" s="187">
        <f t="shared" si="216"/>
        <v>4.1166234331718181E-118</v>
      </c>
    </row>
    <row r="3668" spans="4:6" x14ac:dyDescent="0.25">
      <c r="D3668">
        <f t="shared" si="214"/>
        <v>3665</v>
      </c>
      <c r="E3668" s="187">
        <f t="shared" si="215"/>
        <v>120000</v>
      </c>
      <c r="F3668" s="187">
        <f t="shared" si="216"/>
        <v>3.8116883640479791E-118</v>
      </c>
    </row>
    <row r="3669" spans="4:6" x14ac:dyDescent="0.25">
      <c r="D3669">
        <f t="shared" si="214"/>
        <v>3666</v>
      </c>
      <c r="E3669" s="187">
        <f t="shared" si="215"/>
        <v>120000</v>
      </c>
      <c r="F3669" s="187">
        <f t="shared" si="216"/>
        <v>3.5293410778222024E-118</v>
      </c>
    </row>
    <row r="3670" spans="4:6" x14ac:dyDescent="0.25">
      <c r="D3670">
        <f t="shared" ref="D3670:D3676" si="217">+D3669+1</f>
        <v>3667</v>
      </c>
      <c r="E3670" s="187">
        <f t="shared" si="215"/>
        <v>120000</v>
      </c>
      <c r="F3670" s="187">
        <f t="shared" si="216"/>
        <v>3.2679084053909278E-118</v>
      </c>
    </row>
    <row r="3671" spans="4:6" x14ac:dyDescent="0.25">
      <c r="D3671">
        <f t="shared" si="217"/>
        <v>3668</v>
      </c>
      <c r="E3671" s="187">
        <f t="shared" si="215"/>
        <v>120000</v>
      </c>
      <c r="F3671" s="187">
        <f t="shared" si="216"/>
        <v>3.0258411161027112E-118</v>
      </c>
    </row>
    <row r="3672" spans="4:6" x14ac:dyDescent="0.25">
      <c r="D3672">
        <f t="shared" si="217"/>
        <v>3669</v>
      </c>
      <c r="E3672" s="187">
        <f t="shared" si="215"/>
        <v>120000</v>
      </c>
      <c r="F3672" s="187">
        <f t="shared" si="216"/>
        <v>2.8017047371321399E-118</v>
      </c>
    </row>
    <row r="3673" spans="4:6" x14ac:dyDescent="0.25">
      <c r="D3673">
        <f t="shared" si="217"/>
        <v>3670</v>
      </c>
      <c r="E3673" s="187">
        <f t="shared" si="215"/>
        <v>120000</v>
      </c>
      <c r="F3673" s="187">
        <f t="shared" si="216"/>
        <v>2.5941710529001297E-118</v>
      </c>
    </row>
    <row r="3674" spans="4:6" x14ac:dyDescent="0.25">
      <c r="D3674">
        <f t="shared" si="217"/>
        <v>3671</v>
      </c>
      <c r="E3674" s="187">
        <f t="shared" si="215"/>
        <v>120000</v>
      </c>
      <c r="F3674" s="187">
        <f t="shared" si="216"/>
        <v>2.4020102341667862E-118</v>
      </c>
    </row>
    <row r="3675" spans="4:6" x14ac:dyDescent="0.25">
      <c r="D3675">
        <f t="shared" si="217"/>
        <v>3672</v>
      </c>
      <c r="E3675" s="187">
        <f t="shared" si="215"/>
        <v>120000</v>
      </c>
      <c r="F3675" s="187">
        <f t="shared" si="216"/>
        <v>2.2240835501544316E-118</v>
      </c>
    </row>
    <row r="3676" spans="4:6" x14ac:dyDescent="0.25">
      <c r="D3676">
        <f t="shared" si="217"/>
        <v>3673</v>
      </c>
      <c r="E3676" s="187">
        <f t="shared" si="215"/>
        <v>120000</v>
      </c>
      <c r="F3676" s="187">
        <f t="shared" si="216"/>
        <v>2.0593366205133625E-118</v>
      </c>
    </row>
    <row r="3677" spans="4:6" x14ac:dyDescent="0.25">
      <c r="D3677">
        <f>+D3676+1</f>
        <v>3674</v>
      </c>
      <c r="E3677" s="187">
        <f t="shared" si="215"/>
        <v>120000</v>
      </c>
      <c r="F3677" s="187">
        <f t="shared" si="216"/>
        <v>1.9067931671420024E-118</v>
      </c>
    </row>
    <row r="3678" spans="4:6" x14ac:dyDescent="0.25">
      <c r="D3678">
        <f t="shared" ref="D3678:D3741" si="218">+D3677+1</f>
        <v>3675</v>
      </c>
      <c r="E3678" s="187">
        <f t="shared" si="215"/>
        <v>120000</v>
      </c>
      <c r="F3678" s="187">
        <f t="shared" si="216"/>
        <v>1.7655492288351877E-118</v>
      </c>
    </row>
    <row r="3679" spans="4:6" x14ac:dyDescent="0.25">
      <c r="D3679">
        <f t="shared" si="218"/>
        <v>3676</v>
      </c>
      <c r="E3679" s="187">
        <f t="shared" si="215"/>
        <v>120000</v>
      </c>
      <c r="F3679" s="187">
        <f t="shared" si="216"/>
        <v>1.6347678044770251E-118</v>
      </c>
    </row>
    <row r="3680" spans="4:6" x14ac:dyDescent="0.25">
      <c r="D3680">
        <f t="shared" si="218"/>
        <v>3677</v>
      </c>
      <c r="E3680" s="187">
        <f t="shared" si="215"/>
        <v>120000</v>
      </c>
      <c r="F3680" s="187">
        <f t="shared" si="216"/>
        <v>1.5136738930342826E-118</v>
      </c>
    </row>
    <row r="3681" spans="4:6" x14ac:dyDescent="0.25">
      <c r="D3681">
        <f t="shared" si="218"/>
        <v>3678</v>
      </c>
      <c r="E3681" s="187">
        <f t="shared" si="215"/>
        <v>120000</v>
      </c>
      <c r="F3681" s="187">
        <f t="shared" si="216"/>
        <v>1.4015499009576689E-118</v>
      </c>
    </row>
    <row r="3682" spans="4:6" x14ac:dyDescent="0.25">
      <c r="D3682">
        <f t="shared" si="218"/>
        <v>3679</v>
      </c>
      <c r="E3682" s="187">
        <f t="shared" si="215"/>
        <v>120000</v>
      </c>
      <c r="F3682" s="187">
        <f t="shared" si="216"/>
        <v>1.2977313897756194E-118</v>
      </c>
    </row>
    <row r="3683" spans="4:6" x14ac:dyDescent="0.25">
      <c r="D3683">
        <f t="shared" si="218"/>
        <v>3680</v>
      </c>
      <c r="E3683" s="187">
        <f t="shared" si="215"/>
        <v>120000</v>
      </c>
      <c r="F3683" s="187">
        <f t="shared" si="216"/>
        <v>1.2016031386811285E-118</v>
      </c>
    </row>
    <row r="3684" spans="4:6" x14ac:dyDescent="0.25">
      <c r="D3684">
        <f t="shared" si="218"/>
        <v>3681</v>
      </c>
      <c r="E3684" s="187">
        <f t="shared" si="215"/>
        <v>120000</v>
      </c>
      <c r="F3684" s="187">
        <f t="shared" si="216"/>
        <v>1.1125954987788231E-118</v>
      </c>
    </row>
    <row r="3685" spans="4:6" x14ac:dyDescent="0.25">
      <c r="D3685">
        <f t="shared" si="218"/>
        <v>3682</v>
      </c>
      <c r="E3685" s="187">
        <f t="shared" si="215"/>
        <v>120000</v>
      </c>
      <c r="F3685" s="187">
        <f t="shared" si="216"/>
        <v>1.030181017387799E-118</v>
      </c>
    </row>
    <row r="3686" spans="4:6" x14ac:dyDescent="0.25">
      <c r="D3686">
        <f t="shared" si="218"/>
        <v>3683</v>
      </c>
      <c r="E3686" s="187">
        <f t="shared" si="215"/>
        <v>120000</v>
      </c>
      <c r="F3686" s="187">
        <f t="shared" si="216"/>
        <v>9.5387131239611007E-119</v>
      </c>
    </row>
    <row r="3687" spans="4:6" x14ac:dyDescent="0.25">
      <c r="D3687">
        <f t="shared" si="218"/>
        <v>3684</v>
      </c>
      <c r="E3687" s="187">
        <f t="shared" si="215"/>
        <v>120000</v>
      </c>
      <c r="F3687" s="187">
        <f t="shared" si="216"/>
        <v>8.8321417814454625E-119</v>
      </c>
    </row>
    <row r="3688" spans="4:6" x14ac:dyDescent="0.25">
      <c r="D3688">
        <f t="shared" si="218"/>
        <v>3685</v>
      </c>
      <c r="E3688" s="187">
        <f t="shared" si="215"/>
        <v>120000</v>
      </c>
      <c r="F3688" s="187">
        <f t="shared" si="216"/>
        <v>8.1779090568939474E-119</v>
      </c>
    </row>
    <row r="3689" spans="4:6" x14ac:dyDescent="0.25">
      <c r="D3689">
        <f t="shared" si="218"/>
        <v>3686</v>
      </c>
      <c r="E3689" s="187">
        <f t="shared" si="215"/>
        <v>120000</v>
      </c>
      <c r="F3689" s="187">
        <f t="shared" si="216"/>
        <v>7.5721380156425433E-119</v>
      </c>
    </row>
    <row r="3690" spans="4:6" x14ac:dyDescent="0.25">
      <c r="D3690">
        <f t="shared" si="218"/>
        <v>3687</v>
      </c>
      <c r="E3690" s="187">
        <f t="shared" si="215"/>
        <v>120000</v>
      </c>
      <c r="F3690" s="187">
        <f t="shared" si="216"/>
        <v>7.0112389033727244E-119</v>
      </c>
    </row>
    <row r="3691" spans="4:6" x14ac:dyDescent="0.25">
      <c r="D3691">
        <f t="shared" si="218"/>
        <v>3688</v>
      </c>
      <c r="E3691" s="187">
        <f t="shared" si="215"/>
        <v>120000</v>
      </c>
      <c r="F3691" s="187">
        <f t="shared" si="216"/>
        <v>6.4918878734932637E-119</v>
      </c>
    </row>
    <row r="3692" spans="4:6" x14ac:dyDescent="0.25">
      <c r="D3692">
        <f t="shared" si="218"/>
        <v>3689</v>
      </c>
      <c r="E3692" s="187">
        <f t="shared" si="215"/>
        <v>120000</v>
      </c>
      <c r="F3692" s="187">
        <f t="shared" si="216"/>
        <v>6.0110072902715404E-119</v>
      </c>
    </row>
    <row r="3693" spans="4:6" x14ac:dyDescent="0.25">
      <c r="D3693">
        <f t="shared" si="218"/>
        <v>3690</v>
      </c>
      <c r="E3693" s="187">
        <f t="shared" si="215"/>
        <v>120000</v>
      </c>
      <c r="F3693" s="187">
        <f t="shared" si="216"/>
        <v>5.5657474909921672E-119</v>
      </c>
    </row>
    <row r="3694" spans="4:6" x14ac:dyDescent="0.25">
      <c r="D3694">
        <f t="shared" si="218"/>
        <v>3691</v>
      </c>
      <c r="E3694" s="187">
        <f t="shared" si="215"/>
        <v>120000</v>
      </c>
      <c r="F3694" s="187">
        <f t="shared" si="216"/>
        <v>5.1534698990668213E-119</v>
      </c>
    </row>
    <row r="3695" spans="4:6" x14ac:dyDescent="0.25">
      <c r="D3695">
        <f>+D3694+1</f>
        <v>3692</v>
      </c>
      <c r="E3695" s="187">
        <f t="shared" si="215"/>
        <v>120000</v>
      </c>
      <c r="F3695" s="187">
        <f t="shared" si="216"/>
        <v>4.7717313880248336E-119</v>
      </c>
    </row>
    <row r="3696" spans="4:6" x14ac:dyDescent="0.25">
      <c r="D3696">
        <f t="shared" si="218"/>
        <v>3693</v>
      </c>
      <c r="E3696" s="187">
        <f t="shared" si="215"/>
        <v>120000</v>
      </c>
      <c r="F3696" s="187">
        <f t="shared" si="216"/>
        <v>4.4182698037266983E-119</v>
      </c>
    </row>
    <row r="3697" spans="4:6" x14ac:dyDescent="0.25">
      <c r="D3697">
        <f t="shared" si="218"/>
        <v>3694</v>
      </c>
      <c r="E3697" s="187">
        <f t="shared" si="215"/>
        <v>120000</v>
      </c>
      <c r="F3697" s="187">
        <f t="shared" si="216"/>
        <v>4.0909905590062004E-119</v>
      </c>
    </row>
    <row r="3698" spans="4:6" x14ac:dyDescent="0.25">
      <c r="D3698">
        <f t="shared" si="218"/>
        <v>3695</v>
      </c>
      <c r="E3698" s="187">
        <f t="shared" si="215"/>
        <v>120000</v>
      </c>
      <c r="F3698" s="187">
        <f t="shared" si="216"/>
        <v>3.7879542213020376E-119</v>
      </c>
    </row>
    <row r="3699" spans="4:6" x14ac:dyDescent="0.25">
      <c r="D3699">
        <f t="shared" si="218"/>
        <v>3696</v>
      </c>
      <c r="E3699" s="187">
        <f t="shared" si="215"/>
        <v>120000</v>
      </c>
      <c r="F3699" s="187">
        <f t="shared" si="216"/>
        <v>3.5073650197241092E-119</v>
      </c>
    </row>
    <row r="3700" spans="4:6" x14ac:dyDescent="0.25">
      <c r="D3700">
        <f t="shared" si="218"/>
        <v>3697</v>
      </c>
      <c r="E3700" s="187">
        <f t="shared" si="215"/>
        <v>120000</v>
      </c>
      <c r="F3700" s="187">
        <f t="shared" si="216"/>
        <v>3.2475602034482489E-119</v>
      </c>
    </row>
    <row r="3701" spans="4:6" x14ac:dyDescent="0.25">
      <c r="D3701">
        <f t="shared" si="218"/>
        <v>3698</v>
      </c>
      <c r="E3701" s="187">
        <f t="shared" si="215"/>
        <v>120000</v>
      </c>
      <c r="F3701" s="187">
        <f t="shared" si="216"/>
        <v>3.0070001883780084E-119</v>
      </c>
    </row>
    <row r="3702" spans="4:6" x14ac:dyDescent="0.25">
      <c r="D3702">
        <f t="shared" si="218"/>
        <v>3699</v>
      </c>
      <c r="E3702" s="187">
        <f t="shared" si="215"/>
        <v>120000</v>
      </c>
      <c r="F3702" s="187">
        <f t="shared" si="216"/>
        <v>2.7842594336833404E-119</v>
      </c>
    </row>
    <row r="3703" spans="4:6" x14ac:dyDescent="0.25">
      <c r="D3703">
        <f t="shared" si="218"/>
        <v>3700</v>
      </c>
      <c r="E3703" s="187">
        <f t="shared" si="215"/>
        <v>120000</v>
      </c>
      <c r="F3703" s="187">
        <f t="shared" si="216"/>
        <v>2.5780179941512413E-119</v>
      </c>
    </row>
    <row r="3704" spans="4:6" x14ac:dyDescent="0.25">
      <c r="D3704">
        <f t="shared" si="218"/>
        <v>3701</v>
      </c>
      <c r="E3704" s="187">
        <f t="shared" si="215"/>
        <v>120000</v>
      </c>
      <c r="F3704" s="187">
        <f t="shared" si="216"/>
        <v>2.3870536982881868E-119</v>
      </c>
    </row>
    <row r="3705" spans="4:6" x14ac:dyDescent="0.25">
      <c r="D3705">
        <f t="shared" si="218"/>
        <v>3702</v>
      </c>
      <c r="E3705" s="187">
        <f t="shared" si="215"/>
        <v>120000</v>
      </c>
      <c r="F3705" s="187">
        <f t="shared" si="216"/>
        <v>2.2102349058223947E-119</v>
      </c>
    </row>
    <row r="3706" spans="4:6" x14ac:dyDescent="0.25">
      <c r="D3706">
        <f t="shared" si="218"/>
        <v>3703</v>
      </c>
      <c r="E3706" s="187">
        <f t="shared" si="215"/>
        <v>120000</v>
      </c>
      <c r="F3706" s="187">
        <f t="shared" si="216"/>
        <v>2.0465138016874021E-119</v>
      </c>
    </row>
    <row r="3707" spans="4:6" x14ac:dyDescent="0.25">
      <c r="D3707">
        <f t="shared" si="218"/>
        <v>3704</v>
      </c>
      <c r="E3707" s="187">
        <f t="shared" si="215"/>
        <v>120000</v>
      </c>
      <c r="F3707" s="187">
        <f t="shared" si="216"/>
        <v>1.8949201867475948E-119</v>
      </c>
    </row>
    <row r="3708" spans="4:6" x14ac:dyDescent="0.25">
      <c r="D3708">
        <f t="shared" si="218"/>
        <v>3705</v>
      </c>
      <c r="E3708" s="187">
        <f t="shared" si="215"/>
        <v>120000</v>
      </c>
      <c r="F3708" s="187">
        <f t="shared" si="216"/>
        <v>1.754555728469995E-119</v>
      </c>
    </row>
    <row r="3709" spans="4:6" x14ac:dyDescent="0.25">
      <c r="D3709">
        <f t="shared" si="218"/>
        <v>3706</v>
      </c>
      <c r="E3709" s="187">
        <f t="shared" si="215"/>
        <v>120000</v>
      </c>
      <c r="F3709" s="187">
        <f t="shared" si="216"/>
        <v>1.6245886374722173E-119</v>
      </c>
    </row>
    <row r="3710" spans="4:6" x14ac:dyDescent="0.25">
      <c r="D3710">
        <f t="shared" si="218"/>
        <v>3707</v>
      </c>
      <c r="E3710" s="187">
        <f t="shared" si="215"/>
        <v>120000</v>
      </c>
      <c r="F3710" s="187">
        <f t="shared" si="216"/>
        <v>1.5042487384002016E-119</v>
      </c>
    </row>
    <row r="3711" spans="4:6" x14ac:dyDescent="0.25">
      <c r="D3711">
        <f t="shared" si="218"/>
        <v>3708</v>
      </c>
      <c r="E3711" s="187">
        <f t="shared" si="215"/>
        <v>120000</v>
      </c>
      <c r="F3711" s="187">
        <f t="shared" si="216"/>
        <v>1.3928229059261124E-119</v>
      </c>
    </row>
    <row r="3712" spans="4:6" x14ac:dyDescent="0.25">
      <c r="D3712">
        <f t="shared" si="218"/>
        <v>3709</v>
      </c>
      <c r="E3712" s="187">
        <f t="shared" si="215"/>
        <v>120000</v>
      </c>
      <c r="F3712" s="187">
        <f t="shared" si="216"/>
        <v>1.2896508388204742E-119</v>
      </c>
    </row>
    <row r="3713" spans="4:6" x14ac:dyDescent="0.25">
      <c r="D3713">
        <f>+D3712+1</f>
        <v>3710</v>
      </c>
      <c r="E3713" s="187">
        <f t="shared" si="215"/>
        <v>120000</v>
      </c>
      <c r="F3713" s="187">
        <f t="shared" si="216"/>
        <v>1.1941211470559946E-119</v>
      </c>
    </row>
    <row r="3714" spans="4:6" x14ac:dyDescent="0.25">
      <c r="D3714">
        <f t="shared" si="218"/>
        <v>3711</v>
      </c>
      <c r="E3714" s="187">
        <f t="shared" si="215"/>
        <v>120000</v>
      </c>
      <c r="F3714" s="187">
        <f t="shared" si="216"/>
        <v>1.1056677287555506E-119</v>
      </c>
    </row>
    <row r="3715" spans="4:6" x14ac:dyDescent="0.25">
      <c r="D3715">
        <f t="shared" si="218"/>
        <v>3712</v>
      </c>
      <c r="E3715" s="187">
        <f t="shared" si="215"/>
        <v>120000</v>
      </c>
      <c r="F3715" s="187">
        <f t="shared" si="216"/>
        <v>1.0237664155143983E-119</v>
      </c>
    </row>
    <row r="3716" spans="4:6" x14ac:dyDescent="0.25">
      <c r="D3716">
        <f t="shared" si="218"/>
        <v>3713</v>
      </c>
      <c r="E3716" s="187">
        <f t="shared" si="215"/>
        <v>120000</v>
      </c>
      <c r="F3716" s="187">
        <f t="shared" si="216"/>
        <v>9.4793186621703539E-120</v>
      </c>
    </row>
    <row r="3717" spans="4:6" x14ac:dyDescent="0.25">
      <c r="D3717">
        <f t="shared" si="218"/>
        <v>3714</v>
      </c>
      <c r="E3717" s="187">
        <f t="shared" si="215"/>
        <v>120000</v>
      </c>
      <c r="F3717" s="187">
        <f t="shared" si="216"/>
        <v>8.7771469094169959E-120</v>
      </c>
    </row>
    <row r="3718" spans="4:6" x14ac:dyDescent="0.25">
      <c r="D3718">
        <f t="shared" si="218"/>
        <v>3715</v>
      </c>
      <c r="E3718" s="187">
        <f t="shared" ref="E3718:E3781" si="219">+E3717</f>
        <v>120000</v>
      </c>
      <c r="F3718" s="187">
        <f t="shared" ref="F3718:F3781" si="220">E3718/(1+$B$5)^D3718</f>
        <v>8.1269878790898108E-120</v>
      </c>
    </row>
    <row r="3719" spans="4:6" x14ac:dyDescent="0.25">
      <c r="D3719">
        <f t="shared" si="218"/>
        <v>3716</v>
      </c>
      <c r="E3719" s="187">
        <f t="shared" si="219"/>
        <v>120000</v>
      </c>
      <c r="F3719" s="187">
        <f t="shared" si="220"/>
        <v>7.5249887769350102E-120</v>
      </c>
    </row>
    <row r="3720" spans="4:6" x14ac:dyDescent="0.25">
      <c r="D3720">
        <f t="shared" si="218"/>
        <v>3717</v>
      </c>
      <c r="E3720" s="187">
        <f t="shared" si="219"/>
        <v>120000</v>
      </c>
      <c r="F3720" s="187">
        <f t="shared" si="220"/>
        <v>6.967582200865749E-120</v>
      </c>
    </row>
    <row r="3721" spans="4:6" x14ac:dyDescent="0.25">
      <c r="D3721">
        <f t="shared" si="218"/>
        <v>3718</v>
      </c>
      <c r="E3721" s="187">
        <f t="shared" si="219"/>
        <v>120000</v>
      </c>
      <c r="F3721" s="187">
        <f t="shared" si="220"/>
        <v>6.4514650008016173E-120</v>
      </c>
    </row>
    <row r="3722" spans="4:6" x14ac:dyDescent="0.25">
      <c r="D3722">
        <f t="shared" si="218"/>
        <v>3719</v>
      </c>
      <c r="E3722" s="187">
        <f t="shared" si="219"/>
        <v>120000</v>
      </c>
      <c r="F3722" s="187">
        <f t="shared" si="220"/>
        <v>5.9735787044459432E-120</v>
      </c>
    </row>
    <row r="3723" spans="4:6" x14ac:dyDescent="0.25">
      <c r="D3723">
        <f t="shared" si="218"/>
        <v>3720</v>
      </c>
      <c r="E3723" s="187">
        <f t="shared" si="219"/>
        <v>120000</v>
      </c>
      <c r="F3723" s="187">
        <f t="shared" si="220"/>
        <v>5.5310913930055029E-120</v>
      </c>
    </row>
    <row r="3724" spans="4:6" x14ac:dyDescent="0.25">
      <c r="D3724">
        <f t="shared" si="218"/>
        <v>3721</v>
      </c>
      <c r="E3724" s="187">
        <f t="shared" si="219"/>
        <v>120000</v>
      </c>
      <c r="F3724" s="187">
        <f t="shared" si="220"/>
        <v>5.1213809194495394E-120</v>
      </c>
    </row>
    <row r="3725" spans="4:6" x14ac:dyDescent="0.25">
      <c r="D3725">
        <f t="shared" si="218"/>
        <v>3722</v>
      </c>
      <c r="E3725" s="187">
        <f t="shared" si="219"/>
        <v>120000</v>
      </c>
      <c r="F3725" s="187">
        <f t="shared" si="220"/>
        <v>4.7420193698606837E-120</v>
      </c>
    </row>
    <row r="3726" spans="4:6" x14ac:dyDescent="0.25">
      <c r="D3726">
        <f t="shared" si="218"/>
        <v>3723</v>
      </c>
      <c r="E3726" s="187">
        <f t="shared" si="219"/>
        <v>120000</v>
      </c>
      <c r="F3726" s="187">
        <f t="shared" si="220"/>
        <v>4.3907586757969303E-120</v>
      </c>
    </row>
    <row r="3727" spans="4:6" x14ac:dyDescent="0.25">
      <c r="D3727">
        <f t="shared" si="218"/>
        <v>3724</v>
      </c>
      <c r="E3727" s="187">
        <f t="shared" si="219"/>
        <v>120000</v>
      </c>
      <c r="F3727" s="187">
        <f t="shared" si="220"/>
        <v>4.0655172924045638E-120</v>
      </c>
    </row>
    <row r="3728" spans="4:6" x14ac:dyDescent="0.25">
      <c r="D3728">
        <f t="shared" si="218"/>
        <v>3725</v>
      </c>
      <c r="E3728" s="187">
        <f t="shared" si="219"/>
        <v>120000</v>
      </c>
      <c r="F3728" s="187">
        <f t="shared" si="220"/>
        <v>3.7643678633375592E-120</v>
      </c>
    </row>
    <row r="3729" spans="4:6" x14ac:dyDescent="0.25">
      <c r="D3729">
        <f t="shared" si="218"/>
        <v>3726</v>
      </c>
      <c r="E3729" s="187">
        <f t="shared" si="219"/>
        <v>120000</v>
      </c>
      <c r="F3729" s="187">
        <f t="shared" si="220"/>
        <v>3.4855257993866278E-120</v>
      </c>
    </row>
    <row r="3730" spans="4:6" x14ac:dyDescent="0.25">
      <c r="D3730">
        <f t="shared" si="218"/>
        <v>3727</v>
      </c>
      <c r="E3730" s="187">
        <f t="shared" si="219"/>
        <v>120000</v>
      </c>
      <c r="F3730" s="187">
        <f t="shared" si="220"/>
        <v>3.2273387031357667E-120</v>
      </c>
    </row>
    <row r="3731" spans="4:6" x14ac:dyDescent="0.25">
      <c r="D3731">
        <f>+D3730+1</f>
        <v>3728</v>
      </c>
      <c r="E3731" s="187">
        <f t="shared" si="219"/>
        <v>120000</v>
      </c>
      <c r="F3731" s="187">
        <f t="shared" si="220"/>
        <v>2.9882765769775619E-120</v>
      </c>
    </row>
    <row r="3732" spans="4:6" x14ac:dyDescent="0.25">
      <c r="D3732">
        <f t="shared" si="218"/>
        <v>3729</v>
      </c>
      <c r="E3732" s="187">
        <f t="shared" si="219"/>
        <v>120000</v>
      </c>
      <c r="F3732" s="187">
        <f t="shared" si="220"/>
        <v>2.7669227564607053E-120</v>
      </c>
    </row>
    <row r="3733" spans="4:6" x14ac:dyDescent="0.25">
      <c r="D3733">
        <f t="shared" si="218"/>
        <v>3730</v>
      </c>
      <c r="E3733" s="187">
        <f t="shared" si="219"/>
        <v>120000</v>
      </c>
      <c r="F3733" s="187">
        <f t="shared" si="220"/>
        <v>2.5619655152413936E-120</v>
      </c>
    </row>
    <row r="3734" spans="4:6" x14ac:dyDescent="0.25">
      <c r="D3734">
        <f t="shared" si="218"/>
        <v>3731</v>
      </c>
      <c r="E3734" s="187">
        <f t="shared" si="219"/>
        <v>120000</v>
      </c>
      <c r="F3734" s="187">
        <f t="shared" si="220"/>
        <v>2.3721902918901793E-120</v>
      </c>
    </row>
    <row r="3735" spans="4:6" x14ac:dyDescent="0.25">
      <c r="D3735">
        <f t="shared" si="218"/>
        <v>3732</v>
      </c>
      <c r="E3735" s="187">
        <f t="shared" si="219"/>
        <v>120000</v>
      </c>
      <c r="F3735" s="187">
        <f t="shared" si="220"/>
        <v>2.1964724924909069E-120</v>
      </c>
    </row>
    <row r="3736" spans="4:6" x14ac:dyDescent="0.25">
      <c r="D3736">
        <f t="shared" si="218"/>
        <v>3733</v>
      </c>
      <c r="E3736" s="187">
        <f t="shared" si="219"/>
        <v>120000</v>
      </c>
      <c r="F3736" s="187">
        <f t="shared" si="220"/>
        <v>2.0337708263804693E-120</v>
      </c>
    </row>
    <row r="3737" spans="4:6" x14ac:dyDescent="0.25">
      <c r="D3737">
        <f t="shared" si="218"/>
        <v>3734</v>
      </c>
      <c r="E3737" s="187">
        <f t="shared" si="219"/>
        <v>120000</v>
      </c>
      <c r="F3737" s="187">
        <f t="shared" si="220"/>
        <v>1.8831211355374713E-120</v>
      </c>
    </row>
    <row r="3738" spans="4:6" x14ac:dyDescent="0.25">
      <c r="D3738">
        <f t="shared" si="218"/>
        <v>3735</v>
      </c>
      <c r="E3738" s="187">
        <f t="shared" si="219"/>
        <v>120000</v>
      </c>
      <c r="F3738" s="187">
        <f t="shared" si="220"/>
        <v>1.7436306810532143E-120</v>
      </c>
    </row>
    <row r="3739" spans="4:6" x14ac:dyDescent="0.25">
      <c r="D3739">
        <f t="shared" si="218"/>
        <v>3736</v>
      </c>
      <c r="E3739" s="187">
        <f t="shared" si="219"/>
        <v>120000</v>
      </c>
      <c r="F3739" s="187">
        <f t="shared" si="220"/>
        <v>1.6144728528270502E-120</v>
      </c>
    </row>
    <row r="3740" spans="4:6" x14ac:dyDescent="0.25">
      <c r="D3740">
        <f t="shared" si="218"/>
        <v>3737</v>
      </c>
      <c r="E3740" s="187">
        <f t="shared" si="219"/>
        <v>120000</v>
      </c>
      <c r="F3740" s="187">
        <f t="shared" si="220"/>
        <v>1.4948822711361573E-120</v>
      </c>
    </row>
    <row r="3741" spans="4:6" x14ac:dyDescent="0.25">
      <c r="D3741">
        <f t="shared" si="218"/>
        <v>3738</v>
      </c>
      <c r="E3741" s="187">
        <f t="shared" si="219"/>
        <v>120000</v>
      </c>
      <c r="F3741" s="187">
        <f t="shared" si="220"/>
        <v>1.3841502510519977E-120</v>
      </c>
    </row>
    <row r="3742" spans="4:6" x14ac:dyDescent="0.25">
      <c r="D3742">
        <f t="shared" ref="D3742:D3748" si="221">+D3741+1</f>
        <v>3739</v>
      </c>
      <c r="E3742" s="187">
        <f t="shared" si="219"/>
        <v>120000</v>
      </c>
      <c r="F3742" s="187">
        <f t="shared" si="220"/>
        <v>1.2816206028259236E-120</v>
      </c>
    </row>
    <row r="3743" spans="4:6" x14ac:dyDescent="0.25">
      <c r="D3743">
        <f t="shared" si="221"/>
        <v>3740</v>
      </c>
      <c r="E3743" s="187">
        <f t="shared" si="219"/>
        <v>120000</v>
      </c>
      <c r="F3743" s="187">
        <f t="shared" si="220"/>
        <v>1.1866857433573366E-120</v>
      </c>
    </row>
    <row r="3744" spans="4:6" x14ac:dyDescent="0.25">
      <c r="D3744">
        <f t="shared" si="221"/>
        <v>3741</v>
      </c>
      <c r="E3744" s="187">
        <f t="shared" si="219"/>
        <v>120000</v>
      </c>
      <c r="F3744" s="187">
        <f t="shared" si="220"/>
        <v>1.0987830957012377E-120</v>
      </c>
    </row>
    <row r="3745" spans="4:6" x14ac:dyDescent="0.25">
      <c r="D3745">
        <f t="shared" si="221"/>
        <v>3742</v>
      </c>
      <c r="E3745" s="187">
        <f t="shared" si="219"/>
        <v>120000</v>
      </c>
      <c r="F3745" s="187">
        <f t="shared" si="220"/>
        <v>1.0173917552789235E-120</v>
      </c>
    </row>
    <row r="3746" spans="4:6" x14ac:dyDescent="0.25">
      <c r="D3746">
        <f t="shared" si="221"/>
        <v>3743</v>
      </c>
      <c r="E3746" s="187">
        <f t="shared" si="219"/>
        <v>120000</v>
      </c>
      <c r="F3746" s="187">
        <f t="shared" si="220"/>
        <v>9.4202940303604011E-121</v>
      </c>
    </row>
    <row r="3747" spans="4:6" x14ac:dyDescent="0.25">
      <c r="D3747">
        <f t="shared" si="221"/>
        <v>3744</v>
      </c>
      <c r="E3747" s="187">
        <f t="shared" si="219"/>
        <v>120000</v>
      </c>
      <c r="F3747" s="187">
        <f t="shared" si="220"/>
        <v>8.7224944725559288E-121</v>
      </c>
    </row>
    <row r="3748" spans="4:6" x14ac:dyDescent="0.25">
      <c r="D3748">
        <f t="shared" si="221"/>
        <v>3745</v>
      </c>
      <c r="E3748" s="187">
        <f t="shared" si="219"/>
        <v>120000</v>
      </c>
      <c r="F3748" s="187">
        <f t="shared" si="220"/>
        <v>8.0763837708851167E-121</v>
      </c>
    </row>
    <row r="3749" spans="4:6" x14ac:dyDescent="0.25">
      <c r="D3749">
        <f>+D3748+1</f>
        <v>3746</v>
      </c>
      <c r="E3749" s="187">
        <f t="shared" si="219"/>
        <v>120000</v>
      </c>
      <c r="F3749" s="187">
        <f t="shared" si="220"/>
        <v>7.4781331211899248E-121</v>
      </c>
    </row>
    <row r="3750" spans="4:6" x14ac:dyDescent="0.25">
      <c r="D3750">
        <f t="shared" ref="D3750:D3813" si="222">+D3749+1</f>
        <v>3747</v>
      </c>
      <c r="E3750" s="187">
        <f t="shared" si="219"/>
        <v>120000</v>
      </c>
      <c r="F3750" s="187">
        <f t="shared" si="220"/>
        <v>6.924197334435114E-121</v>
      </c>
    </row>
    <row r="3751" spans="4:6" x14ac:dyDescent="0.25">
      <c r="D3751">
        <f t="shared" si="222"/>
        <v>3748</v>
      </c>
      <c r="E3751" s="187">
        <f t="shared" si="219"/>
        <v>120000</v>
      </c>
      <c r="F3751" s="187">
        <f t="shared" si="220"/>
        <v>6.4112938281806599E-121</v>
      </c>
    </row>
    <row r="3752" spans="4:6" x14ac:dyDescent="0.25">
      <c r="D3752">
        <f t="shared" si="222"/>
        <v>3749</v>
      </c>
      <c r="E3752" s="187">
        <f t="shared" si="219"/>
        <v>120000</v>
      </c>
      <c r="F3752" s="187">
        <f t="shared" si="220"/>
        <v>5.9363831742413532E-121</v>
      </c>
    </row>
    <row r="3753" spans="4:6" x14ac:dyDescent="0.25">
      <c r="D3753">
        <f t="shared" si="222"/>
        <v>3750</v>
      </c>
      <c r="E3753" s="187">
        <f t="shared" si="219"/>
        <v>120000</v>
      </c>
      <c r="F3753" s="187">
        <f t="shared" si="220"/>
        <v>5.4966510872605104E-121</v>
      </c>
    </row>
    <row r="3754" spans="4:6" x14ac:dyDescent="0.25">
      <c r="D3754">
        <f t="shared" si="222"/>
        <v>3751</v>
      </c>
      <c r="E3754" s="187">
        <f t="shared" si="219"/>
        <v>120000</v>
      </c>
      <c r="F3754" s="187">
        <f t="shared" si="220"/>
        <v>5.0894917474634363E-121</v>
      </c>
    </row>
    <row r="3755" spans="4:6" x14ac:dyDescent="0.25">
      <c r="D3755">
        <f t="shared" si="222"/>
        <v>3752</v>
      </c>
      <c r="E3755" s="187">
        <f t="shared" si="219"/>
        <v>120000</v>
      </c>
      <c r="F3755" s="187">
        <f t="shared" si="220"/>
        <v>4.7124923587624402E-121</v>
      </c>
    </row>
    <row r="3756" spans="4:6" x14ac:dyDescent="0.25">
      <c r="D3756">
        <f t="shared" si="222"/>
        <v>3753</v>
      </c>
      <c r="E3756" s="187">
        <f t="shared" si="219"/>
        <v>120000</v>
      </c>
      <c r="F3756" s="187">
        <f t="shared" si="220"/>
        <v>4.3634188507059626E-121</v>
      </c>
    </row>
    <row r="3757" spans="4:6" x14ac:dyDescent="0.25">
      <c r="D3757">
        <f t="shared" si="222"/>
        <v>3754</v>
      </c>
      <c r="E3757" s="187">
        <f t="shared" si="219"/>
        <v>120000</v>
      </c>
      <c r="F3757" s="187">
        <f t="shared" si="220"/>
        <v>4.0402026395425585E-121</v>
      </c>
    </row>
    <row r="3758" spans="4:6" x14ac:dyDescent="0.25">
      <c r="D3758">
        <f t="shared" si="222"/>
        <v>3755</v>
      </c>
      <c r="E3758" s="187">
        <f t="shared" si="219"/>
        <v>120000</v>
      </c>
      <c r="F3758" s="187">
        <f t="shared" si="220"/>
        <v>3.7409283699468133E-121</v>
      </c>
    </row>
    <row r="3759" spans="4:6" x14ac:dyDescent="0.25">
      <c r="D3759">
        <f t="shared" si="222"/>
        <v>3756</v>
      </c>
      <c r="E3759" s="187">
        <f t="shared" si="219"/>
        <v>120000</v>
      </c>
      <c r="F3759" s="187">
        <f t="shared" si="220"/>
        <v>3.4638225647655683E-121</v>
      </c>
    </row>
    <row r="3760" spans="4:6" x14ac:dyDescent="0.25">
      <c r="D3760">
        <f t="shared" si="222"/>
        <v>3757</v>
      </c>
      <c r="E3760" s="187">
        <f t="shared" si="219"/>
        <v>120000</v>
      </c>
      <c r="F3760" s="187">
        <f t="shared" si="220"/>
        <v>3.2072431155236732E-121</v>
      </c>
    </row>
    <row r="3761" spans="4:6" x14ac:dyDescent="0.25">
      <c r="D3761">
        <f t="shared" si="222"/>
        <v>3758</v>
      </c>
      <c r="E3761" s="187">
        <f t="shared" si="219"/>
        <v>120000</v>
      </c>
      <c r="F3761" s="187">
        <f t="shared" si="220"/>
        <v>2.9696695514108083E-121</v>
      </c>
    </row>
    <row r="3762" spans="4:6" x14ac:dyDescent="0.25">
      <c r="D3762">
        <f t="shared" si="222"/>
        <v>3759</v>
      </c>
      <c r="E3762" s="187">
        <f t="shared" si="219"/>
        <v>120000</v>
      </c>
      <c r="F3762" s="187">
        <f t="shared" si="220"/>
        <v>2.749694029084082E-121</v>
      </c>
    </row>
    <row r="3763" spans="4:6" x14ac:dyDescent="0.25">
      <c r="D3763">
        <f t="shared" si="222"/>
        <v>3760</v>
      </c>
      <c r="E3763" s="187">
        <f t="shared" si="219"/>
        <v>120000</v>
      </c>
      <c r="F3763" s="187">
        <f t="shared" si="220"/>
        <v>2.5460129898926683E-121</v>
      </c>
    </row>
    <row r="3764" spans="4:6" x14ac:dyDescent="0.25">
      <c r="D3764">
        <f t="shared" si="222"/>
        <v>3761</v>
      </c>
      <c r="E3764" s="187">
        <f t="shared" si="219"/>
        <v>120000</v>
      </c>
      <c r="F3764" s="187">
        <f t="shared" si="220"/>
        <v>2.3574194350858043E-121</v>
      </c>
    </row>
    <row r="3765" spans="4:6" x14ac:dyDescent="0.25">
      <c r="D3765">
        <f t="shared" si="222"/>
        <v>3762</v>
      </c>
      <c r="E3765" s="187">
        <f t="shared" si="219"/>
        <v>120000</v>
      </c>
      <c r="F3765" s="187">
        <f t="shared" si="220"/>
        <v>2.1827957732275961E-121</v>
      </c>
    </row>
    <row r="3766" spans="4:6" x14ac:dyDescent="0.25">
      <c r="D3766">
        <f t="shared" si="222"/>
        <v>3763</v>
      </c>
      <c r="E3766" s="187">
        <f t="shared" si="219"/>
        <v>120000</v>
      </c>
      <c r="F3766" s="187">
        <f t="shared" si="220"/>
        <v>2.0211071974329591E-121</v>
      </c>
    </row>
    <row r="3767" spans="4:6" x14ac:dyDescent="0.25">
      <c r="D3767">
        <f>+D3766+1</f>
        <v>3764</v>
      </c>
      <c r="E3767" s="187">
        <f t="shared" si="219"/>
        <v>120000</v>
      </c>
      <c r="F3767" s="187">
        <f t="shared" si="220"/>
        <v>1.8713955531786662E-121</v>
      </c>
    </row>
    <row r="3768" spans="4:6" x14ac:dyDescent="0.25">
      <c r="D3768">
        <f t="shared" si="222"/>
        <v>3765</v>
      </c>
      <c r="E3768" s="187">
        <f t="shared" si="219"/>
        <v>120000</v>
      </c>
      <c r="F3768" s="187">
        <f t="shared" si="220"/>
        <v>1.7327736603506168E-121</v>
      </c>
    </row>
    <row r="3769" spans="4:6" x14ac:dyDescent="0.25">
      <c r="D3769">
        <f t="shared" si="222"/>
        <v>3766</v>
      </c>
      <c r="E3769" s="187">
        <f t="shared" si="219"/>
        <v>120000</v>
      </c>
      <c r="F3769" s="187">
        <f t="shared" si="220"/>
        <v>1.6044200558802001E-121</v>
      </c>
    </row>
    <row r="3770" spans="4:6" x14ac:dyDescent="0.25">
      <c r="D3770">
        <f t="shared" si="222"/>
        <v>3767</v>
      </c>
      <c r="E3770" s="187">
        <f t="shared" si="219"/>
        <v>120000</v>
      </c>
      <c r="F3770" s="187">
        <f t="shared" si="220"/>
        <v>1.4855741258150003E-121</v>
      </c>
    </row>
    <row r="3771" spans="4:6" x14ac:dyDescent="0.25">
      <c r="D3771">
        <f t="shared" si="222"/>
        <v>3768</v>
      </c>
      <c r="E3771" s="187">
        <f t="shared" si="219"/>
        <v>120000</v>
      </c>
      <c r="F3771" s="187">
        <f t="shared" si="220"/>
        <v>1.3755315979768524E-121</v>
      </c>
    </row>
    <row r="3772" spans="4:6" x14ac:dyDescent="0.25">
      <c r="D3772">
        <f t="shared" si="222"/>
        <v>3769</v>
      </c>
      <c r="E3772" s="187">
        <f t="shared" si="219"/>
        <v>120000</v>
      </c>
      <c r="F3772" s="187">
        <f t="shared" si="220"/>
        <v>1.2736403684970848E-121</v>
      </c>
    </row>
    <row r="3773" spans="4:6" x14ac:dyDescent="0.25">
      <c r="D3773">
        <f t="shared" si="222"/>
        <v>3770</v>
      </c>
      <c r="E3773" s="187">
        <f t="shared" si="219"/>
        <v>120000</v>
      </c>
      <c r="F3773" s="187">
        <f t="shared" si="220"/>
        <v>1.179296637497301E-121</v>
      </c>
    </row>
    <row r="3774" spans="4:6" x14ac:dyDescent="0.25">
      <c r="D3774">
        <f t="shared" si="222"/>
        <v>3771</v>
      </c>
      <c r="E3774" s="187">
        <f t="shared" si="219"/>
        <v>120000</v>
      </c>
      <c r="F3774" s="187">
        <f t="shared" si="220"/>
        <v>1.0919413310160197E-121</v>
      </c>
    </row>
    <row r="3775" spans="4:6" x14ac:dyDescent="0.25">
      <c r="D3775">
        <f t="shared" si="222"/>
        <v>3772</v>
      </c>
      <c r="E3775" s="187">
        <f t="shared" si="219"/>
        <v>120000</v>
      </c>
      <c r="F3775" s="187">
        <f t="shared" si="220"/>
        <v>1.0110567879777958E-121</v>
      </c>
    </row>
    <row r="3776" spans="4:6" x14ac:dyDescent="0.25">
      <c r="D3776">
        <f t="shared" si="222"/>
        <v>3773</v>
      </c>
      <c r="E3776" s="187">
        <f t="shared" si="219"/>
        <v>120000</v>
      </c>
      <c r="F3776" s="187">
        <f t="shared" si="220"/>
        <v>9.361636925720332E-122</v>
      </c>
    </row>
    <row r="3777" spans="4:6" x14ac:dyDescent="0.25">
      <c r="D3777">
        <f t="shared" si="222"/>
        <v>3774</v>
      </c>
      <c r="E3777" s="187">
        <f t="shared" si="219"/>
        <v>120000</v>
      </c>
      <c r="F3777" s="187">
        <f t="shared" si="220"/>
        <v>8.6681823386299338E-122</v>
      </c>
    </row>
    <row r="3778" spans="4:6" x14ac:dyDescent="0.25">
      <c r="D3778">
        <f t="shared" si="222"/>
        <v>3775</v>
      </c>
      <c r="E3778" s="187">
        <f t="shared" si="219"/>
        <v>120000</v>
      </c>
      <c r="F3778" s="187">
        <f t="shared" si="220"/>
        <v>8.0260947579906794E-122</v>
      </c>
    </row>
    <row r="3779" spans="4:6" x14ac:dyDescent="0.25">
      <c r="D3779">
        <f t="shared" si="222"/>
        <v>3776</v>
      </c>
      <c r="E3779" s="187">
        <f t="shared" si="219"/>
        <v>120000</v>
      </c>
      <c r="F3779" s="187">
        <f t="shared" si="220"/>
        <v>7.4315692203617411E-122</v>
      </c>
    </row>
    <row r="3780" spans="4:6" x14ac:dyDescent="0.25">
      <c r="D3780">
        <f t="shared" si="222"/>
        <v>3777</v>
      </c>
      <c r="E3780" s="187">
        <f t="shared" si="219"/>
        <v>120000</v>
      </c>
      <c r="F3780" s="187">
        <f t="shared" si="220"/>
        <v>6.8810826114460536E-122</v>
      </c>
    </row>
    <row r="3781" spans="4:6" x14ac:dyDescent="0.25">
      <c r="D3781">
        <f t="shared" si="222"/>
        <v>3778</v>
      </c>
      <c r="E3781" s="187">
        <f t="shared" si="219"/>
        <v>120000</v>
      </c>
      <c r="F3781" s="187">
        <f t="shared" si="220"/>
        <v>6.3713727883759773E-122</v>
      </c>
    </row>
    <row r="3782" spans="4:6" x14ac:dyDescent="0.25">
      <c r="D3782">
        <f t="shared" si="222"/>
        <v>3779</v>
      </c>
      <c r="E3782" s="187">
        <f t="shared" ref="E3782:E3845" si="223">+E3781</f>
        <v>120000</v>
      </c>
      <c r="F3782" s="187">
        <f t="shared" ref="F3782:F3845" si="224">E3782/(1+$B$5)^D3782</f>
        <v>5.899419248496274E-122</v>
      </c>
    </row>
    <row r="3783" spans="4:6" x14ac:dyDescent="0.25">
      <c r="D3783">
        <f t="shared" si="222"/>
        <v>3780</v>
      </c>
      <c r="E3783" s="187">
        <f t="shared" si="223"/>
        <v>120000</v>
      </c>
      <c r="F3783" s="187">
        <f t="shared" si="224"/>
        <v>5.462425230089142E-122</v>
      </c>
    </row>
    <row r="3784" spans="4:6" x14ac:dyDescent="0.25">
      <c r="D3784">
        <f t="shared" si="222"/>
        <v>3781</v>
      </c>
      <c r="E3784" s="187">
        <f t="shared" si="223"/>
        <v>120000</v>
      </c>
      <c r="F3784" s="187">
        <f t="shared" si="224"/>
        <v>5.0578011389714289E-122</v>
      </c>
    </row>
    <row r="3785" spans="4:6" x14ac:dyDescent="0.25">
      <c r="D3785">
        <f>+D3784+1</f>
        <v>3782</v>
      </c>
      <c r="E3785" s="187">
        <f t="shared" si="223"/>
        <v>120000</v>
      </c>
      <c r="F3785" s="187">
        <f t="shared" si="224"/>
        <v>4.683149202751322E-122</v>
      </c>
    </row>
    <row r="3786" spans="4:6" x14ac:dyDescent="0.25">
      <c r="D3786">
        <f t="shared" si="222"/>
        <v>3783</v>
      </c>
      <c r="E3786" s="187">
        <f t="shared" si="223"/>
        <v>120000</v>
      </c>
      <c r="F3786" s="187">
        <f t="shared" si="224"/>
        <v>4.3362492618067799E-122</v>
      </c>
    </row>
    <row r="3787" spans="4:6" x14ac:dyDescent="0.25">
      <c r="D3787">
        <f t="shared" si="222"/>
        <v>3784</v>
      </c>
      <c r="E3787" s="187">
        <f t="shared" si="223"/>
        <v>120000</v>
      </c>
      <c r="F3787" s="187">
        <f t="shared" si="224"/>
        <v>4.0150456127840542E-122</v>
      </c>
    </row>
    <row r="3788" spans="4:6" x14ac:dyDescent="0.25">
      <c r="D3788">
        <f t="shared" si="222"/>
        <v>3785</v>
      </c>
      <c r="E3788" s="187">
        <f t="shared" si="223"/>
        <v>120000</v>
      </c>
      <c r="F3788" s="187">
        <f t="shared" si="224"/>
        <v>3.7176348266519017E-122</v>
      </c>
    </row>
    <row r="3789" spans="4:6" x14ac:dyDescent="0.25">
      <c r="D3789">
        <f t="shared" si="222"/>
        <v>3786</v>
      </c>
      <c r="E3789" s="187">
        <f t="shared" si="223"/>
        <v>120000</v>
      </c>
      <c r="F3789" s="187">
        <f t="shared" si="224"/>
        <v>3.442254469122131E-122</v>
      </c>
    </row>
    <row r="3790" spans="4:6" x14ac:dyDescent="0.25">
      <c r="D3790">
        <f t="shared" si="222"/>
        <v>3787</v>
      </c>
      <c r="E3790" s="187">
        <f t="shared" si="223"/>
        <v>120000</v>
      </c>
      <c r="F3790" s="187">
        <f t="shared" si="224"/>
        <v>3.1872726565945657E-122</v>
      </c>
    </row>
    <row r="3791" spans="4:6" x14ac:dyDescent="0.25">
      <c r="D3791">
        <f t="shared" si="222"/>
        <v>3788</v>
      </c>
      <c r="E3791" s="187">
        <f t="shared" si="223"/>
        <v>120000</v>
      </c>
      <c r="F3791" s="187">
        <f t="shared" si="224"/>
        <v>2.9511783857357097E-122</v>
      </c>
    </row>
    <row r="3792" spans="4:6" x14ac:dyDescent="0.25">
      <c r="D3792">
        <f t="shared" si="222"/>
        <v>3789</v>
      </c>
      <c r="E3792" s="187">
        <f t="shared" si="223"/>
        <v>120000</v>
      </c>
      <c r="F3792" s="187">
        <f t="shared" si="224"/>
        <v>2.7325725793849165E-122</v>
      </c>
    </row>
    <row r="3793" spans="4:6" x14ac:dyDescent="0.25">
      <c r="D3793">
        <f t="shared" si="222"/>
        <v>3790</v>
      </c>
      <c r="E3793" s="187">
        <f t="shared" si="223"/>
        <v>120000</v>
      </c>
      <c r="F3793" s="187">
        <f t="shared" si="224"/>
        <v>2.5301597957267739E-122</v>
      </c>
    </row>
    <row r="3794" spans="4:6" x14ac:dyDescent="0.25">
      <c r="D3794">
        <f t="shared" si="222"/>
        <v>3791</v>
      </c>
      <c r="E3794" s="187">
        <f t="shared" si="223"/>
        <v>120000</v>
      </c>
      <c r="F3794" s="187">
        <f t="shared" si="224"/>
        <v>2.3427405515988645E-122</v>
      </c>
    </row>
    <row r="3795" spans="4:6" x14ac:dyDescent="0.25">
      <c r="D3795">
        <f t="shared" si="222"/>
        <v>3792</v>
      </c>
      <c r="E3795" s="187">
        <f t="shared" si="223"/>
        <v>120000</v>
      </c>
      <c r="F3795" s="187">
        <f t="shared" si="224"/>
        <v>2.169204214443393E-122</v>
      </c>
    </row>
    <row r="3796" spans="4:6" x14ac:dyDescent="0.25">
      <c r="D3796">
        <f t="shared" si="222"/>
        <v>3793</v>
      </c>
      <c r="E3796" s="187">
        <f t="shared" si="223"/>
        <v>120000</v>
      </c>
      <c r="F3796" s="187">
        <f t="shared" si="224"/>
        <v>2.0085224207809198E-122</v>
      </c>
    </row>
    <row r="3797" spans="4:6" x14ac:dyDescent="0.25">
      <c r="D3797">
        <f t="shared" si="222"/>
        <v>3794</v>
      </c>
      <c r="E3797" s="187">
        <f t="shared" si="223"/>
        <v>120000</v>
      </c>
      <c r="F3797" s="187">
        <f t="shared" si="224"/>
        <v>1.8597429822045546E-122</v>
      </c>
    </row>
    <row r="3798" spans="4:6" x14ac:dyDescent="0.25">
      <c r="D3798">
        <f t="shared" si="222"/>
        <v>3795</v>
      </c>
      <c r="E3798" s="187">
        <f t="shared" si="223"/>
        <v>120000</v>
      </c>
      <c r="F3798" s="187">
        <f t="shared" si="224"/>
        <v>1.7219842427819949E-122</v>
      </c>
    </row>
    <row r="3799" spans="4:6" x14ac:dyDescent="0.25">
      <c r="D3799">
        <f t="shared" si="222"/>
        <v>3796</v>
      </c>
      <c r="E3799" s="187">
        <f t="shared" si="223"/>
        <v>120000</v>
      </c>
      <c r="F3799" s="187">
        <f t="shared" si="224"/>
        <v>1.5944298544277732E-122</v>
      </c>
    </row>
    <row r="3800" spans="4:6" x14ac:dyDescent="0.25">
      <c r="D3800">
        <f t="shared" si="222"/>
        <v>3797</v>
      </c>
      <c r="E3800" s="187">
        <f t="shared" si="223"/>
        <v>120000</v>
      </c>
      <c r="F3800" s="187">
        <f t="shared" si="224"/>
        <v>1.4763239392849748E-122</v>
      </c>
    </row>
    <row r="3801" spans="4:6" x14ac:dyDescent="0.25">
      <c r="D3801">
        <f t="shared" si="222"/>
        <v>3798</v>
      </c>
      <c r="E3801" s="187">
        <f t="shared" si="223"/>
        <v>120000</v>
      </c>
      <c r="F3801" s="187">
        <f t="shared" si="224"/>
        <v>1.3669666104490508E-122</v>
      </c>
    </row>
    <row r="3802" spans="4:6" x14ac:dyDescent="0.25">
      <c r="D3802">
        <f t="shared" si="222"/>
        <v>3799</v>
      </c>
      <c r="E3802" s="187">
        <f t="shared" si="223"/>
        <v>120000</v>
      </c>
      <c r="F3802" s="187">
        <f t="shared" si="224"/>
        <v>1.2657098244898619E-122</v>
      </c>
    </row>
    <row r="3803" spans="4:6" x14ac:dyDescent="0.25">
      <c r="D3803">
        <f>+D3802+1</f>
        <v>3800</v>
      </c>
      <c r="E3803" s="187">
        <f t="shared" si="223"/>
        <v>120000</v>
      </c>
      <c r="F3803" s="187">
        <f t="shared" si="224"/>
        <v>1.1719535411943165E-122</v>
      </c>
    </row>
    <row r="3804" spans="4:6" x14ac:dyDescent="0.25">
      <c r="D3804">
        <f t="shared" si="222"/>
        <v>3801</v>
      </c>
      <c r="E3804" s="187">
        <f t="shared" si="223"/>
        <v>120000</v>
      </c>
      <c r="F3804" s="187">
        <f t="shared" si="224"/>
        <v>1.0851421677725153E-122</v>
      </c>
    </row>
    <row r="3805" spans="4:6" x14ac:dyDescent="0.25">
      <c r="D3805">
        <f t="shared" si="222"/>
        <v>3802</v>
      </c>
      <c r="E3805" s="187">
        <f t="shared" si="223"/>
        <v>120000</v>
      </c>
      <c r="F3805" s="187">
        <f t="shared" si="224"/>
        <v>1.0047612664560326E-122</v>
      </c>
    </row>
    <row r="3806" spans="4:6" x14ac:dyDescent="0.25">
      <c r="D3806">
        <f t="shared" si="222"/>
        <v>3803</v>
      </c>
      <c r="E3806" s="187">
        <f t="shared" si="223"/>
        <v>120000</v>
      </c>
      <c r="F3806" s="187">
        <f t="shared" si="224"/>
        <v>9.3033450597780817E-123</v>
      </c>
    </row>
    <row r="3807" spans="4:6" x14ac:dyDescent="0.25">
      <c r="D3807">
        <f t="shared" si="222"/>
        <v>3804</v>
      </c>
      <c r="E3807" s="187">
        <f t="shared" si="223"/>
        <v>120000</v>
      </c>
      <c r="F3807" s="187">
        <f t="shared" si="224"/>
        <v>8.6142083886834072E-123</v>
      </c>
    </row>
    <row r="3808" spans="4:6" x14ac:dyDescent="0.25">
      <c r="D3808">
        <f t="shared" si="222"/>
        <v>3805</v>
      </c>
      <c r="E3808" s="187">
        <f t="shared" si="223"/>
        <v>120000</v>
      </c>
      <c r="F3808" s="187">
        <f t="shared" si="224"/>
        <v>7.9761188784105624E-123</v>
      </c>
    </row>
    <row r="3809" spans="4:6" x14ac:dyDescent="0.25">
      <c r="D3809">
        <f t="shared" si="222"/>
        <v>3806</v>
      </c>
      <c r="E3809" s="187">
        <f t="shared" si="223"/>
        <v>120000</v>
      </c>
      <c r="F3809" s="187">
        <f t="shared" si="224"/>
        <v>7.385295257787557E-123</v>
      </c>
    </row>
    <row r="3810" spans="4:6" x14ac:dyDescent="0.25">
      <c r="D3810">
        <f t="shared" si="222"/>
        <v>3807</v>
      </c>
      <c r="E3810" s="187">
        <f t="shared" si="223"/>
        <v>120000</v>
      </c>
      <c r="F3810" s="187">
        <f t="shared" si="224"/>
        <v>6.8382363498032918E-123</v>
      </c>
    </row>
    <row r="3811" spans="4:6" x14ac:dyDescent="0.25">
      <c r="D3811">
        <f t="shared" si="222"/>
        <v>3808</v>
      </c>
      <c r="E3811" s="187">
        <f t="shared" si="223"/>
        <v>120000</v>
      </c>
      <c r="F3811" s="187">
        <f t="shared" si="224"/>
        <v>6.3317003238919368E-123</v>
      </c>
    </row>
    <row r="3812" spans="4:6" x14ac:dyDescent="0.25">
      <c r="D3812">
        <f t="shared" si="222"/>
        <v>3809</v>
      </c>
      <c r="E3812" s="187">
        <f t="shared" si="223"/>
        <v>120000</v>
      </c>
      <c r="F3812" s="187">
        <f t="shared" si="224"/>
        <v>5.8626854850851284E-123</v>
      </c>
    </row>
    <row r="3813" spans="4:6" x14ac:dyDescent="0.25">
      <c r="D3813">
        <f t="shared" si="222"/>
        <v>3810</v>
      </c>
      <c r="E3813" s="187">
        <f t="shared" si="223"/>
        <v>120000</v>
      </c>
      <c r="F3813" s="187">
        <f t="shared" si="224"/>
        <v>5.4284124861899331E-123</v>
      </c>
    </row>
    <row r="3814" spans="4:6" x14ac:dyDescent="0.25">
      <c r="D3814">
        <f t="shared" ref="D3814:D3820" si="225">+D3813+1</f>
        <v>3811</v>
      </c>
      <c r="E3814" s="187">
        <f t="shared" si="223"/>
        <v>120000</v>
      </c>
      <c r="F3814" s="187">
        <f t="shared" si="224"/>
        <v>5.0263078575832695E-123</v>
      </c>
    </row>
    <row r="3815" spans="4:6" x14ac:dyDescent="0.25">
      <c r="D3815">
        <f t="shared" si="225"/>
        <v>3812</v>
      </c>
      <c r="E3815" s="187">
        <f t="shared" si="223"/>
        <v>120000</v>
      </c>
      <c r="F3815" s="187">
        <f t="shared" si="224"/>
        <v>4.6539887570215453E-123</v>
      </c>
    </row>
    <row r="3816" spans="4:6" x14ac:dyDescent="0.25">
      <c r="D3816">
        <f t="shared" si="225"/>
        <v>3813</v>
      </c>
      <c r="E3816" s="187">
        <f t="shared" si="223"/>
        <v>120000</v>
      </c>
      <c r="F3816" s="187">
        <f t="shared" si="224"/>
        <v>4.3092488490940238E-123</v>
      </c>
    </row>
    <row r="3817" spans="4:6" x14ac:dyDescent="0.25">
      <c r="D3817">
        <f t="shared" si="225"/>
        <v>3814</v>
      </c>
      <c r="E3817" s="187">
        <f t="shared" si="223"/>
        <v>120000</v>
      </c>
      <c r="F3817" s="187">
        <f t="shared" si="224"/>
        <v>3.9900452306426136E-123</v>
      </c>
    </row>
    <row r="3818" spans="4:6" x14ac:dyDescent="0.25">
      <c r="D3818">
        <f t="shared" si="225"/>
        <v>3815</v>
      </c>
      <c r="E3818" s="187">
        <f t="shared" si="223"/>
        <v>120000</v>
      </c>
      <c r="F3818" s="187">
        <f t="shared" si="224"/>
        <v>3.6944863246690875E-123</v>
      </c>
    </row>
    <row r="3819" spans="4:6" x14ac:dyDescent="0.25">
      <c r="D3819">
        <f t="shared" si="225"/>
        <v>3816</v>
      </c>
      <c r="E3819" s="187">
        <f t="shared" si="223"/>
        <v>120000</v>
      </c>
      <c r="F3819" s="187">
        <f t="shared" si="224"/>
        <v>3.4208206709898952E-123</v>
      </c>
    </row>
    <row r="3820" spans="4:6" x14ac:dyDescent="0.25">
      <c r="D3820">
        <f t="shared" si="225"/>
        <v>3817</v>
      </c>
      <c r="E3820" s="187">
        <f t="shared" si="223"/>
        <v>120000</v>
      </c>
      <c r="F3820" s="187">
        <f t="shared" si="224"/>
        <v>3.1674265472128658E-123</v>
      </c>
    </row>
    <row r="3821" spans="4:6" x14ac:dyDescent="0.25">
      <c r="D3821">
        <f>+D3820+1</f>
        <v>3818</v>
      </c>
      <c r="E3821" s="187">
        <f t="shared" si="223"/>
        <v>120000</v>
      </c>
      <c r="F3821" s="187">
        <f t="shared" si="224"/>
        <v>2.9328023585304316E-123</v>
      </c>
    </row>
    <row r="3822" spans="4:6" x14ac:dyDescent="0.25">
      <c r="D3822">
        <f t="shared" ref="D3822:D3885" si="226">+D3821+1</f>
        <v>3819</v>
      </c>
      <c r="E3822" s="187">
        <f t="shared" si="223"/>
        <v>120000</v>
      </c>
      <c r="F3822" s="187">
        <f t="shared" si="224"/>
        <v>2.7155577393800298E-123</v>
      </c>
    </row>
    <row r="3823" spans="4:6" x14ac:dyDescent="0.25">
      <c r="D3823">
        <f t="shared" si="226"/>
        <v>3820</v>
      </c>
      <c r="E3823" s="187">
        <f t="shared" si="223"/>
        <v>120000</v>
      </c>
      <c r="F3823" s="187">
        <f t="shared" si="224"/>
        <v>2.5144053142407668E-123</v>
      </c>
    </row>
    <row r="3824" spans="4:6" x14ac:dyDescent="0.25">
      <c r="D3824">
        <f t="shared" si="226"/>
        <v>3821</v>
      </c>
      <c r="E3824" s="187">
        <f t="shared" si="223"/>
        <v>120000</v>
      </c>
      <c r="F3824" s="187">
        <f t="shared" si="224"/>
        <v>2.3281530687414515E-123</v>
      </c>
    </row>
    <row r="3825" spans="4:6" x14ac:dyDescent="0.25">
      <c r="D3825">
        <f t="shared" si="226"/>
        <v>3822</v>
      </c>
      <c r="E3825" s="187">
        <f t="shared" si="223"/>
        <v>120000</v>
      </c>
      <c r="F3825" s="187">
        <f t="shared" si="224"/>
        <v>2.155697285871714E-123</v>
      </c>
    </row>
    <row r="3826" spans="4:6" x14ac:dyDescent="0.25">
      <c r="D3826">
        <f t="shared" si="226"/>
        <v>3823</v>
      </c>
      <c r="E3826" s="187">
        <f t="shared" si="223"/>
        <v>120000</v>
      </c>
      <c r="F3826" s="187">
        <f t="shared" si="224"/>
        <v>1.9960160054367718E-123</v>
      </c>
    </row>
    <row r="3827" spans="4:6" x14ac:dyDescent="0.25">
      <c r="D3827">
        <f t="shared" si="226"/>
        <v>3824</v>
      </c>
      <c r="E3827" s="187">
        <f t="shared" si="223"/>
        <v>120000</v>
      </c>
      <c r="F3827" s="187">
        <f t="shared" si="224"/>
        <v>1.8481629679970107E-123</v>
      </c>
    </row>
    <row r="3828" spans="4:6" x14ac:dyDescent="0.25">
      <c r="D3828">
        <f t="shared" si="226"/>
        <v>3825</v>
      </c>
      <c r="E3828" s="187">
        <f t="shared" si="223"/>
        <v>120000</v>
      </c>
      <c r="F3828" s="187">
        <f t="shared" si="224"/>
        <v>1.7112620074046399E-123</v>
      </c>
    </row>
    <row r="3829" spans="4:6" x14ac:dyDescent="0.25">
      <c r="D3829">
        <f t="shared" si="226"/>
        <v>3826</v>
      </c>
      <c r="E3829" s="187">
        <f t="shared" si="223"/>
        <v>120000</v>
      </c>
      <c r="F3829" s="187">
        <f t="shared" si="224"/>
        <v>1.5845018587079999E-123</v>
      </c>
    </row>
    <row r="3830" spans="4:6" x14ac:dyDescent="0.25">
      <c r="D3830">
        <f t="shared" si="226"/>
        <v>3827</v>
      </c>
      <c r="E3830" s="187">
        <f t="shared" si="223"/>
        <v>120000</v>
      </c>
      <c r="F3830" s="187">
        <f t="shared" si="224"/>
        <v>1.4671313506555551E-123</v>
      </c>
    </row>
    <row r="3831" spans="4:6" x14ac:dyDescent="0.25">
      <c r="D3831">
        <f t="shared" si="226"/>
        <v>3828</v>
      </c>
      <c r="E3831" s="187">
        <f t="shared" si="223"/>
        <v>120000</v>
      </c>
      <c r="F3831" s="187">
        <f t="shared" si="224"/>
        <v>1.3584549543106993E-123</v>
      </c>
    </row>
    <row r="3832" spans="4:6" x14ac:dyDescent="0.25">
      <c r="D3832">
        <f t="shared" si="226"/>
        <v>3829</v>
      </c>
      <c r="E3832" s="187">
        <f t="shared" si="223"/>
        <v>120000</v>
      </c>
      <c r="F3832" s="187">
        <f t="shared" si="224"/>
        <v>1.2578286613987955E-123</v>
      </c>
    </row>
    <row r="3833" spans="4:6" x14ac:dyDescent="0.25">
      <c r="D3833">
        <f t="shared" si="226"/>
        <v>3830</v>
      </c>
      <c r="E3833" s="187">
        <f t="shared" si="223"/>
        <v>120000</v>
      </c>
      <c r="F3833" s="187">
        <f t="shared" si="224"/>
        <v>1.1646561679618476E-123</v>
      </c>
    </row>
    <row r="3834" spans="4:6" x14ac:dyDescent="0.25">
      <c r="D3834">
        <f t="shared" si="226"/>
        <v>3831</v>
      </c>
      <c r="E3834" s="187">
        <f t="shared" si="223"/>
        <v>120000</v>
      </c>
      <c r="F3834" s="187">
        <f t="shared" si="224"/>
        <v>1.0783853407054145E-123</v>
      </c>
    </row>
    <row r="3835" spans="4:6" x14ac:dyDescent="0.25">
      <c r="D3835">
        <f t="shared" si="226"/>
        <v>3832</v>
      </c>
      <c r="E3835" s="187">
        <f t="shared" si="223"/>
        <v>120000</v>
      </c>
      <c r="F3835" s="187">
        <f t="shared" si="224"/>
        <v>9.9850494509760591E-124</v>
      </c>
    </row>
    <row r="3836" spans="4:6" x14ac:dyDescent="0.25">
      <c r="D3836">
        <f t="shared" si="226"/>
        <v>3833</v>
      </c>
      <c r="E3836" s="187">
        <f t="shared" si="223"/>
        <v>120000</v>
      </c>
      <c r="F3836" s="187">
        <f t="shared" si="224"/>
        <v>9.2454161583111654E-124</v>
      </c>
    </row>
    <row r="3837" spans="4:6" x14ac:dyDescent="0.25">
      <c r="D3837">
        <f t="shared" si="226"/>
        <v>3834</v>
      </c>
      <c r="E3837" s="187">
        <f t="shared" si="223"/>
        <v>120000</v>
      </c>
      <c r="F3837" s="187">
        <f t="shared" si="224"/>
        <v>8.5605705169547831E-124</v>
      </c>
    </row>
    <row r="3838" spans="4:6" x14ac:dyDescent="0.25">
      <c r="D3838">
        <f t="shared" si="226"/>
        <v>3835</v>
      </c>
      <c r="E3838" s="187">
        <f t="shared" si="223"/>
        <v>120000</v>
      </c>
      <c r="F3838" s="187">
        <f t="shared" si="224"/>
        <v>7.9264541823655401E-124</v>
      </c>
    </row>
    <row r="3839" spans="4:6" x14ac:dyDescent="0.25">
      <c r="D3839">
        <f>+D3838+1</f>
        <v>3836</v>
      </c>
      <c r="E3839" s="187">
        <f t="shared" si="223"/>
        <v>120000</v>
      </c>
      <c r="F3839" s="187">
        <f t="shared" si="224"/>
        <v>7.3393094281162395E-124</v>
      </c>
    </row>
    <row r="3840" spans="4:6" x14ac:dyDescent="0.25">
      <c r="D3840">
        <f t="shared" si="226"/>
        <v>3837</v>
      </c>
      <c r="E3840" s="187">
        <f t="shared" si="223"/>
        <v>120000</v>
      </c>
      <c r="F3840" s="187">
        <f t="shared" si="224"/>
        <v>6.7956568778854071E-124</v>
      </c>
    </row>
    <row r="3841" spans="4:6" x14ac:dyDescent="0.25">
      <c r="D3841">
        <f t="shared" si="226"/>
        <v>3838</v>
      </c>
      <c r="E3841" s="187">
        <f t="shared" si="223"/>
        <v>120000</v>
      </c>
      <c r="F3841" s="187">
        <f t="shared" si="224"/>
        <v>6.2922748869309319E-124</v>
      </c>
    </row>
    <row r="3842" spans="4:6" x14ac:dyDescent="0.25">
      <c r="D3842">
        <f t="shared" si="226"/>
        <v>3839</v>
      </c>
      <c r="E3842" s="187">
        <f t="shared" si="223"/>
        <v>120000</v>
      </c>
      <c r="F3842" s="187">
        <f t="shared" si="224"/>
        <v>5.8261804508619719E-124</v>
      </c>
    </row>
    <row r="3843" spans="4:6" x14ac:dyDescent="0.25">
      <c r="D3843">
        <f t="shared" si="226"/>
        <v>3840</v>
      </c>
      <c r="E3843" s="187">
        <f t="shared" si="223"/>
        <v>120000</v>
      </c>
      <c r="F3843" s="187">
        <f t="shared" si="224"/>
        <v>5.3946115285758999E-124</v>
      </c>
    </row>
    <row r="3844" spans="4:6" x14ac:dyDescent="0.25">
      <c r="D3844">
        <f t="shared" si="226"/>
        <v>3841</v>
      </c>
      <c r="E3844" s="187">
        <f t="shared" si="223"/>
        <v>120000</v>
      </c>
      <c r="F3844" s="187">
        <f t="shared" si="224"/>
        <v>4.9950106746073142E-124</v>
      </c>
    </row>
    <row r="3845" spans="4:6" x14ac:dyDescent="0.25">
      <c r="D3845">
        <f t="shared" si="226"/>
        <v>3842</v>
      </c>
      <c r="E3845" s="187">
        <f t="shared" si="223"/>
        <v>120000</v>
      </c>
      <c r="F3845" s="187">
        <f t="shared" si="224"/>
        <v>4.6250098838956613E-124</v>
      </c>
    </row>
    <row r="3846" spans="4:6" x14ac:dyDescent="0.25">
      <c r="D3846">
        <f t="shared" si="226"/>
        <v>3843</v>
      </c>
      <c r="E3846" s="187">
        <f t="shared" ref="E3846:E3909" si="227">+E3845</f>
        <v>120000</v>
      </c>
      <c r="F3846" s="187">
        <f t="shared" ref="F3846:F3909" si="228">E3846/(1+$B$5)^D3846</f>
        <v>4.2824165591626496E-124</v>
      </c>
    </row>
    <row r="3847" spans="4:6" x14ac:dyDescent="0.25">
      <c r="D3847">
        <f t="shared" si="226"/>
        <v>3844</v>
      </c>
      <c r="E3847" s="187">
        <f t="shared" si="227"/>
        <v>120000</v>
      </c>
      <c r="F3847" s="187">
        <f t="shared" si="228"/>
        <v>3.9652005177431938E-124</v>
      </c>
    </row>
    <row r="3848" spans="4:6" x14ac:dyDescent="0.25">
      <c r="D3848">
        <f t="shared" si="226"/>
        <v>3845</v>
      </c>
      <c r="E3848" s="187">
        <f t="shared" si="227"/>
        <v>120000</v>
      </c>
      <c r="F3848" s="187">
        <f t="shared" si="228"/>
        <v>3.671481960873327E-124</v>
      </c>
    </row>
    <row r="3849" spans="4:6" x14ac:dyDescent="0.25">
      <c r="D3849">
        <f t="shared" si="226"/>
        <v>3846</v>
      </c>
      <c r="E3849" s="187">
        <f t="shared" si="227"/>
        <v>120000</v>
      </c>
      <c r="F3849" s="187">
        <f t="shared" si="228"/>
        <v>3.3995203341419691E-124</v>
      </c>
    </row>
    <row r="3850" spans="4:6" x14ac:dyDescent="0.25">
      <c r="D3850">
        <f t="shared" si="226"/>
        <v>3847</v>
      </c>
      <c r="E3850" s="187">
        <f t="shared" si="227"/>
        <v>120000</v>
      </c>
      <c r="F3850" s="187">
        <f t="shared" si="228"/>
        <v>3.1477040130944155E-124</v>
      </c>
    </row>
    <row r="3851" spans="4:6" x14ac:dyDescent="0.25">
      <c r="D3851">
        <f t="shared" si="226"/>
        <v>3848</v>
      </c>
      <c r="E3851" s="187">
        <f t="shared" si="227"/>
        <v>120000</v>
      </c>
      <c r="F3851" s="187">
        <f t="shared" si="228"/>
        <v>2.9145407528651998E-124</v>
      </c>
    </row>
    <row r="3852" spans="4:6" x14ac:dyDescent="0.25">
      <c r="D3852">
        <f t="shared" si="226"/>
        <v>3849</v>
      </c>
      <c r="E3852" s="187">
        <f t="shared" si="227"/>
        <v>120000</v>
      </c>
      <c r="F3852" s="187">
        <f t="shared" si="228"/>
        <v>2.6986488452455554E-124</v>
      </c>
    </row>
    <row r="3853" spans="4:6" x14ac:dyDescent="0.25">
      <c r="D3853">
        <f t="shared" si="226"/>
        <v>3850</v>
      </c>
      <c r="E3853" s="187">
        <f t="shared" si="227"/>
        <v>120000</v>
      </c>
      <c r="F3853" s="187">
        <f t="shared" si="228"/>
        <v>2.4987489307829211E-124</v>
      </c>
    </row>
    <row r="3854" spans="4:6" x14ac:dyDescent="0.25">
      <c r="D3854">
        <f t="shared" si="226"/>
        <v>3851</v>
      </c>
      <c r="E3854" s="187">
        <f t="shared" si="227"/>
        <v>120000</v>
      </c>
      <c r="F3854" s="187">
        <f t="shared" si="228"/>
        <v>2.3136564173915942E-124</v>
      </c>
    </row>
    <row r="3855" spans="4:6" x14ac:dyDescent="0.25">
      <c r="D3855">
        <f t="shared" si="226"/>
        <v>3852</v>
      </c>
      <c r="E3855" s="187">
        <f t="shared" si="227"/>
        <v>120000</v>
      </c>
      <c r="F3855" s="187">
        <f t="shared" si="228"/>
        <v>2.1422744605477721E-124</v>
      </c>
    </row>
    <row r="3856" spans="4:6" x14ac:dyDescent="0.25">
      <c r="D3856">
        <f t="shared" si="226"/>
        <v>3853</v>
      </c>
      <c r="E3856" s="187">
        <f t="shared" si="227"/>
        <v>120000</v>
      </c>
      <c r="F3856" s="187">
        <f t="shared" si="228"/>
        <v>1.9835874634701594E-124</v>
      </c>
    </row>
    <row r="3857" spans="4:6" x14ac:dyDescent="0.25">
      <c r="D3857">
        <f>+D3856+1</f>
        <v>3854</v>
      </c>
      <c r="E3857" s="187">
        <f t="shared" si="227"/>
        <v>120000</v>
      </c>
      <c r="F3857" s="187">
        <f t="shared" si="228"/>
        <v>1.8366550587686657E-124</v>
      </c>
    </row>
    <row r="3858" spans="4:6" x14ac:dyDescent="0.25">
      <c r="D3858">
        <f t="shared" si="226"/>
        <v>3855</v>
      </c>
      <c r="E3858" s="187">
        <f t="shared" si="227"/>
        <v>120000</v>
      </c>
      <c r="F3858" s="187">
        <f t="shared" si="228"/>
        <v>1.7006065358969126E-124</v>
      </c>
    </row>
    <row r="3859" spans="4:6" x14ac:dyDescent="0.25">
      <c r="D3859">
        <f t="shared" si="226"/>
        <v>3856</v>
      </c>
      <c r="E3859" s="187">
        <f t="shared" si="227"/>
        <v>120000</v>
      </c>
      <c r="F3859" s="187">
        <f t="shared" si="228"/>
        <v>1.5746356813860304E-124</v>
      </c>
    </row>
    <row r="3860" spans="4:6" x14ac:dyDescent="0.25">
      <c r="D3860">
        <f t="shared" si="226"/>
        <v>3857</v>
      </c>
      <c r="E3860" s="187">
        <f t="shared" si="227"/>
        <v>120000</v>
      </c>
      <c r="F3860" s="187">
        <f t="shared" si="228"/>
        <v>1.4579960012833615E-124</v>
      </c>
    </row>
    <row r="3861" spans="4:6" x14ac:dyDescent="0.25">
      <c r="D3861">
        <f t="shared" si="226"/>
        <v>3858</v>
      </c>
      <c r="E3861" s="187">
        <f t="shared" si="227"/>
        <v>120000</v>
      </c>
      <c r="F3861" s="187">
        <f t="shared" si="228"/>
        <v>1.3499962974845939E-124</v>
      </c>
    </row>
    <row r="3862" spans="4:6" x14ac:dyDescent="0.25">
      <c r="D3862">
        <f t="shared" si="226"/>
        <v>3859</v>
      </c>
      <c r="E3862" s="187">
        <f t="shared" si="227"/>
        <v>120000</v>
      </c>
      <c r="F3862" s="187">
        <f t="shared" si="228"/>
        <v>1.249996571744994E-124</v>
      </c>
    </row>
    <row r="3863" spans="4:6" x14ac:dyDescent="0.25">
      <c r="D3863">
        <f t="shared" si="226"/>
        <v>3860</v>
      </c>
      <c r="E3863" s="187">
        <f t="shared" si="227"/>
        <v>120000</v>
      </c>
      <c r="F3863" s="187">
        <f t="shared" si="228"/>
        <v>1.157404233097217E-124</v>
      </c>
    </row>
    <row r="3864" spans="4:6" x14ac:dyDescent="0.25">
      <c r="D3864">
        <f t="shared" si="226"/>
        <v>3861</v>
      </c>
      <c r="E3864" s="187">
        <f t="shared" si="227"/>
        <v>120000</v>
      </c>
      <c r="F3864" s="187">
        <f t="shared" si="228"/>
        <v>1.0716705862011267E-124</v>
      </c>
    </row>
    <row r="3865" spans="4:6" x14ac:dyDescent="0.25">
      <c r="D3865">
        <f t="shared" si="226"/>
        <v>3862</v>
      </c>
      <c r="E3865" s="187">
        <f t="shared" si="227"/>
        <v>120000</v>
      </c>
      <c r="F3865" s="187">
        <f t="shared" si="228"/>
        <v>9.9228757981585783E-125</v>
      </c>
    </row>
    <row r="3866" spans="4:6" x14ac:dyDescent="0.25">
      <c r="D3866">
        <f t="shared" si="226"/>
        <v>3863</v>
      </c>
      <c r="E3866" s="187">
        <f t="shared" si="227"/>
        <v>120000</v>
      </c>
      <c r="F3866" s="187">
        <f t="shared" si="228"/>
        <v>9.1878479612579416E-125</v>
      </c>
    </row>
    <row r="3867" spans="4:6" x14ac:dyDescent="0.25">
      <c r="D3867">
        <f t="shared" si="226"/>
        <v>3864</v>
      </c>
      <c r="E3867" s="187">
        <f t="shared" si="227"/>
        <v>120000</v>
      </c>
      <c r="F3867" s="187">
        <f t="shared" si="228"/>
        <v>8.5072666307943923E-125</v>
      </c>
    </row>
    <row r="3868" spans="4:6" x14ac:dyDescent="0.25">
      <c r="D3868">
        <f t="shared" si="226"/>
        <v>3865</v>
      </c>
      <c r="E3868" s="187">
        <f t="shared" si="227"/>
        <v>120000</v>
      </c>
      <c r="F3868" s="187">
        <f t="shared" si="228"/>
        <v>7.8770987322170292E-125</v>
      </c>
    </row>
    <row r="3869" spans="4:6" x14ac:dyDescent="0.25">
      <c r="D3869">
        <f t="shared" si="226"/>
        <v>3866</v>
      </c>
      <c r="E3869" s="187">
        <f t="shared" si="227"/>
        <v>120000</v>
      </c>
      <c r="F3869" s="187">
        <f t="shared" si="228"/>
        <v>7.2936099372379899E-125</v>
      </c>
    </row>
    <row r="3870" spans="4:6" x14ac:dyDescent="0.25">
      <c r="D3870">
        <f t="shared" si="226"/>
        <v>3867</v>
      </c>
      <c r="E3870" s="187">
        <f t="shared" si="227"/>
        <v>120000</v>
      </c>
      <c r="F3870" s="187">
        <f t="shared" si="228"/>
        <v>6.7533425344796182E-125</v>
      </c>
    </row>
    <row r="3871" spans="4:6" x14ac:dyDescent="0.25">
      <c r="D3871">
        <f t="shared" si="226"/>
        <v>3868</v>
      </c>
      <c r="E3871" s="187">
        <f t="shared" si="227"/>
        <v>120000</v>
      </c>
      <c r="F3871" s="187">
        <f t="shared" si="228"/>
        <v>6.2530949393329821E-125</v>
      </c>
    </row>
    <row r="3872" spans="4:6" x14ac:dyDescent="0.25">
      <c r="D3872">
        <f t="shared" si="226"/>
        <v>3869</v>
      </c>
      <c r="E3872" s="187">
        <f t="shared" si="227"/>
        <v>120000</v>
      </c>
      <c r="F3872" s="187">
        <f t="shared" si="228"/>
        <v>5.7899027216046112E-125</v>
      </c>
    </row>
    <row r="3873" spans="4:6" x14ac:dyDescent="0.25">
      <c r="D3873">
        <f t="shared" si="226"/>
        <v>3870</v>
      </c>
      <c r="E3873" s="187">
        <f t="shared" si="227"/>
        <v>120000</v>
      </c>
      <c r="F3873" s="187">
        <f t="shared" si="228"/>
        <v>5.3610210385227887E-125</v>
      </c>
    </row>
    <row r="3874" spans="4:6" x14ac:dyDescent="0.25">
      <c r="D3874">
        <f t="shared" si="226"/>
        <v>3871</v>
      </c>
      <c r="E3874" s="187">
        <f t="shared" si="227"/>
        <v>120000</v>
      </c>
      <c r="F3874" s="187">
        <f t="shared" si="228"/>
        <v>4.9639083690025801E-125</v>
      </c>
    </row>
    <row r="3875" spans="4:6" x14ac:dyDescent="0.25">
      <c r="D3875">
        <f>+D3874+1</f>
        <v>3872</v>
      </c>
      <c r="E3875" s="187">
        <f t="shared" si="227"/>
        <v>120000</v>
      </c>
      <c r="F3875" s="187">
        <f t="shared" si="228"/>
        <v>4.5962114527801673E-125</v>
      </c>
    </row>
    <row r="3876" spans="4:6" x14ac:dyDescent="0.25">
      <c r="D3876">
        <f t="shared" si="226"/>
        <v>3873</v>
      </c>
      <c r="E3876" s="187">
        <f t="shared" si="227"/>
        <v>120000</v>
      </c>
      <c r="F3876" s="187">
        <f t="shared" si="228"/>
        <v>4.2557513451668211E-125</v>
      </c>
    </row>
    <row r="3877" spans="4:6" x14ac:dyDescent="0.25">
      <c r="D3877">
        <f t="shared" si="226"/>
        <v>3874</v>
      </c>
      <c r="E3877" s="187">
        <f t="shared" si="227"/>
        <v>120000</v>
      </c>
      <c r="F3877" s="187">
        <f t="shared" si="228"/>
        <v>3.9405105047840945E-125</v>
      </c>
    </row>
    <row r="3878" spans="4:6" x14ac:dyDescent="0.25">
      <c r="D3878">
        <f t="shared" si="226"/>
        <v>3875</v>
      </c>
      <c r="E3878" s="187">
        <f t="shared" si="227"/>
        <v>120000</v>
      </c>
      <c r="F3878" s="187">
        <f t="shared" si="228"/>
        <v>3.6486208377630497E-125</v>
      </c>
    </row>
    <row r="3879" spans="4:6" x14ac:dyDescent="0.25">
      <c r="D3879">
        <f t="shared" si="226"/>
        <v>3876</v>
      </c>
      <c r="E3879" s="187">
        <f t="shared" si="227"/>
        <v>120000</v>
      </c>
      <c r="F3879" s="187">
        <f t="shared" si="228"/>
        <v>3.3783526275583783E-125</v>
      </c>
    </row>
    <row r="3880" spans="4:6" x14ac:dyDescent="0.25">
      <c r="D3880">
        <f t="shared" si="226"/>
        <v>3877</v>
      </c>
      <c r="E3880" s="187">
        <f t="shared" si="227"/>
        <v>120000</v>
      </c>
      <c r="F3880" s="187">
        <f t="shared" si="228"/>
        <v>3.1281042847762766E-125</v>
      </c>
    </row>
    <row r="3881" spans="4:6" x14ac:dyDescent="0.25">
      <c r="D3881">
        <f t="shared" si="226"/>
        <v>3878</v>
      </c>
      <c r="E3881" s="187">
        <f t="shared" si="227"/>
        <v>120000</v>
      </c>
      <c r="F3881" s="187">
        <f t="shared" si="228"/>
        <v>2.8963928562743299E-125</v>
      </c>
    </row>
    <row r="3882" spans="4:6" x14ac:dyDescent="0.25">
      <c r="D3882">
        <f t="shared" si="226"/>
        <v>3879</v>
      </c>
      <c r="E3882" s="187">
        <f t="shared" si="227"/>
        <v>120000</v>
      </c>
      <c r="F3882" s="187">
        <f t="shared" si="228"/>
        <v>2.6818452372910461E-125</v>
      </c>
    </row>
    <row r="3883" spans="4:6" x14ac:dyDescent="0.25">
      <c r="D3883">
        <f t="shared" si="226"/>
        <v>3880</v>
      </c>
      <c r="E3883" s="187">
        <f t="shared" si="227"/>
        <v>120000</v>
      </c>
      <c r="F3883" s="187">
        <f t="shared" si="228"/>
        <v>2.4831900345287461E-125</v>
      </c>
    </row>
    <row r="3884" spans="4:6" x14ac:dyDescent="0.25">
      <c r="D3884">
        <f t="shared" si="226"/>
        <v>3881</v>
      </c>
      <c r="E3884" s="187">
        <f t="shared" si="227"/>
        <v>120000</v>
      </c>
      <c r="F3884" s="187">
        <f t="shared" si="228"/>
        <v>2.2992500319710615E-125</v>
      </c>
    </row>
    <row r="3885" spans="4:6" x14ac:dyDescent="0.25">
      <c r="D3885">
        <f t="shared" si="226"/>
        <v>3882</v>
      </c>
      <c r="E3885" s="187">
        <f t="shared" si="227"/>
        <v>120000</v>
      </c>
      <c r="F3885" s="187">
        <f t="shared" si="228"/>
        <v>2.1289352147880196E-125</v>
      </c>
    </row>
    <row r="3886" spans="4:6" x14ac:dyDescent="0.25">
      <c r="D3886">
        <f t="shared" ref="D3886:D3892" si="229">+D3885+1</f>
        <v>3883</v>
      </c>
      <c r="E3886" s="187">
        <f t="shared" si="227"/>
        <v>120000</v>
      </c>
      <c r="F3886" s="187">
        <f t="shared" si="228"/>
        <v>1.9712363099889069E-125</v>
      </c>
    </row>
    <row r="3887" spans="4:6" x14ac:dyDescent="0.25">
      <c r="D3887">
        <f t="shared" si="229"/>
        <v>3884</v>
      </c>
      <c r="E3887" s="187">
        <f t="shared" si="227"/>
        <v>120000</v>
      </c>
      <c r="F3887" s="187">
        <f t="shared" si="228"/>
        <v>1.8252188055452845E-125</v>
      </c>
    </row>
    <row r="3888" spans="4:6" x14ac:dyDescent="0.25">
      <c r="D3888">
        <f t="shared" si="229"/>
        <v>3885</v>
      </c>
      <c r="E3888" s="187">
        <f t="shared" si="227"/>
        <v>120000</v>
      </c>
      <c r="F3888" s="187">
        <f t="shared" si="228"/>
        <v>1.6900174125419295E-125</v>
      </c>
    </row>
    <row r="3889" spans="4:6" x14ac:dyDescent="0.25">
      <c r="D3889">
        <f t="shared" si="229"/>
        <v>3886</v>
      </c>
      <c r="E3889" s="187">
        <f t="shared" si="227"/>
        <v>120000</v>
      </c>
      <c r="F3889" s="187">
        <f t="shared" si="228"/>
        <v>1.5648309375388239E-125</v>
      </c>
    </row>
    <row r="3890" spans="4:6" x14ac:dyDescent="0.25">
      <c r="D3890">
        <f t="shared" si="229"/>
        <v>3887</v>
      </c>
      <c r="E3890" s="187">
        <f t="shared" si="227"/>
        <v>120000</v>
      </c>
      <c r="F3890" s="187">
        <f t="shared" si="228"/>
        <v>1.4489175347581698E-125</v>
      </c>
    </row>
    <row r="3891" spans="4:6" x14ac:dyDescent="0.25">
      <c r="D3891">
        <f t="shared" si="229"/>
        <v>3888</v>
      </c>
      <c r="E3891" s="187">
        <f t="shared" si="227"/>
        <v>120000</v>
      </c>
      <c r="F3891" s="187">
        <f t="shared" si="228"/>
        <v>1.3415903099612686E-125</v>
      </c>
    </row>
    <row r="3892" spans="4:6" x14ac:dyDescent="0.25">
      <c r="D3892">
        <f t="shared" si="229"/>
        <v>3889</v>
      </c>
      <c r="E3892" s="187">
        <f t="shared" si="227"/>
        <v>120000</v>
      </c>
      <c r="F3892" s="187">
        <f t="shared" si="228"/>
        <v>1.2422132499641375E-125</v>
      </c>
    </row>
    <row r="3893" spans="4:6" x14ac:dyDescent="0.25">
      <c r="D3893">
        <f>+D3892+1</f>
        <v>3890</v>
      </c>
      <c r="E3893" s="187">
        <f t="shared" si="227"/>
        <v>120000</v>
      </c>
      <c r="F3893" s="187">
        <f t="shared" si="228"/>
        <v>1.1501974536704977E-125</v>
      </c>
    </row>
    <row r="3894" spans="4:6" x14ac:dyDescent="0.25">
      <c r="D3894">
        <f t="shared" ref="D3894:D3957" si="230">+D3893+1</f>
        <v>3891</v>
      </c>
      <c r="E3894" s="187">
        <f t="shared" si="227"/>
        <v>120000</v>
      </c>
      <c r="F3894" s="187">
        <f t="shared" si="228"/>
        <v>1.0649976422874978E-125</v>
      </c>
    </row>
    <row r="3895" spans="4:6" x14ac:dyDescent="0.25">
      <c r="D3895">
        <f t="shared" si="230"/>
        <v>3892</v>
      </c>
      <c r="E3895" s="187">
        <f t="shared" si="227"/>
        <v>120000</v>
      </c>
      <c r="F3895" s="187">
        <f t="shared" si="228"/>
        <v>9.8610892804397953E-126</v>
      </c>
    </row>
    <row r="3896" spans="4:6" x14ac:dyDescent="0.25">
      <c r="D3896">
        <f t="shared" si="230"/>
        <v>3893</v>
      </c>
      <c r="E3896" s="187">
        <f t="shared" si="227"/>
        <v>120000</v>
      </c>
      <c r="F3896" s="187">
        <f t="shared" si="228"/>
        <v>9.1306382226294395E-126</v>
      </c>
    </row>
    <row r="3897" spans="4:6" x14ac:dyDescent="0.25">
      <c r="D3897">
        <f t="shared" si="230"/>
        <v>3894</v>
      </c>
      <c r="E3897" s="187">
        <f t="shared" si="227"/>
        <v>120000</v>
      </c>
      <c r="F3897" s="187">
        <f t="shared" si="228"/>
        <v>8.4542946505828119E-126</v>
      </c>
    </row>
    <row r="3898" spans="4:6" x14ac:dyDescent="0.25">
      <c r="D3898">
        <f t="shared" si="230"/>
        <v>3895</v>
      </c>
      <c r="E3898" s="187">
        <f t="shared" si="227"/>
        <v>120000</v>
      </c>
      <c r="F3898" s="187">
        <f t="shared" si="228"/>
        <v>7.8280506023914922E-126</v>
      </c>
    </row>
    <row r="3899" spans="4:6" x14ac:dyDescent="0.25">
      <c r="D3899">
        <f t="shared" si="230"/>
        <v>3896</v>
      </c>
      <c r="E3899" s="187">
        <f t="shared" si="227"/>
        <v>120000</v>
      </c>
      <c r="F3899" s="187">
        <f t="shared" si="228"/>
        <v>7.2481950022143455E-126</v>
      </c>
    </row>
    <row r="3900" spans="4:6" x14ac:dyDescent="0.25">
      <c r="D3900">
        <f t="shared" si="230"/>
        <v>3897</v>
      </c>
      <c r="E3900" s="187">
        <f t="shared" si="227"/>
        <v>120000</v>
      </c>
      <c r="F3900" s="187">
        <f t="shared" si="228"/>
        <v>6.7112916687169845E-126</v>
      </c>
    </row>
    <row r="3901" spans="4:6" x14ac:dyDescent="0.25">
      <c r="D3901">
        <f t="shared" si="230"/>
        <v>3898</v>
      </c>
      <c r="E3901" s="187">
        <f t="shared" si="227"/>
        <v>120000</v>
      </c>
      <c r="F3901" s="187">
        <f t="shared" si="228"/>
        <v>6.2141589525157277E-126</v>
      </c>
    </row>
    <row r="3902" spans="4:6" x14ac:dyDescent="0.25">
      <c r="D3902">
        <f t="shared" si="230"/>
        <v>3899</v>
      </c>
      <c r="E3902" s="187">
        <f t="shared" si="227"/>
        <v>120000</v>
      </c>
      <c r="F3902" s="187">
        <f t="shared" si="228"/>
        <v>5.7538508819590059E-126</v>
      </c>
    </row>
    <row r="3903" spans="4:6" x14ac:dyDescent="0.25">
      <c r="D3903">
        <f t="shared" si="230"/>
        <v>3900</v>
      </c>
      <c r="E3903" s="187">
        <f t="shared" si="227"/>
        <v>120000</v>
      </c>
      <c r="F3903" s="187">
        <f t="shared" si="228"/>
        <v>5.3276397055175996E-126</v>
      </c>
    </row>
    <row r="3904" spans="4:6" x14ac:dyDescent="0.25">
      <c r="D3904">
        <f t="shared" si="230"/>
        <v>3901</v>
      </c>
      <c r="E3904" s="187">
        <f t="shared" si="227"/>
        <v>120000</v>
      </c>
      <c r="F3904" s="187">
        <f t="shared" si="228"/>
        <v>4.9329997273311089E-126</v>
      </c>
    </row>
    <row r="3905" spans="4:6" x14ac:dyDescent="0.25">
      <c r="D3905">
        <f t="shared" si="230"/>
        <v>3902</v>
      </c>
      <c r="E3905" s="187">
        <f t="shared" si="227"/>
        <v>120000</v>
      </c>
      <c r="F3905" s="187">
        <f t="shared" si="228"/>
        <v>4.5675923401213976E-126</v>
      </c>
    </row>
    <row r="3906" spans="4:6" x14ac:dyDescent="0.25">
      <c r="D3906">
        <f t="shared" si="230"/>
        <v>3903</v>
      </c>
      <c r="E3906" s="187">
        <f t="shared" si="227"/>
        <v>120000</v>
      </c>
      <c r="F3906" s="187">
        <f t="shared" si="228"/>
        <v>4.2292521667790708E-126</v>
      </c>
    </row>
    <row r="3907" spans="4:6" x14ac:dyDescent="0.25">
      <c r="D3907">
        <f t="shared" si="230"/>
        <v>3904</v>
      </c>
      <c r="E3907" s="187">
        <f t="shared" si="227"/>
        <v>120000</v>
      </c>
      <c r="F3907" s="187">
        <f t="shared" si="228"/>
        <v>3.9159742284991394E-126</v>
      </c>
    </row>
    <row r="3908" spans="4:6" x14ac:dyDescent="0.25">
      <c r="D3908">
        <f t="shared" si="230"/>
        <v>3905</v>
      </c>
      <c r="E3908" s="187">
        <f t="shared" si="227"/>
        <v>120000</v>
      </c>
      <c r="F3908" s="187">
        <f t="shared" si="228"/>
        <v>3.6259020634251289E-126</v>
      </c>
    </row>
    <row r="3909" spans="4:6" x14ac:dyDescent="0.25">
      <c r="D3909">
        <f t="shared" si="230"/>
        <v>3906</v>
      </c>
      <c r="E3909" s="187">
        <f t="shared" si="227"/>
        <v>120000</v>
      </c>
      <c r="F3909" s="187">
        <f t="shared" si="228"/>
        <v>3.3573167253936377E-126</v>
      </c>
    </row>
    <row r="3910" spans="4:6" x14ac:dyDescent="0.25">
      <c r="D3910">
        <f t="shared" si="230"/>
        <v>3907</v>
      </c>
      <c r="E3910" s="187">
        <f t="shared" ref="E3910:E3973" si="231">+E3909</f>
        <v>120000</v>
      </c>
      <c r="F3910" s="187">
        <f t="shared" ref="F3910:F3973" si="232">E3910/(1+$B$5)^D3910</f>
        <v>3.1086265975867012E-126</v>
      </c>
    </row>
    <row r="3911" spans="4:6" x14ac:dyDescent="0.25">
      <c r="D3911">
        <f>+D3910+1</f>
        <v>3908</v>
      </c>
      <c r="E3911" s="187">
        <f t="shared" si="231"/>
        <v>120000</v>
      </c>
      <c r="F3911" s="187">
        <f t="shared" si="232"/>
        <v>2.8783579607284268E-126</v>
      </c>
    </row>
    <row r="3912" spans="4:6" x14ac:dyDescent="0.25">
      <c r="D3912">
        <f t="shared" si="230"/>
        <v>3909</v>
      </c>
      <c r="E3912" s="187">
        <f t="shared" si="231"/>
        <v>120000</v>
      </c>
      <c r="F3912" s="187">
        <f t="shared" si="232"/>
        <v>2.6651462599337286E-126</v>
      </c>
    </row>
    <row r="3913" spans="4:6" x14ac:dyDescent="0.25">
      <c r="D3913">
        <f t="shared" si="230"/>
        <v>3910</v>
      </c>
      <c r="E3913" s="187">
        <f t="shared" si="231"/>
        <v>120000</v>
      </c>
      <c r="F3913" s="187">
        <f t="shared" si="232"/>
        <v>2.4677280184571562E-126</v>
      </c>
    </row>
    <row r="3914" spans="4:6" x14ac:dyDescent="0.25">
      <c r="D3914">
        <f t="shared" si="230"/>
        <v>3911</v>
      </c>
      <c r="E3914" s="187">
        <f t="shared" si="231"/>
        <v>120000</v>
      </c>
      <c r="F3914" s="187">
        <f t="shared" si="232"/>
        <v>2.2849333504232926E-126</v>
      </c>
    </row>
    <row r="3915" spans="4:6" x14ac:dyDescent="0.25">
      <c r="D3915">
        <f t="shared" si="230"/>
        <v>3912</v>
      </c>
      <c r="E3915" s="187">
        <f t="shared" si="231"/>
        <v>120000</v>
      </c>
      <c r="F3915" s="187">
        <f t="shared" si="232"/>
        <v>2.1156790281697155E-126</v>
      </c>
    </row>
    <row r="3916" spans="4:6" x14ac:dyDescent="0.25">
      <c r="D3916">
        <f t="shared" si="230"/>
        <v>3913</v>
      </c>
      <c r="E3916" s="187">
        <f t="shared" si="231"/>
        <v>120000</v>
      </c>
      <c r="F3916" s="187">
        <f t="shared" si="232"/>
        <v>1.9589620631201062E-126</v>
      </c>
    </row>
    <row r="3917" spans="4:6" x14ac:dyDescent="0.25">
      <c r="D3917">
        <f t="shared" si="230"/>
        <v>3914</v>
      </c>
      <c r="E3917" s="187">
        <f t="shared" si="231"/>
        <v>120000</v>
      </c>
      <c r="F3917" s="187">
        <f t="shared" si="232"/>
        <v>1.8138537621482464E-126</v>
      </c>
    </row>
    <row r="3918" spans="4:6" x14ac:dyDescent="0.25">
      <c r="D3918">
        <f t="shared" si="230"/>
        <v>3915</v>
      </c>
      <c r="E3918" s="187">
        <f t="shared" si="231"/>
        <v>120000</v>
      </c>
      <c r="F3918" s="187">
        <f t="shared" si="232"/>
        <v>1.6794942242113398E-126</v>
      </c>
    </row>
    <row r="3919" spans="4:6" x14ac:dyDescent="0.25">
      <c r="D3919">
        <f t="shared" si="230"/>
        <v>3916</v>
      </c>
      <c r="E3919" s="187">
        <f t="shared" si="231"/>
        <v>120000</v>
      </c>
      <c r="F3919" s="187">
        <f t="shared" si="232"/>
        <v>1.5550872446401291E-126</v>
      </c>
    </row>
    <row r="3920" spans="4:6" x14ac:dyDescent="0.25">
      <c r="D3920">
        <f t="shared" si="230"/>
        <v>3917</v>
      </c>
      <c r="E3920" s="187">
        <f t="shared" si="231"/>
        <v>120000</v>
      </c>
      <c r="F3920" s="187">
        <f t="shared" si="232"/>
        <v>1.4398955968890083E-126</v>
      </c>
    </row>
    <row r="3921" spans="4:6" x14ac:dyDescent="0.25">
      <c r="D3921">
        <f t="shared" si="230"/>
        <v>3918</v>
      </c>
      <c r="E3921" s="187">
        <f t="shared" si="231"/>
        <v>120000</v>
      </c>
      <c r="F3921" s="187">
        <f t="shared" si="232"/>
        <v>1.3332366637861186E-126</v>
      </c>
    </row>
    <row r="3922" spans="4:6" x14ac:dyDescent="0.25">
      <c r="D3922">
        <f t="shared" si="230"/>
        <v>3919</v>
      </c>
      <c r="E3922" s="187">
        <f t="shared" si="231"/>
        <v>120000</v>
      </c>
      <c r="F3922" s="187">
        <f t="shared" si="232"/>
        <v>1.2344783923945541E-126</v>
      </c>
    </row>
    <row r="3923" spans="4:6" x14ac:dyDescent="0.25">
      <c r="D3923">
        <f t="shared" si="230"/>
        <v>3920</v>
      </c>
      <c r="E3923" s="187">
        <f t="shared" si="231"/>
        <v>120000</v>
      </c>
      <c r="F3923" s="187">
        <f t="shared" si="232"/>
        <v>1.1430355485134763E-126</v>
      </c>
    </row>
    <row r="3924" spans="4:6" x14ac:dyDescent="0.25">
      <c r="D3924">
        <f t="shared" si="230"/>
        <v>3921</v>
      </c>
      <c r="E3924" s="187">
        <f t="shared" si="231"/>
        <v>120000</v>
      </c>
      <c r="F3924" s="187">
        <f t="shared" si="232"/>
        <v>1.0583662486235892E-126</v>
      </c>
    </row>
    <row r="3925" spans="4:6" x14ac:dyDescent="0.25">
      <c r="D3925">
        <f t="shared" si="230"/>
        <v>3922</v>
      </c>
      <c r="E3925" s="187">
        <f t="shared" si="231"/>
        <v>120000</v>
      </c>
      <c r="F3925" s="187">
        <f t="shared" si="232"/>
        <v>9.7996874872554524E-127</v>
      </c>
    </row>
    <row r="3926" spans="4:6" x14ac:dyDescent="0.25">
      <c r="D3926">
        <f t="shared" si="230"/>
        <v>3923</v>
      </c>
      <c r="E3926" s="187">
        <f t="shared" si="231"/>
        <v>120000</v>
      </c>
      <c r="F3926" s="187">
        <f t="shared" si="232"/>
        <v>9.0737847104217137E-127</v>
      </c>
    </row>
    <row r="3927" spans="4:6" x14ac:dyDescent="0.25">
      <c r="D3927">
        <f t="shared" si="230"/>
        <v>3924</v>
      </c>
      <c r="E3927" s="187">
        <f t="shared" si="231"/>
        <v>120000</v>
      </c>
      <c r="F3927" s="187">
        <f t="shared" si="232"/>
        <v>8.4016525096497362E-127</v>
      </c>
    </row>
    <row r="3928" spans="4:6" x14ac:dyDescent="0.25">
      <c r="D3928">
        <f t="shared" si="230"/>
        <v>3925</v>
      </c>
      <c r="E3928" s="187">
        <f t="shared" si="231"/>
        <v>120000</v>
      </c>
      <c r="F3928" s="187">
        <f t="shared" si="232"/>
        <v>7.7793078793053095E-127</v>
      </c>
    </row>
    <row r="3929" spans="4:6" x14ac:dyDescent="0.25">
      <c r="D3929">
        <f>+D3928+1</f>
        <v>3926</v>
      </c>
      <c r="E3929" s="187">
        <f t="shared" si="231"/>
        <v>120000</v>
      </c>
      <c r="F3929" s="187">
        <f t="shared" si="232"/>
        <v>7.2030628512086199E-127</v>
      </c>
    </row>
    <row r="3930" spans="4:6" x14ac:dyDescent="0.25">
      <c r="D3930">
        <f t="shared" si="230"/>
        <v>3927</v>
      </c>
      <c r="E3930" s="187">
        <f t="shared" si="231"/>
        <v>120000</v>
      </c>
      <c r="F3930" s="187">
        <f t="shared" si="232"/>
        <v>6.6695026400079813E-127</v>
      </c>
    </row>
    <row r="3931" spans="4:6" x14ac:dyDescent="0.25">
      <c r="D3931">
        <f t="shared" si="230"/>
        <v>3928</v>
      </c>
      <c r="E3931" s="187">
        <f t="shared" si="231"/>
        <v>120000</v>
      </c>
      <c r="F3931" s="187">
        <f t="shared" si="232"/>
        <v>6.1754654074147973E-127</v>
      </c>
    </row>
    <row r="3932" spans="4:6" x14ac:dyDescent="0.25">
      <c r="D3932">
        <f t="shared" si="230"/>
        <v>3929</v>
      </c>
      <c r="E3932" s="187">
        <f t="shared" si="231"/>
        <v>120000</v>
      </c>
      <c r="F3932" s="187">
        <f t="shared" si="232"/>
        <v>5.7180235253840703E-127</v>
      </c>
    </row>
    <row r="3933" spans="4:6" x14ac:dyDescent="0.25">
      <c r="D3933">
        <f t="shared" si="230"/>
        <v>3930</v>
      </c>
      <c r="E3933" s="187">
        <f t="shared" si="231"/>
        <v>120000</v>
      </c>
      <c r="F3933" s="187">
        <f t="shared" si="232"/>
        <v>5.2944662272074722E-127</v>
      </c>
    </row>
    <row r="3934" spans="4:6" x14ac:dyDescent="0.25">
      <c r="D3934">
        <f t="shared" si="230"/>
        <v>3931</v>
      </c>
      <c r="E3934" s="187">
        <f t="shared" si="231"/>
        <v>120000</v>
      </c>
      <c r="F3934" s="187">
        <f t="shared" si="232"/>
        <v>4.9022835437106234E-127</v>
      </c>
    </row>
    <row r="3935" spans="4:6" x14ac:dyDescent="0.25">
      <c r="D3935">
        <f t="shared" si="230"/>
        <v>3932</v>
      </c>
      <c r="E3935" s="187">
        <f t="shared" si="231"/>
        <v>120000</v>
      </c>
      <c r="F3935" s="187">
        <f t="shared" si="232"/>
        <v>4.5391514293616889E-127</v>
      </c>
    </row>
    <row r="3936" spans="4:6" x14ac:dyDescent="0.25">
      <c r="D3936">
        <f t="shared" si="230"/>
        <v>3933</v>
      </c>
      <c r="E3936" s="187">
        <f t="shared" si="231"/>
        <v>120000</v>
      </c>
      <c r="F3936" s="187">
        <f t="shared" si="232"/>
        <v>4.2029179901497116E-127</v>
      </c>
    </row>
    <row r="3937" spans="4:6" x14ac:dyDescent="0.25">
      <c r="D3937">
        <f t="shared" si="230"/>
        <v>3934</v>
      </c>
      <c r="E3937" s="187">
        <f t="shared" si="231"/>
        <v>120000</v>
      </c>
      <c r="F3937" s="187">
        <f t="shared" si="232"/>
        <v>3.8915907316201025E-127</v>
      </c>
    </row>
    <row r="3938" spans="4:6" x14ac:dyDescent="0.25">
      <c r="D3938">
        <f t="shared" si="230"/>
        <v>3935</v>
      </c>
      <c r="E3938" s="187">
        <f t="shared" si="231"/>
        <v>120000</v>
      </c>
      <c r="F3938" s="187">
        <f t="shared" si="232"/>
        <v>3.6033247515000942E-127</v>
      </c>
    </row>
    <row r="3939" spans="4:6" x14ac:dyDescent="0.25">
      <c r="D3939">
        <f t="shared" si="230"/>
        <v>3936</v>
      </c>
      <c r="E3939" s="187">
        <f t="shared" si="231"/>
        <v>120000</v>
      </c>
      <c r="F3939" s="187">
        <f t="shared" si="232"/>
        <v>3.3364118069445311E-127</v>
      </c>
    </row>
    <row r="3940" spans="4:6" x14ac:dyDescent="0.25">
      <c r="D3940">
        <f t="shared" si="230"/>
        <v>3937</v>
      </c>
      <c r="E3940" s="187">
        <f t="shared" si="231"/>
        <v>120000</v>
      </c>
      <c r="F3940" s="187">
        <f t="shared" si="232"/>
        <v>3.0892701916153071E-127</v>
      </c>
    </row>
    <row r="3941" spans="4:6" x14ac:dyDescent="0.25">
      <c r="D3941">
        <f t="shared" si="230"/>
        <v>3938</v>
      </c>
      <c r="E3941" s="187">
        <f t="shared" si="231"/>
        <v>120000</v>
      </c>
      <c r="F3941" s="187">
        <f t="shared" si="232"/>
        <v>2.8604353626067658E-127</v>
      </c>
    </row>
    <row r="3942" spans="4:6" x14ac:dyDescent="0.25">
      <c r="D3942">
        <f t="shared" si="230"/>
        <v>3939</v>
      </c>
      <c r="E3942" s="187">
        <f t="shared" si="231"/>
        <v>120000</v>
      </c>
      <c r="F3942" s="187">
        <f t="shared" si="232"/>
        <v>2.6485512616729311E-127</v>
      </c>
    </row>
    <row r="3943" spans="4:6" x14ac:dyDescent="0.25">
      <c r="D3943">
        <f t="shared" si="230"/>
        <v>3940</v>
      </c>
      <c r="E3943" s="187">
        <f t="shared" si="231"/>
        <v>120000</v>
      </c>
      <c r="F3943" s="187">
        <f t="shared" si="232"/>
        <v>2.4523622793267879E-127</v>
      </c>
    </row>
    <row r="3944" spans="4:6" x14ac:dyDescent="0.25">
      <c r="D3944">
        <f t="shared" si="230"/>
        <v>3941</v>
      </c>
      <c r="E3944" s="187">
        <f t="shared" si="231"/>
        <v>120000</v>
      </c>
      <c r="F3944" s="187">
        <f t="shared" si="232"/>
        <v>2.2707058141914706E-127</v>
      </c>
    </row>
    <row r="3945" spans="4:6" x14ac:dyDescent="0.25">
      <c r="D3945">
        <f t="shared" si="230"/>
        <v>3942</v>
      </c>
      <c r="E3945" s="187">
        <f t="shared" si="231"/>
        <v>120000</v>
      </c>
      <c r="F3945" s="187">
        <f t="shared" si="232"/>
        <v>2.1025053835106203E-127</v>
      </c>
    </row>
    <row r="3946" spans="4:6" x14ac:dyDescent="0.25">
      <c r="D3946">
        <f t="shared" si="230"/>
        <v>3943</v>
      </c>
      <c r="E3946" s="187">
        <f t="shared" si="231"/>
        <v>120000</v>
      </c>
      <c r="F3946" s="187">
        <f t="shared" si="232"/>
        <v>1.9467642439913151E-127</v>
      </c>
    </row>
    <row r="3947" spans="4:6" x14ac:dyDescent="0.25">
      <c r="D3947">
        <f>+D3946+1</f>
        <v>3944</v>
      </c>
      <c r="E3947" s="187">
        <f t="shared" si="231"/>
        <v>120000</v>
      </c>
      <c r="F3947" s="187">
        <f t="shared" si="232"/>
        <v>1.8025594851771437E-127</v>
      </c>
    </row>
    <row r="3948" spans="4:6" x14ac:dyDescent="0.25">
      <c r="D3948">
        <f t="shared" si="230"/>
        <v>3945</v>
      </c>
      <c r="E3948" s="187">
        <f t="shared" si="231"/>
        <v>120000</v>
      </c>
      <c r="F3948" s="187">
        <f t="shared" si="232"/>
        <v>1.6690365603492071E-127</v>
      </c>
    </row>
    <row r="3949" spans="4:6" x14ac:dyDescent="0.25">
      <c r="D3949">
        <f t="shared" si="230"/>
        <v>3946</v>
      </c>
      <c r="E3949" s="187">
        <f t="shared" si="231"/>
        <v>120000</v>
      </c>
      <c r="F3949" s="187">
        <f t="shared" si="232"/>
        <v>1.5454042225455623E-127</v>
      </c>
    </row>
    <row r="3950" spans="4:6" x14ac:dyDescent="0.25">
      <c r="D3950">
        <f t="shared" si="230"/>
        <v>3947</v>
      </c>
      <c r="E3950" s="187">
        <f t="shared" si="231"/>
        <v>120000</v>
      </c>
      <c r="F3950" s="187">
        <f t="shared" si="232"/>
        <v>1.4309298356903354E-127</v>
      </c>
    </row>
    <row r="3951" spans="4:6" x14ac:dyDescent="0.25">
      <c r="D3951">
        <f t="shared" si="230"/>
        <v>3948</v>
      </c>
      <c r="E3951" s="187">
        <f t="shared" si="231"/>
        <v>120000</v>
      </c>
      <c r="F3951" s="187">
        <f t="shared" si="232"/>
        <v>1.3249350330466065E-127</v>
      </c>
    </row>
    <row r="3952" spans="4:6" x14ac:dyDescent="0.25">
      <c r="D3952">
        <f t="shared" si="230"/>
        <v>3949</v>
      </c>
      <c r="E3952" s="187">
        <f t="shared" si="231"/>
        <v>120000</v>
      </c>
      <c r="F3952" s="187">
        <f t="shared" si="232"/>
        <v>1.2267916972653763E-127</v>
      </c>
    </row>
    <row r="3953" spans="4:6" x14ac:dyDescent="0.25">
      <c r="D3953">
        <f t="shared" si="230"/>
        <v>3950</v>
      </c>
      <c r="E3953" s="187">
        <f t="shared" si="231"/>
        <v>120000</v>
      </c>
      <c r="F3953" s="187">
        <f t="shared" si="232"/>
        <v>1.1359182382086818E-127</v>
      </c>
    </row>
    <row r="3954" spans="4:6" x14ac:dyDescent="0.25">
      <c r="D3954">
        <f t="shared" si="230"/>
        <v>3951</v>
      </c>
      <c r="E3954" s="187">
        <f t="shared" si="231"/>
        <v>120000</v>
      </c>
      <c r="F3954" s="187">
        <f t="shared" si="232"/>
        <v>1.05177614648952E-127</v>
      </c>
    </row>
    <row r="3955" spans="4:6" x14ac:dyDescent="0.25">
      <c r="D3955">
        <f t="shared" si="230"/>
        <v>3952</v>
      </c>
      <c r="E3955" s="187">
        <f t="shared" si="231"/>
        <v>120000</v>
      </c>
      <c r="F3955" s="187">
        <f t="shared" si="232"/>
        <v>9.7386680230511098E-128</v>
      </c>
    </row>
    <row r="3956" spans="4:6" x14ac:dyDescent="0.25">
      <c r="D3956">
        <f t="shared" si="230"/>
        <v>3953</v>
      </c>
      <c r="E3956" s="187">
        <f t="shared" si="231"/>
        <v>120000</v>
      </c>
      <c r="F3956" s="187">
        <f t="shared" si="232"/>
        <v>9.0172852065288069E-128</v>
      </c>
    </row>
    <row r="3957" spans="4:6" x14ac:dyDescent="0.25">
      <c r="D3957">
        <f t="shared" si="230"/>
        <v>3954</v>
      </c>
      <c r="E3957" s="187">
        <f t="shared" si="231"/>
        <v>120000</v>
      </c>
      <c r="F3957" s="187">
        <f t="shared" si="232"/>
        <v>8.3493381541933362E-128</v>
      </c>
    </row>
    <row r="3958" spans="4:6" x14ac:dyDescent="0.25">
      <c r="D3958">
        <f t="shared" ref="D3958:D3964" si="233">+D3957+1</f>
        <v>3955</v>
      </c>
      <c r="E3958" s="187">
        <f t="shared" si="231"/>
        <v>120000</v>
      </c>
      <c r="F3958" s="187">
        <f t="shared" si="232"/>
        <v>7.7308686612901268E-128</v>
      </c>
    </row>
    <row r="3959" spans="4:6" x14ac:dyDescent="0.25">
      <c r="D3959">
        <f t="shared" si="233"/>
        <v>3956</v>
      </c>
      <c r="E3959" s="187">
        <f t="shared" si="231"/>
        <v>120000</v>
      </c>
      <c r="F3959" s="187">
        <f t="shared" si="232"/>
        <v>7.1582117234167842E-128</v>
      </c>
    </row>
    <row r="3960" spans="4:6" x14ac:dyDescent="0.25">
      <c r="D3960">
        <f t="shared" si="233"/>
        <v>3957</v>
      </c>
      <c r="E3960" s="187">
        <f t="shared" si="231"/>
        <v>120000</v>
      </c>
      <c r="F3960" s="187">
        <f t="shared" si="232"/>
        <v>6.6279738179785046E-128</v>
      </c>
    </row>
    <row r="3961" spans="4:6" x14ac:dyDescent="0.25">
      <c r="D3961">
        <f t="shared" si="233"/>
        <v>3958</v>
      </c>
      <c r="E3961" s="187">
        <f t="shared" si="231"/>
        <v>120000</v>
      </c>
      <c r="F3961" s="187">
        <f t="shared" si="232"/>
        <v>6.137012794424541E-128</v>
      </c>
    </row>
    <row r="3962" spans="4:6" x14ac:dyDescent="0.25">
      <c r="D3962">
        <f t="shared" si="233"/>
        <v>3959</v>
      </c>
      <c r="E3962" s="187">
        <f t="shared" si="231"/>
        <v>120000</v>
      </c>
      <c r="F3962" s="187">
        <f t="shared" si="232"/>
        <v>5.6824192540967961E-128</v>
      </c>
    </row>
    <row r="3963" spans="4:6" x14ac:dyDescent="0.25">
      <c r="D3963">
        <f t="shared" si="233"/>
        <v>3960</v>
      </c>
      <c r="E3963" s="187">
        <f t="shared" si="231"/>
        <v>120000</v>
      </c>
      <c r="F3963" s="187">
        <f t="shared" si="232"/>
        <v>5.2614993093488852E-128</v>
      </c>
    </row>
    <row r="3964" spans="4:6" x14ac:dyDescent="0.25">
      <c r="D3964">
        <f t="shared" si="233"/>
        <v>3961</v>
      </c>
      <c r="E3964" s="187">
        <f t="shared" si="231"/>
        <v>120000</v>
      </c>
      <c r="F3964" s="187">
        <f t="shared" si="232"/>
        <v>4.8717586197674861E-128</v>
      </c>
    </row>
    <row r="3965" spans="4:6" x14ac:dyDescent="0.25">
      <c r="D3965">
        <f>+D3964+1</f>
        <v>3962</v>
      </c>
      <c r="E3965" s="187">
        <f t="shared" si="231"/>
        <v>120000</v>
      </c>
      <c r="F3965" s="187">
        <f t="shared" si="232"/>
        <v>4.5108876108958203E-128</v>
      </c>
    </row>
    <row r="3966" spans="4:6" x14ac:dyDescent="0.25">
      <c r="D3966">
        <f t="shared" ref="D3966:D4029" si="234">+D3965+1</f>
        <v>3963</v>
      </c>
      <c r="E3966" s="187">
        <f t="shared" si="231"/>
        <v>120000</v>
      </c>
      <c r="F3966" s="187">
        <f t="shared" si="232"/>
        <v>4.1767477878665007E-128</v>
      </c>
    </row>
    <row r="3967" spans="4:6" x14ac:dyDescent="0.25">
      <c r="D3967">
        <f t="shared" si="234"/>
        <v>3964</v>
      </c>
      <c r="E3967" s="187">
        <f t="shared" si="231"/>
        <v>120000</v>
      </c>
      <c r="F3967" s="187">
        <f t="shared" si="232"/>
        <v>3.8673590628393526E-128</v>
      </c>
    </row>
    <row r="3968" spans="4:6" x14ac:dyDescent="0.25">
      <c r="D3968">
        <f t="shared" si="234"/>
        <v>3965</v>
      </c>
      <c r="E3968" s="187">
        <f t="shared" si="231"/>
        <v>120000</v>
      </c>
      <c r="F3968" s="187">
        <f t="shared" si="232"/>
        <v>3.5808880211475477E-128</v>
      </c>
    </row>
    <row r="3969" spans="4:6" x14ac:dyDescent="0.25">
      <c r="D3969">
        <f t="shared" si="234"/>
        <v>3966</v>
      </c>
      <c r="E3969" s="187">
        <f t="shared" si="231"/>
        <v>120000</v>
      </c>
      <c r="F3969" s="187">
        <f t="shared" si="232"/>
        <v>3.3156370566180996E-128</v>
      </c>
    </row>
    <row r="3970" spans="4:6" x14ac:dyDescent="0.25">
      <c r="D3970">
        <f t="shared" si="234"/>
        <v>3967</v>
      </c>
      <c r="E3970" s="187">
        <f t="shared" si="231"/>
        <v>120000</v>
      </c>
      <c r="F3970" s="187">
        <f t="shared" si="232"/>
        <v>3.0700343116834248E-128</v>
      </c>
    </row>
    <row r="3971" spans="4:6" x14ac:dyDescent="0.25">
      <c r="D3971">
        <f t="shared" si="234"/>
        <v>3968</v>
      </c>
      <c r="E3971" s="187">
        <f t="shared" si="231"/>
        <v>120000</v>
      </c>
      <c r="F3971" s="187">
        <f t="shared" si="232"/>
        <v>2.842624362669838E-128</v>
      </c>
    </row>
    <row r="3972" spans="4:6" x14ac:dyDescent="0.25">
      <c r="D3972">
        <f t="shared" si="234"/>
        <v>3969</v>
      </c>
      <c r="E3972" s="187">
        <f t="shared" si="231"/>
        <v>120000</v>
      </c>
      <c r="F3972" s="187">
        <f t="shared" si="232"/>
        <v>2.6320595950646646E-128</v>
      </c>
    </row>
    <row r="3973" spans="4:6" x14ac:dyDescent="0.25">
      <c r="D3973">
        <f t="shared" si="234"/>
        <v>3970</v>
      </c>
      <c r="E3973" s="187">
        <f t="shared" si="231"/>
        <v>120000</v>
      </c>
      <c r="F3973" s="187">
        <f t="shared" si="232"/>
        <v>2.4370922176524672E-128</v>
      </c>
    </row>
    <row r="3974" spans="4:6" x14ac:dyDescent="0.25">
      <c r="D3974">
        <f t="shared" si="234"/>
        <v>3971</v>
      </c>
      <c r="E3974" s="187">
        <f t="shared" ref="E3974:E4037" si="235">+E3973</f>
        <v>120000</v>
      </c>
      <c r="F3974" s="187">
        <f t="shared" ref="F3974:F4037" si="236">E3974/(1+$B$5)^D3974</f>
        <v>2.2565668681967285E-128</v>
      </c>
    </row>
    <row r="3975" spans="4:6" x14ac:dyDescent="0.25">
      <c r="D3975">
        <f t="shared" si="234"/>
        <v>3972</v>
      </c>
      <c r="E3975" s="187">
        <f t="shared" si="235"/>
        <v>120000</v>
      </c>
      <c r="F3975" s="187">
        <f t="shared" si="236"/>
        <v>2.0894137668488224E-128</v>
      </c>
    </row>
    <row r="3976" spans="4:6" x14ac:dyDescent="0.25">
      <c r="D3976">
        <f t="shared" si="234"/>
        <v>3973</v>
      </c>
      <c r="E3976" s="187">
        <f t="shared" si="235"/>
        <v>120000</v>
      </c>
      <c r="F3976" s="187">
        <f t="shared" si="236"/>
        <v>1.9346423767118725E-128</v>
      </c>
    </row>
    <row r="3977" spans="4:6" x14ac:dyDescent="0.25">
      <c r="D3977">
        <f t="shared" si="234"/>
        <v>3974</v>
      </c>
      <c r="E3977" s="187">
        <f t="shared" si="235"/>
        <v>120000</v>
      </c>
      <c r="F3977" s="187">
        <f t="shared" si="236"/>
        <v>1.7913355339924745E-128</v>
      </c>
    </row>
    <row r="3978" spans="4:6" x14ac:dyDescent="0.25">
      <c r="D3978">
        <f t="shared" si="234"/>
        <v>3975</v>
      </c>
      <c r="E3978" s="187">
        <f t="shared" si="235"/>
        <v>120000</v>
      </c>
      <c r="F3978" s="187">
        <f t="shared" si="236"/>
        <v>1.6586440129559946E-128</v>
      </c>
    </row>
    <row r="3979" spans="4:6" x14ac:dyDescent="0.25">
      <c r="D3979">
        <f t="shared" si="234"/>
        <v>3976</v>
      </c>
      <c r="E3979" s="187">
        <f t="shared" si="235"/>
        <v>120000</v>
      </c>
      <c r="F3979" s="187">
        <f t="shared" si="236"/>
        <v>1.535781493477773E-128</v>
      </c>
    </row>
    <row r="3980" spans="4:6" x14ac:dyDescent="0.25">
      <c r="D3980">
        <f t="shared" si="234"/>
        <v>3977</v>
      </c>
      <c r="E3980" s="187">
        <f t="shared" si="235"/>
        <v>120000</v>
      </c>
      <c r="F3980" s="187">
        <f t="shared" si="236"/>
        <v>1.4220199013683082E-128</v>
      </c>
    </row>
    <row r="3981" spans="4:6" x14ac:dyDescent="0.25">
      <c r="D3981">
        <f t="shared" si="234"/>
        <v>3978</v>
      </c>
      <c r="E3981" s="187">
        <f t="shared" si="235"/>
        <v>120000</v>
      </c>
      <c r="F3981" s="187">
        <f t="shared" si="236"/>
        <v>1.3166850938595446E-128</v>
      </c>
    </row>
    <row r="3982" spans="4:6" x14ac:dyDescent="0.25">
      <c r="D3982">
        <f t="shared" si="234"/>
        <v>3979</v>
      </c>
      <c r="E3982" s="187">
        <f t="shared" si="235"/>
        <v>120000</v>
      </c>
      <c r="F3982" s="187">
        <f t="shared" si="236"/>
        <v>1.2191528646847635E-128</v>
      </c>
    </row>
    <row r="3983" spans="4:6" x14ac:dyDescent="0.25">
      <c r="D3983">
        <f>+D3982+1</f>
        <v>3980</v>
      </c>
      <c r="E3983" s="187">
        <f t="shared" si="235"/>
        <v>120000</v>
      </c>
      <c r="F3983" s="187">
        <f t="shared" si="236"/>
        <v>1.1288452450784848E-128</v>
      </c>
    </row>
    <row r="3984" spans="4:6" x14ac:dyDescent="0.25">
      <c r="D3984">
        <f t="shared" si="234"/>
        <v>3981</v>
      </c>
      <c r="E3984" s="187">
        <f t="shared" si="235"/>
        <v>120000</v>
      </c>
      <c r="F3984" s="187">
        <f t="shared" si="236"/>
        <v>1.0452270787763746E-128</v>
      </c>
    </row>
    <row r="3985" spans="4:6" x14ac:dyDescent="0.25">
      <c r="D3985">
        <f t="shared" si="234"/>
        <v>3982</v>
      </c>
      <c r="E3985" s="187">
        <f t="shared" si="235"/>
        <v>120000</v>
      </c>
      <c r="F3985" s="187">
        <f t="shared" si="236"/>
        <v>9.6780285071886517E-129</v>
      </c>
    </row>
    <row r="3986" spans="4:6" x14ac:dyDescent="0.25">
      <c r="D3986">
        <f t="shared" si="234"/>
        <v>3983</v>
      </c>
      <c r="E3986" s="187">
        <f t="shared" si="235"/>
        <v>120000</v>
      </c>
      <c r="F3986" s="187">
        <f t="shared" si="236"/>
        <v>8.9611375066561598E-129</v>
      </c>
    </row>
    <row r="3987" spans="4:6" x14ac:dyDescent="0.25">
      <c r="D3987">
        <f t="shared" si="234"/>
        <v>3984</v>
      </c>
      <c r="E3987" s="187">
        <f t="shared" si="235"/>
        <v>120000</v>
      </c>
      <c r="F3987" s="187">
        <f t="shared" si="236"/>
        <v>8.2973495432001485E-129</v>
      </c>
    </row>
    <row r="3988" spans="4:6" x14ac:dyDescent="0.25">
      <c r="D3988">
        <f t="shared" si="234"/>
        <v>3985</v>
      </c>
      <c r="E3988" s="187">
        <f t="shared" si="235"/>
        <v>120000</v>
      </c>
      <c r="F3988" s="187">
        <f t="shared" si="236"/>
        <v>7.6827310585186564E-129</v>
      </c>
    </row>
    <row r="3989" spans="4:6" x14ac:dyDescent="0.25">
      <c r="D3989">
        <f t="shared" si="234"/>
        <v>3986</v>
      </c>
      <c r="E3989" s="187">
        <f t="shared" si="235"/>
        <v>120000</v>
      </c>
      <c r="F3989" s="187">
        <f t="shared" si="236"/>
        <v>7.1136398689987549E-129</v>
      </c>
    </row>
    <row r="3990" spans="4:6" x14ac:dyDescent="0.25">
      <c r="D3990">
        <f t="shared" si="234"/>
        <v>3987</v>
      </c>
      <c r="E3990" s="187">
        <f t="shared" si="235"/>
        <v>120000</v>
      </c>
      <c r="F3990" s="187">
        <f t="shared" si="236"/>
        <v>6.5867035824062527E-129</v>
      </c>
    </row>
    <row r="3991" spans="4:6" x14ac:dyDescent="0.25">
      <c r="D3991">
        <f t="shared" si="234"/>
        <v>3988</v>
      </c>
      <c r="E3991" s="187">
        <f t="shared" si="235"/>
        <v>120000</v>
      </c>
      <c r="F3991" s="187">
        <f t="shared" si="236"/>
        <v>6.0987996133391252E-129</v>
      </c>
    </row>
    <row r="3992" spans="4:6" x14ac:dyDescent="0.25">
      <c r="D3992">
        <f t="shared" si="234"/>
        <v>3989</v>
      </c>
      <c r="E3992" s="187">
        <f t="shared" si="235"/>
        <v>120000</v>
      </c>
      <c r="F3992" s="187">
        <f t="shared" si="236"/>
        <v>5.647036679017707E-129</v>
      </c>
    </row>
    <row r="3993" spans="4:6" x14ac:dyDescent="0.25">
      <c r="D3993">
        <f t="shared" si="234"/>
        <v>3990</v>
      </c>
      <c r="E3993" s="187">
        <f t="shared" si="235"/>
        <v>120000</v>
      </c>
      <c r="F3993" s="187">
        <f t="shared" si="236"/>
        <v>5.2287376657571346E-129</v>
      </c>
    </row>
    <row r="3994" spans="4:6" x14ac:dyDescent="0.25">
      <c r="D3994">
        <f t="shared" si="234"/>
        <v>3991</v>
      </c>
      <c r="E3994" s="187">
        <f t="shared" si="235"/>
        <v>120000</v>
      </c>
      <c r="F3994" s="187">
        <f t="shared" si="236"/>
        <v>4.8414237645899397E-129</v>
      </c>
    </row>
    <row r="3995" spans="4:6" x14ac:dyDescent="0.25">
      <c r="D3995">
        <f t="shared" si="234"/>
        <v>3992</v>
      </c>
      <c r="E3995" s="187">
        <f t="shared" si="235"/>
        <v>120000</v>
      </c>
      <c r="F3995" s="187">
        <f t="shared" si="236"/>
        <v>4.4827997820277216E-129</v>
      </c>
    </row>
    <row r="3996" spans="4:6" x14ac:dyDescent="0.25">
      <c r="D3996">
        <f t="shared" si="234"/>
        <v>3993</v>
      </c>
      <c r="E3996" s="187">
        <f t="shared" si="235"/>
        <v>120000</v>
      </c>
      <c r="F3996" s="187">
        <f t="shared" si="236"/>
        <v>4.1507405389145568E-129</v>
      </c>
    </row>
    <row r="3997" spans="4:6" x14ac:dyDescent="0.25">
      <c r="D3997">
        <f t="shared" si="234"/>
        <v>3994</v>
      </c>
      <c r="E3997" s="187">
        <f t="shared" si="235"/>
        <v>120000</v>
      </c>
      <c r="F3997" s="187">
        <f t="shared" si="236"/>
        <v>3.8432782767727375E-129</v>
      </c>
    </row>
    <row r="3998" spans="4:6" x14ac:dyDescent="0.25">
      <c r="D3998">
        <f t="shared" si="234"/>
        <v>3995</v>
      </c>
      <c r="E3998" s="187">
        <f t="shared" si="235"/>
        <v>120000</v>
      </c>
      <c r="F3998" s="187">
        <f t="shared" si="236"/>
        <v>3.5585909970117942E-129</v>
      </c>
    </row>
    <row r="3999" spans="4:6" x14ac:dyDescent="0.25">
      <c r="D3999">
        <f t="shared" si="234"/>
        <v>3996</v>
      </c>
      <c r="E3999" s="187">
        <f t="shared" si="235"/>
        <v>120000</v>
      </c>
      <c r="F3999" s="187">
        <f t="shared" si="236"/>
        <v>3.2949916638998097E-129</v>
      </c>
    </row>
    <row r="4000" spans="4:6" x14ac:dyDescent="0.25">
      <c r="D4000">
        <f t="shared" si="234"/>
        <v>3997</v>
      </c>
      <c r="E4000" s="187">
        <f t="shared" si="235"/>
        <v>120000</v>
      </c>
      <c r="F4000" s="187">
        <f t="shared" si="236"/>
        <v>3.0509182073146383E-129</v>
      </c>
    </row>
    <row r="4001" spans="4:6" x14ac:dyDescent="0.25">
      <c r="D4001">
        <f>+D4000+1</f>
        <v>3998</v>
      </c>
      <c r="E4001" s="187">
        <f t="shared" si="235"/>
        <v>120000</v>
      </c>
      <c r="F4001" s="187">
        <f t="shared" si="236"/>
        <v>2.8249242660320723E-129</v>
      </c>
    </row>
    <row r="4002" spans="4:6" x14ac:dyDescent="0.25">
      <c r="D4002">
        <f t="shared" si="234"/>
        <v>3999</v>
      </c>
      <c r="E4002" s="187">
        <f t="shared" si="235"/>
        <v>120000</v>
      </c>
      <c r="F4002" s="187">
        <f t="shared" si="236"/>
        <v>2.6156706166963628E-129</v>
      </c>
    </row>
    <row r="4003" spans="4:6" x14ac:dyDescent="0.25">
      <c r="D4003">
        <f t="shared" si="234"/>
        <v>4000</v>
      </c>
      <c r="E4003" s="187">
        <f t="shared" si="235"/>
        <v>120000</v>
      </c>
      <c r="F4003" s="187">
        <f t="shared" si="236"/>
        <v>2.4219172376818174E-129</v>
      </c>
    </row>
    <row r="4004" spans="4:6" x14ac:dyDescent="0.25">
      <c r="D4004">
        <f t="shared" si="234"/>
        <v>4001</v>
      </c>
      <c r="E4004" s="187">
        <f t="shared" si="235"/>
        <v>120000</v>
      </c>
      <c r="F4004" s="187">
        <f t="shared" si="236"/>
        <v>2.2425159608164977E-129</v>
      </c>
    </row>
    <row r="4005" spans="4:6" x14ac:dyDescent="0.25">
      <c r="D4005">
        <f t="shared" si="234"/>
        <v>4002</v>
      </c>
      <c r="E4005" s="187">
        <f t="shared" si="235"/>
        <v>120000</v>
      </c>
      <c r="F4005" s="187">
        <f t="shared" si="236"/>
        <v>2.0764036674226832E-129</v>
      </c>
    </row>
    <row r="4006" spans="4:6" x14ac:dyDescent="0.25">
      <c r="D4006">
        <f t="shared" si="234"/>
        <v>4003</v>
      </c>
      <c r="E4006" s="187">
        <f t="shared" si="235"/>
        <v>120000</v>
      </c>
      <c r="F4006" s="187">
        <f t="shared" si="236"/>
        <v>1.9225959883543361E-129</v>
      </c>
    </row>
    <row r="4007" spans="4:6" x14ac:dyDescent="0.25">
      <c r="D4007">
        <f t="shared" si="234"/>
        <v>4004</v>
      </c>
      <c r="E4007" s="187">
        <f t="shared" si="235"/>
        <v>120000</v>
      </c>
      <c r="F4007" s="187">
        <f t="shared" si="236"/>
        <v>1.7801814706984589E-129</v>
      </c>
    </row>
    <row r="4008" spans="4:6" x14ac:dyDescent="0.25">
      <c r="D4008">
        <f t="shared" si="234"/>
        <v>4005</v>
      </c>
      <c r="E4008" s="187">
        <f t="shared" si="235"/>
        <v>120000</v>
      </c>
      <c r="F4008" s="187">
        <f t="shared" si="236"/>
        <v>1.6483161765726467E-129</v>
      </c>
    </row>
    <row r="4009" spans="4:6" x14ac:dyDescent="0.25">
      <c r="D4009">
        <f t="shared" si="234"/>
        <v>4006</v>
      </c>
      <c r="E4009" s="187">
        <f t="shared" si="235"/>
        <v>120000</v>
      </c>
      <c r="F4009" s="187">
        <f t="shared" si="236"/>
        <v>1.52621868201171E-129</v>
      </c>
    </row>
    <row r="4010" spans="4:6" x14ac:dyDescent="0.25">
      <c r="D4010">
        <f t="shared" si="234"/>
        <v>4007</v>
      </c>
      <c r="E4010" s="187">
        <f t="shared" si="235"/>
        <v>120000</v>
      </c>
      <c r="F4010" s="187">
        <f t="shared" si="236"/>
        <v>1.4131654463071391E-129</v>
      </c>
    </row>
    <row r="4011" spans="4:6" x14ac:dyDescent="0.25">
      <c r="D4011">
        <f t="shared" si="234"/>
        <v>4008</v>
      </c>
      <c r="E4011" s="187">
        <f t="shared" si="235"/>
        <v>120000</v>
      </c>
      <c r="F4011" s="187">
        <f t="shared" si="236"/>
        <v>1.3084865243584618E-129</v>
      </c>
    </row>
    <row r="4012" spans="4:6" x14ac:dyDescent="0.25">
      <c r="D4012">
        <f t="shared" si="234"/>
        <v>4009</v>
      </c>
      <c r="E4012" s="187">
        <f t="shared" si="235"/>
        <v>120000</v>
      </c>
      <c r="F4012" s="187">
        <f t="shared" si="236"/>
        <v>1.2115615966282055E-129</v>
      </c>
    </row>
    <row r="4013" spans="4:6" x14ac:dyDescent="0.25">
      <c r="D4013">
        <f t="shared" si="234"/>
        <v>4010</v>
      </c>
      <c r="E4013" s="187">
        <f t="shared" si="235"/>
        <v>120000</v>
      </c>
      <c r="F4013" s="187">
        <f t="shared" si="236"/>
        <v>1.1218162931742644E-129</v>
      </c>
    </row>
    <row r="4014" spans="4:6" x14ac:dyDescent="0.25">
      <c r="D4014">
        <f t="shared" si="234"/>
        <v>4011</v>
      </c>
      <c r="E4014" s="187">
        <f t="shared" si="235"/>
        <v>120000</v>
      </c>
      <c r="F4014" s="187">
        <f t="shared" si="236"/>
        <v>1.0387187899761709E-129</v>
      </c>
    </row>
    <row r="4015" spans="4:6" x14ac:dyDescent="0.25">
      <c r="D4015">
        <f t="shared" si="234"/>
        <v>4012</v>
      </c>
      <c r="E4015" s="187">
        <f t="shared" si="235"/>
        <v>120000</v>
      </c>
      <c r="F4015" s="187">
        <f t="shared" si="236"/>
        <v>9.6177665738534308E-130</v>
      </c>
    </row>
    <row r="4016" spans="4:6" x14ac:dyDescent="0.25">
      <c r="D4016">
        <f t="shared" si="234"/>
        <v>4013</v>
      </c>
      <c r="E4016" s="187">
        <f t="shared" si="235"/>
        <v>120000</v>
      </c>
      <c r="F4016" s="187">
        <f t="shared" si="236"/>
        <v>8.9053394202346572E-130</v>
      </c>
    </row>
    <row r="4017" spans="4:6" x14ac:dyDescent="0.25">
      <c r="D4017">
        <f t="shared" si="234"/>
        <v>4014</v>
      </c>
      <c r="E4017" s="187">
        <f t="shared" si="235"/>
        <v>120000</v>
      </c>
      <c r="F4017" s="187">
        <f t="shared" si="236"/>
        <v>8.2456846483654241E-130</v>
      </c>
    </row>
    <row r="4018" spans="4:6" x14ac:dyDescent="0.25">
      <c r="D4018">
        <f t="shared" si="234"/>
        <v>4015</v>
      </c>
      <c r="E4018" s="187">
        <f t="shared" si="235"/>
        <v>120000</v>
      </c>
      <c r="F4018" s="187">
        <f t="shared" si="236"/>
        <v>7.6348931929309467E-130</v>
      </c>
    </row>
    <row r="4019" spans="4:6" x14ac:dyDescent="0.25">
      <c r="D4019">
        <f>+D4018+1</f>
        <v>4016</v>
      </c>
      <c r="E4019" s="187">
        <f t="shared" si="235"/>
        <v>120000</v>
      </c>
      <c r="F4019" s="187">
        <f t="shared" si="236"/>
        <v>7.0693455490101362E-130</v>
      </c>
    </row>
    <row r="4020" spans="4:6" x14ac:dyDescent="0.25">
      <c r="D4020">
        <f t="shared" si="234"/>
        <v>4017</v>
      </c>
      <c r="E4020" s="187">
        <f t="shared" si="235"/>
        <v>120000</v>
      </c>
      <c r="F4020" s="187">
        <f t="shared" si="236"/>
        <v>6.545690323157533E-130</v>
      </c>
    </row>
    <row r="4021" spans="4:6" x14ac:dyDescent="0.25">
      <c r="D4021">
        <f t="shared" si="234"/>
        <v>4018</v>
      </c>
      <c r="E4021" s="187">
        <f t="shared" si="235"/>
        <v>120000</v>
      </c>
      <c r="F4021" s="187">
        <f t="shared" si="236"/>
        <v>6.0608243732940123E-130</v>
      </c>
    </row>
    <row r="4022" spans="4:6" x14ac:dyDescent="0.25">
      <c r="D4022">
        <f t="shared" si="234"/>
        <v>4019</v>
      </c>
      <c r="E4022" s="187">
        <f t="shared" si="235"/>
        <v>120000</v>
      </c>
      <c r="F4022" s="187">
        <f t="shared" si="236"/>
        <v>5.6118744197166773E-130</v>
      </c>
    </row>
    <row r="4023" spans="4:6" x14ac:dyDescent="0.25">
      <c r="D4023">
        <f t="shared" si="234"/>
        <v>4020</v>
      </c>
      <c r="E4023" s="187">
        <f t="shared" si="235"/>
        <v>120000</v>
      </c>
      <c r="F4023" s="187">
        <f t="shared" si="236"/>
        <v>5.1961800182561837E-130</v>
      </c>
    </row>
    <row r="4024" spans="4:6" x14ac:dyDescent="0.25">
      <c r="D4024">
        <f t="shared" si="234"/>
        <v>4021</v>
      </c>
      <c r="E4024" s="187">
        <f t="shared" si="235"/>
        <v>120000</v>
      </c>
      <c r="F4024" s="187">
        <f t="shared" si="236"/>
        <v>4.81127779468165E-130</v>
      </c>
    </row>
    <row r="4025" spans="4:6" x14ac:dyDescent="0.25">
      <c r="D4025">
        <f t="shared" si="234"/>
        <v>4022</v>
      </c>
      <c r="E4025" s="187">
        <f t="shared" si="235"/>
        <v>120000</v>
      </c>
      <c r="F4025" s="187">
        <f t="shared" si="236"/>
        <v>4.4548868469274528E-130</v>
      </c>
    </row>
    <row r="4026" spans="4:6" x14ac:dyDescent="0.25">
      <c r="D4026">
        <f t="shared" si="234"/>
        <v>4023</v>
      </c>
      <c r="E4026" s="187">
        <f t="shared" si="235"/>
        <v>120000</v>
      </c>
      <c r="F4026" s="187">
        <f t="shared" si="236"/>
        <v>4.1248952286365313E-130</v>
      </c>
    </row>
    <row r="4027" spans="4:6" x14ac:dyDescent="0.25">
      <c r="D4027">
        <f t="shared" si="234"/>
        <v>4024</v>
      </c>
      <c r="E4027" s="187">
        <f t="shared" si="235"/>
        <v>120000</v>
      </c>
      <c r="F4027" s="187">
        <f t="shared" si="236"/>
        <v>3.819347433922714E-130</v>
      </c>
    </row>
    <row r="4028" spans="4:6" x14ac:dyDescent="0.25">
      <c r="D4028">
        <f t="shared" si="234"/>
        <v>4025</v>
      </c>
      <c r="E4028" s="187">
        <f t="shared" si="235"/>
        <v>120000</v>
      </c>
      <c r="F4028" s="187">
        <f t="shared" si="236"/>
        <v>3.5364328091876974E-130</v>
      </c>
    </row>
    <row r="4029" spans="4:6" x14ac:dyDescent="0.25">
      <c r="D4029">
        <f t="shared" si="234"/>
        <v>4026</v>
      </c>
      <c r="E4029" s="187">
        <f t="shared" si="235"/>
        <v>120000</v>
      </c>
      <c r="F4029" s="187">
        <f t="shared" si="236"/>
        <v>3.2744748233219425E-130</v>
      </c>
    </row>
    <row r="4030" spans="4:6" x14ac:dyDescent="0.25">
      <c r="D4030">
        <f t="shared" ref="D4030:D4036" si="237">+D4029+1</f>
        <v>4027</v>
      </c>
      <c r="E4030" s="187">
        <f t="shared" si="235"/>
        <v>120000</v>
      </c>
      <c r="F4030" s="187">
        <f t="shared" si="236"/>
        <v>3.0319211327055022E-130</v>
      </c>
    </row>
    <row r="4031" spans="4:6" x14ac:dyDescent="0.25">
      <c r="D4031">
        <f t="shared" si="237"/>
        <v>4028</v>
      </c>
      <c r="E4031" s="187">
        <f t="shared" si="235"/>
        <v>120000</v>
      </c>
      <c r="F4031" s="187">
        <f t="shared" si="236"/>
        <v>2.8073343821347239E-130</v>
      </c>
    </row>
    <row r="4032" spans="4:6" x14ac:dyDescent="0.25">
      <c r="D4032">
        <f t="shared" si="237"/>
        <v>4029</v>
      </c>
      <c r="E4032" s="187">
        <f t="shared" si="235"/>
        <v>120000</v>
      </c>
      <c r="F4032" s="187">
        <f t="shared" si="236"/>
        <v>2.5993836871617819E-130</v>
      </c>
    </row>
    <row r="4033" spans="4:6" x14ac:dyDescent="0.25">
      <c r="D4033">
        <f t="shared" si="237"/>
        <v>4030</v>
      </c>
      <c r="E4033" s="187">
        <f t="shared" si="235"/>
        <v>120000</v>
      </c>
      <c r="F4033" s="187">
        <f t="shared" si="236"/>
        <v>2.4068367473720199E-130</v>
      </c>
    </row>
    <row r="4034" spans="4:6" x14ac:dyDescent="0.25">
      <c r="D4034">
        <f t="shared" si="237"/>
        <v>4031</v>
      </c>
      <c r="E4034" s="187">
        <f t="shared" si="235"/>
        <v>120000</v>
      </c>
      <c r="F4034" s="187">
        <f t="shared" si="236"/>
        <v>2.2285525438629806E-130</v>
      </c>
    </row>
    <row r="4035" spans="4:6" x14ac:dyDescent="0.25">
      <c r="D4035">
        <f t="shared" si="237"/>
        <v>4032</v>
      </c>
      <c r="E4035" s="187">
        <f t="shared" si="235"/>
        <v>120000</v>
      </c>
      <c r="F4035" s="187">
        <f t="shared" si="236"/>
        <v>2.063474577650908E-130</v>
      </c>
    </row>
    <row r="4036" spans="4:6" x14ac:dyDescent="0.25">
      <c r="D4036">
        <f t="shared" si="237"/>
        <v>4033</v>
      </c>
      <c r="E4036" s="187">
        <f t="shared" si="235"/>
        <v>120000</v>
      </c>
      <c r="F4036" s="187">
        <f t="shared" si="236"/>
        <v>1.9106246089360256E-130</v>
      </c>
    </row>
    <row r="4037" spans="4:6" x14ac:dyDescent="0.25">
      <c r="D4037">
        <f>+D4036+1</f>
        <v>4034</v>
      </c>
      <c r="E4037" s="187">
        <f t="shared" si="235"/>
        <v>120000</v>
      </c>
      <c r="F4037" s="187">
        <f t="shared" si="236"/>
        <v>1.76909686012595E-130</v>
      </c>
    </row>
    <row r="4038" spans="4:6" x14ac:dyDescent="0.25">
      <c r="D4038">
        <f t="shared" ref="D4038:D4101" si="238">+D4037+1</f>
        <v>4035</v>
      </c>
      <c r="E4038" s="187">
        <f t="shared" ref="E4038:E4101" si="239">+E4037</f>
        <v>120000</v>
      </c>
      <c r="F4038" s="187">
        <f t="shared" ref="F4038:F4101" si="240">E4038/(1+$B$5)^D4038</f>
        <v>1.6380526482647681E-130</v>
      </c>
    </row>
    <row r="4039" spans="4:6" x14ac:dyDescent="0.25">
      <c r="D4039">
        <f t="shared" si="238"/>
        <v>4036</v>
      </c>
      <c r="E4039" s="187">
        <f t="shared" si="239"/>
        <v>120000</v>
      </c>
      <c r="F4039" s="187">
        <f t="shared" si="240"/>
        <v>1.5167154150599705E-130</v>
      </c>
    </row>
    <row r="4040" spans="4:6" x14ac:dyDescent="0.25">
      <c r="D4040">
        <f t="shared" si="238"/>
        <v>4037</v>
      </c>
      <c r="E4040" s="187">
        <f t="shared" si="239"/>
        <v>120000</v>
      </c>
      <c r="F4040" s="187">
        <f t="shared" si="240"/>
        <v>1.4043661250555284E-130</v>
      </c>
    </row>
    <row r="4041" spans="4:6" x14ac:dyDescent="0.25">
      <c r="D4041">
        <f t="shared" si="238"/>
        <v>4038</v>
      </c>
      <c r="E4041" s="187">
        <f t="shared" si="239"/>
        <v>120000</v>
      </c>
      <c r="F4041" s="187">
        <f t="shared" si="240"/>
        <v>1.3003390046810444E-130</v>
      </c>
    </row>
    <row r="4042" spans="4:6" x14ac:dyDescent="0.25">
      <c r="D4042">
        <f t="shared" si="238"/>
        <v>4039</v>
      </c>
      <c r="E4042" s="187">
        <f t="shared" si="239"/>
        <v>120000</v>
      </c>
      <c r="F4042" s="187">
        <f t="shared" si="240"/>
        <v>1.2040175969268931E-130</v>
      </c>
    </row>
    <row r="4043" spans="4:6" x14ac:dyDescent="0.25">
      <c r="D4043">
        <f t="shared" si="238"/>
        <v>4040</v>
      </c>
      <c r="E4043" s="187">
        <f t="shared" si="239"/>
        <v>120000</v>
      </c>
      <c r="F4043" s="187">
        <f t="shared" si="240"/>
        <v>1.1148311082656416E-130</v>
      </c>
    </row>
    <row r="4044" spans="4:6" x14ac:dyDescent="0.25">
      <c r="D4044">
        <f t="shared" si="238"/>
        <v>4041</v>
      </c>
      <c r="E4044" s="187">
        <f t="shared" si="239"/>
        <v>120000</v>
      </c>
      <c r="F4044" s="187">
        <f t="shared" si="240"/>
        <v>1.0322510261718901E-130</v>
      </c>
    </row>
    <row r="4045" spans="4:6" x14ac:dyDescent="0.25">
      <c r="D4045">
        <f t="shared" si="238"/>
        <v>4042</v>
      </c>
      <c r="E4045" s="187">
        <f t="shared" si="239"/>
        <v>120000</v>
      </c>
      <c r="F4045" s="187">
        <f t="shared" si="240"/>
        <v>9.557879871961946E-131</v>
      </c>
    </row>
    <row r="4046" spans="4:6" x14ac:dyDescent="0.25">
      <c r="D4046">
        <f t="shared" si="238"/>
        <v>4043</v>
      </c>
      <c r="E4046" s="187">
        <f t="shared" si="239"/>
        <v>120000</v>
      </c>
      <c r="F4046" s="187">
        <f t="shared" si="240"/>
        <v>8.8498887703351342E-131</v>
      </c>
    </row>
    <row r="4047" spans="4:6" x14ac:dyDescent="0.25">
      <c r="D4047">
        <f t="shared" si="238"/>
        <v>4044</v>
      </c>
      <c r="E4047" s="187">
        <f t="shared" si="239"/>
        <v>120000</v>
      </c>
      <c r="F4047" s="187">
        <f t="shared" si="240"/>
        <v>8.1943414540140158E-131</v>
      </c>
    </row>
    <row r="4048" spans="4:6" x14ac:dyDescent="0.25">
      <c r="D4048">
        <f t="shared" si="238"/>
        <v>4045</v>
      </c>
      <c r="E4048" s="187">
        <f t="shared" si="239"/>
        <v>120000</v>
      </c>
      <c r="F4048" s="187">
        <f t="shared" si="240"/>
        <v>7.5873531981611272E-131</v>
      </c>
    </row>
    <row r="4049" spans="4:6" x14ac:dyDescent="0.25">
      <c r="D4049">
        <f t="shared" si="238"/>
        <v>4046</v>
      </c>
      <c r="E4049" s="187">
        <f t="shared" si="239"/>
        <v>120000</v>
      </c>
      <c r="F4049" s="187">
        <f t="shared" si="240"/>
        <v>7.0253270353343735E-131</v>
      </c>
    </row>
    <row r="4050" spans="4:6" x14ac:dyDescent="0.25">
      <c r="D4050">
        <f t="shared" si="238"/>
        <v>4047</v>
      </c>
      <c r="E4050" s="187">
        <f t="shared" si="239"/>
        <v>120000</v>
      </c>
      <c r="F4050" s="187">
        <f t="shared" si="240"/>
        <v>6.504932440124419E-131</v>
      </c>
    </row>
    <row r="4051" spans="4:6" x14ac:dyDescent="0.25">
      <c r="D4051">
        <f t="shared" si="238"/>
        <v>4048</v>
      </c>
      <c r="E4051" s="187">
        <f t="shared" si="239"/>
        <v>120000</v>
      </c>
      <c r="F4051" s="187">
        <f t="shared" si="240"/>
        <v>6.0230855927077957E-131</v>
      </c>
    </row>
    <row r="4052" spans="4:6" x14ac:dyDescent="0.25">
      <c r="D4052">
        <f t="shared" si="238"/>
        <v>4049</v>
      </c>
      <c r="E4052" s="187">
        <f t="shared" si="239"/>
        <v>120000</v>
      </c>
      <c r="F4052" s="187">
        <f t="shared" si="240"/>
        <v>5.5769311043590714E-131</v>
      </c>
    </row>
    <row r="4053" spans="4:6" x14ac:dyDescent="0.25">
      <c r="D4053">
        <f t="shared" si="238"/>
        <v>4050</v>
      </c>
      <c r="E4053" s="187">
        <f t="shared" si="239"/>
        <v>120000</v>
      </c>
      <c r="F4053" s="187">
        <f t="shared" si="240"/>
        <v>5.1638250966287676E-131</v>
      </c>
    </row>
    <row r="4054" spans="4:6" x14ac:dyDescent="0.25">
      <c r="D4054">
        <f t="shared" si="238"/>
        <v>4051</v>
      </c>
      <c r="E4054" s="187">
        <f t="shared" si="239"/>
        <v>120000</v>
      </c>
      <c r="F4054" s="187">
        <f t="shared" si="240"/>
        <v>4.7813195339155247E-131</v>
      </c>
    </row>
    <row r="4055" spans="4:6" x14ac:dyDescent="0.25">
      <c r="D4055">
        <f>+D4054+1</f>
        <v>4052</v>
      </c>
      <c r="E4055" s="187">
        <f t="shared" si="239"/>
        <v>120000</v>
      </c>
      <c r="F4055" s="187">
        <f t="shared" si="240"/>
        <v>4.4271477165884493E-131</v>
      </c>
    </row>
    <row r="4056" spans="4:6" x14ac:dyDescent="0.25">
      <c r="D4056">
        <f t="shared" si="238"/>
        <v>4053</v>
      </c>
      <c r="E4056" s="187">
        <f t="shared" si="239"/>
        <v>120000</v>
      </c>
      <c r="F4056" s="187">
        <f t="shared" si="240"/>
        <v>4.099210848693009E-131</v>
      </c>
    </row>
    <row r="4057" spans="4:6" x14ac:dyDescent="0.25">
      <c r="D4057">
        <f t="shared" si="238"/>
        <v>4054</v>
      </c>
      <c r="E4057" s="187">
        <f t="shared" si="239"/>
        <v>120000</v>
      </c>
      <c r="F4057" s="187">
        <f t="shared" si="240"/>
        <v>3.7955656006416744E-131</v>
      </c>
    </row>
    <row r="4058" spans="4:6" x14ac:dyDescent="0.25">
      <c r="D4058">
        <f t="shared" si="238"/>
        <v>4055</v>
      </c>
      <c r="E4058" s="187">
        <f t="shared" si="239"/>
        <v>120000</v>
      </c>
      <c r="F4058" s="187">
        <f t="shared" si="240"/>
        <v>3.5144125931867353E-131</v>
      </c>
    </row>
    <row r="4059" spans="4:6" x14ac:dyDescent="0.25">
      <c r="D4059">
        <f t="shared" si="238"/>
        <v>4056</v>
      </c>
      <c r="E4059" s="187">
        <f t="shared" si="239"/>
        <v>120000</v>
      </c>
      <c r="F4059" s="187">
        <f t="shared" si="240"/>
        <v>3.2540857344321627E-131</v>
      </c>
    </row>
    <row r="4060" spans="4:6" x14ac:dyDescent="0.25">
      <c r="D4060">
        <f t="shared" si="238"/>
        <v>4057</v>
      </c>
      <c r="E4060" s="187">
        <f t="shared" si="239"/>
        <v>120000</v>
      </c>
      <c r="F4060" s="187">
        <f t="shared" si="240"/>
        <v>3.0130423466964463E-131</v>
      </c>
    </row>
    <row r="4061" spans="4:6" x14ac:dyDescent="0.25">
      <c r="D4061">
        <f t="shared" si="238"/>
        <v>4058</v>
      </c>
      <c r="E4061" s="187">
        <f t="shared" si="239"/>
        <v>120000</v>
      </c>
      <c r="F4061" s="187">
        <f t="shared" si="240"/>
        <v>2.7898540247189321E-131</v>
      </c>
    </row>
    <row r="4062" spans="4:6" x14ac:dyDescent="0.25">
      <c r="D4062">
        <f t="shared" si="238"/>
        <v>4059</v>
      </c>
      <c r="E4062" s="187">
        <f t="shared" si="239"/>
        <v>120000</v>
      </c>
      <c r="F4062" s="187">
        <f t="shared" si="240"/>
        <v>2.5831981710360488E-131</v>
      </c>
    </row>
    <row r="4063" spans="4:6" x14ac:dyDescent="0.25">
      <c r="D4063">
        <f t="shared" si="238"/>
        <v>4060</v>
      </c>
      <c r="E4063" s="187">
        <f t="shared" si="239"/>
        <v>120000</v>
      </c>
      <c r="F4063" s="187">
        <f t="shared" si="240"/>
        <v>2.3918501583667114E-131</v>
      </c>
    </row>
    <row r="4064" spans="4:6" x14ac:dyDescent="0.25">
      <c r="D4064">
        <f t="shared" si="238"/>
        <v>4061</v>
      </c>
      <c r="E4064" s="187">
        <f t="shared" si="239"/>
        <v>120000</v>
      </c>
      <c r="F4064" s="187">
        <f t="shared" si="240"/>
        <v>2.2146760725617691E-131</v>
      </c>
    </row>
    <row r="4065" spans="4:6" x14ac:dyDescent="0.25">
      <c r="D4065">
        <f t="shared" si="238"/>
        <v>4062</v>
      </c>
      <c r="E4065" s="187">
        <f t="shared" si="239"/>
        <v>120000</v>
      </c>
      <c r="F4065" s="187">
        <f t="shared" si="240"/>
        <v>2.0506259931127489E-131</v>
      </c>
    </row>
    <row r="4066" spans="4:6" x14ac:dyDescent="0.25">
      <c r="D4066">
        <f t="shared" si="238"/>
        <v>4063</v>
      </c>
      <c r="E4066" s="187">
        <f t="shared" si="239"/>
        <v>120000</v>
      </c>
      <c r="F4066" s="187">
        <f t="shared" si="240"/>
        <v>1.8987277714006935E-131</v>
      </c>
    </row>
    <row r="4067" spans="4:6" x14ac:dyDescent="0.25">
      <c r="D4067">
        <f t="shared" si="238"/>
        <v>4064</v>
      </c>
      <c r="E4067" s="187">
        <f t="shared" si="239"/>
        <v>120000</v>
      </c>
      <c r="F4067" s="187">
        <f t="shared" si="240"/>
        <v>1.7580812698154567E-131</v>
      </c>
    </row>
    <row r="4068" spans="4:6" x14ac:dyDescent="0.25">
      <c r="D4068">
        <f t="shared" si="238"/>
        <v>4065</v>
      </c>
      <c r="E4068" s="187">
        <f t="shared" si="239"/>
        <v>120000</v>
      </c>
      <c r="F4068" s="187">
        <f t="shared" si="240"/>
        <v>1.6278530276069048E-131</v>
      </c>
    </row>
    <row r="4069" spans="4:6" x14ac:dyDescent="0.25">
      <c r="D4069">
        <f t="shared" si="238"/>
        <v>4066</v>
      </c>
      <c r="E4069" s="187">
        <f t="shared" si="239"/>
        <v>120000</v>
      </c>
      <c r="F4069" s="187">
        <f t="shared" si="240"/>
        <v>1.5072713218582449E-131</v>
      </c>
    </row>
    <row r="4070" spans="4:6" x14ac:dyDescent="0.25">
      <c r="D4070">
        <f t="shared" si="238"/>
        <v>4067</v>
      </c>
      <c r="E4070" s="187">
        <f t="shared" si="239"/>
        <v>120000</v>
      </c>
      <c r="F4070" s="187">
        <f t="shared" si="240"/>
        <v>1.3956215943131892E-131</v>
      </c>
    </row>
    <row r="4071" spans="4:6" x14ac:dyDescent="0.25">
      <c r="D4071">
        <f t="shared" si="238"/>
        <v>4068</v>
      </c>
      <c r="E4071" s="187">
        <f t="shared" si="239"/>
        <v>120000</v>
      </c>
      <c r="F4071" s="187">
        <f t="shared" si="240"/>
        <v>1.292242216956657E-131</v>
      </c>
    </row>
    <row r="4072" spans="4:6" x14ac:dyDescent="0.25">
      <c r="D4072">
        <f t="shared" si="238"/>
        <v>4069</v>
      </c>
      <c r="E4072" s="187">
        <f t="shared" si="239"/>
        <v>120000</v>
      </c>
      <c r="F4072" s="187">
        <f t="shared" si="240"/>
        <v>1.1965205712561638E-131</v>
      </c>
    </row>
    <row r="4073" spans="4:6" x14ac:dyDescent="0.25">
      <c r="D4073">
        <f>+D4072+1</f>
        <v>4070</v>
      </c>
      <c r="E4073" s="187">
        <f t="shared" si="239"/>
        <v>120000</v>
      </c>
      <c r="F4073" s="187">
        <f t="shared" si="240"/>
        <v>1.1078894178297809E-131</v>
      </c>
    </row>
    <row r="4074" spans="4:6" x14ac:dyDescent="0.25">
      <c r="D4074">
        <f t="shared" si="238"/>
        <v>4071</v>
      </c>
      <c r="E4074" s="187">
        <f t="shared" si="239"/>
        <v>120000</v>
      </c>
      <c r="F4074" s="187">
        <f t="shared" si="240"/>
        <v>1.025823535027575E-131</v>
      </c>
    </row>
    <row r="4075" spans="4:6" x14ac:dyDescent="0.25">
      <c r="D4075">
        <f t="shared" si="238"/>
        <v>4072</v>
      </c>
      <c r="E4075" s="187">
        <f t="shared" si="239"/>
        <v>120000</v>
      </c>
      <c r="F4075" s="187">
        <f t="shared" si="240"/>
        <v>9.498366065070141E-132</v>
      </c>
    </row>
    <row r="4076" spans="4:6" x14ac:dyDescent="0.25">
      <c r="D4076">
        <f t="shared" si="238"/>
        <v>4073</v>
      </c>
      <c r="E4076" s="187">
        <f t="shared" si="239"/>
        <v>120000</v>
      </c>
      <c r="F4076" s="187">
        <f t="shared" si="240"/>
        <v>8.7947833935834623E-132</v>
      </c>
    </row>
    <row r="4077" spans="4:6" x14ac:dyDescent="0.25">
      <c r="D4077">
        <f t="shared" si="238"/>
        <v>4074</v>
      </c>
      <c r="E4077" s="187">
        <f t="shared" si="239"/>
        <v>120000</v>
      </c>
      <c r="F4077" s="187">
        <f t="shared" si="240"/>
        <v>8.1433179570217251E-132</v>
      </c>
    </row>
    <row r="4078" spans="4:6" x14ac:dyDescent="0.25">
      <c r="D4078">
        <f t="shared" si="238"/>
        <v>4075</v>
      </c>
      <c r="E4078" s="187">
        <f t="shared" si="239"/>
        <v>120000</v>
      </c>
      <c r="F4078" s="187">
        <f t="shared" si="240"/>
        <v>7.5401092194645601E-132</v>
      </c>
    </row>
    <row r="4079" spans="4:6" x14ac:dyDescent="0.25">
      <c r="D4079">
        <f t="shared" si="238"/>
        <v>4076</v>
      </c>
      <c r="E4079" s="187">
        <f t="shared" si="239"/>
        <v>120000</v>
      </c>
      <c r="F4079" s="187">
        <f t="shared" si="240"/>
        <v>6.9815826106153322E-132</v>
      </c>
    </row>
    <row r="4080" spans="4:6" x14ac:dyDescent="0.25">
      <c r="D4080">
        <f t="shared" si="238"/>
        <v>4077</v>
      </c>
      <c r="E4080" s="187">
        <f t="shared" si="239"/>
        <v>120000</v>
      </c>
      <c r="F4080" s="187">
        <f t="shared" si="240"/>
        <v>6.4644283431623444E-132</v>
      </c>
    </row>
    <row r="4081" spans="4:6" x14ac:dyDescent="0.25">
      <c r="D4081">
        <f t="shared" si="238"/>
        <v>4078</v>
      </c>
      <c r="E4081" s="187">
        <f t="shared" si="239"/>
        <v>120000</v>
      </c>
      <c r="F4081" s="187">
        <f t="shared" si="240"/>
        <v>5.9855817992243936E-132</v>
      </c>
    </row>
    <row r="4082" spans="4:6" x14ac:dyDescent="0.25">
      <c r="D4082">
        <f t="shared" si="238"/>
        <v>4079</v>
      </c>
      <c r="E4082" s="187">
        <f t="shared" si="239"/>
        <v>120000</v>
      </c>
      <c r="F4082" s="187">
        <f t="shared" si="240"/>
        <v>5.5422053696522139E-132</v>
      </c>
    </row>
    <row r="4083" spans="4:6" x14ac:dyDescent="0.25">
      <c r="D4083">
        <f t="shared" si="238"/>
        <v>4080</v>
      </c>
      <c r="E4083" s="187">
        <f t="shared" si="239"/>
        <v>120000</v>
      </c>
      <c r="F4083" s="187">
        <f t="shared" si="240"/>
        <v>5.1316716385668648E-132</v>
      </c>
    </row>
    <row r="4084" spans="4:6" x14ac:dyDescent="0.25">
      <c r="D4084">
        <f t="shared" si="238"/>
        <v>4081</v>
      </c>
      <c r="E4084" s="187">
        <f t="shared" si="239"/>
        <v>120000</v>
      </c>
      <c r="F4084" s="187">
        <f t="shared" si="240"/>
        <v>4.7515478134878387E-132</v>
      </c>
    </row>
    <row r="4085" spans="4:6" x14ac:dyDescent="0.25">
      <c r="D4085">
        <f t="shared" si="238"/>
        <v>4082</v>
      </c>
      <c r="E4085" s="187">
        <f t="shared" si="239"/>
        <v>120000</v>
      </c>
      <c r="F4085" s="187">
        <f t="shared" si="240"/>
        <v>4.3995813087850352E-132</v>
      </c>
    </row>
    <row r="4086" spans="4:6" x14ac:dyDescent="0.25">
      <c r="D4086">
        <f t="shared" si="238"/>
        <v>4083</v>
      </c>
      <c r="E4086" s="187">
        <f t="shared" si="239"/>
        <v>120000</v>
      </c>
      <c r="F4086" s="187">
        <f t="shared" si="240"/>
        <v>4.07368639702318E-132</v>
      </c>
    </row>
    <row r="4087" spans="4:6" x14ac:dyDescent="0.25">
      <c r="D4087">
        <f t="shared" si="238"/>
        <v>4084</v>
      </c>
      <c r="E4087" s="187">
        <f t="shared" si="239"/>
        <v>120000</v>
      </c>
      <c r="F4087" s="187">
        <f t="shared" si="240"/>
        <v>3.7719318490955371E-132</v>
      </c>
    </row>
    <row r="4088" spans="4:6" x14ac:dyDescent="0.25">
      <c r="D4088">
        <f t="shared" si="238"/>
        <v>4085</v>
      </c>
      <c r="E4088" s="187">
        <f t="shared" si="239"/>
        <v>120000</v>
      </c>
      <c r="F4088" s="187">
        <f t="shared" si="240"/>
        <v>3.4925294899032756E-132</v>
      </c>
    </row>
    <row r="4089" spans="4:6" x14ac:dyDescent="0.25">
      <c r="D4089">
        <f t="shared" si="238"/>
        <v>4086</v>
      </c>
      <c r="E4089" s="187">
        <f t="shared" si="239"/>
        <v>120000</v>
      </c>
      <c r="F4089" s="187">
        <f t="shared" si="240"/>
        <v>3.2338236017622915E-132</v>
      </c>
    </row>
    <row r="4090" spans="4:6" x14ac:dyDescent="0.25">
      <c r="D4090">
        <f t="shared" si="238"/>
        <v>4087</v>
      </c>
      <c r="E4090" s="187">
        <f t="shared" si="239"/>
        <v>120000</v>
      </c>
      <c r="F4090" s="187">
        <f t="shared" si="240"/>
        <v>2.9942811127428621E-132</v>
      </c>
    </row>
    <row r="4091" spans="4:6" x14ac:dyDescent="0.25">
      <c r="D4091">
        <f>+D4090+1</f>
        <v>4088</v>
      </c>
      <c r="E4091" s="187">
        <f t="shared" si="239"/>
        <v>120000</v>
      </c>
      <c r="F4091" s="187">
        <f t="shared" si="240"/>
        <v>2.7724825117989467E-132</v>
      </c>
    </row>
    <row r="4092" spans="4:6" x14ac:dyDescent="0.25">
      <c r="D4092">
        <f t="shared" si="238"/>
        <v>4089</v>
      </c>
      <c r="E4092" s="187">
        <f t="shared" si="239"/>
        <v>120000</v>
      </c>
      <c r="F4092" s="187">
        <f t="shared" si="240"/>
        <v>2.5671134368508764E-132</v>
      </c>
    </row>
    <row r="4093" spans="4:6" x14ac:dyDescent="0.25">
      <c r="D4093">
        <f t="shared" si="238"/>
        <v>4090</v>
      </c>
      <c r="E4093" s="187">
        <f t="shared" si="239"/>
        <v>120000</v>
      </c>
      <c r="F4093" s="187">
        <f t="shared" si="240"/>
        <v>2.3769568859730335E-132</v>
      </c>
    </row>
    <row r="4094" spans="4:6" x14ac:dyDescent="0.25">
      <c r="D4094">
        <f t="shared" si="238"/>
        <v>4091</v>
      </c>
      <c r="E4094" s="187">
        <f t="shared" si="239"/>
        <v>120000</v>
      </c>
      <c r="F4094" s="187">
        <f t="shared" si="240"/>
        <v>2.2008860055305868E-132</v>
      </c>
    </row>
    <row r="4095" spans="4:6" x14ac:dyDescent="0.25">
      <c r="D4095">
        <f t="shared" si="238"/>
        <v>4092</v>
      </c>
      <c r="E4095" s="187">
        <f t="shared" si="239"/>
        <v>120000</v>
      </c>
      <c r="F4095" s="187">
        <f t="shared" si="240"/>
        <v>2.0378574125283208E-132</v>
      </c>
    </row>
    <row r="4096" spans="4:6" x14ac:dyDescent="0.25">
      <c r="D4096">
        <f t="shared" si="238"/>
        <v>4093</v>
      </c>
      <c r="E4096" s="187">
        <f t="shared" si="239"/>
        <v>120000</v>
      </c>
      <c r="F4096" s="187">
        <f t="shared" si="240"/>
        <v>1.8869050116002968E-132</v>
      </c>
    </row>
    <row r="4097" spans="4:6" x14ac:dyDescent="0.25">
      <c r="D4097">
        <f t="shared" si="238"/>
        <v>4094</v>
      </c>
      <c r="E4097" s="187">
        <f t="shared" si="239"/>
        <v>120000</v>
      </c>
      <c r="F4097" s="187">
        <f t="shared" si="240"/>
        <v>1.7471342700002748E-132</v>
      </c>
    </row>
    <row r="4098" spans="4:6" x14ac:dyDescent="0.25">
      <c r="D4098">
        <f t="shared" si="238"/>
        <v>4095</v>
      </c>
      <c r="E4098" s="187">
        <f t="shared" si="239"/>
        <v>120000</v>
      </c>
      <c r="F4098" s="187">
        <f t="shared" si="240"/>
        <v>1.6177169166669206E-132</v>
      </c>
    </row>
    <row r="4099" spans="4:6" x14ac:dyDescent="0.25">
      <c r="D4099">
        <f t="shared" si="238"/>
        <v>4096</v>
      </c>
      <c r="E4099" s="187">
        <f t="shared" si="239"/>
        <v>120000</v>
      </c>
      <c r="F4099" s="187">
        <f t="shared" si="240"/>
        <v>1.4978860339508524E-132</v>
      </c>
    </row>
    <row r="4100" spans="4:6" x14ac:dyDescent="0.25">
      <c r="D4100">
        <f t="shared" si="238"/>
        <v>4097</v>
      </c>
      <c r="E4100" s="187">
        <f t="shared" si="239"/>
        <v>120000</v>
      </c>
      <c r="F4100" s="187">
        <f t="shared" si="240"/>
        <v>1.3869315129174559E-132</v>
      </c>
    </row>
    <row r="4101" spans="4:6" x14ac:dyDescent="0.25">
      <c r="D4101">
        <f t="shared" si="238"/>
        <v>4098</v>
      </c>
      <c r="E4101" s="187">
        <f t="shared" si="239"/>
        <v>120000</v>
      </c>
      <c r="F4101" s="187">
        <f t="shared" si="240"/>
        <v>1.2841958452939404E-132</v>
      </c>
    </row>
    <row r="4102" spans="4:6" x14ac:dyDescent="0.25">
      <c r="D4102">
        <f t="shared" ref="D4102:D4108" si="241">+D4101+1</f>
        <v>4099</v>
      </c>
      <c r="E4102" s="187">
        <f t="shared" ref="E4102:E4165" si="242">+E4101</f>
        <v>120000</v>
      </c>
      <c r="F4102" s="187">
        <f t="shared" ref="F4102:F4165" si="243">E4102/(1+$B$5)^D4102</f>
        <v>1.189070227124019E-132</v>
      </c>
    </row>
    <row r="4103" spans="4:6" x14ac:dyDescent="0.25">
      <c r="D4103">
        <f t="shared" si="241"/>
        <v>4100</v>
      </c>
      <c r="E4103" s="187">
        <f t="shared" si="242"/>
        <v>120000</v>
      </c>
      <c r="F4103" s="187">
        <f t="shared" si="243"/>
        <v>1.1009909510407583E-132</v>
      </c>
    </row>
    <row r="4104" spans="4:6" x14ac:dyDescent="0.25">
      <c r="D4104">
        <f t="shared" si="241"/>
        <v>4101</v>
      </c>
      <c r="E4104" s="187">
        <f t="shared" si="242"/>
        <v>120000</v>
      </c>
      <c r="F4104" s="187">
        <f t="shared" si="243"/>
        <v>1.0194360657784799E-132</v>
      </c>
    </row>
    <row r="4105" spans="4:6" x14ac:dyDescent="0.25">
      <c r="D4105">
        <f t="shared" si="241"/>
        <v>4102</v>
      </c>
      <c r="E4105" s="187">
        <f t="shared" si="242"/>
        <v>120000</v>
      </c>
      <c r="F4105" s="187">
        <f t="shared" si="243"/>
        <v>9.439222831282219E-133</v>
      </c>
    </row>
    <row r="4106" spans="4:6" x14ac:dyDescent="0.25">
      <c r="D4106">
        <f t="shared" si="241"/>
        <v>4103</v>
      </c>
      <c r="E4106" s="187">
        <f t="shared" si="242"/>
        <v>120000</v>
      </c>
      <c r="F4106" s="187">
        <f t="shared" si="243"/>
        <v>8.7400211400761283E-133</v>
      </c>
    </row>
    <row r="4107" spans="4:6" x14ac:dyDescent="0.25">
      <c r="D4107">
        <f t="shared" si="241"/>
        <v>4104</v>
      </c>
      <c r="E4107" s="187">
        <f t="shared" si="242"/>
        <v>120000</v>
      </c>
      <c r="F4107" s="187">
        <f t="shared" si="243"/>
        <v>8.0926121667371566E-133</v>
      </c>
    </row>
    <row r="4108" spans="4:6" x14ac:dyDescent="0.25">
      <c r="D4108">
        <f t="shared" si="241"/>
        <v>4105</v>
      </c>
      <c r="E4108" s="187">
        <f t="shared" si="242"/>
        <v>120000</v>
      </c>
      <c r="F4108" s="187">
        <f t="shared" si="243"/>
        <v>7.4931594136455149E-133</v>
      </c>
    </row>
    <row r="4109" spans="4:6" x14ac:dyDescent="0.25">
      <c r="D4109">
        <f>+D4108+1</f>
        <v>4106</v>
      </c>
      <c r="E4109" s="187">
        <f t="shared" si="242"/>
        <v>120000</v>
      </c>
      <c r="F4109" s="187">
        <f t="shared" si="243"/>
        <v>6.9381105681902906E-133</v>
      </c>
    </row>
    <row r="4110" spans="4:6" x14ac:dyDescent="0.25">
      <c r="D4110">
        <f t="shared" ref="D4110:D4173" si="244">+D4109+1</f>
        <v>4107</v>
      </c>
      <c r="E4110" s="187">
        <f t="shared" si="242"/>
        <v>120000</v>
      </c>
      <c r="F4110" s="187">
        <f t="shared" si="243"/>
        <v>6.4241764520280471E-133</v>
      </c>
    </row>
    <row r="4111" spans="4:6" x14ac:dyDescent="0.25">
      <c r="D4111">
        <f t="shared" si="244"/>
        <v>4108</v>
      </c>
      <c r="E4111" s="187">
        <f t="shared" si="242"/>
        <v>120000</v>
      </c>
      <c r="F4111" s="187">
        <f t="shared" si="243"/>
        <v>5.948311529655599E-133</v>
      </c>
    </row>
    <row r="4112" spans="4:6" x14ac:dyDescent="0.25">
      <c r="D4112">
        <f t="shared" si="244"/>
        <v>4109</v>
      </c>
      <c r="E4112" s="187">
        <f t="shared" si="242"/>
        <v>120000</v>
      </c>
      <c r="F4112" s="187">
        <f t="shared" si="243"/>
        <v>5.507695860792221E-133</v>
      </c>
    </row>
    <row r="4113" spans="4:6" x14ac:dyDescent="0.25">
      <c r="D4113">
        <f t="shared" si="244"/>
        <v>4110</v>
      </c>
      <c r="E4113" s="187">
        <f t="shared" si="242"/>
        <v>120000</v>
      </c>
      <c r="F4113" s="187">
        <f t="shared" si="243"/>
        <v>5.0997183896224263E-133</v>
      </c>
    </row>
    <row r="4114" spans="4:6" x14ac:dyDescent="0.25">
      <c r="D4114">
        <f t="shared" si="244"/>
        <v>4111</v>
      </c>
      <c r="E4114" s="187">
        <f t="shared" si="242"/>
        <v>120000</v>
      </c>
      <c r="F4114" s="187">
        <f t="shared" si="243"/>
        <v>4.7219614718726162E-133</v>
      </c>
    </row>
    <row r="4115" spans="4:6" x14ac:dyDescent="0.25">
      <c r="D4115">
        <f t="shared" si="244"/>
        <v>4112</v>
      </c>
      <c r="E4115" s="187">
        <f t="shared" si="242"/>
        <v>120000</v>
      </c>
      <c r="F4115" s="187">
        <f t="shared" si="243"/>
        <v>4.3721865480302004E-133</v>
      </c>
    </row>
    <row r="4116" spans="4:6" x14ac:dyDescent="0.25">
      <c r="D4116">
        <f t="shared" si="244"/>
        <v>4113</v>
      </c>
      <c r="E4116" s="187">
        <f t="shared" si="242"/>
        <v>120000</v>
      </c>
      <c r="F4116" s="187">
        <f t="shared" si="243"/>
        <v>4.0483208778057413E-133</v>
      </c>
    </row>
    <row r="4117" spans="4:6" x14ac:dyDescent="0.25">
      <c r="D4117">
        <f t="shared" si="244"/>
        <v>4114</v>
      </c>
      <c r="E4117" s="187">
        <f t="shared" si="242"/>
        <v>120000</v>
      </c>
      <c r="F4117" s="187">
        <f t="shared" si="243"/>
        <v>3.748445257227538E-133</v>
      </c>
    </row>
    <row r="4118" spans="4:6" x14ac:dyDescent="0.25">
      <c r="D4118">
        <f t="shared" si="244"/>
        <v>4115</v>
      </c>
      <c r="E4118" s="187">
        <f t="shared" si="242"/>
        <v>120000</v>
      </c>
      <c r="F4118" s="187">
        <f t="shared" si="243"/>
        <v>3.4707826455810531E-133</v>
      </c>
    </row>
    <row r="4119" spans="4:6" x14ac:dyDescent="0.25">
      <c r="D4119">
        <f t="shared" si="244"/>
        <v>4116</v>
      </c>
      <c r="E4119" s="187">
        <f t="shared" si="242"/>
        <v>120000</v>
      </c>
      <c r="F4119" s="187">
        <f t="shared" si="243"/>
        <v>3.2136876347972717E-133</v>
      </c>
    </row>
    <row r="4120" spans="4:6" x14ac:dyDescent="0.25">
      <c r="D4120">
        <f t="shared" si="244"/>
        <v>4117</v>
      </c>
      <c r="E4120" s="187">
        <f t="shared" si="242"/>
        <v>120000</v>
      </c>
      <c r="F4120" s="187">
        <f t="shared" si="243"/>
        <v>2.9756366988863624E-133</v>
      </c>
    </row>
    <row r="4121" spans="4:6" x14ac:dyDescent="0.25">
      <c r="D4121">
        <f t="shared" si="244"/>
        <v>4118</v>
      </c>
      <c r="E4121" s="187">
        <f t="shared" si="242"/>
        <v>120000</v>
      </c>
      <c r="F4121" s="187">
        <f t="shared" si="243"/>
        <v>2.7552191656355209E-133</v>
      </c>
    </row>
    <row r="4122" spans="4:6" x14ac:dyDescent="0.25">
      <c r="D4122">
        <f t="shared" si="244"/>
        <v>4119</v>
      </c>
      <c r="E4122" s="187">
        <f t="shared" si="242"/>
        <v>120000</v>
      </c>
      <c r="F4122" s="187">
        <f t="shared" si="243"/>
        <v>2.5511288570699266E-133</v>
      </c>
    </row>
    <row r="4123" spans="4:6" x14ac:dyDescent="0.25">
      <c r="D4123">
        <f t="shared" si="244"/>
        <v>4120</v>
      </c>
      <c r="E4123" s="187">
        <f t="shared" si="242"/>
        <v>120000</v>
      </c>
      <c r="F4123" s="187">
        <f t="shared" si="243"/>
        <v>2.3621563491388208E-133</v>
      </c>
    </row>
    <row r="4124" spans="4:6" x14ac:dyDescent="0.25">
      <c r="D4124">
        <f t="shared" si="244"/>
        <v>4121</v>
      </c>
      <c r="E4124" s="187">
        <f t="shared" si="242"/>
        <v>120000</v>
      </c>
      <c r="F4124" s="187">
        <f t="shared" si="243"/>
        <v>2.187181804758167E-133</v>
      </c>
    </row>
    <row r="4125" spans="4:6" x14ac:dyDescent="0.25">
      <c r="D4125">
        <f t="shared" si="244"/>
        <v>4122</v>
      </c>
      <c r="E4125" s="187">
        <f t="shared" si="242"/>
        <v>120000</v>
      </c>
      <c r="F4125" s="187">
        <f t="shared" si="243"/>
        <v>2.0251683377390437E-133</v>
      </c>
    </row>
    <row r="4126" spans="4:6" x14ac:dyDescent="0.25">
      <c r="D4126">
        <f t="shared" si="244"/>
        <v>4123</v>
      </c>
      <c r="E4126" s="187">
        <f t="shared" si="242"/>
        <v>120000</v>
      </c>
      <c r="F4126" s="187">
        <f t="shared" si="243"/>
        <v>1.8751558682768924E-133</v>
      </c>
    </row>
    <row r="4127" spans="4:6" x14ac:dyDescent="0.25">
      <c r="D4127">
        <f>+D4126+1</f>
        <v>4124</v>
      </c>
      <c r="E4127" s="187">
        <f t="shared" si="242"/>
        <v>120000</v>
      </c>
      <c r="F4127" s="187">
        <f t="shared" si="243"/>
        <v>1.736255433589715E-133</v>
      </c>
    </row>
    <row r="4128" spans="4:6" x14ac:dyDescent="0.25">
      <c r="D4128">
        <f t="shared" si="244"/>
        <v>4125</v>
      </c>
      <c r="E4128" s="187">
        <f t="shared" si="242"/>
        <v>120000</v>
      </c>
      <c r="F4128" s="187">
        <f t="shared" si="243"/>
        <v>1.607643919990477E-133</v>
      </c>
    </row>
    <row r="4129" spans="4:6" x14ac:dyDescent="0.25">
      <c r="D4129">
        <f t="shared" si="244"/>
        <v>4126</v>
      </c>
      <c r="E4129" s="187">
        <f t="shared" si="242"/>
        <v>120000</v>
      </c>
      <c r="F4129" s="187">
        <f t="shared" si="243"/>
        <v>1.4885591851763673E-133</v>
      </c>
    </row>
    <row r="4130" spans="4:6" x14ac:dyDescent="0.25">
      <c r="D4130">
        <f t="shared" si="244"/>
        <v>4127</v>
      </c>
      <c r="E4130" s="187">
        <f t="shared" si="242"/>
        <v>120000</v>
      </c>
      <c r="F4130" s="187">
        <f t="shared" si="243"/>
        <v>1.3782955418299694E-133</v>
      </c>
    </row>
    <row r="4131" spans="4:6" x14ac:dyDescent="0.25">
      <c r="D4131">
        <f t="shared" si="244"/>
        <v>4128</v>
      </c>
      <c r="E4131" s="187">
        <f t="shared" si="242"/>
        <v>120000</v>
      </c>
      <c r="F4131" s="187">
        <f t="shared" si="243"/>
        <v>1.2761995757684902E-133</v>
      </c>
    </row>
    <row r="4132" spans="4:6" x14ac:dyDescent="0.25">
      <c r="D4132">
        <f t="shared" si="244"/>
        <v>4129</v>
      </c>
      <c r="E4132" s="187">
        <f t="shared" si="242"/>
        <v>120000</v>
      </c>
      <c r="F4132" s="187">
        <f t="shared" si="243"/>
        <v>1.181666273859713E-133</v>
      </c>
    </row>
    <row r="4133" spans="4:6" x14ac:dyDescent="0.25">
      <c r="D4133">
        <f t="shared" si="244"/>
        <v>4130</v>
      </c>
      <c r="E4133" s="187">
        <f t="shared" si="242"/>
        <v>120000</v>
      </c>
      <c r="F4133" s="187">
        <f t="shared" si="243"/>
        <v>1.0941354387589936E-133</v>
      </c>
    </row>
    <row r="4134" spans="4:6" x14ac:dyDescent="0.25">
      <c r="D4134">
        <f t="shared" si="244"/>
        <v>4131</v>
      </c>
      <c r="E4134" s="187">
        <f t="shared" si="242"/>
        <v>120000</v>
      </c>
      <c r="F4134" s="187">
        <f t="shared" si="243"/>
        <v>1.0130883692212902E-133</v>
      </c>
    </row>
    <row r="4135" spans="4:6" x14ac:dyDescent="0.25">
      <c r="D4135">
        <f t="shared" si="244"/>
        <v>4132</v>
      </c>
      <c r="E4135" s="187">
        <f t="shared" si="242"/>
        <v>120000</v>
      </c>
      <c r="F4135" s="187">
        <f t="shared" si="243"/>
        <v>9.3804478631600944E-134</v>
      </c>
    </row>
    <row r="4136" spans="4:6" x14ac:dyDescent="0.25">
      <c r="D4136">
        <f t="shared" si="244"/>
        <v>4133</v>
      </c>
      <c r="E4136" s="187">
        <f t="shared" si="242"/>
        <v>120000</v>
      </c>
      <c r="F4136" s="187">
        <f t="shared" si="243"/>
        <v>8.6855998732963823E-134</v>
      </c>
    </row>
    <row r="4137" spans="4:6" x14ac:dyDescent="0.25">
      <c r="D4137">
        <f t="shared" si="244"/>
        <v>4134</v>
      </c>
      <c r="E4137" s="187">
        <f t="shared" si="242"/>
        <v>120000</v>
      </c>
      <c r="F4137" s="187">
        <f t="shared" si="243"/>
        <v>8.0422221049040577E-134</v>
      </c>
    </row>
    <row r="4138" spans="4:6" x14ac:dyDescent="0.25">
      <c r="D4138">
        <f t="shared" si="244"/>
        <v>4135</v>
      </c>
      <c r="E4138" s="187">
        <f t="shared" si="242"/>
        <v>120000</v>
      </c>
      <c r="F4138" s="187">
        <f t="shared" si="243"/>
        <v>7.4465019489852385E-134</v>
      </c>
    </row>
    <row r="4139" spans="4:6" x14ac:dyDescent="0.25">
      <c r="D4139">
        <f t="shared" si="244"/>
        <v>4136</v>
      </c>
      <c r="E4139" s="187">
        <f t="shared" si="242"/>
        <v>120000</v>
      </c>
      <c r="F4139" s="187">
        <f t="shared" si="243"/>
        <v>6.8949092120233681E-134</v>
      </c>
    </row>
    <row r="4140" spans="4:6" x14ac:dyDescent="0.25">
      <c r="D4140">
        <f t="shared" si="244"/>
        <v>4137</v>
      </c>
      <c r="E4140" s="187">
        <f t="shared" si="242"/>
        <v>120000</v>
      </c>
      <c r="F4140" s="187">
        <f t="shared" si="243"/>
        <v>6.3841751963179333E-134</v>
      </c>
    </row>
    <row r="4141" spans="4:6" x14ac:dyDescent="0.25">
      <c r="D4141">
        <f t="shared" si="244"/>
        <v>4138</v>
      </c>
      <c r="E4141" s="187">
        <f t="shared" si="242"/>
        <v>120000</v>
      </c>
      <c r="F4141" s="187">
        <f t="shared" si="243"/>
        <v>5.9112733299240126E-134</v>
      </c>
    </row>
    <row r="4142" spans="4:6" x14ac:dyDescent="0.25">
      <c r="D4142">
        <f t="shared" si="244"/>
        <v>4139</v>
      </c>
      <c r="E4142" s="187">
        <f t="shared" si="242"/>
        <v>120000</v>
      </c>
      <c r="F4142" s="187">
        <f t="shared" si="243"/>
        <v>5.4734012314111234E-134</v>
      </c>
    </row>
    <row r="4143" spans="4:6" x14ac:dyDescent="0.25">
      <c r="D4143">
        <f t="shared" si="244"/>
        <v>4140</v>
      </c>
      <c r="E4143" s="187">
        <f t="shared" si="242"/>
        <v>120000</v>
      </c>
      <c r="F4143" s="187">
        <f t="shared" si="243"/>
        <v>5.067964103158447E-134</v>
      </c>
    </row>
    <row r="4144" spans="4:6" x14ac:dyDescent="0.25">
      <c r="D4144">
        <f t="shared" si="244"/>
        <v>4141</v>
      </c>
      <c r="E4144" s="187">
        <f t="shared" si="242"/>
        <v>120000</v>
      </c>
      <c r="F4144" s="187">
        <f t="shared" si="243"/>
        <v>4.6925593547763401E-134</v>
      </c>
    </row>
    <row r="4145" spans="4:6" x14ac:dyDescent="0.25">
      <c r="D4145">
        <f>+D4144+1</f>
        <v>4142</v>
      </c>
      <c r="E4145" s="187">
        <f t="shared" si="242"/>
        <v>120000</v>
      </c>
      <c r="F4145" s="187">
        <f t="shared" si="243"/>
        <v>4.3449623655336465E-134</v>
      </c>
    </row>
    <row r="4146" spans="4:6" x14ac:dyDescent="0.25">
      <c r="D4146">
        <f t="shared" si="244"/>
        <v>4143</v>
      </c>
      <c r="E4146" s="187">
        <f t="shared" si="242"/>
        <v>120000</v>
      </c>
      <c r="F4146" s="187">
        <f t="shared" si="243"/>
        <v>4.0231133014200432E-134</v>
      </c>
    </row>
    <row r="4147" spans="4:6" x14ac:dyDescent="0.25">
      <c r="D4147">
        <f t="shared" si="244"/>
        <v>4144</v>
      </c>
      <c r="E4147" s="187">
        <f t="shared" si="242"/>
        <v>120000</v>
      </c>
      <c r="F4147" s="187">
        <f t="shared" si="243"/>
        <v>3.725104908722263E-134</v>
      </c>
    </row>
    <row r="4148" spans="4:6" x14ac:dyDescent="0.25">
      <c r="D4148">
        <f t="shared" si="244"/>
        <v>4145</v>
      </c>
      <c r="E4148" s="187">
        <f t="shared" si="242"/>
        <v>120000</v>
      </c>
      <c r="F4148" s="187">
        <f t="shared" si="243"/>
        <v>3.4491712117798724E-134</v>
      </c>
    </row>
    <row r="4149" spans="4:6" x14ac:dyDescent="0.25">
      <c r="D4149">
        <f t="shared" si="244"/>
        <v>4146</v>
      </c>
      <c r="E4149" s="187">
        <f t="shared" si="242"/>
        <v>120000</v>
      </c>
      <c r="F4149" s="187">
        <f t="shared" si="243"/>
        <v>3.1936770479443257E-134</v>
      </c>
    </row>
    <row r="4150" spans="4:6" x14ac:dyDescent="0.25">
      <c r="D4150">
        <f t="shared" si="244"/>
        <v>4147</v>
      </c>
      <c r="E4150" s="187">
        <f t="shared" si="242"/>
        <v>120000</v>
      </c>
      <c r="F4150" s="187">
        <f t="shared" si="243"/>
        <v>2.9571083777262272E-134</v>
      </c>
    </row>
    <row r="4151" spans="4:6" x14ac:dyDescent="0.25">
      <c r="D4151">
        <f t="shared" si="244"/>
        <v>4148</v>
      </c>
      <c r="E4151" s="187">
        <f t="shared" si="242"/>
        <v>120000</v>
      </c>
      <c r="F4151" s="187">
        <f t="shared" si="243"/>
        <v>2.73806331270947E-134</v>
      </c>
    </row>
    <row r="4152" spans="4:6" x14ac:dyDescent="0.25">
      <c r="D4152">
        <f t="shared" si="244"/>
        <v>4149</v>
      </c>
      <c r="E4152" s="187">
        <f t="shared" si="242"/>
        <v>120000</v>
      </c>
      <c r="F4152" s="187">
        <f t="shared" si="243"/>
        <v>2.5352438080643243E-134</v>
      </c>
    </row>
    <row r="4153" spans="4:6" x14ac:dyDescent="0.25">
      <c r="D4153">
        <f t="shared" si="244"/>
        <v>4150</v>
      </c>
      <c r="E4153" s="187">
        <f t="shared" si="242"/>
        <v>120000</v>
      </c>
      <c r="F4153" s="187">
        <f t="shared" si="243"/>
        <v>2.3474479704299292E-134</v>
      </c>
    </row>
    <row r="4154" spans="4:6" x14ac:dyDescent="0.25">
      <c r="D4154">
        <f t="shared" si="244"/>
        <v>4151</v>
      </c>
      <c r="E4154" s="187">
        <f t="shared" si="242"/>
        <v>120000</v>
      </c>
      <c r="F4154" s="187">
        <f t="shared" si="243"/>
        <v>2.1735629355832679E-134</v>
      </c>
    </row>
    <row r="4155" spans="4:6" x14ac:dyDescent="0.25">
      <c r="D4155">
        <f t="shared" si="244"/>
        <v>4152</v>
      </c>
      <c r="E4155" s="187">
        <f t="shared" si="242"/>
        <v>120000</v>
      </c>
      <c r="F4155" s="187">
        <f t="shared" si="243"/>
        <v>2.0125582736882111E-134</v>
      </c>
    </row>
    <row r="4156" spans="4:6" x14ac:dyDescent="0.25">
      <c r="D4156">
        <f t="shared" si="244"/>
        <v>4153</v>
      </c>
      <c r="E4156" s="187">
        <f t="shared" si="242"/>
        <v>120000</v>
      </c>
      <c r="F4156" s="187">
        <f t="shared" si="243"/>
        <v>1.8634798830446398E-134</v>
      </c>
    </row>
    <row r="4157" spans="4:6" x14ac:dyDescent="0.25">
      <c r="D4157">
        <f t="shared" si="244"/>
        <v>4154</v>
      </c>
      <c r="E4157" s="187">
        <f t="shared" si="242"/>
        <v>120000</v>
      </c>
      <c r="F4157" s="187">
        <f t="shared" si="243"/>
        <v>1.7254443361524441E-134</v>
      </c>
    </row>
    <row r="4158" spans="4:6" x14ac:dyDescent="0.25">
      <c r="D4158">
        <f t="shared" si="244"/>
        <v>4155</v>
      </c>
      <c r="E4158" s="187">
        <f t="shared" si="242"/>
        <v>120000</v>
      </c>
      <c r="F4158" s="187">
        <f t="shared" si="243"/>
        <v>1.5976336445855963E-134</v>
      </c>
    </row>
    <row r="4159" spans="4:6" x14ac:dyDescent="0.25">
      <c r="D4159">
        <f t="shared" si="244"/>
        <v>4156</v>
      </c>
      <c r="E4159" s="187">
        <f t="shared" si="242"/>
        <v>120000</v>
      </c>
      <c r="F4159" s="187">
        <f t="shared" si="243"/>
        <v>1.4792904116533298E-134</v>
      </c>
    </row>
    <row r="4160" spans="4:6" x14ac:dyDescent="0.25">
      <c r="D4160">
        <f t="shared" si="244"/>
        <v>4157</v>
      </c>
      <c r="E4160" s="187">
        <f t="shared" si="242"/>
        <v>120000</v>
      </c>
      <c r="F4160" s="187">
        <f t="shared" si="243"/>
        <v>1.3697133441234535E-134</v>
      </c>
    </row>
    <row r="4161" spans="4:6" x14ac:dyDescent="0.25">
      <c r="D4161">
        <f t="shared" si="244"/>
        <v>4158</v>
      </c>
      <c r="E4161" s="187">
        <f t="shared" si="242"/>
        <v>120000</v>
      </c>
      <c r="F4161" s="187">
        <f t="shared" si="243"/>
        <v>1.268253096410605E-134</v>
      </c>
    </row>
    <row r="4162" spans="4:6" x14ac:dyDescent="0.25">
      <c r="D4162">
        <f t="shared" si="244"/>
        <v>4159</v>
      </c>
      <c r="E4162" s="187">
        <f t="shared" si="242"/>
        <v>120000</v>
      </c>
      <c r="F4162" s="187">
        <f t="shared" si="243"/>
        <v>1.1743084226024117E-134</v>
      </c>
    </row>
    <row r="4163" spans="4:6" x14ac:dyDescent="0.25">
      <c r="D4163">
        <f>+D4162+1</f>
        <v>4160</v>
      </c>
      <c r="E4163" s="187">
        <f t="shared" si="242"/>
        <v>120000</v>
      </c>
      <c r="F4163" s="187">
        <f t="shared" si="243"/>
        <v>1.0873226135207517E-134</v>
      </c>
    </row>
    <row r="4164" spans="4:6" x14ac:dyDescent="0.25">
      <c r="D4164">
        <f t="shared" si="244"/>
        <v>4161</v>
      </c>
      <c r="E4164" s="187">
        <f t="shared" si="242"/>
        <v>120000</v>
      </c>
      <c r="F4164" s="187">
        <f t="shared" si="243"/>
        <v>1.0067801977043996E-134</v>
      </c>
    </row>
    <row r="4165" spans="4:6" x14ac:dyDescent="0.25">
      <c r="D4165">
        <f t="shared" si="244"/>
        <v>4162</v>
      </c>
      <c r="E4165" s="187">
        <f t="shared" si="242"/>
        <v>120000</v>
      </c>
      <c r="F4165" s="187">
        <f t="shared" si="243"/>
        <v>9.3220388676333288E-135</v>
      </c>
    </row>
    <row r="4166" spans="4:6" x14ac:dyDescent="0.25">
      <c r="D4166">
        <f t="shared" si="244"/>
        <v>4163</v>
      </c>
      <c r="E4166" s="187">
        <f t="shared" ref="E4166:E4229" si="245">+E4165</f>
        <v>120000</v>
      </c>
      <c r="F4166" s="187">
        <f t="shared" ref="F4166:F4229" si="246">E4166/(1+$B$5)^D4166</f>
        <v>8.6315174700308596E-135</v>
      </c>
    </row>
    <row r="4167" spans="4:6" x14ac:dyDescent="0.25">
      <c r="D4167">
        <f t="shared" si="244"/>
        <v>4164</v>
      </c>
      <c r="E4167" s="187">
        <f t="shared" si="245"/>
        <v>120000</v>
      </c>
      <c r="F4167" s="187">
        <f t="shared" si="246"/>
        <v>7.9921458055841288E-135</v>
      </c>
    </row>
    <row r="4168" spans="4:6" x14ac:dyDescent="0.25">
      <c r="D4168">
        <f t="shared" si="244"/>
        <v>4165</v>
      </c>
      <c r="E4168" s="187">
        <f t="shared" si="245"/>
        <v>120000</v>
      </c>
      <c r="F4168" s="187">
        <f t="shared" si="246"/>
        <v>7.4001350051704896E-135</v>
      </c>
    </row>
    <row r="4169" spans="4:6" x14ac:dyDescent="0.25">
      <c r="D4169">
        <f t="shared" si="244"/>
        <v>4166</v>
      </c>
      <c r="E4169" s="187">
        <f t="shared" si="245"/>
        <v>120000</v>
      </c>
      <c r="F4169" s="187">
        <f t="shared" si="246"/>
        <v>6.8519768566393423E-135</v>
      </c>
    </row>
    <row r="4170" spans="4:6" x14ac:dyDescent="0.25">
      <c r="D4170">
        <f t="shared" si="244"/>
        <v>4167</v>
      </c>
      <c r="E4170" s="187">
        <f t="shared" si="245"/>
        <v>120000</v>
      </c>
      <c r="F4170" s="187">
        <f t="shared" si="246"/>
        <v>6.344423015406798E-135</v>
      </c>
    </row>
    <row r="4171" spans="4:6" x14ac:dyDescent="0.25">
      <c r="D4171">
        <f t="shared" si="244"/>
        <v>4168</v>
      </c>
      <c r="E4171" s="187">
        <f t="shared" si="245"/>
        <v>120000</v>
      </c>
      <c r="F4171" s="187">
        <f t="shared" si="246"/>
        <v>5.8744657550062938E-135</v>
      </c>
    </row>
    <row r="4172" spans="4:6" x14ac:dyDescent="0.25">
      <c r="D4172">
        <f t="shared" si="244"/>
        <v>4169</v>
      </c>
      <c r="E4172" s="187">
        <f t="shared" si="245"/>
        <v>120000</v>
      </c>
      <c r="F4172" s="187">
        <f t="shared" si="246"/>
        <v>5.4393201435243458E-135</v>
      </c>
    </row>
    <row r="4173" spans="4:6" x14ac:dyDescent="0.25">
      <c r="D4173">
        <f t="shared" si="244"/>
        <v>4170</v>
      </c>
      <c r="E4173" s="187">
        <f t="shared" si="245"/>
        <v>120000</v>
      </c>
      <c r="F4173" s="187">
        <f t="shared" si="246"/>
        <v>5.0364075403003197E-135</v>
      </c>
    </row>
    <row r="4174" spans="4:6" x14ac:dyDescent="0.25">
      <c r="D4174">
        <f t="shared" ref="D4174:D4180" si="247">+D4173+1</f>
        <v>4171</v>
      </c>
      <c r="E4174" s="187">
        <f t="shared" si="245"/>
        <v>120000</v>
      </c>
      <c r="F4174" s="187">
        <f t="shared" si="246"/>
        <v>4.6633403150928891E-135</v>
      </c>
    </row>
    <row r="4175" spans="4:6" x14ac:dyDescent="0.25">
      <c r="D4175">
        <f t="shared" si="247"/>
        <v>4172</v>
      </c>
      <c r="E4175" s="187">
        <f t="shared" si="245"/>
        <v>120000</v>
      </c>
      <c r="F4175" s="187">
        <f t="shared" si="246"/>
        <v>4.3179076991600826E-135</v>
      </c>
    </row>
    <row r="4176" spans="4:6" x14ac:dyDescent="0.25">
      <c r="D4176">
        <f t="shared" si="247"/>
        <v>4173</v>
      </c>
      <c r="E4176" s="187">
        <f t="shared" si="245"/>
        <v>120000</v>
      </c>
      <c r="F4176" s="187">
        <f t="shared" si="246"/>
        <v>3.9980626844074837E-135</v>
      </c>
    </row>
    <row r="4177" spans="4:6" x14ac:dyDescent="0.25">
      <c r="D4177">
        <f t="shared" si="247"/>
        <v>4174</v>
      </c>
      <c r="E4177" s="187">
        <f t="shared" si="245"/>
        <v>120000</v>
      </c>
      <c r="F4177" s="187">
        <f t="shared" si="246"/>
        <v>3.7019098929698913E-135</v>
      </c>
    </row>
    <row r="4178" spans="4:6" x14ac:dyDescent="0.25">
      <c r="D4178">
        <f t="shared" si="247"/>
        <v>4175</v>
      </c>
      <c r="E4178" s="187">
        <f t="shared" si="245"/>
        <v>120000</v>
      </c>
      <c r="F4178" s="187">
        <f t="shared" si="246"/>
        <v>3.4276943453424914E-135</v>
      </c>
    </row>
    <row r="4179" spans="4:6" x14ac:dyDescent="0.25">
      <c r="D4179">
        <f t="shared" si="247"/>
        <v>4176</v>
      </c>
      <c r="E4179" s="187">
        <f t="shared" si="245"/>
        <v>120000</v>
      </c>
      <c r="F4179" s="187">
        <f t="shared" si="246"/>
        <v>3.1737910605023072E-135</v>
      </c>
    </row>
    <row r="4180" spans="4:6" x14ac:dyDescent="0.25">
      <c r="D4180">
        <f t="shared" si="247"/>
        <v>4177</v>
      </c>
      <c r="E4180" s="187">
        <f t="shared" si="245"/>
        <v>120000</v>
      </c>
      <c r="F4180" s="187">
        <f t="shared" si="246"/>
        <v>2.9386954263910253E-135</v>
      </c>
    </row>
    <row r="4181" spans="4:6" x14ac:dyDescent="0.25">
      <c r="D4181">
        <f>+D4180+1</f>
        <v>4178</v>
      </c>
      <c r="E4181" s="187">
        <f t="shared" si="245"/>
        <v>120000</v>
      </c>
      <c r="F4181" s="187">
        <f t="shared" si="246"/>
        <v>2.7210142836953938E-135</v>
      </c>
    </row>
    <row r="4182" spans="4:6" x14ac:dyDescent="0.25">
      <c r="D4182">
        <f t="shared" ref="D4182:D4245" si="248">+D4181+1</f>
        <v>4179</v>
      </c>
      <c r="E4182" s="187">
        <f t="shared" si="245"/>
        <v>120000</v>
      </c>
      <c r="F4182" s="187">
        <f t="shared" si="246"/>
        <v>2.519457670088327E-135</v>
      </c>
    </row>
    <row r="4183" spans="4:6" x14ac:dyDescent="0.25">
      <c r="D4183">
        <f t="shared" si="248"/>
        <v>4180</v>
      </c>
      <c r="E4183" s="187">
        <f t="shared" si="245"/>
        <v>120000</v>
      </c>
      <c r="F4183" s="187">
        <f t="shared" si="246"/>
        <v>2.3328311760077105E-135</v>
      </c>
    </row>
    <row r="4184" spans="4:6" x14ac:dyDescent="0.25">
      <c r="D4184">
        <f t="shared" si="248"/>
        <v>4181</v>
      </c>
      <c r="E4184" s="187">
        <f t="shared" si="245"/>
        <v>120000</v>
      </c>
      <c r="F4184" s="187">
        <f t="shared" si="246"/>
        <v>2.1600288666738056E-135</v>
      </c>
    </row>
    <row r="4185" spans="4:6" x14ac:dyDescent="0.25">
      <c r="D4185">
        <f t="shared" si="248"/>
        <v>4182</v>
      </c>
      <c r="E4185" s="187">
        <f t="shared" si="245"/>
        <v>120000</v>
      </c>
      <c r="F4185" s="187">
        <f t="shared" si="246"/>
        <v>2.0000267284016717E-135</v>
      </c>
    </row>
    <row r="4186" spans="4:6" x14ac:dyDescent="0.25">
      <c r="D4186">
        <f t="shared" si="248"/>
        <v>4183</v>
      </c>
      <c r="E4186" s="187">
        <f t="shared" si="245"/>
        <v>120000</v>
      </c>
      <c r="F4186" s="187">
        <f t="shared" si="246"/>
        <v>1.8518766003719182E-135</v>
      </c>
    </row>
    <row r="4187" spans="4:6" x14ac:dyDescent="0.25">
      <c r="D4187">
        <f t="shared" si="248"/>
        <v>4184</v>
      </c>
      <c r="E4187" s="187">
        <f t="shared" si="245"/>
        <v>120000</v>
      </c>
      <c r="F4187" s="187">
        <f t="shared" si="246"/>
        <v>1.7147005558999241E-135</v>
      </c>
    </row>
    <row r="4188" spans="4:6" x14ac:dyDescent="0.25">
      <c r="D4188">
        <f t="shared" si="248"/>
        <v>4185</v>
      </c>
      <c r="E4188" s="187">
        <f t="shared" si="245"/>
        <v>120000</v>
      </c>
      <c r="F4188" s="187">
        <f t="shared" si="246"/>
        <v>1.5876856999073372E-135</v>
      </c>
    </row>
    <row r="4189" spans="4:6" x14ac:dyDescent="0.25">
      <c r="D4189">
        <f t="shared" si="248"/>
        <v>4186</v>
      </c>
      <c r="E4189" s="187">
        <f t="shared" si="245"/>
        <v>120000</v>
      </c>
      <c r="F4189" s="187">
        <f t="shared" si="246"/>
        <v>1.4700793517660529E-135</v>
      </c>
    </row>
    <row r="4190" spans="4:6" x14ac:dyDescent="0.25">
      <c r="D4190">
        <f t="shared" si="248"/>
        <v>4187</v>
      </c>
      <c r="E4190" s="187">
        <f t="shared" si="245"/>
        <v>120000</v>
      </c>
      <c r="F4190" s="187">
        <f t="shared" si="246"/>
        <v>1.3611845849685676E-135</v>
      </c>
    </row>
    <row r="4191" spans="4:6" x14ac:dyDescent="0.25">
      <c r="D4191">
        <f t="shared" si="248"/>
        <v>4188</v>
      </c>
      <c r="E4191" s="187">
        <f t="shared" si="245"/>
        <v>120000</v>
      </c>
      <c r="F4191" s="187">
        <f t="shared" si="246"/>
        <v>1.260356097193118E-135</v>
      </c>
    </row>
    <row r="4192" spans="4:6" x14ac:dyDescent="0.25">
      <c r="D4192">
        <f t="shared" si="248"/>
        <v>4189</v>
      </c>
      <c r="E4192" s="187">
        <f t="shared" si="245"/>
        <v>120000</v>
      </c>
      <c r="F4192" s="187">
        <f t="shared" si="246"/>
        <v>1.1669963862899241E-135</v>
      </c>
    </row>
    <row r="4193" spans="4:6" x14ac:dyDescent="0.25">
      <c r="D4193">
        <f t="shared" si="248"/>
        <v>4190</v>
      </c>
      <c r="E4193" s="187">
        <f t="shared" si="245"/>
        <v>120000</v>
      </c>
      <c r="F4193" s="187">
        <f t="shared" si="246"/>
        <v>1.0805522095277073E-135</v>
      </c>
    </row>
    <row r="4194" spans="4:6" x14ac:dyDescent="0.25">
      <c r="D4194">
        <f t="shared" si="248"/>
        <v>4191</v>
      </c>
      <c r="E4194" s="187">
        <f t="shared" si="245"/>
        <v>120000</v>
      </c>
      <c r="F4194" s="187">
        <f t="shared" si="246"/>
        <v>1.0005113051182474E-135</v>
      </c>
    </row>
    <row r="4195" spans="4:6" x14ac:dyDescent="0.25">
      <c r="D4195">
        <f t="shared" si="248"/>
        <v>4192</v>
      </c>
      <c r="E4195" s="187">
        <f t="shared" si="245"/>
        <v>120000</v>
      </c>
      <c r="F4195" s="187">
        <f t="shared" si="246"/>
        <v>9.263993565909697E-136</v>
      </c>
    </row>
    <row r="4196" spans="4:6" x14ac:dyDescent="0.25">
      <c r="D4196">
        <f t="shared" si="248"/>
        <v>4193</v>
      </c>
      <c r="E4196" s="187">
        <f t="shared" si="245"/>
        <v>120000</v>
      </c>
      <c r="F4196" s="187">
        <f t="shared" si="246"/>
        <v>8.5777718202867576E-136</v>
      </c>
    </row>
    <row r="4197" spans="4:6" x14ac:dyDescent="0.25">
      <c r="D4197">
        <f t="shared" si="248"/>
        <v>4194</v>
      </c>
      <c r="E4197" s="187">
        <f t="shared" si="245"/>
        <v>120000</v>
      </c>
      <c r="F4197" s="187">
        <f t="shared" si="246"/>
        <v>7.94238131508033E-136</v>
      </c>
    </row>
    <row r="4198" spans="4:6" x14ac:dyDescent="0.25">
      <c r="D4198">
        <f t="shared" si="248"/>
        <v>4195</v>
      </c>
      <c r="E4198" s="187">
        <f t="shared" si="245"/>
        <v>120000</v>
      </c>
      <c r="F4198" s="187">
        <f t="shared" si="246"/>
        <v>7.3540567732225279E-136</v>
      </c>
    </row>
    <row r="4199" spans="4:6" x14ac:dyDescent="0.25">
      <c r="D4199">
        <f>+D4198+1</f>
        <v>4196</v>
      </c>
      <c r="E4199" s="187">
        <f t="shared" si="245"/>
        <v>120000</v>
      </c>
      <c r="F4199" s="187">
        <f t="shared" si="246"/>
        <v>6.8093118270578938E-136</v>
      </c>
    </row>
    <row r="4200" spans="4:6" x14ac:dyDescent="0.25">
      <c r="D4200">
        <f t="shared" si="248"/>
        <v>4197</v>
      </c>
      <c r="E4200" s="187">
        <f t="shared" si="245"/>
        <v>120000</v>
      </c>
      <c r="F4200" s="187">
        <f t="shared" si="246"/>
        <v>6.3049183583869399E-136</v>
      </c>
    </row>
    <row r="4201" spans="4:6" x14ac:dyDescent="0.25">
      <c r="D4201">
        <f t="shared" si="248"/>
        <v>4198</v>
      </c>
      <c r="E4201" s="187">
        <f t="shared" si="245"/>
        <v>120000</v>
      </c>
      <c r="F4201" s="187">
        <f t="shared" si="246"/>
        <v>5.8378873688767957E-136</v>
      </c>
    </row>
    <row r="4202" spans="4:6" x14ac:dyDescent="0.25">
      <c r="D4202">
        <f t="shared" si="248"/>
        <v>4199</v>
      </c>
      <c r="E4202" s="187">
        <f t="shared" si="245"/>
        <v>120000</v>
      </c>
      <c r="F4202" s="187">
        <f t="shared" si="246"/>
        <v>5.4054512674785145E-136</v>
      </c>
    </row>
    <row r="4203" spans="4:6" x14ac:dyDescent="0.25">
      <c r="D4203">
        <f t="shared" si="248"/>
        <v>4200</v>
      </c>
      <c r="E4203" s="187">
        <f t="shared" si="245"/>
        <v>120000</v>
      </c>
      <c r="F4203" s="187">
        <f t="shared" si="246"/>
        <v>5.0050474698875128E-136</v>
      </c>
    </row>
    <row r="4204" spans="4:6" x14ac:dyDescent="0.25">
      <c r="D4204">
        <f t="shared" si="248"/>
        <v>4201</v>
      </c>
      <c r="E4204" s="187">
        <f t="shared" si="245"/>
        <v>120000</v>
      </c>
      <c r="F4204" s="187">
        <f t="shared" si="246"/>
        <v>4.6343032128588082E-136</v>
      </c>
    </row>
    <row r="4205" spans="4:6" x14ac:dyDescent="0.25">
      <c r="D4205">
        <f t="shared" si="248"/>
        <v>4202</v>
      </c>
      <c r="E4205" s="187">
        <f t="shared" si="245"/>
        <v>120000</v>
      </c>
      <c r="F4205" s="187">
        <f t="shared" si="246"/>
        <v>4.2910214933877851E-136</v>
      </c>
    </row>
    <row r="4206" spans="4:6" x14ac:dyDescent="0.25">
      <c r="D4206">
        <f t="shared" si="248"/>
        <v>4203</v>
      </c>
      <c r="E4206" s="187">
        <f t="shared" si="245"/>
        <v>120000</v>
      </c>
      <c r="F4206" s="187">
        <f t="shared" si="246"/>
        <v>3.9731680494331348E-136</v>
      </c>
    </row>
    <row r="4207" spans="4:6" x14ac:dyDescent="0.25">
      <c r="D4207">
        <f t="shared" si="248"/>
        <v>4204</v>
      </c>
      <c r="E4207" s="187">
        <f t="shared" si="245"/>
        <v>120000</v>
      </c>
      <c r="F4207" s="187">
        <f t="shared" si="246"/>
        <v>3.6788593050306798E-136</v>
      </c>
    </row>
    <row r="4208" spans="4:6" x14ac:dyDescent="0.25">
      <c r="D4208">
        <f t="shared" si="248"/>
        <v>4205</v>
      </c>
      <c r="E4208" s="187">
        <f t="shared" si="245"/>
        <v>120000</v>
      </c>
      <c r="F4208" s="187">
        <f t="shared" si="246"/>
        <v>3.4063512083617408E-136</v>
      </c>
    </row>
    <row r="4209" spans="4:6" x14ac:dyDescent="0.25">
      <c r="D4209">
        <f t="shared" si="248"/>
        <v>4206</v>
      </c>
      <c r="E4209" s="187">
        <f t="shared" si="245"/>
        <v>120000</v>
      </c>
      <c r="F4209" s="187">
        <f t="shared" si="246"/>
        <v>3.1540288966312408E-136</v>
      </c>
    </row>
    <row r="4210" spans="4:6" x14ac:dyDescent="0.25">
      <c r="D4210">
        <f t="shared" si="248"/>
        <v>4207</v>
      </c>
      <c r="E4210" s="187">
        <f t="shared" si="245"/>
        <v>120000</v>
      </c>
      <c r="F4210" s="187">
        <f t="shared" si="246"/>
        <v>2.9203971265104075E-136</v>
      </c>
    </row>
    <row r="4211" spans="4:6" x14ac:dyDescent="0.25">
      <c r="D4211">
        <f t="shared" si="248"/>
        <v>4208</v>
      </c>
      <c r="E4211" s="187">
        <f t="shared" si="245"/>
        <v>120000</v>
      </c>
      <c r="F4211" s="187">
        <f t="shared" si="246"/>
        <v>2.7040714134355627E-136</v>
      </c>
    </row>
    <row r="4212" spans="4:6" x14ac:dyDescent="0.25">
      <c r="D4212">
        <f t="shared" si="248"/>
        <v>4209</v>
      </c>
      <c r="E4212" s="187">
        <f t="shared" si="245"/>
        <v>120000</v>
      </c>
      <c r="F4212" s="187">
        <f t="shared" si="246"/>
        <v>2.5037698272551512E-136</v>
      </c>
    </row>
    <row r="4213" spans="4:6" x14ac:dyDescent="0.25">
      <c r="D4213">
        <f t="shared" si="248"/>
        <v>4210</v>
      </c>
      <c r="E4213" s="187">
        <f t="shared" si="245"/>
        <v>120000</v>
      </c>
      <c r="F4213" s="187">
        <f t="shared" si="246"/>
        <v>2.3183053956066209E-136</v>
      </c>
    </row>
    <row r="4214" spans="4:6" x14ac:dyDescent="0.25">
      <c r="D4214">
        <f t="shared" si="248"/>
        <v>4211</v>
      </c>
      <c r="E4214" s="187">
        <f t="shared" si="245"/>
        <v>120000</v>
      </c>
      <c r="F4214" s="187">
        <f t="shared" si="246"/>
        <v>2.1465790700061302E-136</v>
      </c>
    </row>
    <row r="4215" spans="4:6" x14ac:dyDescent="0.25">
      <c r="D4215">
        <f t="shared" si="248"/>
        <v>4212</v>
      </c>
      <c r="E4215" s="187">
        <f t="shared" si="245"/>
        <v>120000</v>
      </c>
      <c r="F4215" s="187">
        <f t="shared" si="246"/>
        <v>1.9875732129686394E-136</v>
      </c>
    </row>
    <row r="4216" spans="4:6" x14ac:dyDescent="0.25">
      <c r="D4216">
        <f t="shared" si="248"/>
        <v>4213</v>
      </c>
      <c r="E4216" s="187">
        <f t="shared" si="245"/>
        <v>120000</v>
      </c>
      <c r="F4216" s="187">
        <f t="shared" si="246"/>
        <v>1.8403455675635548E-136</v>
      </c>
    </row>
    <row r="4217" spans="4:6" x14ac:dyDescent="0.25">
      <c r="D4217">
        <f>+D4216+1</f>
        <v>4214</v>
      </c>
      <c r="E4217" s="187">
        <f t="shared" si="245"/>
        <v>120000</v>
      </c>
      <c r="F4217" s="187">
        <f t="shared" si="246"/>
        <v>1.704023673669958E-136</v>
      </c>
    </row>
    <row r="4218" spans="4:6" x14ac:dyDescent="0.25">
      <c r="D4218">
        <f t="shared" si="248"/>
        <v>4215</v>
      </c>
      <c r="E4218" s="187">
        <f t="shared" si="245"/>
        <v>120000</v>
      </c>
      <c r="F4218" s="187">
        <f t="shared" si="246"/>
        <v>1.5777996978425535E-136</v>
      </c>
    </row>
    <row r="4219" spans="4:6" x14ac:dyDescent="0.25">
      <c r="D4219">
        <f t="shared" si="248"/>
        <v>4216</v>
      </c>
      <c r="E4219" s="187">
        <f t="shared" si="245"/>
        <v>120000</v>
      </c>
      <c r="F4219" s="187">
        <f t="shared" si="246"/>
        <v>1.4609256461505123E-136</v>
      </c>
    </row>
    <row r="4220" spans="4:6" x14ac:dyDescent="0.25">
      <c r="D4220">
        <f t="shared" si="248"/>
        <v>4217</v>
      </c>
      <c r="E4220" s="187">
        <f t="shared" si="245"/>
        <v>120000</v>
      </c>
      <c r="F4220" s="187">
        <f t="shared" si="246"/>
        <v>1.3527089316208447E-136</v>
      </c>
    </row>
    <row r="4221" spans="4:6" x14ac:dyDescent="0.25">
      <c r="D4221">
        <f t="shared" si="248"/>
        <v>4218</v>
      </c>
      <c r="E4221" s="187">
        <f t="shared" si="245"/>
        <v>120000</v>
      </c>
      <c r="F4221" s="187">
        <f t="shared" si="246"/>
        <v>1.2525082700193007E-136</v>
      </c>
    </row>
    <row r="4222" spans="4:6" x14ac:dyDescent="0.25">
      <c r="D4222">
        <f t="shared" si="248"/>
        <v>4219</v>
      </c>
      <c r="E4222" s="187">
        <f t="shared" si="245"/>
        <v>120000</v>
      </c>
      <c r="F4222" s="187">
        <f t="shared" si="246"/>
        <v>1.1597298796475009E-136</v>
      </c>
    </row>
    <row r="4223" spans="4:6" x14ac:dyDescent="0.25">
      <c r="D4223">
        <f t="shared" si="248"/>
        <v>4220</v>
      </c>
      <c r="E4223" s="187">
        <f t="shared" si="245"/>
        <v>120000</v>
      </c>
      <c r="F4223" s="187">
        <f t="shared" si="246"/>
        <v>1.0738239626365747E-136</v>
      </c>
    </row>
    <row r="4224" spans="4:6" x14ac:dyDescent="0.25">
      <c r="D4224">
        <f t="shared" si="248"/>
        <v>4221</v>
      </c>
      <c r="E4224" s="187">
        <f t="shared" si="245"/>
        <v>120000</v>
      </c>
      <c r="F4224" s="187">
        <f t="shared" si="246"/>
        <v>9.9428144688571714E-137</v>
      </c>
    </row>
    <row r="4225" spans="4:6" x14ac:dyDescent="0.25">
      <c r="D4225">
        <f t="shared" si="248"/>
        <v>4222</v>
      </c>
      <c r="E4225" s="187">
        <f t="shared" si="245"/>
        <v>120000</v>
      </c>
      <c r="F4225" s="187">
        <f t="shared" si="246"/>
        <v>9.2063096933862697E-137</v>
      </c>
    </row>
    <row r="4226" spans="4:6" x14ac:dyDescent="0.25">
      <c r="D4226">
        <f t="shared" si="248"/>
        <v>4223</v>
      </c>
      <c r="E4226" s="187">
        <f t="shared" si="245"/>
        <v>120000</v>
      </c>
      <c r="F4226" s="187">
        <f t="shared" si="246"/>
        <v>8.5243608272095062E-137</v>
      </c>
    </row>
    <row r="4227" spans="4:6" x14ac:dyDescent="0.25">
      <c r="D4227">
        <f t="shared" si="248"/>
        <v>4224</v>
      </c>
      <c r="E4227" s="187">
        <f t="shared" si="245"/>
        <v>120000</v>
      </c>
      <c r="F4227" s="187">
        <f t="shared" si="246"/>
        <v>7.8929266918606543E-137</v>
      </c>
    </row>
    <row r="4228" spans="4:6" x14ac:dyDescent="0.25">
      <c r="D4228">
        <f t="shared" si="248"/>
        <v>4225</v>
      </c>
      <c r="E4228" s="187">
        <f t="shared" si="245"/>
        <v>120000</v>
      </c>
      <c r="F4228" s="187">
        <f t="shared" si="246"/>
        <v>7.3082654554265315E-137</v>
      </c>
    </row>
    <row r="4229" spans="4:6" x14ac:dyDescent="0.25">
      <c r="D4229">
        <f t="shared" si="248"/>
        <v>4226</v>
      </c>
      <c r="E4229" s="187">
        <f t="shared" si="245"/>
        <v>120000</v>
      </c>
      <c r="F4229" s="187">
        <f t="shared" si="246"/>
        <v>6.7669124587282705E-137</v>
      </c>
    </row>
    <row r="4230" spans="4:6" x14ac:dyDescent="0.25">
      <c r="D4230">
        <f t="shared" si="248"/>
        <v>4227</v>
      </c>
      <c r="E4230" s="187">
        <f t="shared" ref="E4230:E4293" si="249">+E4229</f>
        <v>120000</v>
      </c>
      <c r="F4230" s="187">
        <f t="shared" ref="F4230:F4293" si="250">E4230/(1+$B$5)^D4230</f>
        <v>6.2656596840076568E-137</v>
      </c>
    </row>
    <row r="4231" spans="4:6" x14ac:dyDescent="0.25">
      <c r="D4231">
        <f t="shared" si="248"/>
        <v>4228</v>
      </c>
      <c r="E4231" s="187">
        <f t="shared" si="249"/>
        <v>120000</v>
      </c>
      <c r="F4231" s="187">
        <f t="shared" si="250"/>
        <v>5.8015367444515336E-137</v>
      </c>
    </row>
    <row r="4232" spans="4:6" x14ac:dyDescent="0.25">
      <c r="D4232">
        <f t="shared" si="248"/>
        <v>4229</v>
      </c>
      <c r="E4232" s="187">
        <f t="shared" si="249"/>
        <v>120000</v>
      </c>
      <c r="F4232" s="187">
        <f t="shared" si="250"/>
        <v>5.3717932818995679E-137</v>
      </c>
    </row>
    <row r="4233" spans="4:6" x14ac:dyDescent="0.25">
      <c r="D4233">
        <f t="shared" si="248"/>
        <v>4230</v>
      </c>
      <c r="E4233" s="187">
        <f t="shared" si="249"/>
        <v>120000</v>
      </c>
      <c r="F4233" s="187">
        <f t="shared" si="250"/>
        <v>4.9738826684255256E-137</v>
      </c>
    </row>
    <row r="4234" spans="4:6" x14ac:dyDescent="0.25">
      <c r="D4234">
        <f t="shared" si="248"/>
        <v>4231</v>
      </c>
      <c r="E4234" s="187">
        <f t="shared" si="249"/>
        <v>120000</v>
      </c>
      <c r="F4234" s="187">
        <f t="shared" si="250"/>
        <v>4.6054469152088196E-137</v>
      </c>
    </row>
    <row r="4235" spans="4:6" x14ac:dyDescent="0.25">
      <c r="D4235">
        <f>+D4234+1</f>
        <v>4232</v>
      </c>
      <c r="E4235" s="187">
        <f t="shared" si="249"/>
        <v>120000</v>
      </c>
      <c r="F4235" s="187">
        <f t="shared" si="250"/>
        <v>4.2643026992674259E-137</v>
      </c>
    </row>
    <row r="4236" spans="4:6" x14ac:dyDescent="0.25">
      <c r="D4236">
        <f t="shared" si="248"/>
        <v>4233</v>
      </c>
      <c r="E4236" s="187">
        <f t="shared" si="249"/>
        <v>120000</v>
      </c>
      <c r="F4236" s="187">
        <f t="shared" si="250"/>
        <v>3.948428425247616E-137</v>
      </c>
    </row>
    <row r="4237" spans="4:6" x14ac:dyDescent="0.25">
      <c r="D4237">
        <f t="shared" si="248"/>
        <v>4234</v>
      </c>
      <c r="E4237" s="187">
        <f t="shared" si="249"/>
        <v>120000</v>
      </c>
      <c r="F4237" s="187">
        <f t="shared" si="250"/>
        <v>3.6559522455996437E-137</v>
      </c>
    </row>
    <row r="4238" spans="4:6" x14ac:dyDescent="0.25">
      <c r="D4238">
        <f t="shared" si="248"/>
        <v>4235</v>
      </c>
      <c r="E4238" s="187">
        <f t="shared" si="249"/>
        <v>120000</v>
      </c>
      <c r="F4238" s="187">
        <f t="shared" si="250"/>
        <v>3.385140968147819E-137</v>
      </c>
    </row>
    <row r="4239" spans="4:6" x14ac:dyDescent="0.25">
      <c r="D4239">
        <f t="shared" si="248"/>
        <v>4236</v>
      </c>
      <c r="E4239" s="187">
        <f t="shared" si="249"/>
        <v>120000</v>
      </c>
      <c r="F4239" s="187">
        <f t="shared" si="250"/>
        <v>3.1343897853220539E-137</v>
      </c>
    </row>
    <row r="4240" spans="4:6" x14ac:dyDescent="0.25">
      <c r="D4240">
        <f t="shared" si="248"/>
        <v>4237</v>
      </c>
      <c r="E4240" s="187">
        <f t="shared" si="249"/>
        <v>120000</v>
      </c>
      <c r="F4240" s="187">
        <f t="shared" si="250"/>
        <v>2.9022127641870875E-137</v>
      </c>
    </row>
    <row r="4241" spans="4:6" x14ac:dyDescent="0.25">
      <c r="D4241">
        <f t="shared" si="248"/>
        <v>4238</v>
      </c>
      <c r="E4241" s="187">
        <f t="shared" si="249"/>
        <v>120000</v>
      </c>
      <c r="F4241" s="187">
        <f t="shared" si="250"/>
        <v>2.687234040913969E-137</v>
      </c>
    </row>
    <row r="4242" spans="4:6" x14ac:dyDescent="0.25">
      <c r="D4242">
        <f t="shared" si="248"/>
        <v>4239</v>
      </c>
      <c r="E4242" s="187">
        <f t="shared" si="249"/>
        <v>120000</v>
      </c>
      <c r="F4242" s="187">
        <f t="shared" si="250"/>
        <v>2.4881796675129344E-137</v>
      </c>
    </row>
    <row r="4243" spans="4:6" x14ac:dyDescent="0.25">
      <c r="D4243">
        <f t="shared" si="248"/>
        <v>4240</v>
      </c>
      <c r="E4243" s="187">
        <f t="shared" si="249"/>
        <v>120000</v>
      </c>
      <c r="F4243" s="187">
        <f t="shared" si="250"/>
        <v>2.3038700625119762E-137</v>
      </c>
    </row>
    <row r="4244" spans="4:6" x14ac:dyDescent="0.25">
      <c r="D4244">
        <f t="shared" si="248"/>
        <v>4241</v>
      </c>
      <c r="E4244" s="187">
        <f t="shared" si="249"/>
        <v>120000</v>
      </c>
      <c r="F4244" s="187">
        <f t="shared" si="250"/>
        <v>2.1332130208444224E-137</v>
      </c>
    </row>
    <row r="4245" spans="4:6" x14ac:dyDescent="0.25">
      <c r="D4245">
        <f t="shared" si="248"/>
        <v>4242</v>
      </c>
      <c r="E4245" s="187">
        <f t="shared" si="249"/>
        <v>120000</v>
      </c>
      <c r="F4245" s="187">
        <f t="shared" si="250"/>
        <v>1.9751972415226133E-137</v>
      </c>
    </row>
    <row r="4246" spans="4:6" x14ac:dyDescent="0.25">
      <c r="D4246">
        <f t="shared" ref="D4246:D4252" si="251">+D4245+1</f>
        <v>4243</v>
      </c>
      <c r="E4246" s="187">
        <f t="shared" si="249"/>
        <v>120000</v>
      </c>
      <c r="F4246" s="187">
        <f t="shared" si="250"/>
        <v>1.82888633474316E-137</v>
      </c>
    </row>
    <row r="4247" spans="4:6" x14ac:dyDescent="0.25">
      <c r="D4247">
        <f t="shared" si="251"/>
        <v>4244</v>
      </c>
      <c r="E4247" s="187">
        <f t="shared" si="249"/>
        <v>120000</v>
      </c>
      <c r="F4247" s="187">
        <f t="shared" si="250"/>
        <v>1.6934132729103334E-137</v>
      </c>
    </row>
    <row r="4248" spans="4:6" x14ac:dyDescent="0.25">
      <c r="D4248">
        <f t="shared" si="251"/>
        <v>4245</v>
      </c>
      <c r="E4248" s="187">
        <f t="shared" si="249"/>
        <v>120000</v>
      </c>
      <c r="F4248" s="187">
        <f t="shared" si="250"/>
        <v>1.5679752526947533E-137</v>
      </c>
    </row>
    <row r="4249" spans="4:6" x14ac:dyDescent="0.25">
      <c r="D4249">
        <f t="shared" si="251"/>
        <v>4246</v>
      </c>
      <c r="E4249" s="187">
        <f t="shared" si="249"/>
        <v>120000</v>
      </c>
      <c r="F4249" s="187">
        <f t="shared" si="250"/>
        <v>1.4518289376803268E-137</v>
      </c>
    </row>
    <row r="4250" spans="4:6" x14ac:dyDescent="0.25">
      <c r="D4250">
        <f t="shared" si="251"/>
        <v>4247</v>
      </c>
      <c r="E4250" s="187">
        <f t="shared" si="249"/>
        <v>120000</v>
      </c>
      <c r="F4250" s="187">
        <f t="shared" si="250"/>
        <v>1.3442860534077098E-137</v>
      </c>
    </row>
    <row r="4251" spans="4:6" x14ac:dyDescent="0.25">
      <c r="D4251">
        <f t="shared" si="251"/>
        <v>4248</v>
      </c>
      <c r="E4251" s="187">
        <f t="shared" si="249"/>
        <v>120000</v>
      </c>
      <c r="F4251" s="187">
        <f t="shared" si="250"/>
        <v>1.2447093087108427E-137</v>
      </c>
    </row>
    <row r="4252" spans="4:6" x14ac:dyDescent="0.25">
      <c r="D4252">
        <f t="shared" si="251"/>
        <v>4249</v>
      </c>
      <c r="E4252" s="187">
        <f t="shared" si="249"/>
        <v>120000</v>
      </c>
      <c r="F4252" s="187">
        <f t="shared" si="250"/>
        <v>1.1525086191767059E-137</v>
      </c>
    </row>
    <row r="4253" spans="4:6" x14ac:dyDescent="0.25">
      <c r="D4253">
        <f>+D4252+1</f>
        <v>4250</v>
      </c>
      <c r="E4253" s="187">
        <f t="shared" si="249"/>
        <v>120000</v>
      </c>
      <c r="F4253" s="187">
        <f t="shared" si="250"/>
        <v>1.0671376103488019E-137</v>
      </c>
    </row>
    <row r="4254" spans="4:6" x14ac:dyDescent="0.25">
      <c r="D4254">
        <f t="shared" ref="D4254:D4317" si="252">+D4253+1</f>
        <v>4251</v>
      </c>
      <c r="E4254" s="187">
        <f t="shared" si="249"/>
        <v>120000</v>
      </c>
      <c r="F4254" s="187">
        <f t="shared" si="250"/>
        <v>9.8809037995259427E-138</v>
      </c>
    </row>
    <row r="4255" spans="4:6" x14ac:dyDescent="0.25">
      <c r="D4255">
        <f t="shared" si="252"/>
        <v>4252</v>
      </c>
      <c r="E4255" s="187">
        <f t="shared" si="249"/>
        <v>120000</v>
      </c>
      <c r="F4255" s="187">
        <f t="shared" si="250"/>
        <v>9.1489849995610582E-138</v>
      </c>
    </row>
    <row r="4256" spans="4:6" x14ac:dyDescent="0.25">
      <c r="D4256">
        <f t="shared" si="252"/>
        <v>4253</v>
      </c>
      <c r="E4256" s="187">
        <f t="shared" si="249"/>
        <v>120000</v>
      </c>
      <c r="F4256" s="187">
        <f t="shared" si="250"/>
        <v>8.4712824070009783E-138</v>
      </c>
    </row>
    <row r="4257" spans="4:6" x14ac:dyDescent="0.25">
      <c r="D4257">
        <f t="shared" si="252"/>
        <v>4254</v>
      </c>
      <c r="E4257" s="187">
        <f t="shared" si="249"/>
        <v>120000</v>
      </c>
      <c r="F4257" s="187">
        <f t="shared" si="250"/>
        <v>7.843780006482387E-138</v>
      </c>
    </row>
    <row r="4258" spans="4:6" x14ac:dyDescent="0.25">
      <c r="D4258">
        <f t="shared" si="252"/>
        <v>4255</v>
      </c>
      <c r="E4258" s="187">
        <f t="shared" si="249"/>
        <v>120000</v>
      </c>
      <c r="F4258" s="187">
        <f t="shared" si="250"/>
        <v>7.2627592652614682E-138</v>
      </c>
    </row>
    <row r="4259" spans="4:6" x14ac:dyDescent="0.25">
      <c r="D4259">
        <f t="shared" si="252"/>
        <v>4256</v>
      </c>
      <c r="E4259" s="187">
        <f t="shared" si="249"/>
        <v>120000</v>
      </c>
      <c r="F4259" s="187">
        <f t="shared" si="250"/>
        <v>6.7247770974643231E-138</v>
      </c>
    </row>
    <row r="4260" spans="4:6" x14ac:dyDescent="0.25">
      <c r="D4260">
        <f t="shared" si="252"/>
        <v>4257</v>
      </c>
      <c r="E4260" s="187">
        <f t="shared" si="249"/>
        <v>120000</v>
      </c>
      <c r="F4260" s="187">
        <f t="shared" si="250"/>
        <v>6.226645460615114E-138</v>
      </c>
    </row>
    <row r="4261" spans="4:6" x14ac:dyDescent="0.25">
      <c r="D4261">
        <f t="shared" si="252"/>
        <v>4258</v>
      </c>
      <c r="E4261" s="187">
        <f t="shared" si="249"/>
        <v>120000</v>
      </c>
      <c r="F4261" s="187">
        <f t="shared" si="250"/>
        <v>5.7654124635325124E-138</v>
      </c>
    </row>
    <row r="4262" spans="4:6" x14ac:dyDescent="0.25">
      <c r="D4262">
        <f t="shared" si="252"/>
        <v>4259</v>
      </c>
      <c r="E4262" s="187">
        <f t="shared" si="249"/>
        <v>120000</v>
      </c>
      <c r="F4262" s="187">
        <f t="shared" si="250"/>
        <v>5.3383448736412146E-138</v>
      </c>
    </row>
    <row r="4263" spans="4:6" x14ac:dyDescent="0.25">
      <c r="D4263">
        <f t="shared" si="252"/>
        <v>4260</v>
      </c>
      <c r="E4263" s="187">
        <f t="shared" si="249"/>
        <v>120000</v>
      </c>
      <c r="F4263" s="187">
        <f t="shared" si="250"/>
        <v>4.9429119200381613E-138</v>
      </c>
    </row>
    <row r="4264" spans="4:6" x14ac:dyDescent="0.25">
      <c r="D4264">
        <f t="shared" si="252"/>
        <v>4261</v>
      </c>
      <c r="E4264" s="187">
        <f t="shared" si="249"/>
        <v>120000</v>
      </c>
      <c r="F4264" s="187">
        <f t="shared" si="250"/>
        <v>4.5767702963316307E-138</v>
      </c>
    </row>
    <row r="4265" spans="4:6" x14ac:dyDescent="0.25">
      <c r="D4265">
        <f t="shared" si="252"/>
        <v>4262</v>
      </c>
      <c r="E4265" s="187">
        <f t="shared" si="249"/>
        <v>120000</v>
      </c>
      <c r="F4265" s="187">
        <f t="shared" si="250"/>
        <v>4.2377502743811387E-138</v>
      </c>
    </row>
    <row r="4266" spans="4:6" x14ac:dyDescent="0.25">
      <c r="D4266">
        <f t="shared" si="252"/>
        <v>4263</v>
      </c>
      <c r="E4266" s="187">
        <f t="shared" si="249"/>
        <v>120000</v>
      </c>
      <c r="F4266" s="187">
        <f t="shared" si="250"/>
        <v>3.9238428466492026E-138</v>
      </c>
    </row>
    <row r="4267" spans="4:6" x14ac:dyDescent="0.25">
      <c r="D4267">
        <f t="shared" si="252"/>
        <v>4264</v>
      </c>
      <c r="E4267" s="187">
        <f t="shared" si="249"/>
        <v>120000</v>
      </c>
      <c r="F4267" s="187">
        <f t="shared" si="250"/>
        <v>3.6331878209714834E-138</v>
      </c>
    </row>
    <row r="4268" spans="4:6" x14ac:dyDescent="0.25">
      <c r="D4268">
        <f t="shared" si="252"/>
        <v>4265</v>
      </c>
      <c r="E4268" s="187">
        <f t="shared" si="249"/>
        <v>120000</v>
      </c>
      <c r="F4268" s="187">
        <f t="shared" si="250"/>
        <v>3.3640627971958177E-138</v>
      </c>
    </row>
    <row r="4269" spans="4:6" x14ac:dyDescent="0.25">
      <c r="D4269">
        <f t="shared" si="252"/>
        <v>4266</v>
      </c>
      <c r="E4269" s="187">
        <f t="shared" si="249"/>
        <v>120000</v>
      </c>
      <c r="F4269" s="187">
        <f t="shared" si="250"/>
        <v>3.1148729603664985E-138</v>
      </c>
    </row>
    <row r="4270" spans="4:6" x14ac:dyDescent="0.25">
      <c r="D4270">
        <f t="shared" si="252"/>
        <v>4267</v>
      </c>
      <c r="E4270" s="187">
        <f t="shared" si="249"/>
        <v>120000</v>
      </c>
      <c r="F4270" s="187">
        <f t="shared" si="250"/>
        <v>2.8841416299689799E-138</v>
      </c>
    </row>
    <row r="4271" spans="4:6" x14ac:dyDescent="0.25">
      <c r="D4271">
        <f>+D4270+1</f>
        <v>4268</v>
      </c>
      <c r="E4271" s="187">
        <f t="shared" si="249"/>
        <v>120000</v>
      </c>
      <c r="F4271" s="187">
        <f t="shared" si="250"/>
        <v>2.670501509230537E-138</v>
      </c>
    </row>
    <row r="4272" spans="4:6" x14ac:dyDescent="0.25">
      <c r="D4272">
        <f t="shared" si="252"/>
        <v>4269</v>
      </c>
      <c r="E4272" s="187">
        <f t="shared" si="249"/>
        <v>120000</v>
      </c>
      <c r="F4272" s="187">
        <f t="shared" si="250"/>
        <v>2.4726865826208675E-138</v>
      </c>
    </row>
    <row r="4273" spans="4:6" x14ac:dyDescent="0.25">
      <c r="D4273">
        <f t="shared" si="252"/>
        <v>4270</v>
      </c>
      <c r="E4273" s="187">
        <f t="shared" si="249"/>
        <v>120000</v>
      </c>
      <c r="F4273" s="187">
        <f t="shared" si="250"/>
        <v>2.2895246135378401E-138</v>
      </c>
    </row>
    <row r="4274" spans="4:6" x14ac:dyDescent="0.25">
      <c r="D4274">
        <f t="shared" si="252"/>
        <v>4271</v>
      </c>
      <c r="E4274" s="187">
        <f t="shared" si="249"/>
        <v>120000</v>
      </c>
      <c r="F4274" s="187">
        <f t="shared" si="250"/>
        <v>2.1199301977202218E-138</v>
      </c>
    </row>
    <row r="4275" spans="4:6" x14ac:dyDescent="0.25">
      <c r="D4275">
        <f t="shared" si="252"/>
        <v>4272</v>
      </c>
      <c r="E4275" s="187">
        <f t="shared" si="249"/>
        <v>120000</v>
      </c>
      <c r="F4275" s="187">
        <f t="shared" si="250"/>
        <v>1.9628983312224279E-138</v>
      </c>
    </row>
    <row r="4276" spans="4:6" x14ac:dyDescent="0.25">
      <c r="D4276">
        <f t="shared" si="252"/>
        <v>4273</v>
      </c>
      <c r="E4276" s="187">
        <f t="shared" si="249"/>
        <v>120000</v>
      </c>
      <c r="F4276" s="187">
        <f t="shared" si="250"/>
        <v>1.8174984548355813E-138</v>
      </c>
    </row>
    <row r="4277" spans="4:6" x14ac:dyDescent="0.25">
      <c r="D4277">
        <f t="shared" si="252"/>
        <v>4274</v>
      </c>
      <c r="E4277" s="187">
        <f t="shared" si="249"/>
        <v>120000</v>
      </c>
      <c r="F4277" s="187">
        <f t="shared" si="250"/>
        <v>1.6828689396625748E-138</v>
      </c>
    </row>
    <row r="4278" spans="4:6" x14ac:dyDescent="0.25">
      <c r="D4278">
        <f t="shared" si="252"/>
        <v>4275</v>
      </c>
      <c r="E4278" s="187">
        <f t="shared" si="249"/>
        <v>120000</v>
      </c>
      <c r="F4278" s="187">
        <f t="shared" si="250"/>
        <v>1.5582119811690508E-138</v>
      </c>
    </row>
    <row r="4279" spans="4:6" x14ac:dyDescent="0.25">
      <c r="D4279">
        <f t="shared" si="252"/>
        <v>4276</v>
      </c>
      <c r="E4279" s="187">
        <f t="shared" si="249"/>
        <v>120000</v>
      </c>
      <c r="F4279" s="187">
        <f t="shared" si="250"/>
        <v>1.4427888714528249E-138</v>
      </c>
    </row>
    <row r="4280" spans="4:6" x14ac:dyDescent="0.25">
      <c r="D4280">
        <f t="shared" si="252"/>
        <v>4277</v>
      </c>
      <c r="E4280" s="187">
        <f t="shared" si="249"/>
        <v>120000</v>
      </c>
      <c r="F4280" s="187">
        <f t="shared" si="250"/>
        <v>1.3359156217155788E-138</v>
      </c>
    </row>
    <row r="4281" spans="4:6" x14ac:dyDescent="0.25">
      <c r="D4281">
        <f t="shared" si="252"/>
        <v>4278</v>
      </c>
      <c r="E4281" s="187">
        <f t="shared" si="249"/>
        <v>120000</v>
      </c>
      <c r="F4281" s="187">
        <f t="shared" si="250"/>
        <v>1.2369589089959059E-138</v>
      </c>
    </row>
    <row r="4282" spans="4:6" x14ac:dyDescent="0.25">
      <c r="D4282">
        <f t="shared" si="252"/>
        <v>4279</v>
      </c>
      <c r="E4282" s="187">
        <f t="shared" si="249"/>
        <v>120000</v>
      </c>
      <c r="F4282" s="187">
        <f t="shared" si="250"/>
        <v>1.1453323231443574E-138</v>
      </c>
    </row>
    <row r="4283" spans="4:6" x14ac:dyDescent="0.25">
      <c r="D4283">
        <f t="shared" si="252"/>
        <v>4280</v>
      </c>
      <c r="E4283" s="187">
        <f t="shared" si="249"/>
        <v>120000</v>
      </c>
      <c r="F4283" s="187">
        <f t="shared" si="250"/>
        <v>1.0604928918003308E-138</v>
      </c>
    </row>
    <row r="4284" spans="4:6" x14ac:dyDescent="0.25">
      <c r="D4284">
        <f t="shared" si="252"/>
        <v>4281</v>
      </c>
      <c r="E4284" s="187">
        <f t="shared" si="249"/>
        <v>120000</v>
      </c>
      <c r="F4284" s="187">
        <f t="shared" si="250"/>
        <v>9.8193786277808397E-139</v>
      </c>
    </row>
    <row r="4285" spans="4:6" x14ac:dyDescent="0.25">
      <c r="D4285">
        <f t="shared" si="252"/>
        <v>4282</v>
      </c>
      <c r="E4285" s="187">
        <f t="shared" si="249"/>
        <v>120000</v>
      </c>
      <c r="F4285" s="187">
        <f t="shared" si="250"/>
        <v>9.0920172479452208E-139</v>
      </c>
    </row>
    <row r="4286" spans="4:6" x14ac:dyDescent="0.25">
      <c r="D4286">
        <f t="shared" si="252"/>
        <v>4283</v>
      </c>
      <c r="E4286" s="187">
        <f t="shared" si="249"/>
        <v>120000</v>
      </c>
      <c r="F4286" s="187">
        <f t="shared" si="250"/>
        <v>8.4185344888381682E-139</v>
      </c>
    </row>
    <row r="4287" spans="4:6" x14ac:dyDescent="0.25">
      <c r="D4287">
        <f t="shared" si="252"/>
        <v>4284</v>
      </c>
      <c r="E4287" s="187">
        <f t="shared" si="249"/>
        <v>120000</v>
      </c>
      <c r="F4287" s="187">
        <f t="shared" si="250"/>
        <v>7.7949393415168226E-139</v>
      </c>
    </row>
    <row r="4288" spans="4:6" x14ac:dyDescent="0.25">
      <c r="D4288">
        <f t="shared" si="252"/>
        <v>4285</v>
      </c>
      <c r="E4288" s="187">
        <f t="shared" si="249"/>
        <v>120000</v>
      </c>
      <c r="F4288" s="187">
        <f t="shared" si="250"/>
        <v>7.2175364273303912E-139</v>
      </c>
    </row>
    <row r="4289" spans="4:6" x14ac:dyDescent="0.25">
      <c r="D4289">
        <f>+D4288+1</f>
        <v>4286</v>
      </c>
      <c r="E4289" s="187">
        <f t="shared" si="249"/>
        <v>120000</v>
      </c>
      <c r="F4289" s="187">
        <f t="shared" si="250"/>
        <v>6.6829040993799908E-139</v>
      </c>
    </row>
    <row r="4290" spans="4:6" x14ac:dyDescent="0.25">
      <c r="D4290">
        <f t="shared" si="252"/>
        <v>4287</v>
      </c>
      <c r="E4290" s="187">
        <f t="shared" si="249"/>
        <v>120000</v>
      </c>
      <c r="F4290" s="187">
        <f t="shared" si="250"/>
        <v>6.1878741660925823E-139</v>
      </c>
    </row>
    <row r="4291" spans="4:6" x14ac:dyDescent="0.25">
      <c r="D4291">
        <f t="shared" si="252"/>
        <v>4288</v>
      </c>
      <c r="E4291" s="187">
        <f t="shared" si="249"/>
        <v>120000</v>
      </c>
      <c r="F4291" s="187">
        <f t="shared" si="250"/>
        <v>5.7295131167523923E-139</v>
      </c>
    </row>
    <row r="4292" spans="4:6" x14ac:dyDescent="0.25">
      <c r="D4292">
        <f t="shared" si="252"/>
        <v>4289</v>
      </c>
      <c r="E4292" s="187">
        <f t="shared" si="249"/>
        <v>120000</v>
      </c>
      <c r="F4292" s="187">
        <f t="shared" si="250"/>
        <v>5.3051047377336944E-139</v>
      </c>
    </row>
    <row r="4293" spans="4:6" x14ac:dyDescent="0.25">
      <c r="D4293">
        <f t="shared" si="252"/>
        <v>4290</v>
      </c>
      <c r="E4293" s="187">
        <f t="shared" si="249"/>
        <v>120000</v>
      </c>
      <c r="F4293" s="187">
        <f t="shared" si="250"/>
        <v>4.9121340164200883E-139</v>
      </c>
    </row>
    <row r="4294" spans="4:6" x14ac:dyDescent="0.25">
      <c r="D4294">
        <f t="shared" si="252"/>
        <v>4291</v>
      </c>
      <c r="E4294" s="187">
        <f t="shared" ref="E4294:E4357" si="253">+E4293</f>
        <v>120000</v>
      </c>
      <c r="F4294" s="187">
        <f t="shared" ref="F4294:F4357" si="254">E4294/(1+$B$5)^D4294</f>
        <v>4.5482722374260073E-139</v>
      </c>
    </row>
    <row r="4295" spans="4:6" x14ac:dyDescent="0.25">
      <c r="D4295">
        <f t="shared" si="252"/>
        <v>4292</v>
      </c>
      <c r="E4295" s="187">
        <f t="shared" si="253"/>
        <v>120000</v>
      </c>
      <c r="F4295" s="187">
        <f t="shared" si="254"/>
        <v>4.2113631828018582E-139</v>
      </c>
    </row>
    <row r="4296" spans="4:6" x14ac:dyDescent="0.25">
      <c r="D4296">
        <f t="shared" si="252"/>
        <v>4293</v>
      </c>
      <c r="E4296" s="187">
        <f t="shared" si="253"/>
        <v>120000</v>
      </c>
      <c r="F4296" s="187">
        <f t="shared" si="254"/>
        <v>3.8994103544461654E-139</v>
      </c>
    </row>
    <row r="4297" spans="4:6" x14ac:dyDescent="0.25">
      <c r="D4297">
        <f t="shared" si="252"/>
        <v>4294</v>
      </c>
      <c r="E4297" s="187">
        <f t="shared" si="253"/>
        <v>120000</v>
      </c>
      <c r="F4297" s="187">
        <f t="shared" si="254"/>
        <v>3.6105651430057081E-139</v>
      </c>
    </row>
    <row r="4298" spans="4:6" x14ac:dyDescent="0.25">
      <c r="D4298">
        <f t="shared" si="252"/>
        <v>4295</v>
      </c>
      <c r="E4298" s="187">
        <f t="shared" si="253"/>
        <v>120000</v>
      </c>
      <c r="F4298" s="187">
        <f t="shared" si="254"/>
        <v>3.3431158731534335E-139</v>
      </c>
    </row>
    <row r="4299" spans="4:6" x14ac:dyDescent="0.25">
      <c r="D4299">
        <f t="shared" si="252"/>
        <v>4296</v>
      </c>
      <c r="E4299" s="187">
        <f t="shared" si="253"/>
        <v>120000</v>
      </c>
      <c r="F4299" s="187">
        <f t="shared" si="254"/>
        <v>3.0954776603272526E-139</v>
      </c>
    </row>
    <row r="4300" spans="4:6" x14ac:dyDescent="0.25">
      <c r="D4300">
        <f t="shared" si="252"/>
        <v>4297</v>
      </c>
      <c r="E4300" s="187">
        <f t="shared" si="253"/>
        <v>120000</v>
      </c>
      <c r="F4300" s="187">
        <f t="shared" si="254"/>
        <v>2.8661830188215299E-139</v>
      </c>
    </row>
    <row r="4301" spans="4:6" x14ac:dyDescent="0.25">
      <c r="D4301">
        <f t="shared" si="252"/>
        <v>4298</v>
      </c>
      <c r="E4301" s="187">
        <f t="shared" si="253"/>
        <v>120000</v>
      </c>
      <c r="F4301" s="187">
        <f t="shared" si="254"/>
        <v>2.6538731655754905E-139</v>
      </c>
    </row>
    <row r="4302" spans="4:6" x14ac:dyDescent="0.25">
      <c r="D4302">
        <f t="shared" si="252"/>
        <v>4299</v>
      </c>
      <c r="E4302" s="187">
        <f t="shared" si="253"/>
        <v>120000</v>
      </c>
      <c r="F4302" s="187">
        <f t="shared" si="254"/>
        <v>2.4572899681254541E-139</v>
      </c>
    </row>
    <row r="4303" spans="4:6" x14ac:dyDescent="0.25">
      <c r="D4303">
        <f t="shared" si="252"/>
        <v>4300</v>
      </c>
      <c r="E4303" s="187">
        <f t="shared" si="253"/>
        <v>120000</v>
      </c>
      <c r="F4303" s="187">
        <f t="shared" si="254"/>
        <v>2.2752684890050507E-139</v>
      </c>
    </row>
    <row r="4304" spans="4:6" x14ac:dyDescent="0.25">
      <c r="D4304">
        <f t="shared" si="252"/>
        <v>4301</v>
      </c>
      <c r="E4304" s="187">
        <f t="shared" si="253"/>
        <v>120000</v>
      </c>
      <c r="F4304" s="187">
        <f t="shared" si="254"/>
        <v>2.1067300824120839E-139</v>
      </c>
    </row>
    <row r="4305" spans="4:6" x14ac:dyDescent="0.25">
      <c r="D4305">
        <f t="shared" si="252"/>
        <v>4302</v>
      </c>
      <c r="E4305" s="187">
        <f t="shared" si="253"/>
        <v>120000</v>
      </c>
      <c r="F4305" s="187">
        <f t="shared" si="254"/>
        <v>1.9506760022334105E-139</v>
      </c>
    </row>
    <row r="4306" spans="4:6" x14ac:dyDescent="0.25">
      <c r="D4306">
        <f t="shared" si="252"/>
        <v>4303</v>
      </c>
      <c r="E4306" s="187">
        <f t="shared" si="253"/>
        <v>120000</v>
      </c>
      <c r="F4306" s="187">
        <f t="shared" si="254"/>
        <v>1.8061814835494541E-139</v>
      </c>
    </row>
    <row r="4307" spans="4:6" x14ac:dyDescent="0.25">
      <c r="D4307">
        <f>+D4306+1</f>
        <v>4304</v>
      </c>
      <c r="E4307" s="187">
        <f t="shared" si="253"/>
        <v>120000</v>
      </c>
      <c r="F4307" s="187">
        <f t="shared" si="254"/>
        <v>1.6723902625457909E-139</v>
      </c>
    </row>
    <row r="4308" spans="4:6" x14ac:dyDescent="0.25">
      <c r="D4308">
        <f t="shared" si="252"/>
        <v>4305</v>
      </c>
      <c r="E4308" s="187">
        <f t="shared" si="253"/>
        <v>120000</v>
      </c>
      <c r="F4308" s="187">
        <f t="shared" si="254"/>
        <v>1.5485095023572137E-139</v>
      </c>
    </row>
    <row r="4309" spans="4:6" x14ac:dyDescent="0.25">
      <c r="D4309">
        <f t="shared" si="252"/>
        <v>4306</v>
      </c>
      <c r="E4309" s="187">
        <f t="shared" si="253"/>
        <v>120000</v>
      </c>
      <c r="F4309" s="187">
        <f t="shared" si="254"/>
        <v>1.4338050947751977E-139</v>
      </c>
    </row>
    <row r="4310" spans="4:6" x14ac:dyDescent="0.25">
      <c r="D4310">
        <f t="shared" si="252"/>
        <v>4307</v>
      </c>
      <c r="E4310" s="187">
        <f t="shared" si="253"/>
        <v>120000</v>
      </c>
      <c r="F4310" s="187">
        <f t="shared" si="254"/>
        <v>1.3275973099770346E-139</v>
      </c>
    </row>
    <row r="4311" spans="4:6" x14ac:dyDescent="0.25">
      <c r="D4311">
        <f t="shared" si="252"/>
        <v>4308</v>
      </c>
      <c r="E4311" s="187">
        <f t="shared" si="253"/>
        <v>120000</v>
      </c>
      <c r="F4311" s="187">
        <f t="shared" si="254"/>
        <v>1.2292567684972545E-139</v>
      </c>
    </row>
    <row r="4312" spans="4:6" x14ac:dyDescent="0.25">
      <c r="D4312">
        <f t="shared" si="252"/>
        <v>4309</v>
      </c>
      <c r="E4312" s="187">
        <f t="shared" si="253"/>
        <v>120000</v>
      </c>
      <c r="F4312" s="187">
        <f t="shared" si="254"/>
        <v>1.1382007115715317E-139</v>
      </c>
    </row>
    <row r="4313" spans="4:6" x14ac:dyDescent="0.25">
      <c r="D4313">
        <f t="shared" si="252"/>
        <v>4310</v>
      </c>
      <c r="E4313" s="187">
        <f t="shared" si="253"/>
        <v>120000</v>
      </c>
      <c r="F4313" s="187">
        <f t="shared" si="254"/>
        <v>1.0538895477514184E-139</v>
      </c>
    </row>
    <row r="4314" spans="4:6" x14ac:dyDescent="0.25">
      <c r="D4314">
        <f t="shared" si="252"/>
        <v>4311</v>
      </c>
      <c r="E4314" s="187">
        <f t="shared" si="253"/>
        <v>120000</v>
      </c>
      <c r="F4314" s="187">
        <f t="shared" si="254"/>
        <v>9.7582365532538715E-140</v>
      </c>
    </row>
    <row r="4315" spans="4:6" x14ac:dyDescent="0.25">
      <c r="D4315">
        <f t="shared" si="252"/>
        <v>4312</v>
      </c>
      <c r="E4315" s="187">
        <f t="shared" si="253"/>
        <v>120000</v>
      </c>
      <c r="F4315" s="187">
        <f t="shared" si="254"/>
        <v>9.035404215975807E-140</v>
      </c>
    </row>
    <row r="4316" spans="4:6" x14ac:dyDescent="0.25">
      <c r="D4316">
        <f t="shared" si="252"/>
        <v>4313</v>
      </c>
      <c r="E4316" s="187">
        <f t="shared" si="253"/>
        <v>120000</v>
      </c>
      <c r="F4316" s="187">
        <f t="shared" si="254"/>
        <v>8.3661150147924135E-140</v>
      </c>
    </row>
    <row r="4317" spans="4:6" x14ac:dyDescent="0.25">
      <c r="D4317">
        <f t="shared" si="252"/>
        <v>4314</v>
      </c>
      <c r="E4317" s="187">
        <f t="shared" si="253"/>
        <v>120000</v>
      </c>
      <c r="F4317" s="187">
        <f t="shared" si="254"/>
        <v>7.7464027914744574E-140</v>
      </c>
    </row>
    <row r="4318" spans="4:6" x14ac:dyDescent="0.25">
      <c r="D4318">
        <f t="shared" ref="D4318:D4324" si="255">+D4317+1</f>
        <v>4315</v>
      </c>
      <c r="E4318" s="187">
        <f t="shared" si="253"/>
        <v>120000</v>
      </c>
      <c r="F4318" s="187">
        <f t="shared" si="254"/>
        <v>7.1725951772911642E-140</v>
      </c>
    </row>
    <row r="4319" spans="4:6" x14ac:dyDescent="0.25">
      <c r="D4319">
        <f t="shared" si="255"/>
        <v>4316</v>
      </c>
      <c r="E4319" s="187">
        <f t="shared" si="253"/>
        <v>120000</v>
      </c>
      <c r="F4319" s="187">
        <f t="shared" si="254"/>
        <v>6.641291830825152E-140</v>
      </c>
    </row>
    <row r="4320" spans="4:6" x14ac:dyDescent="0.25">
      <c r="D4320">
        <f t="shared" si="255"/>
        <v>4317</v>
      </c>
      <c r="E4320" s="187">
        <f t="shared" si="253"/>
        <v>120000</v>
      </c>
      <c r="F4320" s="187">
        <f t="shared" si="254"/>
        <v>6.1493442878010655E-140</v>
      </c>
    </row>
    <row r="4321" spans="4:6" x14ac:dyDescent="0.25">
      <c r="D4321">
        <f t="shared" si="255"/>
        <v>4318</v>
      </c>
      <c r="E4321" s="187">
        <f t="shared" si="253"/>
        <v>120000</v>
      </c>
      <c r="F4321" s="187">
        <f t="shared" si="254"/>
        <v>5.6938373035195055E-140</v>
      </c>
    </row>
    <row r="4322" spans="4:6" x14ac:dyDescent="0.25">
      <c r="D4322">
        <f t="shared" si="255"/>
        <v>4319</v>
      </c>
      <c r="E4322" s="187">
        <f t="shared" si="253"/>
        <v>120000</v>
      </c>
      <c r="F4322" s="187">
        <f t="shared" si="254"/>
        <v>5.2720715773328743E-140</v>
      </c>
    </row>
    <row r="4323" spans="4:6" x14ac:dyDescent="0.25">
      <c r="D4323">
        <f t="shared" si="255"/>
        <v>4320</v>
      </c>
      <c r="E4323" s="187">
        <f t="shared" si="253"/>
        <v>120000</v>
      </c>
      <c r="F4323" s="187">
        <f t="shared" si="254"/>
        <v>4.8815477567896982E-140</v>
      </c>
    </row>
    <row r="4324" spans="4:6" x14ac:dyDescent="0.25">
      <c r="D4324">
        <f t="shared" si="255"/>
        <v>4321</v>
      </c>
      <c r="E4324" s="187">
        <f t="shared" si="253"/>
        <v>120000</v>
      </c>
      <c r="F4324" s="187">
        <f t="shared" si="254"/>
        <v>4.5199516266571284E-140</v>
      </c>
    </row>
    <row r="4325" spans="4:6" x14ac:dyDescent="0.25">
      <c r="D4325">
        <f>+D4324+1</f>
        <v>4322</v>
      </c>
      <c r="E4325" s="187">
        <f t="shared" si="253"/>
        <v>120000</v>
      </c>
      <c r="F4325" s="187">
        <f t="shared" si="254"/>
        <v>4.1851403950528965E-140</v>
      </c>
    </row>
    <row r="4326" spans="4:6" x14ac:dyDescent="0.25">
      <c r="D4326">
        <f t="shared" ref="D4326:D4389" si="256">+D4325+1</f>
        <v>4323</v>
      </c>
      <c r="E4326" s="187">
        <f t="shared" si="253"/>
        <v>120000</v>
      </c>
      <c r="F4326" s="187">
        <f t="shared" si="254"/>
        <v>3.8751299954193477E-140</v>
      </c>
    </row>
    <row r="4327" spans="4:6" x14ac:dyDescent="0.25">
      <c r="D4327">
        <f t="shared" si="256"/>
        <v>4324</v>
      </c>
      <c r="E4327" s="187">
        <f t="shared" si="253"/>
        <v>120000</v>
      </c>
      <c r="F4327" s="187">
        <f t="shared" si="254"/>
        <v>3.5880833290919883E-140</v>
      </c>
    </row>
    <row r="4328" spans="4:6" x14ac:dyDescent="0.25">
      <c r="D4328">
        <f t="shared" si="256"/>
        <v>4325</v>
      </c>
      <c r="E4328" s="187">
        <f t="shared" si="253"/>
        <v>120000</v>
      </c>
      <c r="F4328" s="187">
        <f t="shared" si="254"/>
        <v>3.3222993787888784E-140</v>
      </c>
    </row>
    <row r="4329" spans="4:6" x14ac:dyDescent="0.25">
      <c r="D4329">
        <f t="shared" si="256"/>
        <v>4326</v>
      </c>
      <c r="E4329" s="187">
        <f t="shared" si="253"/>
        <v>120000</v>
      </c>
      <c r="F4329" s="187">
        <f t="shared" si="254"/>
        <v>3.0762031285082199E-140</v>
      </c>
    </row>
    <row r="4330" spans="4:6" x14ac:dyDescent="0.25">
      <c r="D4330">
        <f t="shared" si="256"/>
        <v>4327</v>
      </c>
      <c r="E4330" s="187">
        <f t="shared" si="253"/>
        <v>120000</v>
      </c>
      <c r="F4330" s="187">
        <f t="shared" si="254"/>
        <v>2.8483362301002037E-140</v>
      </c>
    </row>
    <row r="4331" spans="4:6" x14ac:dyDescent="0.25">
      <c r="D4331">
        <f t="shared" si="256"/>
        <v>4328</v>
      </c>
      <c r="E4331" s="187">
        <f t="shared" si="253"/>
        <v>120000</v>
      </c>
      <c r="F4331" s="187">
        <f t="shared" si="254"/>
        <v>2.6373483612038925E-140</v>
      </c>
    </row>
    <row r="4332" spans="4:6" x14ac:dyDescent="0.25">
      <c r="D4332">
        <f t="shared" si="256"/>
        <v>4329</v>
      </c>
      <c r="E4332" s="187">
        <f t="shared" si="253"/>
        <v>120000</v>
      </c>
      <c r="F4332" s="187">
        <f t="shared" si="254"/>
        <v>2.4419892233369372E-140</v>
      </c>
    </row>
    <row r="4333" spans="4:6" x14ac:dyDescent="0.25">
      <c r="D4333">
        <f t="shared" si="256"/>
        <v>4330</v>
      </c>
      <c r="E4333" s="187">
        <f t="shared" si="253"/>
        <v>120000</v>
      </c>
      <c r="F4333" s="187">
        <f t="shared" si="254"/>
        <v>2.2611011327193867E-140</v>
      </c>
    </row>
    <row r="4334" spans="4:6" x14ac:dyDescent="0.25">
      <c r="D4334">
        <f t="shared" si="256"/>
        <v>4331</v>
      </c>
      <c r="E4334" s="187">
        <f t="shared" si="253"/>
        <v>120000</v>
      </c>
      <c r="F4334" s="187">
        <f t="shared" si="254"/>
        <v>2.0936121599253579E-140</v>
      </c>
    </row>
    <row r="4335" spans="4:6" x14ac:dyDescent="0.25">
      <c r="D4335">
        <f t="shared" si="256"/>
        <v>4332</v>
      </c>
      <c r="E4335" s="187">
        <f t="shared" si="253"/>
        <v>120000</v>
      </c>
      <c r="F4335" s="187">
        <f t="shared" si="254"/>
        <v>1.9385297777086644E-140</v>
      </c>
    </row>
    <row r="4336" spans="4:6" x14ac:dyDescent="0.25">
      <c r="D4336">
        <f t="shared" si="256"/>
        <v>4333</v>
      </c>
      <c r="E4336" s="187">
        <f t="shared" si="253"/>
        <v>120000</v>
      </c>
      <c r="F4336" s="187">
        <f t="shared" si="254"/>
        <v>1.7949349793598743E-140</v>
      </c>
    </row>
    <row r="4337" spans="4:6" x14ac:dyDescent="0.25">
      <c r="D4337">
        <f t="shared" si="256"/>
        <v>4334</v>
      </c>
      <c r="E4337" s="187">
        <f t="shared" si="253"/>
        <v>120000</v>
      </c>
      <c r="F4337" s="187">
        <f t="shared" si="254"/>
        <v>1.6619768327406244E-140</v>
      </c>
    </row>
    <row r="4338" spans="4:6" x14ac:dyDescent="0.25">
      <c r="D4338">
        <f t="shared" si="256"/>
        <v>4335</v>
      </c>
      <c r="E4338" s="187">
        <f t="shared" si="253"/>
        <v>120000</v>
      </c>
      <c r="F4338" s="187">
        <f t="shared" si="254"/>
        <v>1.5388674377228E-140</v>
      </c>
    </row>
    <row r="4339" spans="4:6" x14ac:dyDescent="0.25">
      <c r="D4339">
        <f t="shared" si="256"/>
        <v>4336</v>
      </c>
      <c r="E4339" s="187">
        <f t="shared" si="253"/>
        <v>120000</v>
      </c>
      <c r="F4339" s="187">
        <f t="shared" si="254"/>
        <v>1.4248772571507408E-140</v>
      </c>
    </row>
    <row r="4340" spans="4:6" x14ac:dyDescent="0.25">
      <c r="D4340">
        <f t="shared" si="256"/>
        <v>4337</v>
      </c>
      <c r="E4340" s="187">
        <f t="shared" si="253"/>
        <v>120000</v>
      </c>
      <c r="F4340" s="187">
        <f t="shared" si="254"/>
        <v>1.3193307936580933E-140</v>
      </c>
    </row>
    <row r="4341" spans="4:6" x14ac:dyDescent="0.25">
      <c r="D4341">
        <f t="shared" si="256"/>
        <v>4338</v>
      </c>
      <c r="E4341" s="187">
        <f t="shared" si="253"/>
        <v>120000</v>
      </c>
      <c r="F4341" s="187">
        <f t="shared" si="254"/>
        <v>1.2216025867204567E-140</v>
      </c>
    </row>
    <row r="4342" spans="4:6" x14ac:dyDescent="0.25">
      <c r="D4342">
        <f t="shared" si="256"/>
        <v>4339</v>
      </c>
      <c r="E4342" s="187">
        <f t="shared" si="253"/>
        <v>120000</v>
      </c>
      <c r="F4342" s="187">
        <f t="shared" si="254"/>
        <v>1.1311135062226449E-140</v>
      </c>
    </row>
    <row r="4343" spans="4:6" x14ac:dyDescent="0.25">
      <c r="D4343">
        <f>+D4342+1</f>
        <v>4340</v>
      </c>
      <c r="E4343" s="187">
        <f t="shared" si="253"/>
        <v>120000</v>
      </c>
      <c r="F4343" s="187">
        <f t="shared" si="254"/>
        <v>1.0473273205765232E-140</v>
      </c>
    </row>
    <row r="4344" spans="4:6" x14ac:dyDescent="0.25">
      <c r="D4344">
        <f t="shared" si="256"/>
        <v>4341</v>
      </c>
      <c r="E4344" s="187">
        <f t="shared" si="253"/>
        <v>120000</v>
      </c>
      <c r="F4344" s="187">
        <f t="shared" si="254"/>
        <v>9.6974751905233623E-141</v>
      </c>
    </row>
    <row r="4345" spans="4:6" x14ac:dyDescent="0.25">
      <c r="D4345">
        <f t="shared" si="256"/>
        <v>4342</v>
      </c>
      <c r="E4345" s="187">
        <f t="shared" si="253"/>
        <v>120000</v>
      </c>
      <c r="F4345" s="187">
        <f t="shared" si="254"/>
        <v>8.9791436949290378E-141</v>
      </c>
    </row>
    <row r="4346" spans="4:6" x14ac:dyDescent="0.25">
      <c r="D4346">
        <f t="shared" si="256"/>
        <v>4343</v>
      </c>
      <c r="E4346" s="187">
        <f t="shared" si="253"/>
        <v>120000</v>
      </c>
      <c r="F4346" s="187">
        <f t="shared" si="254"/>
        <v>8.3140219397491095E-141</v>
      </c>
    </row>
    <row r="4347" spans="4:6" x14ac:dyDescent="0.25">
      <c r="D4347">
        <f t="shared" si="256"/>
        <v>4344</v>
      </c>
      <c r="E4347" s="187">
        <f t="shared" si="253"/>
        <v>120000</v>
      </c>
      <c r="F4347" s="187">
        <f t="shared" si="254"/>
        <v>7.6981684627306554E-141</v>
      </c>
    </row>
    <row r="4348" spans="4:6" x14ac:dyDescent="0.25">
      <c r="D4348">
        <f t="shared" si="256"/>
        <v>4345</v>
      </c>
      <c r="E4348" s="187">
        <f t="shared" si="253"/>
        <v>120000</v>
      </c>
      <c r="F4348" s="187">
        <f t="shared" si="254"/>
        <v>7.1279337617876438E-141</v>
      </c>
    </row>
    <row r="4349" spans="4:6" x14ac:dyDescent="0.25">
      <c r="D4349">
        <f t="shared" si="256"/>
        <v>4346</v>
      </c>
      <c r="E4349" s="187">
        <f t="shared" si="253"/>
        <v>120000</v>
      </c>
      <c r="F4349" s="187">
        <f t="shared" si="254"/>
        <v>6.5999386683218931E-141</v>
      </c>
    </row>
    <row r="4350" spans="4:6" x14ac:dyDescent="0.25">
      <c r="D4350">
        <f t="shared" si="256"/>
        <v>4347</v>
      </c>
      <c r="E4350" s="187">
        <f t="shared" si="253"/>
        <v>120000</v>
      </c>
      <c r="F4350" s="187">
        <f t="shared" si="254"/>
        <v>6.1110543225202715E-141</v>
      </c>
    </row>
    <row r="4351" spans="4:6" x14ac:dyDescent="0.25">
      <c r="D4351">
        <f t="shared" si="256"/>
        <v>4348</v>
      </c>
      <c r="E4351" s="187">
        <f t="shared" si="253"/>
        <v>120000</v>
      </c>
      <c r="F4351" s="187">
        <f t="shared" si="254"/>
        <v>5.6583836319632133E-141</v>
      </c>
    </row>
    <row r="4352" spans="4:6" x14ac:dyDescent="0.25">
      <c r="D4352">
        <f t="shared" si="256"/>
        <v>4349</v>
      </c>
      <c r="E4352" s="187">
        <f t="shared" si="253"/>
        <v>120000</v>
      </c>
      <c r="F4352" s="187">
        <f t="shared" si="254"/>
        <v>5.2392441036696426E-141</v>
      </c>
    </row>
    <row r="4353" spans="4:6" x14ac:dyDescent="0.25">
      <c r="D4353">
        <f t="shared" si="256"/>
        <v>4350</v>
      </c>
      <c r="E4353" s="187">
        <f t="shared" si="253"/>
        <v>120000</v>
      </c>
      <c r="F4353" s="187">
        <f t="shared" si="254"/>
        <v>4.85115194784226E-141</v>
      </c>
    </row>
    <row r="4354" spans="4:6" x14ac:dyDescent="0.25">
      <c r="D4354">
        <f t="shared" si="256"/>
        <v>4351</v>
      </c>
      <c r="E4354" s="187">
        <f t="shared" si="253"/>
        <v>120000</v>
      </c>
      <c r="F4354" s="187">
        <f t="shared" si="254"/>
        <v>4.4918073591132028E-141</v>
      </c>
    </row>
    <row r="4355" spans="4:6" x14ac:dyDescent="0.25">
      <c r="D4355">
        <f t="shared" si="256"/>
        <v>4352</v>
      </c>
      <c r="E4355" s="187">
        <f t="shared" si="253"/>
        <v>120000</v>
      </c>
      <c r="F4355" s="187">
        <f t="shared" si="254"/>
        <v>4.1590808880677808E-141</v>
      </c>
    </row>
    <row r="4356" spans="4:6" x14ac:dyDescent="0.25">
      <c r="D4356">
        <f t="shared" si="256"/>
        <v>4353</v>
      </c>
      <c r="E4356" s="187">
        <f t="shared" si="253"/>
        <v>120000</v>
      </c>
      <c r="F4356" s="187">
        <f t="shared" si="254"/>
        <v>3.8510008222849816E-141</v>
      </c>
    </row>
    <row r="4357" spans="4:6" x14ac:dyDescent="0.25">
      <c r="D4357">
        <f t="shared" si="256"/>
        <v>4354</v>
      </c>
      <c r="E4357" s="187">
        <f t="shared" si="253"/>
        <v>120000</v>
      </c>
      <c r="F4357" s="187">
        <f t="shared" si="254"/>
        <v>3.5657415021157241E-141</v>
      </c>
    </row>
    <row r="4358" spans="4:6" x14ac:dyDescent="0.25">
      <c r="D4358">
        <f t="shared" si="256"/>
        <v>4355</v>
      </c>
      <c r="E4358" s="187">
        <f t="shared" ref="E4358:E4421" si="257">+E4357</f>
        <v>120000</v>
      </c>
      <c r="F4358" s="187">
        <f t="shared" ref="F4358:F4421" si="258">E4358/(1+$B$5)^D4358</f>
        <v>3.301612501959003E-141</v>
      </c>
    </row>
    <row r="4359" spans="4:6" x14ac:dyDescent="0.25">
      <c r="D4359">
        <f t="shared" si="256"/>
        <v>4356</v>
      </c>
      <c r="E4359" s="187">
        <f t="shared" si="257"/>
        <v>120000</v>
      </c>
      <c r="F4359" s="187">
        <f t="shared" si="258"/>
        <v>3.0570486129250026E-141</v>
      </c>
    </row>
    <row r="4360" spans="4:6" x14ac:dyDescent="0.25">
      <c r="D4360">
        <f t="shared" si="256"/>
        <v>4357</v>
      </c>
      <c r="E4360" s="187">
        <f t="shared" si="257"/>
        <v>120000</v>
      </c>
      <c r="F4360" s="187">
        <f t="shared" si="258"/>
        <v>2.8306005675231506E-141</v>
      </c>
    </row>
    <row r="4361" spans="4:6" x14ac:dyDescent="0.25">
      <c r="D4361">
        <f>+D4360+1</f>
        <v>4358</v>
      </c>
      <c r="E4361" s="187">
        <f t="shared" si="257"/>
        <v>120000</v>
      </c>
      <c r="F4361" s="187">
        <f t="shared" si="258"/>
        <v>2.6209264514103245E-141</v>
      </c>
    </row>
    <row r="4362" spans="4:6" x14ac:dyDescent="0.25">
      <c r="D4362">
        <f t="shared" si="256"/>
        <v>4359</v>
      </c>
      <c r="E4362" s="187">
        <f t="shared" si="257"/>
        <v>120000</v>
      </c>
      <c r="F4362" s="187">
        <f t="shared" si="258"/>
        <v>2.4267837513058557E-141</v>
      </c>
    </row>
    <row r="4363" spans="4:6" x14ac:dyDescent="0.25">
      <c r="D4363">
        <f t="shared" si="256"/>
        <v>4360</v>
      </c>
      <c r="E4363" s="187">
        <f t="shared" si="257"/>
        <v>120000</v>
      </c>
      <c r="F4363" s="187">
        <f t="shared" si="258"/>
        <v>2.2470219919498666E-141</v>
      </c>
    </row>
    <row r="4364" spans="4:6" x14ac:dyDescent="0.25">
      <c r="D4364">
        <f t="shared" si="256"/>
        <v>4361</v>
      </c>
      <c r="E4364" s="187">
        <f t="shared" si="257"/>
        <v>120000</v>
      </c>
      <c r="F4364" s="187">
        <f t="shared" si="258"/>
        <v>2.0805759184720988E-141</v>
      </c>
    </row>
    <row r="4365" spans="4:6" x14ac:dyDescent="0.25">
      <c r="D4365">
        <f t="shared" si="256"/>
        <v>4362</v>
      </c>
      <c r="E4365" s="187">
        <f t="shared" si="257"/>
        <v>120000</v>
      </c>
      <c r="F4365" s="187">
        <f t="shared" si="258"/>
        <v>1.9264591837704617E-141</v>
      </c>
    </row>
    <row r="4366" spans="4:6" x14ac:dyDescent="0.25">
      <c r="D4366">
        <f t="shared" si="256"/>
        <v>4363</v>
      </c>
      <c r="E4366" s="187">
        <f t="shared" si="257"/>
        <v>120000</v>
      </c>
      <c r="F4366" s="187">
        <f t="shared" si="258"/>
        <v>1.7837585034911683E-141</v>
      </c>
    </row>
    <row r="4367" spans="4:6" x14ac:dyDescent="0.25">
      <c r="D4367">
        <f t="shared" si="256"/>
        <v>4364</v>
      </c>
      <c r="E4367" s="187">
        <f t="shared" si="257"/>
        <v>120000</v>
      </c>
      <c r="F4367" s="187">
        <f t="shared" si="258"/>
        <v>1.6516282439733035E-141</v>
      </c>
    </row>
    <row r="4368" spans="4:6" x14ac:dyDescent="0.25">
      <c r="D4368">
        <f t="shared" si="256"/>
        <v>4365</v>
      </c>
      <c r="E4368" s="187">
        <f t="shared" si="257"/>
        <v>120000</v>
      </c>
      <c r="F4368" s="187">
        <f t="shared" si="258"/>
        <v>1.5292854110863921E-141</v>
      </c>
    </row>
    <row r="4369" spans="4:6" x14ac:dyDescent="0.25">
      <c r="D4369">
        <f t="shared" si="256"/>
        <v>4366</v>
      </c>
      <c r="E4369" s="187">
        <f t="shared" si="257"/>
        <v>120000</v>
      </c>
      <c r="F4369" s="187">
        <f t="shared" si="258"/>
        <v>1.416005010265178E-141</v>
      </c>
    </row>
    <row r="4370" spans="4:6" x14ac:dyDescent="0.25">
      <c r="D4370">
        <f t="shared" si="256"/>
        <v>4367</v>
      </c>
      <c r="E4370" s="187">
        <f t="shared" si="257"/>
        <v>120000</v>
      </c>
      <c r="F4370" s="187">
        <f t="shared" si="258"/>
        <v>1.3111157502455349E-141</v>
      </c>
    </row>
    <row r="4371" spans="4:6" x14ac:dyDescent="0.25">
      <c r="D4371">
        <f t="shared" si="256"/>
        <v>4368</v>
      </c>
      <c r="E4371" s="187">
        <f t="shared" si="257"/>
        <v>120000</v>
      </c>
      <c r="F4371" s="187">
        <f t="shared" si="258"/>
        <v>1.213996065042162E-141</v>
      </c>
    </row>
    <row r="4372" spans="4:6" x14ac:dyDescent="0.25">
      <c r="D4372">
        <f t="shared" si="256"/>
        <v>4369</v>
      </c>
      <c r="E4372" s="187">
        <f t="shared" si="257"/>
        <v>120000</v>
      </c>
      <c r="F4372" s="187">
        <f t="shared" si="258"/>
        <v>1.1240704305945945E-141</v>
      </c>
    </row>
    <row r="4373" spans="4:6" x14ac:dyDescent="0.25">
      <c r="D4373">
        <f t="shared" si="256"/>
        <v>4370</v>
      </c>
      <c r="E4373" s="187">
        <f t="shared" si="257"/>
        <v>120000</v>
      </c>
      <c r="F4373" s="187">
        <f t="shared" si="258"/>
        <v>1.040805954254254E-141</v>
      </c>
    </row>
    <row r="4374" spans="4:6" x14ac:dyDescent="0.25">
      <c r="D4374">
        <f t="shared" si="256"/>
        <v>4371</v>
      </c>
      <c r="E4374" s="187">
        <f t="shared" si="257"/>
        <v>120000</v>
      </c>
      <c r="F4374" s="187">
        <f t="shared" si="258"/>
        <v>9.6370921690208684E-142</v>
      </c>
    </row>
    <row r="4375" spans="4:6" x14ac:dyDescent="0.25">
      <c r="D4375">
        <f t="shared" si="256"/>
        <v>4372</v>
      </c>
      <c r="E4375" s="187">
        <f t="shared" si="257"/>
        <v>120000</v>
      </c>
      <c r="F4375" s="187">
        <f t="shared" si="258"/>
        <v>8.9232334898341401E-142</v>
      </c>
    </row>
    <row r="4376" spans="4:6" x14ac:dyDescent="0.25">
      <c r="D4376">
        <f t="shared" si="256"/>
        <v>4373</v>
      </c>
      <c r="E4376" s="187">
        <f t="shared" si="257"/>
        <v>120000</v>
      </c>
      <c r="F4376" s="187">
        <f t="shared" si="258"/>
        <v>8.2622532313279062E-142</v>
      </c>
    </row>
    <row r="4377" spans="4:6" x14ac:dyDescent="0.25">
      <c r="D4377">
        <f t="shared" si="256"/>
        <v>4374</v>
      </c>
      <c r="E4377" s="187">
        <f t="shared" si="257"/>
        <v>120000</v>
      </c>
      <c r="F4377" s="187">
        <f t="shared" si="258"/>
        <v>7.6502344734517645E-142</v>
      </c>
    </row>
    <row r="4378" spans="4:6" x14ac:dyDescent="0.25">
      <c r="D4378">
        <f t="shared" si="256"/>
        <v>4375</v>
      </c>
      <c r="E4378" s="187">
        <f t="shared" si="257"/>
        <v>120000</v>
      </c>
      <c r="F4378" s="187">
        <f t="shared" si="258"/>
        <v>7.0835504383812617E-142</v>
      </c>
    </row>
    <row r="4379" spans="4:6" x14ac:dyDescent="0.25">
      <c r="D4379">
        <f>+D4378+1</f>
        <v>4376</v>
      </c>
      <c r="E4379" s="187">
        <f t="shared" si="257"/>
        <v>120000</v>
      </c>
      <c r="F4379" s="187">
        <f t="shared" si="258"/>
        <v>6.5588429985011694E-142</v>
      </c>
    </row>
    <row r="4380" spans="4:6" x14ac:dyDescent="0.25">
      <c r="D4380">
        <f t="shared" si="256"/>
        <v>4377</v>
      </c>
      <c r="E4380" s="187">
        <f t="shared" si="257"/>
        <v>120000</v>
      </c>
      <c r="F4380" s="187">
        <f t="shared" si="258"/>
        <v>6.0730027763899711E-142</v>
      </c>
    </row>
    <row r="4381" spans="4:6" x14ac:dyDescent="0.25">
      <c r="D4381">
        <f t="shared" si="256"/>
        <v>4378</v>
      </c>
      <c r="E4381" s="187">
        <f t="shared" si="257"/>
        <v>120000</v>
      </c>
      <c r="F4381" s="187">
        <f t="shared" si="258"/>
        <v>5.6231507188796023E-142</v>
      </c>
    </row>
    <row r="4382" spans="4:6" x14ac:dyDescent="0.25">
      <c r="D4382">
        <f t="shared" si="256"/>
        <v>4379</v>
      </c>
      <c r="E4382" s="187">
        <f t="shared" si="257"/>
        <v>120000</v>
      </c>
      <c r="F4382" s="187">
        <f t="shared" si="258"/>
        <v>5.206621035999632E-142</v>
      </c>
    </row>
    <row r="4383" spans="4:6" x14ac:dyDescent="0.25">
      <c r="D4383">
        <f t="shared" si="256"/>
        <v>4380</v>
      </c>
      <c r="E4383" s="187">
        <f t="shared" si="257"/>
        <v>120000</v>
      </c>
      <c r="F4383" s="187">
        <f t="shared" si="258"/>
        <v>4.8209454037033632E-142</v>
      </c>
    </row>
    <row r="4384" spans="4:6" x14ac:dyDescent="0.25">
      <c r="D4384">
        <f t="shared" si="256"/>
        <v>4381</v>
      </c>
      <c r="E4384" s="187">
        <f t="shared" si="257"/>
        <v>120000</v>
      </c>
      <c r="F4384" s="187">
        <f t="shared" si="258"/>
        <v>4.4638383367623729E-142</v>
      </c>
    </row>
    <row r="4385" spans="4:6" x14ac:dyDescent="0.25">
      <c r="D4385">
        <f t="shared" si="256"/>
        <v>4382</v>
      </c>
      <c r="E4385" s="187">
        <f t="shared" si="257"/>
        <v>120000</v>
      </c>
      <c r="F4385" s="187">
        <f t="shared" si="258"/>
        <v>4.1331836451503446E-142</v>
      </c>
    </row>
    <row r="4386" spans="4:6" x14ac:dyDescent="0.25">
      <c r="D4386">
        <f t="shared" si="256"/>
        <v>4383</v>
      </c>
      <c r="E4386" s="187">
        <f t="shared" si="257"/>
        <v>120000</v>
      </c>
      <c r="F4386" s="187">
        <f t="shared" si="258"/>
        <v>3.8270218936577264E-142</v>
      </c>
    </row>
    <row r="4387" spans="4:6" x14ac:dyDescent="0.25">
      <c r="D4387">
        <f t="shared" si="256"/>
        <v>4384</v>
      </c>
      <c r="E4387" s="187">
        <f t="shared" si="257"/>
        <v>120000</v>
      </c>
      <c r="F4387" s="187">
        <f t="shared" si="258"/>
        <v>3.5435387904238207E-142</v>
      </c>
    </row>
    <row r="4388" spans="4:6" x14ac:dyDescent="0.25">
      <c r="D4388">
        <f t="shared" si="256"/>
        <v>4385</v>
      </c>
      <c r="E4388" s="187">
        <f t="shared" si="257"/>
        <v>120000</v>
      </c>
      <c r="F4388" s="187">
        <f t="shared" si="258"/>
        <v>3.2810544355776114E-142</v>
      </c>
    </row>
    <row r="4389" spans="4:6" x14ac:dyDescent="0.25">
      <c r="D4389">
        <f t="shared" si="256"/>
        <v>4386</v>
      </c>
      <c r="E4389" s="187">
        <f t="shared" si="257"/>
        <v>120000</v>
      </c>
      <c r="F4389" s="187">
        <f t="shared" si="258"/>
        <v>3.038013366275566E-142</v>
      </c>
    </row>
    <row r="4390" spans="4:6" x14ac:dyDescent="0.25">
      <c r="D4390">
        <f t="shared" ref="D4390:D4396" si="259">+D4389+1</f>
        <v>4387</v>
      </c>
      <c r="E4390" s="187">
        <f t="shared" si="257"/>
        <v>120000</v>
      </c>
      <c r="F4390" s="187">
        <f t="shared" si="258"/>
        <v>2.8129753391440423E-142</v>
      </c>
    </row>
    <row r="4391" spans="4:6" x14ac:dyDescent="0.25">
      <c r="D4391">
        <f t="shared" si="259"/>
        <v>4388</v>
      </c>
      <c r="E4391" s="187">
        <f t="shared" si="257"/>
        <v>120000</v>
      </c>
      <c r="F4391" s="187">
        <f t="shared" si="258"/>
        <v>2.6046067955037422E-142</v>
      </c>
    </row>
    <row r="4392" spans="4:6" x14ac:dyDescent="0.25">
      <c r="D4392">
        <f t="shared" si="259"/>
        <v>4389</v>
      </c>
      <c r="E4392" s="187">
        <f t="shared" si="257"/>
        <v>120000</v>
      </c>
      <c r="F4392" s="187">
        <f t="shared" si="258"/>
        <v>2.4116729587997616E-142</v>
      </c>
    </row>
    <row r="4393" spans="4:6" x14ac:dyDescent="0.25">
      <c r="D4393">
        <f t="shared" si="259"/>
        <v>4390</v>
      </c>
      <c r="E4393" s="187">
        <f t="shared" si="257"/>
        <v>120000</v>
      </c>
      <c r="F4393" s="187">
        <f t="shared" si="258"/>
        <v>2.2330305174071863E-142</v>
      </c>
    </row>
    <row r="4394" spans="4:6" x14ac:dyDescent="0.25">
      <c r="D4394">
        <f t="shared" si="259"/>
        <v>4391</v>
      </c>
      <c r="E4394" s="187">
        <f t="shared" si="257"/>
        <v>120000</v>
      </c>
      <c r="F4394" s="187">
        <f t="shared" si="258"/>
        <v>2.0676208494510986E-142</v>
      </c>
    </row>
    <row r="4395" spans="4:6" x14ac:dyDescent="0.25">
      <c r="D4395">
        <f t="shared" si="259"/>
        <v>4392</v>
      </c>
      <c r="E4395" s="187">
        <f t="shared" si="257"/>
        <v>120000</v>
      </c>
      <c r="F4395" s="187">
        <f t="shared" si="258"/>
        <v>1.9144637494917578E-142</v>
      </c>
    </row>
    <row r="4396" spans="4:6" x14ac:dyDescent="0.25">
      <c r="D4396">
        <f t="shared" si="259"/>
        <v>4393</v>
      </c>
      <c r="E4396" s="187">
        <f t="shared" si="257"/>
        <v>120000</v>
      </c>
      <c r="F4396" s="187">
        <f t="shared" si="258"/>
        <v>1.7726516198997757E-142</v>
      </c>
    </row>
    <row r="4397" spans="4:6" x14ac:dyDescent="0.25">
      <c r="D4397">
        <f>+D4396+1</f>
        <v>4394</v>
      </c>
      <c r="E4397" s="187">
        <f t="shared" si="257"/>
        <v>120000</v>
      </c>
      <c r="F4397" s="187">
        <f t="shared" si="258"/>
        <v>1.6413440924997926E-142</v>
      </c>
    </row>
    <row r="4398" spans="4:6" x14ac:dyDescent="0.25">
      <c r="D4398">
        <f t="shared" ref="D4398:D4461" si="260">+D4397+1</f>
        <v>4395</v>
      </c>
      <c r="E4398" s="187">
        <f t="shared" si="257"/>
        <v>120000</v>
      </c>
      <c r="F4398" s="187">
        <f t="shared" si="258"/>
        <v>1.5197630486109188E-142</v>
      </c>
    </row>
    <row r="4399" spans="4:6" x14ac:dyDescent="0.25">
      <c r="D4399">
        <f t="shared" si="260"/>
        <v>4396</v>
      </c>
      <c r="E4399" s="187">
        <f t="shared" si="257"/>
        <v>120000</v>
      </c>
      <c r="F4399" s="187">
        <f t="shared" si="258"/>
        <v>1.4071880079730726E-142</v>
      </c>
    </row>
    <row r="4400" spans="4:6" x14ac:dyDescent="0.25">
      <c r="D4400">
        <f t="shared" si="260"/>
        <v>4397</v>
      </c>
      <c r="E4400" s="187">
        <f t="shared" si="257"/>
        <v>120000</v>
      </c>
      <c r="F4400" s="187">
        <f t="shared" si="258"/>
        <v>1.3029518592343267E-142</v>
      </c>
    </row>
    <row r="4401" spans="4:6" x14ac:dyDescent="0.25">
      <c r="D4401">
        <f t="shared" si="260"/>
        <v>4398</v>
      </c>
      <c r="E4401" s="187">
        <f t="shared" si="257"/>
        <v>120000</v>
      </c>
      <c r="F4401" s="187">
        <f t="shared" si="258"/>
        <v>1.2064369066984505E-142</v>
      </c>
    </row>
    <row r="4402" spans="4:6" x14ac:dyDescent="0.25">
      <c r="D4402">
        <f t="shared" si="260"/>
        <v>4399</v>
      </c>
      <c r="E4402" s="187">
        <f t="shared" si="257"/>
        <v>120000</v>
      </c>
      <c r="F4402" s="187">
        <f t="shared" si="258"/>
        <v>1.1170712099059724E-142</v>
      </c>
    </row>
    <row r="4403" spans="4:6" x14ac:dyDescent="0.25">
      <c r="D4403">
        <f t="shared" si="260"/>
        <v>4400</v>
      </c>
      <c r="E4403" s="187">
        <f t="shared" si="257"/>
        <v>120000</v>
      </c>
      <c r="F4403" s="187">
        <f t="shared" si="258"/>
        <v>1.0343251943573821E-142</v>
      </c>
    </row>
    <row r="4404" spans="4:6" x14ac:dyDescent="0.25">
      <c r="D4404">
        <f t="shared" si="260"/>
        <v>4401</v>
      </c>
      <c r="E4404" s="187">
        <f t="shared" si="257"/>
        <v>120000</v>
      </c>
      <c r="F4404" s="187">
        <f t="shared" si="258"/>
        <v>9.5770851329387237E-143</v>
      </c>
    </row>
    <row r="4405" spans="4:6" x14ac:dyDescent="0.25">
      <c r="D4405">
        <f t="shared" si="260"/>
        <v>4402</v>
      </c>
      <c r="E4405" s="187">
        <f t="shared" si="257"/>
        <v>120000</v>
      </c>
      <c r="F4405" s="187">
        <f t="shared" si="258"/>
        <v>8.867671419387705E-143</v>
      </c>
    </row>
    <row r="4406" spans="4:6" x14ac:dyDescent="0.25">
      <c r="D4406">
        <f t="shared" si="260"/>
        <v>4403</v>
      </c>
      <c r="E4406" s="187">
        <f t="shared" si="257"/>
        <v>120000</v>
      </c>
      <c r="F4406" s="187">
        <f t="shared" si="258"/>
        <v>8.2108068698034304E-143</v>
      </c>
    </row>
    <row r="4407" spans="4:6" x14ac:dyDescent="0.25">
      <c r="D4407">
        <f t="shared" si="260"/>
        <v>4404</v>
      </c>
      <c r="E4407" s="187">
        <f t="shared" si="257"/>
        <v>120000</v>
      </c>
      <c r="F4407" s="187">
        <f t="shared" si="258"/>
        <v>7.6025989535216953E-143</v>
      </c>
    </row>
    <row r="4408" spans="4:6" x14ac:dyDescent="0.25">
      <c r="D4408">
        <f t="shared" si="260"/>
        <v>4405</v>
      </c>
      <c r="E4408" s="187">
        <f t="shared" si="257"/>
        <v>120000</v>
      </c>
      <c r="F4408" s="187">
        <f t="shared" si="258"/>
        <v>7.0394434754830504E-143</v>
      </c>
    </row>
    <row r="4409" spans="4:6" x14ac:dyDescent="0.25">
      <c r="D4409">
        <f t="shared" si="260"/>
        <v>4406</v>
      </c>
      <c r="E4409" s="187">
        <f t="shared" si="257"/>
        <v>120000</v>
      </c>
      <c r="F4409" s="187">
        <f t="shared" si="258"/>
        <v>6.5180032180398605E-143</v>
      </c>
    </row>
    <row r="4410" spans="4:6" x14ac:dyDescent="0.25">
      <c r="D4410">
        <f t="shared" si="260"/>
        <v>4407</v>
      </c>
      <c r="E4410" s="187">
        <f t="shared" si="257"/>
        <v>120000</v>
      </c>
      <c r="F4410" s="187">
        <f t="shared" si="258"/>
        <v>6.0351881648517221E-143</v>
      </c>
    </row>
    <row r="4411" spans="4:6" x14ac:dyDescent="0.25">
      <c r="D4411">
        <f t="shared" si="260"/>
        <v>4408</v>
      </c>
      <c r="E4411" s="187">
        <f t="shared" si="257"/>
        <v>120000</v>
      </c>
      <c r="F4411" s="187">
        <f t="shared" si="258"/>
        <v>5.588137189677521E-143</v>
      </c>
    </row>
    <row r="4412" spans="4:6" x14ac:dyDescent="0.25">
      <c r="D4412">
        <f t="shared" si="260"/>
        <v>4409</v>
      </c>
      <c r="E4412" s="187">
        <f t="shared" si="257"/>
        <v>120000</v>
      </c>
      <c r="F4412" s="187">
        <f t="shared" si="258"/>
        <v>5.1742011015532593E-143</v>
      </c>
    </row>
    <row r="4413" spans="4:6" x14ac:dyDescent="0.25">
      <c r="D4413">
        <f t="shared" si="260"/>
        <v>4410</v>
      </c>
      <c r="E4413" s="187">
        <f t="shared" si="257"/>
        <v>120000</v>
      </c>
      <c r="F4413" s="187">
        <f t="shared" si="258"/>
        <v>4.7909269458826476E-143</v>
      </c>
    </row>
    <row r="4414" spans="4:6" x14ac:dyDescent="0.25">
      <c r="D4414">
        <f t="shared" si="260"/>
        <v>4411</v>
      </c>
      <c r="E4414" s="187">
        <f t="shared" si="257"/>
        <v>120000</v>
      </c>
      <c r="F4414" s="187">
        <f t="shared" si="258"/>
        <v>4.4360434684098591E-143</v>
      </c>
    </row>
    <row r="4415" spans="4:6" x14ac:dyDescent="0.25">
      <c r="D4415">
        <f>+D4414+1</f>
        <v>4412</v>
      </c>
      <c r="E4415" s="187">
        <f t="shared" si="257"/>
        <v>120000</v>
      </c>
      <c r="F4415" s="187">
        <f t="shared" si="258"/>
        <v>4.1074476559350543E-143</v>
      </c>
    </row>
    <row r="4416" spans="4:6" x14ac:dyDescent="0.25">
      <c r="D4416">
        <f t="shared" si="260"/>
        <v>4413</v>
      </c>
      <c r="E4416" s="187">
        <f t="shared" si="257"/>
        <v>120000</v>
      </c>
      <c r="F4416" s="187">
        <f t="shared" si="258"/>
        <v>3.8031922740139393E-143</v>
      </c>
    </row>
    <row r="4417" spans="4:6" x14ac:dyDescent="0.25">
      <c r="D4417">
        <f t="shared" si="260"/>
        <v>4414</v>
      </c>
      <c r="E4417" s="187">
        <f t="shared" si="257"/>
        <v>120000</v>
      </c>
      <c r="F4417" s="187">
        <f t="shared" si="258"/>
        <v>3.5214743277906841E-143</v>
      </c>
    </row>
    <row r="4418" spans="4:6" x14ac:dyDescent="0.25">
      <c r="D4418">
        <f t="shared" si="260"/>
        <v>4415</v>
      </c>
      <c r="E4418" s="187">
        <f t="shared" si="257"/>
        <v>120000</v>
      </c>
      <c r="F4418" s="187">
        <f t="shared" si="258"/>
        <v>3.2606243775839658E-143</v>
      </c>
    </row>
    <row r="4419" spans="4:6" x14ac:dyDescent="0.25">
      <c r="D4419">
        <f t="shared" si="260"/>
        <v>4416</v>
      </c>
      <c r="E4419" s="187">
        <f t="shared" si="257"/>
        <v>120000</v>
      </c>
      <c r="F4419" s="187">
        <f t="shared" si="258"/>
        <v>3.0190966459110799E-143</v>
      </c>
    </row>
    <row r="4420" spans="4:6" x14ac:dyDescent="0.25">
      <c r="D4420">
        <f t="shared" si="260"/>
        <v>4417</v>
      </c>
      <c r="E4420" s="187">
        <f t="shared" si="257"/>
        <v>120000</v>
      </c>
      <c r="F4420" s="187">
        <f t="shared" si="258"/>
        <v>2.7954598573250735E-143</v>
      </c>
    </row>
    <row r="4421" spans="4:6" x14ac:dyDescent="0.25">
      <c r="D4421">
        <f t="shared" si="260"/>
        <v>4418</v>
      </c>
      <c r="E4421" s="187">
        <f t="shared" si="257"/>
        <v>120000</v>
      </c>
      <c r="F4421" s="187">
        <f t="shared" si="258"/>
        <v>2.5883887567824755E-143</v>
      </c>
    </row>
    <row r="4422" spans="4:6" x14ac:dyDescent="0.25">
      <c r="D4422">
        <f t="shared" si="260"/>
        <v>4419</v>
      </c>
      <c r="E4422" s="187">
        <f t="shared" ref="E4422:E4485" si="261">+E4421</f>
        <v>120000</v>
      </c>
      <c r="F4422" s="187">
        <f t="shared" ref="F4422:F4485" si="262">E4422/(1+$B$5)^D4422</f>
        <v>2.3966562562800697E-143</v>
      </c>
    </row>
    <row r="4423" spans="4:6" x14ac:dyDescent="0.25">
      <c r="D4423">
        <f t="shared" si="260"/>
        <v>4420</v>
      </c>
      <c r="E4423" s="187">
        <f t="shared" si="261"/>
        <v>120000</v>
      </c>
      <c r="F4423" s="187">
        <f t="shared" si="262"/>
        <v>2.2191261632222868E-143</v>
      </c>
    </row>
    <row r="4424" spans="4:6" x14ac:dyDescent="0.25">
      <c r="D4424">
        <f t="shared" si="260"/>
        <v>4421</v>
      </c>
      <c r="E4424" s="187">
        <f t="shared" si="261"/>
        <v>120000</v>
      </c>
      <c r="F4424" s="187">
        <f t="shared" si="262"/>
        <v>2.054746447428043E-143</v>
      </c>
    </row>
    <row r="4425" spans="4:6" x14ac:dyDescent="0.25">
      <c r="D4425">
        <f t="shared" si="260"/>
        <v>4422</v>
      </c>
      <c r="E4425" s="187">
        <f t="shared" si="261"/>
        <v>120000</v>
      </c>
      <c r="F4425" s="187">
        <f t="shared" si="262"/>
        <v>1.9025430068778174E-143</v>
      </c>
    </row>
    <row r="4426" spans="4:6" x14ac:dyDescent="0.25">
      <c r="D4426">
        <f t="shared" si="260"/>
        <v>4423</v>
      </c>
      <c r="E4426" s="187">
        <f t="shared" si="261"/>
        <v>120000</v>
      </c>
      <c r="F4426" s="187">
        <f t="shared" si="262"/>
        <v>1.7616138952572387E-143</v>
      </c>
    </row>
    <row r="4427" spans="4:6" x14ac:dyDescent="0.25">
      <c r="D4427">
        <f t="shared" si="260"/>
        <v>4424</v>
      </c>
      <c r="E4427" s="187">
        <f t="shared" si="261"/>
        <v>120000</v>
      </c>
      <c r="F4427" s="187">
        <f t="shared" si="262"/>
        <v>1.6311239770900354E-143</v>
      </c>
    </row>
    <row r="4428" spans="4:6" x14ac:dyDescent="0.25">
      <c r="D4428">
        <f t="shared" si="260"/>
        <v>4425</v>
      </c>
      <c r="E4428" s="187">
        <f t="shared" si="261"/>
        <v>120000</v>
      </c>
      <c r="F4428" s="187">
        <f t="shared" si="262"/>
        <v>1.5102999787870695E-143</v>
      </c>
    </row>
    <row r="4429" spans="4:6" x14ac:dyDescent="0.25">
      <c r="D4429">
        <f t="shared" si="260"/>
        <v>4426</v>
      </c>
      <c r="E4429" s="187">
        <f t="shared" si="261"/>
        <v>120000</v>
      </c>
      <c r="F4429" s="187">
        <f t="shared" si="262"/>
        <v>1.3984259062843238E-143</v>
      </c>
    </row>
    <row r="4430" spans="4:6" x14ac:dyDescent="0.25">
      <c r="D4430">
        <f t="shared" si="260"/>
        <v>4427</v>
      </c>
      <c r="E4430" s="187">
        <f t="shared" si="261"/>
        <v>120000</v>
      </c>
      <c r="F4430" s="187">
        <f t="shared" si="262"/>
        <v>1.2948388021151147E-143</v>
      </c>
    </row>
    <row r="4431" spans="4:6" x14ac:dyDescent="0.25">
      <c r="D4431">
        <f t="shared" si="260"/>
        <v>4428</v>
      </c>
      <c r="E4431" s="187">
        <f t="shared" si="261"/>
        <v>120000</v>
      </c>
      <c r="F4431" s="187">
        <f t="shared" si="262"/>
        <v>1.1989248167732543E-143</v>
      </c>
    </row>
    <row r="4432" spans="4:6" x14ac:dyDescent="0.25">
      <c r="D4432">
        <f t="shared" si="260"/>
        <v>4429</v>
      </c>
      <c r="E4432" s="187">
        <f t="shared" si="261"/>
        <v>120000</v>
      </c>
      <c r="F4432" s="187">
        <f t="shared" si="262"/>
        <v>1.1101155710863464E-143</v>
      </c>
    </row>
    <row r="4433" spans="4:6" x14ac:dyDescent="0.25">
      <c r="D4433">
        <f>+D4432+1</f>
        <v>4430</v>
      </c>
      <c r="E4433" s="187">
        <f t="shared" si="261"/>
        <v>120000</v>
      </c>
      <c r="F4433" s="187">
        <f t="shared" si="262"/>
        <v>1.0278847880429133E-143</v>
      </c>
    </row>
    <row r="4434" spans="4:6" x14ac:dyDescent="0.25">
      <c r="D4434">
        <f t="shared" si="260"/>
        <v>4431</v>
      </c>
      <c r="E4434" s="187">
        <f t="shared" si="261"/>
        <v>120000</v>
      </c>
      <c r="F4434" s="187">
        <f t="shared" si="262"/>
        <v>9.5174517411380843E-144</v>
      </c>
    </row>
    <row r="4435" spans="4:6" x14ac:dyDescent="0.25">
      <c r="D4435">
        <f t="shared" si="260"/>
        <v>4432</v>
      </c>
      <c r="E4435" s="187">
        <f t="shared" si="261"/>
        <v>120000</v>
      </c>
      <c r="F4435" s="187">
        <f t="shared" si="262"/>
        <v>8.8124553158685969E-144</v>
      </c>
    </row>
    <row r="4436" spans="4:6" x14ac:dyDescent="0.25">
      <c r="D4436">
        <f t="shared" si="260"/>
        <v>4433</v>
      </c>
      <c r="E4436" s="187">
        <f t="shared" si="261"/>
        <v>120000</v>
      </c>
      <c r="F4436" s="187">
        <f t="shared" si="262"/>
        <v>8.1596808480264785E-144</v>
      </c>
    </row>
    <row r="4437" spans="4:6" x14ac:dyDescent="0.25">
      <c r="D4437">
        <f t="shared" si="260"/>
        <v>4434</v>
      </c>
      <c r="E4437" s="187">
        <f t="shared" si="261"/>
        <v>120000</v>
      </c>
      <c r="F4437" s="187">
        <f t="shared" si="262"/>
        <v>7.5552600444689614E-144</v>
      </c>
    </row>
    <row r="4438" spans="4:6" x14ac:dyDescent="0.25">
      <c r="D4438">
        <f t="shared" si="260"/>
        <v>4435</v>
      </c>
      <c r="E4438" s="187">
        <f t="shared" si="261"/>
        <v>120000</v>
      </c>
      <c r="F4438" s="187">
        <f t="shared" si="262"/>
        <v>6.995611152286074E-144</v>
      </c>
    </row>
    <row r="4439" spans="4:6" x14ac:dyDescent="0.25">
      <c r="D4439">
        <f t="shared" si="260"/>
        <v>4436</v>
      </c>
      <c r="E4439" s="187">
        <f t="shared" si="261"/>
        <v>120000</v>
      </c>
      <c r="F4439" s="187">
        <f t="shared" si="262"/>
        <v>6.4774177335982166E-144</v>
      </c>
    </row>
    <row r="4440" spans="4:6" x14ac:dyDescent="0.25">
      <c r="D4440">
        <f t="shared" si="260"/>
        <v>4437</v>
      </c>
      <c r="E4440" s="187">
        <f t="shared" si="261"/>
        <v>120000</v>
      </c>
      <c r="F4440" s="187">
        <f t="shared" si="262"/>
        <v>5.9976090125909419E-144</v>
      </c>
    </row>
    <row r="4441" spans="4:6" x14ac:dyDescent="0.25">
      <c r="D4441">
        <f t="shared" si="260"/>
        <v>4438</v>
      </c>
      <c r="E4441" s="187">
        <f t="shared" si="261"/>
        <v>120000</v>
      </c>
      <c r="F4441" s="187">
        <f t="shared" si="262"/>
        <v>5.5533416783249449E-144</v>
      </c>
    </row>
    <row r="4442" spans="4:6" x14ac:dyDescent="0.25">
      <c r="D4442">
        <f t="shared" si="260"/>
        <v>4439</v>
      </c>
      <c r="E4442" s="187">
        <f t="shared" si="261"/>
        <v>120000</v>
      </c>
      <c r="F4442" s="187">
        <f t="shared" si="262"/>
        <v>5.1419830354860608E-144</v>
      </c>
    </row>
    <row r="4443" spans="4:6" x14ac:dyDescent="0.25">
      <c r="D4443">
        <f t="shared" si="260"/>
        <v>4440</v>
      </c>
      <c r="E4443" s="187">
        <f t="shared" si="261"/>
        <v>120000</v>
      </c>
      <c r="F4443" s="187">
        <f t="shared" si="262"/>
        <v>4.7610954032278338E-144</v>
      </c>
    </row>
    <row r="4444" spans="4:6" x14ac:dyDescent="0.25">
      <c r="D4444">
        <f t="shared" si="260"/>
        <v>4441</v>
      </c>
      <c r="E4444" s="187">
        <f t="shared" si="261"/>
        <v>120000</v>
      </c>
      <c r="F4444" s="187">
        <f t="shared" si="262"/>
        <v>4.408421669655401E-144</v>
      </c>
    </row>
    <row r="4445" spans="4:6" x14ac:dyDescent="0.25">
      <c r="D4445">
        <f t="shared" si="260"/>
        <v>4442</v>
      </c>
      <c r="E4445" s="187">
        <f t="shared" si="261"/>
        <v>120000</v>
      </c>
      <c r="F4445" s="187">
        <f t="shared" si="262"/>
        <v>4.0818719163475931E-144</v>
      </c>
    </row>
    <row r="4446" spans="4:6" x14ac:dyDescent="0.25">
      <c r="D4446">
        <f t="shared" si="260"/>
        <v>4443</v>
      </c>
      <c r="E4446" s="187">
        <f t="shared" si="261"/>
        <v>120000</v>
      </c>
      <c r="F4446" s="187">
        <f t="shared" si="262"/>
        <v>3.7795110336551795E-144</v>
      </c>
    </row>
    <row r="4447" spans="4:6" x14ac:dyDescent="0.25">
      <c r="D4447">
        <f t="shared" si="260"/>
        <v>4444</v>
      </c>
      <c r="E4447" s="187">
        <f t="shared" si="261"/>
        <v>120000</v>
      </c>
      <c r="F4447" s="187">
        <f t="shared" si="262"/>
        <v>3.4995472533844255E-144</v>
      </c>
    </row>
    <row r="4448" spans="4:6" x14ac:dyDescent="0.25">
      <c r="D4448">
        <f t="shared" si="260"/>
        <v>4445</v>
      </c>
      <c r="E4448" s="187">
        <f t="shared" si="261"/>
        <v>120000</v>
      </c>
      <c r="F4448" s="187">
        <f t="shared" si="262"/>
        <v>3.2403215309115042E-144</v>
      </c>
    </row>
    <row r="4449" spans="4:6" x14ac:dyDescent="0.25">
      <c r="D4449">
        <f t="shared" si="260"/>
        <v>4446</v>
      </c>
      <c r="E4449" s="187">
        <f t="shared" si="261"/>
        <v>120000</v>
      </c>
      <c r="F4449" s="187">
        <f t="shared" si="262"/>
        <v>3.0002977138069483E-144</v>
      </c>
    </row>
    <row r="4450" spans="4:6" x14ac:dyDescent="0.25">
      <c r="D4450">
        <f t="shared" si="260"/>
        <v>4447</v>
      </c>
      <c r="E4450" s="187">
        <f t="shared" si="261"/>
        <v>120000</v>
      </c>
      <c r="F4450" s="187">
        <f t="shared" si="262"/>
        <v>2.7780534387101373E-144</v>
      </c>
    </row>
    <row r="4451" spans="4:6" x14ac:dyDescent="0.25">
      <c r="D4451">
        <f>+D4450+1</f>
        <v>4448</v>
      </c>
      <c r="E4451" s="187">
        <f t="shared" si="261"/>
        <v>120000</v>
      </c>
      <c r="F4451" s="187">
        <f t="shared" si="262"/>
        <v>2.5722717025093861E-144</v>
      </c>
    </row>
    <row r="4452" spans="4:6" x14ac:dyDescent="0.25">
      <c r="D4452">
        <f t="shared" si="260"/>
        <v>4449</v>
      </c>
      <c r="E4452" s="187">
        <f t="shared" si="261"/>
        <v>120000</v>
      </c>
      <c r="F4452" s="187">
        <f t="shared" si="262"/>
        <v>2.3817330578790611E-144</v>
      </c>
    </row>
    <row r="4453" spans="4:6" x14ac:dyDescent="0.25">
      <c r="D4453">
        <f t="shared" si="260"/>
        <v>4450</v>
      </c>
      <c r="E4453" s="187">
        <f t="shared" si="261"/>
        <v>120000</v>
      </c>
      <c r="F4453" s="187">
        <f t="shared" si="262"/>
        <v>2.2053083869250565E-144</v>
      </c>
    </row>
    <row r="4454" spans="4:6" x14ac:dyDescent="0.25">
      <c r="D4454">
        <f t="shared" si="260"/>
        <v>4451</v>
      </c>
      <c r="E4454" s="187">
        <f t="shared" si="261"/>
        <v>120000</v>
      </c>
      <c r="F4454" s="187">
        <f t="shared" si="262"/>
        <v>2.0419522101157931E-144</v>
      </c>
    </row>
    <row r="4455" spans="4:6" x14ac:dyDescent="0.25">
      <c r="D4455">
        <f t="shared" si="260"/>
        <v>4452</v>
      </c>
      <c r="E4455" s="187">
        <f t="shared" si="261"/>
        <v>120000</v>
      </c>
      <c r="F4455" s="187">
        <f t="shared" si="262"/>
        <v>1.890696490847956E-144</v>
      </c>
    </row>
    <row r="4456" spans="4:6" x14ac:dyDescent="0.25">
      <c r="D4456">
        <f t="shared" si="260"/>
        <v>4453</v>
      </c>
      <c r="E4456" s="187">
        <f t="shared" si="261"/>
        <v>120000</v>
      </c>
      <c r="F4456" s="187">
        <f t="shared" si="262"/>
        <v>1.750644898933293E-144</v>
      </c>
    </row>
    <row r="4457" spans="4:6" x14ac:dyDescent="0.25">
      <c r="D4457">
        <f t="shared" si="260"/>
        <v>4454</v>
      </c>
      <c r="E4457" s="187">
        <f t="shared" si="261"/>
        <v>120000</v>
      </c>
      <c r="F4457" s="187">
        <f t="shared" si="262"/>
        <v>1.6209674990123078E-144</v>
      </c>
    </row>
    <row r="4458" spans="4:6" x14ac:dyDescent="0.25">
      <c r="D4458">
        <f t="shared" si="260"/>
        <v>4455</v>
      </c>
      <c r="E4458" s="187">
        <f t="shared" si="261"/>
        <v>120000</v>
      </c>
      <c r="F4458" s="187">
        <f t="shared" si="262"/>
        <v>1.5008958324188036E-144</v>
      </c>
    </row>
    <row r="4459" spans="4:6" x14ac:dyDescent="0.25">
      <c r="D4459">
        <f t="shared" si="260"/>
        <v>4456</v>
      </c>
      <c r="E4459" s="187">
        <f t="shared" si="261"/>
        <v>120000</v>
      </c>
      <c r="F4459" s="187">
        <f t="shared" si="262"/>
        <v>1.3897183633507441E-144</v>
      </c>
    </row>
    <row r="4460" spans="4:6" x14ac:dyDescent="0.25">
      <c r="D4460">
        <f t="shared" si="260"/>
        <v>4457</v>
      </c>
      <c r="E4460" s="187">
        <f t="shared" si="261"/>
        <v>120000</v>
      </c>
      <c r="F4460" s="187">
        <f t="shared" si="262"/>
        <v>1.2867762623618E-144</v>
      </c>
    </row>
    <row r="4461" spans="4:6" x14ac:dyDescent="0.25">
      <c r="D4461">
        <f t="shared" si="260"/>
        <v>4458</v>
      </c>
      <c r="E4461" s="187">
        <f t="shared" si="261"/>
        <v>120000</v>
      </c>
      <c r="F4461" s="187">
        <f t="shared" si="262"/>
        <v>1.191459502186852E-144</v>
      </c>
    </row>
    <row r="4462" spans="4:6" x14ac:dyDescent="0.25">
      <c r="D4462">
        <f t="shared" ref="D4462:D4468" si="263">+D4461+1</f>
        <v>4459</v>
      </c>
      <c r="E4462" s="187">
        <f t="shared" si="261"/>
        <v>120000</v>
      </c>
      <c r="F4462" s="187">
        <f t="shared" si="262"/>
        <v>1.1032032427656037E-144</v>
      </c>
    </row>
    <row r="4463" spans="4:6" x14ac:dyDescent="0.25">
      <c r="D4463">
        <f t="shared" si="263"/>
        <v>4460</v>
      </c>
      <c r="E4463" s="187">
        <f t="shared" si="261"/>
        <v>120000</v>
      </c>
      <c r="F4463" s="187">
        <f t="shared" si="262"/>
        <v>1.0214844840422252E-144</v>
      </c>
    </row>
    <row r="4464" spans="4:6" x14ac:dyDescent="0.25">
      <c r="D4464">
        <f t="shared" si="263"/>
        <v>4461</v>
      </c>
      <c r="E4464" s="187">
        <f t="shared" si="261"/>
        <v>120000</v>
      </c>
      <c r="F4464" s="187">
        <f t="shared" si="262"/>
        <v>9.458189667057643E-145</v>
      </c>
    </row>
    <row r="4465" spans="4:6" x14ac:dyDescent="0.25">
      <c r="D4465">
        <f t="shared" si="263"/>
        <v>4462</v>
      </c>
      <c r="E4465" s="187">
        <f t="shared" si="261"/>
        <v>120000</v>
      </c>
      <c r="F4465" s="187">
        <f t="shared" si="262"/>
        <v>8.7575830250533724E-145</v>
      </c>
    </row>
    <row r="4466" spans="4:6" x14ac:dyDescent="0.25">
      <c r="D4466">
        <f t="shared" si="263"/>
        <v>4463</v>
      </c>
      <c r="E4466" s="187">
        <f t="shared" si="261"/>
        <v>120000</v>
      </c>
      <c r="F4466" s="187">
        <f t="shared" si="262"/>
        <v>8.1088731713457136E-145</v>
      </c>
    </row>
    <row r="4467" spans="4:6" x14ac:dyDescent="0.25">
      <c r="D4467">
        <f t="shared" si="263"/>
        <v>4464</v>
      </c>
      <c r="E4467" s="187">
        <f t="shared" si="261"/>
        <v>120000</v>
      </c>
      <c r="F4467" s="187">
        <f t="shared" si="262"/>
        <v>7.508215899394179E-145</v>
      </c>
    </row>
    <row r="4468" spans="4:6" x14ac:dyDescent="0.25">
      <c r="D4468">
        <f t="shared" si="263"/>
        <v>4465</v>
      </c>
      <c r="E4468" s="187">
        <f t="shared" si="261"/>
        <v>120000</v>
      </c>
      <c r="F4468" s="187">
        <f t="shared" si="262"/>
        <v>6.9520517586983149E-145</v>
      </c>
    </row>
    <row r="4469" spans="4:6" x14ac:dyDescent="0.25">
      <c r="D4469">
        <f>+D4468+1</f>
        <v>4466</v>
      </c>
      <c r="E4469" s="187">
        <f t="shared" si="261"/>
        <v>120000</v>
      </c>
      <c r="F4469" s="187">
        <f t="shared" si="262"/>
        <v>6.4370849617576967E-145</v>
      </c>
    </row>
    <row r="4470" spans="4:6" x14ac:dyDescent="0.25">
      <c r="D4470">
        <f t="shared" ref="D4470:D4533" si="264">+D4469+1</f>
        <v>4467</v>
      </c>
      <c r="E4470" s="187">
        <f t="shared" si="261"/>
        <v>120000</v>
      </c>
      <c r="F4470" s="187">
        <f t="shared" si="262"/>
        <v>5.9602638534793487E-145</v>
      </c>
    </row>
    <row r="4471" spans="4:6" x14ac:dyDescent="0.25">
      <c r="D4471">
        <f t="shared" si="264"/>
        <v>4468</v>
      </c>
      <c r="E4471" s="187">
        <f t="shared" si="261"/>
        <v>120000</v>
      </c>
      <c r="F4471" s="187">
        <f t="shared" si="262"/>
        <v>5.518762827295694E-145</v>
      </c>
    </row>
    <row r="4472" spans="4:6" x14ac:dyDescent="0.25">
      <c r="D4472">
        <f t="shared" si="264"/>
        <v>4469</v>
      </c>
      <c r="E4472" s="187">
        <f t="shared" si="261"/>
        <v>120000</v>
      </c>
      <c r="F4472" s="187">
        <f t="shared" si="262"/>
        <v>5.1099655808293457E-145</v>
      </c>
    </row>
    <row r="4473" spans="4:6" x14ac:dyDescent="0.25">
      <c r="D4473">
        <f t="shared" si="264"/>
        <v>4470</v>
      </c>
      <c r="E4473" s="187">
        <f t="shared" si="261"/>
        <v>120000</v>
      </c>
      <c r="F4473" s="187">
        <f t="shared" si="262"/>
        <v>4.7314496118790236E-145</v>
      </c>
    </row>
    <row r="4474" spans="4:6" x14ac:dyDescent="0.25">
      <c r="D4474">
        <f t="shared" si="264"/>
        <v>4471</v>
      </c>
      <c r="E4474" s="187">
        <f t="shared" si="261"/>
        <v>120000</v>
      </c>
      <c r="F4474" s="187">
        <f t="shared" si="262"/>
        <v>4.380971862850948E-145</v>
      </c>
    </row>
    <row r="4475" spans="4:6" x14ac:dyDescent="0.25">
      <c r="D4475">
        <f t="shared" si="264"/>
        <v>4472</v>
      </c>
      <c r="E4475" s="187">
        <f t="shared" si="261"/>
        <v>120000</v>
      </c>
      <c r="F4475" s="187">
        <f t="shared" si="262"/>
        <v>4.0564554285656917E-145</v>
      </c>
    </row>
    <row r="4476" spans="4:6" x14ac:dyDescent="0.25">
      <c r="D4476">
        <f t="shared" si="264"/>
        <v>4473</v>
      </c>
      <c r="E4476" s="187">
        <f t="shared" si="261"/>
        <v>120000</v>
      </c>
      <c r="F4476" s="187">
        <f t="shared" si="262"/>
        <v>3.7559772486719371E-145</v>
      </c>
    </row>
    <row r="4477" spans="4:6" x14ac:dyDescent="0.25">
      <c r="D4477">
        <f t="shared" si="264"/>
        <v>4474</v>
      </c>
      <c r="E4477" s="187">
        <f t="shared" si="261"/>
        <v>120000</v>
      </c>
      <c r="F4477" s="187">
        <f t="shared" si="262"/>
        <v>3.4777567117332747E-145</v>
      </c>
    </row>
    <row r="4478" spans="4:6" x14ac:dyDescent="0.25">
      <c r="D4478">
        <f t="shared" si="264"/>
        <v>4475</v>
      </c>
      <c r="E4478" s="187">
        <f t="shared" si="261"/>
        <v>120000</v>
      </c>
      <c r="F4478" s="187">
        <f t="shared" si="262"/>
        <v>3.2201451034567365E-145</v>
      </c>
    </row>
    <row r="4479" spans="4:6" x14ac:dyDescent="0.25">
      <c r="D4479">
        <f t="shared" si="264"/>
        <v>4476</v>
      </c>
      <c r="E4479" s="187">
        <f t="shared" si="261"/>
        <v>120000</v>
      </c>
      <c r="F4479" s="187">
        <f t="shared" si="262"/>
        <v>2.9816158365340144E-145</v>
      </c>
    </row>
    <row r="4480" spans="4:6" x14ac:dyDescent="0.25">
      <c r="D4480">
        <f t="shared" si="264"/>
        <v>4477</v>
      </c>
      <c r="E4480" s="187">
        <f t="shared" si="261"/>
        <v>120000</v>
      </c>
      <c r="F4480" s="187">
        <f t="shared" si="262"/>
        <v>2.7607554041981616E-145</v>
      </c>
    </row>
    <row r="4481" spans="4:6" x14ac:dyDescent="0.25">
      <c r="D4481">
        <f t="shared" si="264"/>
        <v>4478</v>
      </c>
      <c r="E4481" s="187">
        <f t="shared" si="261"/>
        <v>120000</v>
      </c>
      <c r="F4481" s="187">
        <f t="shared" si="262"/>
        <v>2.5562550038871863E-145</v>
      </c>
    </row>
    <row r="4482" spans="4:6" x14ac:dyDescent="0.25">
      <c r="D4482">
        <f t="shared" si="264"/>
        <v>4479</v>
      </c>
      <c r="E4482" s="187">
        <f t="shared" si="261"/>
        <v>120000</v>
      </c>
      <c r="F4482" s="187">
        <f t="shared" si="262"/>
        <v>2.3669027813770239E-145</v>
      </c>
    </row>
    <row r="4483" spans="4:6" x14ac:dyDescent="0.25">
      <c r="D4483">
        <f t="shared" si="264"/>
        <v>4480</v>
      </c>
      <c r="E4483" s="187">
        <f t="shared" si="261"/>
        <v>120000</v>
      </c>
      <c r="F4483" s="187">
        <f t="shared" si="262"/>
        <v>2.1915766494231702E-145</v>
      </c>
    </row>
    <row r="4484" spans="4:6" x14ac:dyDescent="0.25">
      <c r="D4484">
        <f t="shared" si="264"/>
        <v>4481</v>
      </c>
      <c r="E4484" s="187">
        <f t="shared" si="261"/>
        <v>120000</v>
      </c>
      <c r="F4484" s="187">
        <f t="shared" si="262"/>
        <v>2.0292376383547871E-145</v>
      </c>
    </row>
    <row r="4485" spans="4:6" x14ac:dyDescent="0.25">
      <c r="D4485">
        <f t="shared" si="264"/>
        <v>4482</v>
      </c>
      <c r="E4485" s="187">
        <f t="shared" si="261"/>
        <v>120000</v>
      </c>
      <c r="F4485" s="187">
        <f t="shared" si="262"/>
        <v>1.8789237392173955E-145</v>
      </c>
    </row>
    <row r="4486" spans="4:6" x14ac:dyDescent="0.25">
      <c r="D4486">
        <f t="shared" si="264"/>
        <v>4483</v>
      </c>
      <c r="E4486" s="187">
        <f t="shared" ref="E4486:E4549" si="265">+E4485</f>
        <v>120000</v>
      </c>
      <c r="F4486" s="187">
        <f t="shared" ref="F4486:F4549" si="266">E4486/(1+$B$5)^D4486</f>
        <v>1.7397442029790699E-145</v>
      </c>
    </row>
    <row r="4487" spans="4:6" x14ac:dyDescent="0.25">
      <c r="D4487">
        <f>+D4486+1</f>
        <v>4484</v>
      </c>
      <c r="E4487" s="187">
        <f t="shared" si="265"/>
        <v>120000</v>
      </c>
      <c r="F4487" s="187">
        <f t="shared" si="266"/>
        <v>1.6108742620176571E-145</v>
      </c>
    </row>
    <row r="4488" spans="4:6" x14ac:dyDescent="0.25">
      <c r="D4488">
        <f t="shared" si="264"/>
        <v>4485</v>
      </c>
      <c r="E4488" s="187">
        <f t="shared" si="265"/>
        <v>120000</v>
      </c>
      <c r="F4488" s="187">
        <f t="shared" si="266"/>
        <v>1.4915502426089416E-145</v>
      </c>
    </row>
    <row r="4489" spans="4:6" x14ac:dyDescent="0.25">
      <c r="D4489">
        <f t="shared" si="264"/>
        <v>4486</v>
      </c>
      <c r="E4489" s="187">
        <f t="shared" si="265"/>
        <v>120000</v>
      </c>
      <c r="F4489" s="187">
        <f t="shared" si="266"/>
        <v>1.3810650394527237E-145</v>
      </c>
    </row>
    <row r="4490" spans="4:6" x14ac:dyDescent="0.25">
      <c r="D4490">
        <f t="shared" si="264"/>
        <v>4487</v>
      </c>
      <c r="E4490" s="187">
        <f t="shared" si="265"/>
        <v>120000</v>
      </c>
      <c r="F4490" s="187">
        <f t="shared" si="266"/>
        <v>1.2787639254191883E-145</v>
      </c>
    </row>
    <row r="4491" spans="4:6" x14ac:dyDescent="0.25">
      <c r="D4491">
        <f t="shared" si="264"/>
        <v>4488</v>
      </c>
      <c r="E4491" s="187">
        <f t="shared" si="265"/>
        <v>120000</v>
      </c>
      <c r="F4491" s="187">
        <f t="shared" si="266"/>
        <v>1.1840406716844337E-145</v>
      </c>
    </row>
    <row r="4492" spans="4:6" x14ac:dyDescent="0.25">
      <c r="D4492">
        <f t="shared" si="264"/>
        <v>4489</v>
      </c>
      <c r="E4492" s="187">
        <f t="shared" si="265"/>
        <v>120000</v>
      </c>
      <c r="F4492" s="187">
        <f t="shared" si="266"/>
        <v>1.0963339552633646E-145</v>
      </c>
    </row>
    <row r="4493" spans="4:6" x14ac:dyDescent="0.25">
      <c r="D4493">
        <f t="shared" si="264"/>
        <v>4490</v>
      </c>
      <c r="E4493" s="187">
        <f t="shared" si="265"/>
        <v>120000</v>
      </c>
      <c r="F4493" s="187">
        <f t="shared" si="266"/>
        <v>1.0151240326512633E-145</v>
      </c>
    </row>
    <row r="4494" spans="4:6" x14ac:dyDescent="0.25">
      <c r="D4494">
        <f t="shared" si="264"/>
        <v>4491</v>
      </c>
      <c r="E4494" s="187">
        <f t="shared" si="265"/>
        <v>120000</v>
      </c>
      <c r="F4494" s="187">
        <f t="shared" si="266"/>
        <v>9.3992965986228079E-146</v>
      </c>
    </row>
    <row r="4495" spans="4:6" x14ac:dyDescent="0.25">
      <c r="D4495">
        <f t="shared" si="264"/>
        <v>4492</v>
      </c>
      <c r="E4495" s="187">
        <f t="shared" si="265"/>
        <v>120000</v>
      </c>
      <c r="F4495" s="187">
        <f t="shared" si="266"/>
        <v>8.7030524061322304E-146</v>
      </c>
    </row>
    <row r="4496" spans="4:6" x14ac:dyDescent="0.25">
      <c r="D4496">
        <f t="shared" si="264"/>
        <v>4493</v>
      </c>
      <c r="E4496" s="187">
        <f t="shared" si="265"/>
        <v>120000</v>
      </c>
      <c r="F4496" s="187">
        <f t="shared" si="266"/>
        <v>8.0583818575298436E-146</v>
      </c>
    </row>
    <row r="4497" spans="4:6" x14ac:dyDescent="0.25">
      <c r="D4497">
        <f t="shared" si="264"/>
        <v>4494</v>
      </c>
      <c r="E4497" s="187">
        <f t="shared" si="265"/>
        <v>120000</v>
      </c>
      <c r="F4497" s="187">
        <f t="shared" si="266"/>
        <v>7.4614646828980016E-146</v>
      </c>
    </row>
    <row r="4498" spans="4:6" x14ac:dyDescent="0.25">
      <c r="D4498">
        <f t="shared" si="264"/>
        <v>4495</v>
      </c>
      <c r="E4498" s="187">
        <f t="shared" si="265"/>
        <v>120000</v>
      </c>
      <c r="F4498" s="187">
        <f t="shared" si="266"/>
        <v>6.9087635952759269E-146</v>
      </c>
    </row>
    <row r="4499" spans="4:6" x14ac:dyDescent="0.25">
      <c r="D4499">
        <f t="shared" si="264"/>
        <v>4496</v>
      </c>
      <c r="E4499" s="187">
        <f t="shared" si="265"/>
        <v>120000</v>
      </c>
      <c r="F4499" s="187">
        <f t="shared" si="266"/>
        <v>6.3970033289591916E-146</v>
      </c>
    </row>
    <row r="4500" spans="4:6" x14ac:dyDescent="0.25">
      <c r="D4500">
        <f t="shared" si="264"/>
        <v>4497</v>
      </c>
      <c r="E4500" s="187">
        <f t="shared" si="265"/>
        <v>120000</v>
      </c>
      <c r="F4500" s="187">
        <f t="shared" si="266"/>
        <v>5.9231512305177692E-146</v>
      </c>
    </row>
    <row r="4501" spans="4:6" x14ac:dyDescent="0.25">
      <c r="D4501">
        <f t="shared" si="264"/>
        <v>4498</v>
      </c>
      <c r="E4501" s="187">
        <f t="shared" si="265"/>
        <v>120000</v>
      </c>
      <c r="F4501" s="187">
        <f t="shared" si="266"/>
        <v>5.4843992875164529E-146</v>
      </c>
    </row>
    <row r="4502" spans="4:6" x14ac:dyDescent="0.25">
      <c r="D4502">
        <f t="shared" si="264"/>
        <v>4499</v>
      </c>
      <c r="E4502" s="187">
        <f t="shared" si="265"/>
        <v>120000</v>
      </c>
      <c r="F4502" s="187">
        <f t="shared" si="266"/>
        <v>5.0781474884411596E-146</v>
      </c>
    </row>
    <row r="4503" spans="4:6" x14ac:dyDescent="0.25">
      <c r="D4503">
        <f t="shared" si="264"/>
        <v>4500</v>
      </c>
      <c r="E4503" s="187">
        <f t="shared" si="265"/>
        <v>120000</v>
      </c>
      <c r="F4503" s="187">
        <f t="shared" si="266"/>
        <v>4.7019884152232958E-146</v>
      </c>
    </row>
    <row r="4504" spans="4:6" x14ac:dyDescent="0.25">
      <c r="D4504">
        <f t="shared" si="264"/>
        <v>4501</v>
      </c>
      <c r="E4504" s="187">
        <f t="shared" si="265"/>
        <v>120000</v>
      </c>
      <c r="F4504" s="187">
        <f t="shared" si="266"/>
        <v>4.3536929770586073E-146</v>
      </c>
    </row>
    <row r="4505" spans="4:6" x14ac:dyDescent="0.25">
      <c r="D4505">
        <f>+D4504+1</f>
        <v>4502</v>
      </c>
      <c r="E4505" s="187">
        <f t="shared" si="265"/>
        <v>120000</v>
      </c>
      <c r="F4505" s="187">
        <f t="shared" si="266"/>
        <v>4.0311972009801911E-146</v>
      </c>
    </row>
    <row r="4506" spans="4:6" x14ac:dyDescent="0.25">
      <c r="D4506">
        <f t="shared" si="264"/>
        <v>4503</v>
      </c>
      <c r="E4506" s="187">
        <f t="shared" si="265"/>
        <v>120000</v>
      </c>
      <c r="F4506" s="187">
        <f t="shared" si="266"/>
        <v>3.7325900009075841E-146</v>
      </c>
    </row>
    <row r="4507" spans="4:6" x14ac:dyDescent="0.25">
      <c r="D4507">
        <f t="shared" si="264"/>
        <v>4504</v>
      </c>
      <c r="E4507" s="187">
        <f t="shared" si="265"/>
        <v>120000</v>
      </c>
      <c r="F4507" s="187">
        <f t="shared" si="266"/>
        <v>3.4561018526922074E-146</v>
      </c>
    </row>
    <row r="4508" spans="4:6" x14ac:dyDescent="0.25">
      <c r="D4508">
        <f t="shared" si="264"/>
        <v>4505</v>
      </c>
      <c r="E4508" s="187">
        <f t="shared" si="265"/>
        <v>120000</v>
      </c>
      <c r="F4508" s="187">
        <f t="shared" si="266"/>
        <v>3.2000943080483396E-146</v>
      </c>
    </row>
    <row r="4509" spans="4:6" x14ac:dyDescent="0.25">
      <c r="D4509">
        <f t="shared" si="264"/>
        <v>4506</v>
      </c>
      <c r="E4509" s="187">
        <f t="shared" si="265"/>
        <v>120000</v>
      </c>
      <c r="F4509" s="187">
        <f t="shared" si="266"/>
        <v>2.963050285229945E-146</v>
      </c>
    </row>
    <row r="4510" spans="4:6" x14ac:dyDescent="0.25">
      <c r="D4510">
        <f t="shared" si="264"/>
        <v>4507</v>
      </c>
      <c r="E4510" s="187">
        <f t="shared" si="265"/>
        <v>120000</v>
      </c>
      <c r="F4510" s="187">
        <f t="shared" si="266"/>
        <v>2.7435650789166153E-146</v>
      </c>
    </row>
    <row r="4511" spans="4:6" x14ac:dyDescent="0.25">
      <c r="D4511">
        <f t="shared" si="264"/>
        <v>4508</v>
      </c>
      <c r="E4511" s="187">
        <f t="shared" si="265"/>
        <v>120000</v>
      </c>
      <c r="F4511" s="187">
        <f t="shared" si="266"/>
        <v>2.5403380360339031E-146</v>
      </c>
    </row>
    <row r="4512" spans="4:6" x14ac:dyDescent="0.25">
      <c r="D4512">
        <f t="shared" si="264"/>
        <v>4509</v>
      </c>
      <c r="E4512" s="187">
        <f t="shared" si="265"/>
        <v>120000</v>
      </c>
      <c r="F4512" s="187">
        <f t="shared" si="266"/>
        <v>2.3521648481795401E-146</v>
      </c>
    </row>
    <row r="4513" spans="4:6" x14ac:dyDescent="0.25">
      <c r="D4513">
        <f t="shared" si="264"/>
        <v>4510</v>
      </c>
      <c r="E4513" s="187">
        <f t="shared" si="265"/>
        <v>120000</v>
      </c>
      <c r="F4513" s="187">
        <f t="shared" si="266"/>
        <v>2.1779304149810549E-146</v>
      </c>
    </row>
    <row r="4514" spans="4:6" x14ac:dyDescent="0.25">
      <c r="D4514">
        <f t="shared" si="264"/>
        <v>4511</v>
      </c>
      <c r="E4514" s="187">
        <f t="shared" si="265"/>
        <v>120000</v>
      </c>
      <c r="F4514" s="187">
        <f t="shared" si="266"/>
        <v>2.0166022360935692E-146</v>
      </c>
    </row>
    <row r="4515" spans="4:6" x14ac:dyDescent="0.25">
      <c r="D4515">
        <f t="shared" si="264"/>
        <v>4512</v>
      </c>
      <c r="E4515" s="187">
        <f t="shared" si="265"/>
        <v>120000</v>
      </c>
      <c r="F4515" s="187">
        <f t="shared" si="266"/>
        <v>1.867224292679231E-146</v>
      </c>
    </row>
    <row r="4516" spans="4:6" x14ac:dyDescent="0.25">
      <c r="D4516">
        <f t="shared" si="264"/>
        <v>4513</v>
      </c>
      <c r="E4516" s="187">
        <f t="shared" si="265"/>
        <v>120000</v>
      </c>
      <c r="F4516" s="187">
        <f t="shared" si="266"/>
        <v>1.7289113821103987E-146</v>
      </c>
    </row>
    <row r="4517" spans="4:6" x14ac:dyDescent="0.25">
      <c r="D4517">
        <f t="shared" si="264"/>
        <v>4514</v>
      </c>
      <c r="E4517" s="187">
        <f t="shared" si="265"/>
        <v>120000</v>
      </c>
      <c r="F4517" s="187">
        <f t="shared" si="266"/>
        <v>1.6008438723244434E-146</v>
      </c>
    </row>
    <row r="4518" spans="4:6" x14ac:dyDescent="0.25">
      <c r="D4518">
        <f t="shared" si="264"/>
        <v>4515</v>
      </c>
      <c r="E4518" s="187">
        <f t="shared" si="265"/>
        <v>120000</v>
      </c>
      <c r="F4518" s="187">
        <f t="shared" si="266"/>
        <v>1.4822628447448549E-146</v>
      </c>
    </row>
    <row r="4519" spans="4:6" x14ac:dyDescent="0.25">
      <c r="D4519">
        <f t="shared" si="264"/>
        <v>4516</v>
      </c>
      <c r="E4519" s="187">
        <f t="shared" si="265"/>
        <v>120000</v>
      </c>
      <c r="F4519" s="187">
        <f t="shared" si="266"/>
        <v>1.3724655969859765E-146</v>
      </c>
    </row>
    <row r="4520" spans="4:6" x14ac:dyDescent="0.25">
      <c r="D4520">
        <f t="shared" si="264"/>
        <v>4517</v>
      </c>
      <c r="E4520" s="187">
        <f t="shared" si="265"/>
        <v>120000</v>
      </c>
      <c r="F4520" s="187">
        <f t="shared" si="266"/>
        <v>1.2708014786907189E-146</v>
      </c>
    </row>
    <row r="4521" spans="4:6" x14ac:dyDescent="0.25">
      <c r="D4521">
        <f t="shared" si="264"/>
        <v>4518</v>
      </c>
      <c r="E4521" s="187">
        <f t="shared" si="265"/>
        <v>120000</v>
      </c>
      <c r="F4521" s="187">
        <f t="shared" si="266"/>
        <v>1.1766680358247396E-146</v>
      </c>
    </row>
    <row r="4522" spans="4:6" x14ac:dyDescent="0.25">
      <c r="D4522">
        <f t="shared" si="264"/>
        <v>4519</v>
      </c>
      <c r="E4522" s="187">
        <f t="shared" si="265"/>
        <v>120000</v>
      </c>
      <c r="F4522" s="187">
        <f t="shared" si="266"/>
        <v>1.0895074405784628E-146</v>
      </c>
    </row>
    <row r="4523" spans="4:6" x14ac:dyDescent="0.25">
      <c r="D4523">
        <f>+D4522+1</f>
        <v>4520</v>
      </c>
      <c r="E4523" s="187">
        <f t="shared" si="265"/>
        <v>120000</v>
      </c>
      <c r="F4523" s="187">
        <f t="shared" si="266"/>
        <v>1.0088031857207986E-146</v>
      </c>
    </row>
    <row r="4524" spans="4:6" x14ac:dyDescent="0.25">
      <c r="D4524">
        <f t="shared" si="264"/>
        <v>4521</v>
      </c>
      <c r="E4524" s="187">
        <f t="shared" si="265"/>
        <v>120000</v>
      </c>
      <c r="F4524" s="187">
        <f t="shared" si="266"/>
        <v>9.340770238155543E-147</v>
      </c>
    </row>
    <row r="4525" spans="4:6" x14ac:dyDescent="0.25">
      <c r="D4525">
        <f t="shared" si="264"/>
        <v>4522</v>
      </c>
      <c r="E4525" s="187">
        <f t="shared" si="265"/>
        <v>120000</v>
      </c>
      <c r="F4525" s="187">
        <f t="shared" si="266"/>
        <v>8.6488613316255043E-147</v>
      </c>
    </row>
    <row r="4526" spans="4:6" x14ac:dyDescent="0.25">
      <c r="D4526">
        <f t="shared" si="264"/>
        <v>4523</v>
      </c>
      <c r="E4526" s="187">
        <f t="shared" si="265"/>
        <v>120000</v>
      </c>
      <c r="F4526" s="187">
        <f t="shared" si="266"/>
        <v>8.0082049366902799E-147</v>
      </c>
    </row>
    <row r="4527" spans="4:6" x14ac:dyDescent="0.25">
      <c r="D4527">
        <f t="shared" si="264"/>
        <v>4524</v>
      </c>
      <c r="E4527" s="187">
        <f t="shared" si="265"/>
        <v>120000</v>
      </c>
      <c r="F4527" s="187">
        <f t="shared" si="266"/>
        <v>7.4150045710095187E-147</v>
      </c>
    </row>
    <row r="4528" spans="4:6" x14ac:dyDescent="0.25">
      <c r="D4528">
        <f t="shared" si="264"/>
        <v>4525</v>
      </c>
      <c r="E4528" s="187">
        <f t="shared" si="265"/>
        <v>120000</v>
      </c>
      <c r="F4528" s="187">
        <f t="shared" si="266"/>
        <v>6.8657449731569611E-147</v>
      </c>
    </row>
    <row r="4529" spans="4:6" x14ac:dyDescent="0.25">
      <c r="D4529">
        <f t="shared" si="264"/>
        <v>4526</v>
      </c>
      <c r="E4529" s="187">
        <f t="shared" si="265"/>
        <v>120000</v>
      </c>
      <c r="F4529" s="187">
        <f t="shared" si="266"/>
        <v>6.35717127144163E-147</v>
      </c>
    </row>
    <row r="4530" spans="4:6" x14ac:dyDescent="0.25">
      <c r="D4530">
        <f t="shared" si="264"/>
        <v>4527</v>
      </c>
      <c r="E4530" s="187">
        <f t="shared" si="265"/>
        <v>120000</v>
      </c>
      <c r="F4530" s="187">
        <f t="shared" si="266"/>
        <v>5.8862696957792863E-147</v>
      </c>
    </row>
    <row r="4531" spans="4:6" x14ac:dyDescent="0.25">
      <c r="D4531">
        <f t="shared" si="264"/>
        <v>4528</v>
      </c>
      <c r="E4531" s="187">
        <f t="shared" si="265"/>
        <v>120000</v>
      </c>
      <c r="F4531" s="187">
        <f t="shared" si="266"/>
        <v>5.4502497183141545E-147</v>
      </c>
    </row>
    <row r="4532" spans="4:6" x14ac:dyDescent="0.25">
      <c r="D4532">
        <f t="shared" si="264"/>
        <v>4529</v>
      </c>
      <c r="E4532" s="187">
        <f t="shared" si="265"/>
        <v>120000</v>
      </c>
      <c r="F4532" s="187">
        <f t="shared" si="266"/>
        <v>5.0465275169575498E-147</v>
      </c>
    </row>
    <row r="4533" spans="4:6" x14ac:dyDescent="0.25">
      <c r="D4533">
        <f t="shared" si="264"/>
        <v>4530</v>
      </c>
      <c r="E4533" s="187">
        <f t="shared" si="265"/>
        <v>120000</v>
      </c>
      <c r="F4533" s="187">
        <f t="shared" si="266"/>
        <v>4.6727106638495834E-147</v>
      </c>
    </row>
    <row r="4534" spans="4:6" x14ac:dyDescent="0.25">
      <c r="D4534">
        <f t="shared" ref="D4534:D4540" si="267">+D4533+1</f>
        <v>4531</v>
      </c>
      <c r="E4534" s="187">
        <f t="shared" si="265"/>
        <v>120000</v>
      </c>
      <c r="F4534" s="187">
        <f t="shared" si="266"/>
        <v>4.3265839480088725E-147</v>
      </c>
    </row>
    <row r="4535" spans="4:6" x14ac:dyDescent="0.25">
      <c r="D4535">
        <f t="shared" si="267"/>
        <v>4532</v>
      </c>
      <c r="E4535" s="187">
        <f t="shared" si="265"/>
        <v>120000</v>
      </c>
      <c r="F4535" s="187">
        <f t="shared" si="266"/>
        <v>4.006096248156364E-147</v>
      </c>
    </row>
    <row r="4536" spans="4:6" x14ac:dyDescent="0.25">
      <c r="D4536">
        <f t="shared" si="267"/>
        <v>4533</v>
      </c>
      <c r="E4536" s="187">
        <f t="shared" si="265"/>
        <v>120000</v>
      </c>
      <c r="F4536" s="187">
        <f t="shared" si="266"/>
        <v>3.7093483779225589E-147</v>
      </c>
    </row>
    <row r="4537" spans="4:6" x14ac:dyDescent="0.25">
      <c r="D4537">
        <f t="shared" si="267"/>
        <v>4534</v>
      </c>
      <c r="E4537" s="187">
        <f t="shared" si="265"/>
        <v>120000</v>
      </c>
      <c r="F4537" s="187">
        <f t="shared" si="266"/>
        <v>3.4345818314097763E-147</v>
      </c>
    </row>
    <row r="4538" spans="4:6" x14ac:dyDescent="0.25">
      <c r="D4538">
        <f t="shared" si="267"/>
        <v>4535</v>
      </c>
      <c r="E4538" s="187">
        <f t="shared" si="265"/>
        <v>120000</v>
      </c>
      <c r="F4538" s="187">
        <f t="shared" si="266"/>
        <v>3.1801683624164597E-147</v>
      </c>
    </row>
    <row r="4539" spans="4:6" x14ac:dyDescent="0.25">
      <c r="D4539">
        <f t="shared" si="267"/>
        <v>4536</v>
      </c>
      <c r="E4539" s="187">
        <f t="shared" si="265"/>
        <v>120000</v>
      </c>
      <c r="F4539" s="187">
        <f t="shared" si="266"/>
        <v>2.9446003355707962E-147</v>
      </c>
    </row>
    <row r="4540" spans="4:6" x14ac:dyDescent="0.25">
      <c r="D4540">
        <f t="shared" si="267"/>
        <v>4537</v>
      </c>
      <c r="E4540" s="187">
        <f t="shared" si="265"/>
        <v>120000</v>
      </c>
      <c r="F4540" s="187">
        <f t="shared" si="266"/>
        <v>2.7264817921951812E-147</v>
      </c>
    </row>
    <row r="4541" spans="4:6" x14ac:dyDescent="0.25">
      <c r="D4541">
        <f>+D4540+1</f>
        <v>4538</v>
      </c>
      <c r="E4541" s="187">
        <f t="shared" si="265"/>
        <v>120000</v>
      </c>
      <c r="F4541" s="187">
        <f t="shared" si="266"/>
        <v>2.524520177958501E-147</v>
      </c>
    </row>
    <row r="4542" spans="4:6" x14ac:dyDescent="0.25">
      <c r="D4542">
        <f t="shared" ref="D4542:D4605" si="268">+D4541+1</f>
        <v>4539</v>
      </c>
      <c r="E4542" s="187">
        <f t="shared" si="265"/>
        <v>120000</v>
      </c>
      <c r="F4542" s="187">
        <f t="shared" si="266"/>
        <v>2.3375186832949084E-147</v>
      </c>
    </row>
    <row r="4543" spans="4:6" x14ac:dyDescent="0.25">
      <c r="D4543">
        <f t="shared" si="268"/>
        <v>4540</v>
      </c>
      <c r="E4543" s="187">
        <f t="shared" si="265"/>
        <v>120000</v>
      </c>
      <c r="F4543" s="187">
        <f t="shared" si="266"/>
        <v>2.1643691511989891E-147</v>
      </c>
    </row>
    <row r="4544" spans="4:6" x14ac:dyDescent="0.25">
      <c r="D4544">
        <f t="shared" si="268"/>
        <v>4541</v>
      </c>
      <c r="E4544" s="187">
        <f t="shared" si="265"/>
        <v>120000</v>
      </c>
      <c r="F4544" s="187">
        <f t="shared" si="266"/>
        <v>2.0040455103694347E-147</v>
      </c>
    </row>
    <row r="4545" spans="4:6" x14ac:dyDescent="0.25">
      <c r="D4545">
        <f t="shared" si="268"/>
        <v>4542</v>
      </c>
      <c r="E4545" s="187">
        <f t="shared" si="265"/>
        <v>120000</v>
      </c>
      <c r="F4545" s="187">
        <f t="shared" si="266"/>
        <v>1.8555976947865129E-147</v>
      </c>
    </row>
    <row r="4546" spans="4:6" x14ac:dyDescent="0.25">
      <c r="D4546">
        <f t="shared" si="268"/>
        <v>4543</v>
      </c>
      <c r="E4546" s="187">
        <f t="shared" si="265"/>
        <v>120000</v>
      </c>
      <c r="F4546" s="187">
        <f t="shared" si="266"/>
        <v>1.7181460136912151E-147</v>
      </c>
    </row>
    <row r="4547" spans="4:6" x14ac:dyDescent="0.25">
      <c r="D4547">
        <f t="shared" si="268"/>
        <v>4544</v>
      </c>
      <c r="E4547" s="187">
        <f t="shared" si="265"/>
        <v>120000</v>
      </c>
      <c r="F4547" s="187">
        <f t="shared" si="266"/>
        <v>1.5908759386029774E-147</v>
      </c>
    </row>
    <row r="4548" spans="4:6" x14ac:dyDescent="0.25">
      <c r="D4548">
        <f t="shared" si="268"/>
        <v>4545</v>
      </c>
      <c r="E4548" s="187">
        <f t="shared" si="265"/>
        <v>120000</v>
      </c>
      <c r="F4548" s="187">
        <f t="shared" si="266"/>
        <v>1.4730332764842382E-147</v>
      </c>
    </row>
    <row r="4549" spans="4:6" x14ac:dyDescent="0.25">
      <c r="D4549">
        <f t="shared" si="268"/>
        <v>4546</v>
      </c>
      <c r="E4549" s="187">
        <f t="shared" si="265"/>
        <v>120000</v>
      </c>
      <c r="F4549" s="187">
        <f t="shared" si="266"/>
        <v>1.3639197004483687E-147</v>
      </c>
    </row>
    <row r="4550" spans="4:6" x14ac:dyDescent="0.25">
      <c r="D4550">
        <f t="shared" si="268"/>
        <v>4547</v>
      </c>
      <c r="E4550" s="187">
        <f t="shared" ref="E4550:E4612" si="269">+E4549</f>
        <v>120000</v>
      </c>
      <c r="F4550" s="187">
        <f t="shared" ref="F4550:F4612" si="270">E4550/(1+$B$5)^D4550</f>
        <v>1.2628886115262672E-147</v>
      </c>
    </row>
    <row r="4551" spans="4:6" x14ac:dyDescent="0.25">
      <c r="D4551">
        <f t="shared" si="268"/>
        <v>4548</v>
      </c>
      <c r="E4551" s="187">
        <f t="shared" si="269"/>
        <v>120000</v>
      </c>
      <c r="F4551" s="187">
        <f t="shared" si="270"/>
        <v>1.1693413069687659E-147</v>
      </c>
    </row>
    <row r="4552" spans="4:6" x14ac:dyDescent="0.25">
      <c r="D4552">
        <f t="shared" si="268"/>
        <v>4549</v>
      </c>
      <c r="E4552" s="187">
        <f t="shared" si="269"/>
        <v>120000</v>
      </c>
      <c r="F4552" s="187">
        <f t="shared" si="270"/>
        <v>1.0827234323784869E-147</v>
      </c>
    </row>
    <row r="4553" spans="4:6" x14ac:dyDescent="0.25">
      <c r="D4553">
        <f t="shared" si="268"/>
        <v>4550</v>
      </c>
      <c r="E4553" s="187">
        <f t="shared" si="269"/>
        <v>120000</v>
      </c>
      <c r="F4553" s="187">
        <f t="shared" si="270"/>
        <v>1.0025216966467468E-147</v>
      </c>
    </row>
    <row r="4554" spans="4:6" x14ac:dyDescent="0.25">
      <c r="D4554">
        <f t="shared" si="268"/>
        <v>4551</v>
      </c>
      <c r="E4554" s="187">
        <f t="shared" si="269"/>
        <v>120000</v>
      </c>
      <c r="F4554" s="187">
        <f t="shared" si="270"/>
        <v>9.282608302284693E-148</v>
      </c>
    </row>
    <row r="4555" spans="4:6" x14ac:dyDescent="0.25">
      <c r="D4555">
        <f t="shared" si="268"/>
        <v>4552</v>
      </c>
      <c r="E4555" s="187">
        <f t="shared" si="269"/>
        <v>120000</v>
      </c>
      <c r="F4555" s="187">
        <f t="shared" si="270"/>
        <v>8.5950076873006422E-148</v>
      </c>
    </row>
    <row r="4556" spans="4:6" x14ac:dyDescent="0.25">
      <c r="D4556">
        <f t="shared" si="268"/>
        <v>4553</v>
      </c>
      <c r="E4556" s="187">
        <f t="shared" si="269"/>
        <v>120000</v>
      </c>
      <c r="F4556" s="187">
        <f t="shared" si="270"/>
        <v>7.958340451204297E-148</v>
      </c>
    </row>
    <row r="4557" spans="4:6" x14ac:dyDescent="0.25">
      <c r="D4557">
        <f t="shared" si="268"/>
        <v>4554</v>
      </c>
      <c r="E4557" s="187">
        <f t="shared" si="269"/>
        <v>120000</v>
      </c>
      <c r="F4557" s="187">
        <f t="shared" si="270"/>
        <v>7.3688337511150894E-148</v>
      </c>
    </row>
    <row r="4558" spans="4:6" x14ac:dyDescent="0.25">
      <c r="D4558">
        <f t="shared" si="268"/>
        <v>4555</v>
      </c>
      <c r="E4558" s="187">
        <f t="shared" si="269"/>
        <v>120000</v>
      </c>
      <c r="F4558" s="187">
        <f t="shared" si="270"/>
        <v>6.8229942139954528E-148</v>
      </c>
    </row>
    <row r="4559" spans="4:6" x14ac:dyDescent="0.25">
      <c r="D4559">
        <f>+D4558+1</f>
        <v>4556</v>
      </c>
      <c r="E4559" s="187">
        <f t="shared" si="269"/>
        <v>120000</v>
      </c>
      <c r="F4559" s="187">
        <f t="shared" si="270"/>
        <v>6.3175872351809762E-148</v>
      </c>
    </row>
    <row r="4560" spans="4:6" x14ac:dyDescent="0.25">
      <c r="D4560">
        <f t="shared" si="268"/>
        <v>4557</v>
      </c>
      <c r="E4560" s="187">
        <f t="shared" si="269"/>
        <v>120000</v>
      </c>
      <c r="F4560" s="187">
        <f t="shared" si="270"/>
        <v>5.849617810352756E-148</v>
      </c>
    </row>
    <row r="4561" spans="4:6" x14ac:dyDescent="0.25">
      <c r="D4561">
        <f t="shared" si="268"/>
        <v>4558</v>
      </c>
      <c r="E4561" s="187">
        <f t="shared" si="269"/>
        <v>120000</v>
      </c>
      <c r="F4561" s="187">
        <f t="shared" si="270"/>
        <v>5.4163127873636616E-148</v>
      </c>
    </row>
    <row r="4562" spans="4:6" x14ac:dyDescent="0.25">
      <c r="D4562">
        <f t="shared" si="268"/>
        <v>4559</v>
      </c>
      <c r="E4562" s="187">
        <f t="shared" si="269"/>
        <v>120000</v>
      </c>
      <c r="F4562" s="187">
        <f t="shared" si="270"/>
        <v>5.0151044327441304E-148</v>
      </c>
    </row>
    <row r="4563" spans="4:6" x14ac:dyDescent="0.25">
      <c r="D4563">
        <f t="shared" si="268"/>
        <v>4560</v>
      </c>
      <c r="E4563" s="187">
        <f t="shared" si="269"/>
        <v>120000</v>
      </c>
      <c r="F4563" s="187">
        <f t="shared" si="270"/>
        <v>4.6436152155038247E-148</v>
      </c>
    </row>
    <row r="4564" spans="4:6" x14ac:dyDescent="0.25">
      <c r="D4564">
        <f t="shared" si="268"/>
        <v>4561</v>
      </c>
      <c r="E4564" s="187">
        <f t="shared" si="269"/>
        <v>120000</v>
      </c>
      <c r="F4564" s="187">
        <f t="shared" si="270"/>
        <v>4.2996437180590969E-148</v>
      </c>
    </row>
    <row r="4565" spans="4:6" x14ac:dyDescent="0.25">
      <c r="D4565">
        <f t="shared" si="268"/>
        <v>4562</v>
      </c>
      <c r="E4565" s="187">
        <f t="shared" si="269"/>
        <v>120000</v>
      </c>
      <c r="F4565" s="187">
        <f t="shared" si="270"/>
        <v>3.981151590795459E-148</v>
      </c>
    </row>
    <row r="4566" spans="4:6" x14ac:dyDescent="0.25">
      <c r="D4566">
        <f t="shared" si="268"/>
        <v>4563</v>
      </c>
      <c r="E4566" s="187">
        <f t="shared" si="269"/>
        <v>120000</v>
      </c>
      <c r="F4566" s="187">
        <f t="shared" si="270"/>
        <v>3.6862514729587583E-148</v>
      </c>
    </row>
    <row r="4567" spans="4:6" x14ac:dyDescent="0.25">
      <c r="D4567">
        <f t="shared" si="268"/>
        <v>4564</v>
      </c>
      <c r="E4567" s="187">
        <f t="shared" si="269"/>
        <v>120000</v>
      </c>
      <c r="F4567" s="187">
        <f t="shared" si="270"/>
        <v>3.4131958082951465E-148</v>
      </c>
    </row>
    <row r="4568" spans="4:6" x14ac:dyDescent="0.25">
      <c r="D4568">
        <f t="shared" si="268"/>
        <v>4565</v>
      </c>
      <c r="E4568" s="187">
        <f t="shared" si="269"/>
        <v>120000</v>
      </c>
      <c r="F4568" s="187">
        <f t="shared" si="270"/>
        <v>3.1603664891621727E-148</v>
      </c>
    </row>
    <row r="4569" spans="4:6" x14ac:dyDescent="0.25">
      <c r="D4569">
        <f t="shared" si="268"/>
        <v>4566</v>
      </c>
      <c r="E4569" s="187">
        <f t="shared" si="269"/>
        <v>120000</v>
      </c>
      <c r="F4569" s="187">
        <f t="shared" si="270"/>
        <v>2.9262652677427522E-148</v>
      </c>
    </row>
    <row r="4570" spans="4:6" x14ac:dyDescent="0.25">
      <c r="D4570">
        <f t="shared" si="268"/>
        <v>4567</v>
      </c>
      <c r="E4570" s="187">
        <f t="shared" si="269"/>
        <v>120000</v>
      </c>
      <c r="F4570" s="187">
        <f t="shared" si="270"/>
        <v>2.7095048775395856E-148</v>
      </c>
    </row>
    <row r="4571" spans="4:6" x14ac:dyDescent="0.25">
      <c r="D4571">
        <f t="shared" si="268"/>
        <v>4568</v>
      </c>
      <c r="E4571" s="187">
        <f t="shared" si="269"/>
        <v>120000</v>
      </c>
      <c r="F4571" s="187">
        <f t="shared" si="270"/>
        <v>2.5088008125366531E-148</v>
      </c>
    </row>
    <row r="4572" spans="4:6" x14ac:dyDescent="0.25">
      <c r="D4572">
        <f t="shared" si="268"/>
        <v>4569</v>
      </c>
      <c r="E4572" s="187">
        <f t="shared" si="269"/>
        <v>120000</v>
      </c>
      <c r="F4572" s="187">
        <f t="shared" si="270"/>
        <v>2.3229637153117157E-148</v>
      </c>
    </row>
    <row r="4573" spans="4:6" x14ac:dyDescent="0.25">
      <c r="D4573">
        <f t="shared" si="268"/>
        <v>4570</v>
      </c>
      <c r="E4573" s="187">
        <f t="shared" si="269"/>
        <v>120000</v>
      </c>
      <c r="F4573" s="187">
        <f t="shared" si="270"/>
        <v>2.1508923289923295E-148</v>
      </c>
    </row>
    <row r="4574" spans="4:6" x14ac:dyDescent="0.25">
      <c r="D4574">
        <f t="shared" si="268"/>
        <v>4571</v>
      </c>
      <c r="E4574" s="187">
        <f t="shared" si="269"/>
        <v>120000</v>
      </c>
      <c r="F4574" s="187">
        <f t="shared" si="270"/>
        <v>1.9915669712891936E-148</v>
      </c>
    </row>
    <row r="4575" spans="4:6" x14ac:dyDescent="0.25">
      <c r="D4575">
        <f t="shared" si="268"/>
        <v>4572</v>
      </c>
      <c r="E4575" s="187">
        <f t="shared" si="269"/>
        <v>120000</v>
      </c>
      <c r="F4575" s="187">
        <f t="shared" si="270"/>
        <v>1.8440434919344387E-148</v>
      </c>
    </row>
    <row r="4576" spans="4:6" x14ac:dyDescent="0.25">
      <c r="D4576">
        <f t="shared" si="268"/>
        <v>4573</v>
      </c>
      <c r="E4576" s="187">
        <f t="shared" si="269"/>
        <v>120000</v>
      </c>
      <c r="F4576" s="187">
        <f t="shared" si="270"/>
        <v>1.7074476777170727E-148</v>
      </c>
    </row>
    <row r="4577" spans="4:6" x14ac:dyDescent="0.25">
      <c r="D4577">
        <f>+D4576+1</f>
        <v>4574</v>
      </c>
      <c r="E4577" s="187">
        <f t="shared" si="269"/>
        <v>120000</v>
      </c>
      <c r="F4577" s="187">
        <f t="shared" si="270"/>
        <v>1.5809700719602525E-148</v>
      </c>
    </row>
    <row r="4578" spans="4:6" x14ac:dyDescent="0.25">
      <c r="D4578">
        <f t="shared" si="268"/>
        <v>4575</v>
      </c>
      <c r="E4578" s="187">
        <f t="shared" si="269"/>
        <v>120000</v>
      </c>
      <c r="F4578" s="187">
        <f t="shared" si="270"/>
        <v>1.4638611777409742E-148</v>
      </c>
    </row>
    <row r="4579" spans="4:6" x14ac:dyDescent="0.25">
      <c r="D4579">
        <f t="shared" si="268"/>
        <v>4576</v>
      </c>
      <c r="E4579" s="187">
        <f t="shared" si="269"/>
        <v>120000</v>
      </c>
      <c r="F4579" s="187">
        <f t="shared" si="270"/>
        <v>1.3554270164268281E-148</v>
      </c>
    </row>
    <row r="4580" spans="4:6" x14ac:dyDescent="0.25">
      <c r="D4580">
        <f t="shared" si="268"/>
        <v>4577</v>
      </c>
      <c r="E4580" s="187">
        <f t="shared" si="269"/>
        <v>120000</v>
      </c>
      <c r="F4580" s="187">
        <f t="shared" si="270"/>
        <v>1.2550250152100259E-148</v>
      </c>
    </row>
    <row r="4581" spans="4:6" x14ac:dyDescent="0.25">
      <c r="D4581">
        <f t="shared" si="268"/>
        <v>4578</v>
      </c>
      <c r="E4581" s="187">
        <f t="shared" si="269"/>
        <v>120000</v>
      </c>
      <c r="F4581" s="187">
        <f t="shared" si="270"/>
        <v>1.1620601992685426E-148</v>
      </c>
    </row>
    <row r="4582" spans="4:6" x14ac:dyDescent="0.25">
      <c r="D4582">
        <f t="shared" si="268"/>
        <v>4579</v>
      </c>
      <c r="E4582" s="187">
        <f t="shared" si="269"/>
        <v>120000</v>
      </c>
      <c r="F4582" s="187">
        <f t="shared" si="270"/>
        <v>1.0759816659893907E-148</v>
      </c>
    </row>
    <row r="4583" spans="4:6" x14ac:dyDescent="0.25">
      <c r="D4583">
        <f t="shared" si="268"/>
        <v>4580</v>
      </c>
      <c r="E4583" s="187">
        <f t="shared" si="269"/>
        <v>120000</v>
      </c>
      <c r="F4583" s="187">
        <f t="shared" si="270"/>
        <v>9.9627932036054715E-149</v>
      </c>
    </row>
    <row r="4584" spans="4:6" x14ac:dyDescent="0.25">
      <c r="D4584">
        <f t="shared" si="268"/>
        <v>4581</v>
      </c>
      <c r="E4584" s="187">
        <f t="shared" si="269"/>
        <v>120000</v>
      </c>
      <c r="F4584" s="187">
        <f t="shared" si="270"/>
        <v>9.2248085218569174E-149</v>
      </c>
    </row>
    <row r="4585" spans="4:6" x14ac:dyDescent="0.25">
      <c r="D4585">
        <f t="shared" si="268"/>
        <v>4582</v>
      </c>
      <c r="E4585" s="187">
        <f t="shared" si="269"/>
        <v>120000</v>
      </c>
      <c r="F4585" s="187">
        <f t="shared" si="270"/>
        <v>8.5414893720897375E-149</v>
      </c>
    </row>
    <row r="4586" spans="4:6" x14ac:dyDescent="0.25">
      <c r="D4586">
        <f t="shared" si="268"/>
        <v>4583</v>
      </c>
      <c r="E4586" s="187">
        <f t="shared" si="269"/>
        <v>120000</v>
      </c>
      <c r="F4586" s="187">
        <f t="shared" si="270"/>
        <v>7.9087864556386468E-149</v>
      </c>
    </row>
    <row r="4587" spans="4:6" x14ac:dyDescent="0.25">
      <c r="D4587">
        <f t="shared" si="268"/>
        <v>4584</v>
      </c>
      <c r="E4587" s="187">
        <f t="shared" si="269"/>
        <v>120000</v>
      </c>
      <c r="F4587" s="187">
        <f t="shared" si="270"/>
        <v>7.3229504218876355E-149</v>
      </c>
    </row>
    <row r="4588" spans="4:6" x14ac:dyDescent="0.25">
      <c r="D4588">
        <f t="shared" si="268"/>
        <v>4585</v>
      </c>
      <c r="E4588" s="187">
        <f t="shared" si="269"/>
        <v>120000</v>
      </c>
      <c r="F4588" s="187">
        <f t="shared" si="270"/>
        <v>6.7805096498959569E-149</v>
      </c>
    </row>
    <row r="4589" spans="4:6" x14ac:dyDescent="0.25">
      <c r="D4589">
        <f t="shared" si="268"/>
        <v>4586</v>
      </c>
      <c r="E4589" s="187">
        <f t="shared" si="269"/>
        <v>120000</v>
      </c>
      <c r="F4589" s="187">
        <f t="shared" si="270"/>
        <v>6.2782496758295901E-149</v>
      </c>
    </row>
    <row r="4590" spans="4:6" x14ac:dyDescent="0.25">
      <c r="D4590">
        <f t="shared" si="268"/>
        <v>4587</v>
      </c>
      <c r="E4590" s="187">
        <f t="shared" si="269"/>
        <v>120000</v>
      </c>
      <c r="F4590" s="187">
        <f t="shared" si="270"/>
        <v>5.8131941442866594E-149</v>
      </c>
    </row>
    <row r="4591" spans="4:6" x14ac:dyDescent="0.25">
      <c r="D4591">
        <f t="shared" si="268"/>
        <v>4588</v>
      </c>
      <c r="E4591" s="187">
        <f t="shared" si="269"/>
        <v>120000</v>
      </c>
      <c r="F4591" s="187">
        <f t="shared" si="270"/>
        <v>5.3825871706357945E-149</v>
      </c>
    </row>
    <row r="4592" spans="4:6" x14ac:dyDescent="0.25">
      <c r="D4592">
        <f t="shared" si="268"/>
        <v>4589</v>
      </c>
      <c r="E4592" s="187">
        <f t="shared" si="269"/>
        <v>120000</v>
      </c>
      <c r="F4592" s="187">
        <f t="shared" si="270"/>
        <v>4.9838770098479571E-149</v>
      </c>
    </row>
    <row r="4593" spans="4:6" x14ac:dyDescent="0.25">
      <c r="D4593">
        <f t="shared" si="268"/>
        <v>4590</v>
      </c>
      <c r="E4593" s="187">
        <f t="shared" si="269"/>
        <v>120000</v>
      </c>
      <c r="F4593" s="187">
        <f t="shared" si="270"/>
        <v>4.6147009350444049E-149</v>
      </c>
    </row>
    <row r="4594" spans="4:6" x14ac:dyDescent="0.25">
      <c r="D4594">
        <f t="shared" si="268"/>
        <v>4591</v>
      </c>
      <c r="E4594" s="187">
        <f t="shared" si="269"/>
        <v>120000</v>
      </c>
      <c r="F4594" s="187">
        <f t="shared" si="270"/>
        <v>4.2728712361522261E-149</v>
      </c>
    </row>
    <row r="4595" spans="4:6" x14ac:dyDescent="0.25">
      <c r="D4595">
        <f>+D4594+1</f>
        <v>4592</v>
      </c>
      <c r="E4595" s="187">
        <f t="shared" si="269"/>
        <v>120000</v>
      </c>
      <c r="F4595" s="187">
        <f t="shared" si="270"/>
        <v>3.956362255696505E-149</v>
      </c>
    </row>
    <row r="4596" spans="4:6" x14ac:dyDescent="0.25">
      <c r="D4596">
        <f t="shared" si="268"/>
        <v>4593</v>
      </c>
      <c r="E4596" s="187">
        <f t="shared" si="269"/>
        <v>120000</v>
      </c>
      <c r="F4596" s="187">
        <f t="shared" si="270"/>
        <v>3.6632983849041716E-149</v>
      </c>
    </row>
    <row r="4597" spans="4:6" x14ac:dyDescent="0.25">
      <c r="D4597">
        <f t="shared" si="268"/>
        <v>4594</v>
      </c>
      <c r="E4597" s="187">
        <f t="shared" si="269"/>
        <v>120000</v>
      </c>
      <c r="F4597" s="187">
        <f t="shared" si="270"/>
        <v>3.3919429489853435E-149</v>
      </c>
    </row>
    <row r="4598" spans="4:6" x14ac:dyDescent="0.25">
      <c r="D4598">
        <f t="shared" si="268"/>
        <v>4595</v>
      </c>
      <c r="E4598" s="187">
        <f t="shared" si="269"/>
        <v>120000</v>
      </c>
      <c r="F4598" s="187">
        <f t="shared" si="270"/>
        <v>3.1406879157271698E-149</v>
      </c>
    </row>
    <row r="4599" spans="4:6" x14ac:dyDescent="0.25">
      <c r="D4599">
        <f t="shared" si="268"/>
        <v>4596</v>
      </c>
      <c r="E4599" s="187">
        <f t="shared" si="269"/>
        <v>120000</v>
      </c>
      <c r="F4599" s="187">
        <f t="shared" si="270"/>
        <v>2.9080443664140465E-149</v>
      </c>
    </row>
    <row r="4600" spans="4:6" x14ac:dyDescent="0.25">
      <c r="D4600">
        <f t="shared" si="268"/>
        <v>4597</v>
      </c>
      <c r="E4600" s="187">
        <f t="shared" si="269"/>
        <v>120000</v>
      </c>
      <c r="F4600" s="187">
        <f t="shared" si="270"/>
        <v>2.6926336726055981E-149</v>
      </c>
    </row>
    <row r="4601" spans="4:6" x14ac:dyDescent="0.25">
      <c r="D4601">
        <f t="shared" si="268"/>
        <v>4598</v>
      </c>
      <c r="E4601" s="187">
        <f t="shared" si="269"/>
        <v>120000</v>
      </c>
      <c r="F4601" s="187">
        <f t="shared" si="270"/>
        <v>2.4931793264866652E-149</v>
      </c>
    </row>
    <row r="4602" spans="4:6" x14ac:dyDescent="0.25">
      <c r="D4602">
        <f t="shared" si="268"/>
        <v>4599</v>
      </c>
      <c r="E4602" s="187">
        <f t="shared" si="269"/>
        <v>120000</v>
      </c>
      <c r="F4602" s="187">
        <f t="shared" si="270"/>
        <v>2.3084993763765416E-149</v>
      </c>
    </row>
    <row r="4603" spans="4:6" x14ac:dyDescent="0.25">
      <c r="D4603">
        <f t="shared" si="268"/>
        <v>4600</v>
      </c>
      <c r="E4603" s="187">
        <f t="shared" si="269"/>
        <v>120000</v>
      </c>
      <c r="F4603" s="187">
        <f t="shared" si="270"/>
        <v>2.1374994225708716E-149</v>
      </c>
    </row>
    <row r="4604" spans="4:6" x14ac:dyDescent="0.25">
      <c r="D4604">
        <f t="shared" si="268"/>
        <v>4601</v>
      </c>
      <c r="E4604" s="187">
        <f t="shared" si="269"/>
        <v>120000</v>
      </c>
      <c r="F4604" s="187">
        <f t="shared" si="270"/>
        <v>1.9791661320100661E-149</v>
      </c>
    </row>
    <row r="4605" spans="4:6" x14ac:dyDescent="0.25">
      <c r="D4605">
        <f t="shared" si="268"/>
        <v>4602</v>
      </c>
      <c r="E4605" s="187">
        <f t="shared" si="269"/>
        <v>120000</v>
      </c>
      <c r="F4605" s="187">
        <f t="shared" si="270"/>
        <v>1.832561233342654E-149</v>
      </c>
    </row>
    <row r="4606" spans="4:6" x14ac:dyDescent="0.25">
      <c r="D4606">
        <f t="shared" ref="D4606:D4612" si="271">+D4605+1</f>
        <v>4603</v>
      </c>
      <c r="E4606" s="187">
        <f t="shared" si="269"/>
        <v>120000</v>
      </c>
      <c r="F4606" s="187">
        <f t="shared" si="270"/>
        <v>1.6968159567987538E-149</v>
      </c>
    </row>
    <row r="4607" spans="4:6" x14ac:dyDescent="0.25">
      <c r="D4607">
        <f t="shared" si="271"/>
        <v>4604</v>
      </c>
      <c r="E4607" s="187">
        <f t="shared" si="269"/>
        <v>120000</v>
      </c>
      <c r="F4607" s="187">
        <f t="shared" si="270"/>
        <v>1.5711258859247716E-149</v>
      </c>
    </row>
    <row r="4608" spans="4:6" x14ac:dyDescent="0.25">
      <c r="D4608">
        <f t="shared" si="271"/>
        <v>4605</v>
      </c>
      <c r="E4608" s="187">
        <f t="shared" si="269"/>
        <v>120000</v>
      </c>
      <c r="F4608" s="187">
        <f t="shared" si="270"/>
        <v>1.4547461906710848E-149</v>
      </c>
    </row>
    <row r="4609" spans="4:6" x14ac:dyDescent="0.25">
      <c r="D4609">
        <f t="shared" si="271"/>
        <v>4606</v>
      </c>
      <c r="E4609" s="187">
        <f t="shared" si="269"/>
        <v>120000</v>
      </c>
      <c r="F4609" s="187">
        <f t="shared" si="270"/>
        <v>1.3469872135843378E-149</v>
      </c>
    </row>
    <row r="4610" spans="4:6" x14ac:dyDescent="0.25">
      <c r="D4610">
        <f t="shared" si="271"/>
        <v>4607</v>
      </c>
      <c r="E4610" s="187">
        <f t="shared" si="269"/>
        <v>120000</v>
      </c>
      <c r="F4610" s="187">
        <f t="shared" si="270"/>
        <v>1.2472103829484604E-149</v>
      </c>
    </row>
    <row r="4611" spans="4:6" x14ac:dyDescent="0.25">
      <c r="D4611">
        <f t="shared" si="271"/>
        <v>4608</v>
      </c>
      <c r="E4611" s="187">
        <f t="shared" si="269"/>
        <v>120000</v>
      </c>
      <c r="F4611" s="187">
        <f t="shared" si="270"/>
        <v>1.1548244286559819E-149</v>
      </c>
    </row>
    <row r="4612" spans="4:6" x14ac:dyDescent="0.25">
      <c r="D4612">
        <f t="shared" si="271"/>
        <v>4609</v>
      </c>
      <c r="E4612" s="187">
        <f t="shared" si="269"/>
        <v>120000</v>
      </c>
      <c r="F4612" s="187">
        <f t="shared" si="270"/>
        <v>1.0692818783851684E-149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B2AE-8C58-43CC-9E20-03972ED42D4F}">
  <sheetPr>
    <tabColor theme="1"/>
  </sheetPr>
  <dimension ref="A1:J21"/>
  <sheetViews>
    <sheetView zoomScale="124" zoomScaleNormal="124" workbookViewId="0">
      <selection activeCell="B20" sqref="A20:XFD21"/>
    </sheetView>
  </sheetViews>
  <sheetFormatPr baseColWidth="10" defaultRowHeight="14.25" x14ac:dyDescent="0.2"/>
  <cols>
    <col min="1" max="8" width="11.42578125" style="2"/>
    <col min="9" max="9" width="13.28515625" style="2" customWidth="1"/>
    <col min="10" max="16384" width="11.42578125" style="2"/>
  </cols>
  <sheetData>
    <row r="1" spans="1:10" s="1" customFormat="1" ht="25.5" x14ac:dyDescent="0.35">
      <c r="A1" s="1" t="s">
        <v>18</v>
      </c>
      <c r="J1" s="5">
        <v>1</v>
      </c>
    </row>
    <row r="2" spans="1:10" s="3" customFormat="1" ht="19.5" x14ac:dyDescent="0.25">
      <c r="A2" s="3" t="s">
        <v>19</v>
      </c>
    </row>
    <row r="3" spans="1:10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</row>
    <row r="8" spans="1:10" x14ac:dyDescent="0.2">
      <c r="A8" s="4" t="s">
        <v>2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2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">
      <c r="A11" s="4" t="s">
        <v>6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s="3" customFormat="1" ht="19.5" x14ac:dyDescent="0.25">
      <c r="A13" s="3" t="s">
        <v>8</v>
      </c>
    </row>
    <row r="14" spans="1:10" x14ac:dyDescent="0.2">
      <c r="A14" s="4" t="s">
        <v>12</v>
      </c>
      <c r="B14" s="4" t="s">
        <v>9</v>
      </c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 t="s">
        <v>10</v>
      </c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 t="s">
        <v>11</v>
      </c>
      <c r="B17" s="4" t="s">
        <v>16</v>
      </c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 t="s">
        <v>17</v>
      </c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 t="s">
        <v>15</v>
      </c>
      <c r="B20" s="4" t="s">
        <v>13</v>
      </c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 t="s">
        <v>14</v>
      </c>
      <c r="C21" s="4"/>
      <c r="D21" s="4"/>
      <c r="E21" s="4"/>
      <c r="F21" s="4"/>
      <c r="G21" s="4"/>
      <c r="H21" s="4"/>
      <c r="I21" s="4"/>
      <c r="J21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4AAF-C099-496F-9C83-12B9D1474FBE}">
  <sheetPr>
    <tabColor theme="1"/>
  </sheetPr>
  <dimension ref="A1:J44"/>
  <sheetViews>
    <sheetView topLeftCell="A9" zoomScale="154" zoomScaleNormal="154" workbookViewId="0">
      <selection activeCell="E19" sqref="E19"/>
    </sheetView>
  </sheetViews>
  <sheetFormatPr baseColWidth="10" defaultRowHeight="14.25" x14ac:dyDescent="0.2"/>
  <cols>
    <col min="1" max="8" width="11.42578125" style="2"/>
    <col min="9" max="9" width="12.28515625" style="2" customWidth="1"/>
    <col min="10" max="16384" width="11.42578125" style="2"/>
  </cols>
  <sheetData>
    <row r="1" spans="1:10" s="1" customFormat="1" ht="25.5" x14ac:dyDescent="0.35">
      <c r="A1" s="1" t="s">
        <v>18</v>
      </c>
      <c r="J1" s="5">
        <v>2</v>
      </c>
    </row>
    <row r="2" spans="1:10" s="3" customFormat="1" ht="19.5" x14ac:dyDescent="0.25">
      <c r="A2" s="3" t="s">
        <v>20</v>
      </c>
    </row>
    <row r="3" spans="1:10" x14ac:dyDescent="0.2">
      <c r="A3" s="4" t="s">
        <v>37</v>
      </c>
      <c r="B3" s="4"/>
      <c r="C3" s="4"/>
      <c r="D3" s="4"/>
      <c r="E3" s="9" t="s">
        <v>41</v>
      </c>
      <c r="F3" s="4"/>
      <c r="G3" s="4"/>
      <c r="H3" s="4"/>
      <c r="I3" s="4"/>
      <c r="J3" s="4"/>
    </row>
    <row r="4" spans="1:10" x14ac:dyDescent="0.2">
      <c r="A4" s="4"/>
      <c r="B4" s="4" t="s">
        <v>38</v>
      </c>
      <c r="C4" s="4"/>
      <c r="D4" s="4"/>
      <c r="E4" s="4">
        <v>100</v>
      </c>
      <c r="F4" s="4"/>
      <c r="G4" s="4"/>
      <c r="H4" s="4"/>
      <c r="I4" s="4"/>
      <c r="J4" s="4"/>
    </row>
    <row r="5" spans="1:10" x14ac:dyDescent="0.2">
      <c r="A5" s="4"/>
      <c r="B5" s="4" t="s">
        <v>39</v>
      </c>
      <c r="C5" s="4"/>
      <c r="D5" s="4"/>
      <c r="E5" s="4">
        <v>80</v>
      </c>
      <c r="F5" s="4"/>
      <c r="G5" s="4"/>
      <c r="H5" s="4"/>
      <c r="I5" s="4"/>
      <c r="J5" s="4"/>
    </row>
    <row r="6" spans="1:10" x14ac:dyDescent="0.2">
      <c r="A6" s="4"/>
      <c r="B6" s="13" t="s">
        <v>40</v>
      </c>
      <c r="C6" s="13"/>
      <c r="D6" s="13"/>
      <c r="E6" s="13">
        <f>(E4+E5)/2</f>
        <v>90</v>
      </c>
      <c r="F6" s="10"/>
      <c r="G6" s="4"/>
      <c r="H6" s="4"/>
      <c r="I6" s="4"/>
      <c r="J6" s="4"/>
    </row>
    <row r="7" spans="1:10" x14ac:dyDescent="0.2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">
      <c r="A8" s="4" t="s">
        <v>42</v>
      </c>
      <c r="B8" s="4"/>
      <c r="C8" s="4"/>
      <c r="D8" s="4"/>
      <c r="E8" s="9" t="s">
        <v>41</v>
      </c>
      <c r="F8" s="9" t="s">
        <v>43</v>
      </c>
      <c r="G8" s="4"/>
      <c r="H8" s="4"/>
      <c r="I8" s="4"/>
      <c r="J8" s="4"/>
    </row>
    <row r="9" spans="1:10" x14ac:dyDescent="0.2">
      <c r="A9" s="4"/>
      <c r="B9" s="4" t="s">
        <v>38</v>
      </c>
      <c r="C9" s="4"/>
      <c r="D9" s="4"/>
      <c r="E9" s="4">
        <v>100</v>
      </c>
      <c r="F9" s="12">
        <v>0.6</v>
      </c>
      <c r="G9" s="4">
        <f>+E9*F9</f>
        <v>60</v>
      </c>
      <c r="H9" s="4"/>
      <c r="I9" s="4"/>
      <c r="J9" s="4"/>
    </row>
    <row r="10" spans="1:10" x14ac:dyDescent="0.2">
      <c r="A10" s="4"/>
      <c r="B10" s="4" t="s">
        <v>39</v>
      </c>
      <c r="C10" s="4"/>
      <c r="D10" s="4"/>
      <c r="E10" s="4">
        <v>80</v>
      </c>
      <c r="F10" s="12">
        <v>0.4</v>
      </c>
      <c r="G10" s="4">
        <f>+E10*F10</f>
        <v>32</v>
      </c>
      <c r="H10" s="4"/>
      <c r="I10" s="4"/>
      <c r="J10" s="4"/>
    </row>
    <row r="11" spans="1:10" x14ac:dyDescent="0.2">
      <c r="A11" s="4"/>
      <c r="B11" s="13" t="s">
        <v>44</v>
      </c>
      <c r="C11" s="13"/>
      <c r="D11" s="13"/>
      <c r="E11" s="13">
        <f>(E9*F9+E10*F10)/(F9+F10)</f>
        <v>92</v>
      </c>
      <c r="F11" s="10"/>
      <c r="G11" s="13">
        <f>+G9+G10</f>
        <v>92</v>
      </c>
      <c r="H11" s="4"/>
      <c r="I11" s="4"/>
      <c r="J11" s="4"/>
    </row>
    <row r="12" spans="1:10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">
      <c r="A13" s="4" t="s">
        <v>45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9" t="s">
        <v>46</v>
      </c>
      <c r="E14" s="9" t="s">
        <v>49</v>
      </c>
      <c r="F14" s="4"/>
      <c r="G14" s="4"/>
      <c r="H14" s="4"/>
      <c r="I14" s="4"/>
      <c r="J14" s="4"/>
    </row>
    <row r="15" spans="1:10" x14ac:dyDescent="0.2">
      <c r="A15" s="4"/>
      <c r="B15" s="4" t="s">
        <v>47</v>
      </c>
      <c r="C15" s="4"/>
      <c r="D15" s="14">
        <v>1000000</v>
      </c>
      <c r="E15" s="15">
        <v>0.08</v>
      </c>
      <c r="F15" s="4"/>
      <c r="G15" s="4"/>
      <c r="H15" s="4"/>
      <c r="I15" s="4"/>
      <c r="J15" s="4"/>
    </row>
    <row r="16" spans="1:10" x14ac:dyDescent="0.2">
      <c r="A16" s="4"/>
      <c r="B16" s="4" t="s">
        <v>48</v>
      </c>
      <c r="C16" s="4"/>
      <c r="D16" s="14">
        <v>1200000</v>
      </c>
      <c r="E16" s="15">
        <v>0.06</v>
      </c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174">
        <f>+D15+D16</f>
        <v>2200000</v>
      </c>
      <c r="E17" s="4"/>
      <c r="F17" s="4"/>
      <c r="G17" s="4"/>
      <c r="H17" s="4"/>
      <c r="I17" s="4"/>
      <c r="J17" s="4"/>
    </row>
    <row r="18" spans="1:10" x14ac:dyDescent="0.2">
      <c r="A18" s="4"/>
      <c r="B18" s="34" t="s">
        <v>50</v>
      </c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16" t="s">
        <v>51</v>
      </c>
      <c r="E19" s="175">
        <f>(D15*E15+D16*E16)/(D15+D16)</f>
        <v>6.9090909090909092E-2</v>
      </c>
      <c r="F19" s="10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9" t="s">
        <v>46</v>
      </c>
      <c r="E21" s="9" t="s">
        <v>49</v>
      </c>
      <c r="F21" s="4" t="s">
        <v>52</v>
      </c>
      <c r="G21" s="4"/>
      <c r="H21" s="4"/>
      <c r="I21" s="4"/>
      <c r="J21" s="4"/>
    </row>
    <row r="22" spans="1:10" x14ac:dyDescent="0.2">
      <c r="A22" s="4"/>
      <c r="B22" s="4" t="s">
        <v>47</v>
      </c>
      <c r="C22" s="4"/>
      <c r="D22" s="14">
        <v>1000000</v>
      </c>
      <c r="E22" s="15">
        <v>0.08</v>
      </c>
      <c r="F22" s="4" t="s">
        <v>53</v>
      </c>
      <c r="G22" s="4"/>
      <c r="H22" s="14">
        <f>D22*(1+E22)^1-D22</f>
        <v>80000</v>
      </c>
      <c r="I22" s="4"/>
      <c r="J22" s="4"/>
    </row>
    <row r="23" spans="1:10" x14ac:dyDescent="0.2">
      <c r="A23" s="4"/>
      <c r="B23" s="4" t="s">
        <v>48</v>
      </c>
      <c r="C23" s="4"/>
      <c r="D23" s="14">
        <v>1200000</v>
      </c>
      <c r="E23" s="15">
        <v>0.06</v>
      </c>
      <c r="F23" s="4" t="s">
        <v>54</v>
      </c>
      <c r="G23" s="4"/>
      <c r="H23" s="14">
        <f>D23*(1+E23)^1-D23</f>
        <v>72000</v>
      </c>
      <c r="I23" s="4"/>
      <c r="J23" s="4"/>
    </row>
    <row r="24" spans="1:10" x14ac:dyDescent="0.2">
      <c r="A24" s="4"/>
      <c r="B24" s="4"/>
      <c r="C24" s="4"/>
      <c r="D24" s="14"/>
      <c r="E24" s="218">
        <f>(E22+E23)/2</f>
        <v>7.0000000000000007E-2</v>
      </c>
      <c r="F24" s="4"/>
      <c r="G24" s="4"/>
      <c r="H24" s="17">
        <f>+H22+H23</f>
        <v>152000</v>
      </c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9" t="s">
        <v>46</v>
      </c>
      <c r="E26" s="9" t="s">
        <v>49</v>
      </c>
      <c r="F26" s="4" t="s">
        <v>52</v>
      </c>
      <c r="G26" s="4"/>
      <c r="H26" s="4"/>
      <c r="I26" s="4"/>
      <c r="J26" s="4"/>
    </row>
    <row r="27" spans="1:10" x14ac:dyDescent="0.2">
      <c r="A27" s="4"/>
      <c r="B27" s="4" t="s">
        <v>55</v>
      </c>
      <c r="C27" s="4"/>
      <c r="D27" s="14">
        <f>+D22+D23</f>
        <v>2200000</v>
      </c>
      <c r="E27" s="175">
        <f>+H27/D27</f>
        <v>6.9090909090909092E-2</v>
      </c>
      <c r="F27" s="4" t="s">
        <v>56</v>
      </c>
      <c r="G27" s="4"/>
      <c r="H27" s="17">
        <f>+H24</f>
        <v>152000</v>
      </c>
      <c r="I27" s="4"/>
      <c r="J27" s="4"/>
    </row>
    <row r="28" spans="1:10" x14ac:dyDescent="0.2">
      <c r="A28" s="4"/>
      <c r="B28" s="4"/>
      <c r="C28" s="4"/>
      <c r="D28" s="16"/>
      <c r="E28" s="15"/>
      <c r="F28" s="10"/>
      <c r="G28" s="4"/>
      <c r="H28" s="4"/>
      <c r="I28" s="4"/>
      <c r="J28" s="4"/>
    </row>
    <row r="29" spans="1:10" x14ac:dyDescent="0.2">
      <c r="A29" s="4" t="s">
        <v>57</v>
      </c>
      <c r="B29" s="4"/>
      <c r="C29" s="4"/>
      <c r="D29" s="16"/>
      <c r="E29" s="15"/>
      <c r="F29" s="10"/>
      <c r="G29" s="4"/>
      <c r="H29" s="4"/>
      <c r="I29" s="4"/>
      <c r="J29" s="4"/>
    </row>
    <row r="30" spans="1:10" x14ac:dyDescent="0.2">
      <c r="A30" s="4"/>
      <c r="B30" s="4" t="s">
        <v>58</v>
      </c>
      <c r="C30" s="4"/>
      <c r="D30" s="16"/>
      <c r="E30" s="15"/>
      <c r="F30" s="10"/>
      <c r="G30" s="4"/>
      <c r="H30" s="4"/>
      <c r="I30" s="4"/>
      <c r="J30" s="4"/>
    </row>
    <row r="31" spans="1:10" x14ac:dyDescent="0.2">
      <c r="A31" s="4"/>
      <c r="B31" s="4"/>
      <c r="C31" s="9" t="s">
        <v>59</v>
      </c>
      <c r="D31" s="9" t="s">
        <v>60</v>
      </c>
      <c r="E31" s="15"/>
      <c r="F31" s="10"/>
      <c r="G31" s="4"/>
      <c r="H31" s="4"/>
      <c r="I31" s="4"/>
      <c r="J31" s="4"/>
    </row>
    <row r="32" spans="1:10" x14ac:dyDescent="0.2">
      <c r="A32" s="4"/>
      <c r="B32" s="4"/>
      <c r="C32" s="9" t="s">
        <v>61</v>
      </c>
      <c r="D32" s="9" t="s">
        <v>62</v>
      </c>
      <c r="E32" s="15"/>
      <c r="F32" s="10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369" t="s">
        <v>63</v>
      </c>
      <c r="B34" s="370"/>
      <c r="C34" s="370"/>
      <c r="D34" s="370"/>
      <c r="E34" s="371" t="s">
        <v>64</v>
      </c>
      <c r="F34" s="371"/>
      <c r="G34" s="371"/>
      <c r="H34" s="371"/>
      <c r="I34" s="4"/>
      <c r="J34" s="4"/>
    </row>
    <row r="35" spans="1:10" ht="14.25" customHeight="1" x14ac:dyDescent="0.2">
      <c r="A35" s="370"/>
      <c r="B35" s="370"/>
      <c r="C35" s="370"/>
      <c r="D35" s="370"/>
      <c r="E35" s="372" t="s">
        <v>65</v>
      </c>
      <c r="F35" s="372"/>
      <c r="G35" s="372"/>
      <c r="H35" s="372"/>
      <c r="I35" s="4"/>
      <c r="J35" s="4"/>
    </row>
    <row r="36" spans="1:10" ht="14.25" customHeight="1" x14ac:dyDescent="0.2">
      <c r="A36" s="9"/>
      <c r="B36" s="9"/>
      <c r="C36" s="9"/>
      <c r="D36" s="9"/>
      <c r="E36" s="9"/>
      <c r="F36" s="9"/>
      <c r="G36" s="9"/>
      <c r="H36" s="9"/>
      <c r="I36" s="4"/>
      <c r="J36" s="4"/>
    </row>
    <row r="37" spans="1:10" ht="14.25" customHeight="1" x14ac:dyDescent="0.2">
      <c r="A37" s="4" t="s">
        <v>66</v>
      </c>
      <c r="B37" s="9"/>
      <c r="C37" s="9"/>
      <c r="D37" s="9"/>
      <c r="E37" s="9"/>
      <c r="F37" s="9"/>
      <c r="G37" s="9"/>
      <c r="H37" s="9"/>
      <c r="I37" s="4"/>
      <c r="J37" s="4"/>
    </row>
    <row r="38" spans="1:10" ht="14.25" customHeight="1" x14ac:dyDescent="0.2">
      <c r="A38" s="4" t="s">
        <v>67</v>
      </c>
      <c r="B38" s="9"/>
      <c r="C38" s="9"/>
      <c r="D38" s="9"/>
      <c r="E38" s="9"/>
      <c r="F38" s="9"/>
      <c r="G38" s="9"/>
      <c r="H38" s="9"/>
      <c r="I38" s="4"/>
      <c r="J38" s="4"/>
    </row>
    <row r="39" spans="1:10" ht="14.25" customHeight="1" x14ac:dyDescent="0.2">
      <c r="A39" s="4"/>
      <c r="B39" s="65" t="s">
        <v>68</v>
      </c>
      <c r="C39" s="166"/>
      <c r="D39" s="166"/>
      <c r="E39" s="166"/>
      <c r="F39" s="166"/>
      <c r="G39" s="166"/>
      <c r="H39" s="166"/>
      <c r="I39" s="65"/>
      <c r="J39" s="4"/>
    </row>
    <row r="40" spans="1:10" ht="14.25" customHeight="1" x14ac:dyDescent="0.2">
      <c r="A40" s="4"/>
      <c r="B40" s="65" t="s">
        <v>70</v>
      </c>
      <c r="C40" s="166"/>
      <c r="D40" s="166"/>
      <c r="E40" s="166"/>
      <c r="F40" s="166"/>
      <c r="G40" s="166"/>
      <c r="H40" s="166"/>
      <c r="I40" s="65"/>
      <c r="J40" s="4"/>
    </row>
    <row r="41" spans="1:10" ht="14.25" customHeight="1" x14ac:dyDescent="0.2">
      <c r="A41" s="4"/>
      <c r="B41" s="65" t="s">
        <v>71</v>
      </c>
      <c r="C41" s="166"/>
      <c r="D41" s="166"/>
      <c r="E41" s="166"/>
      <c r="F41" s="166"/>
      <c r="G41" s="166"/>
      <c r="H41" s="166"/>
      <c r="I41" s="65"/>
      <c r="J41" s="4"/>
    </row>
    <row r="42" spans="1:10" ht="14.25" customHeight="1" x14ac:dyDescent="0.2">
      <c r="A42" s="9"/>
      <c r="B42" s="65" t="s">
        <v>687</v>
      </c>
      <c r="C42" s="166"/>
      <c r="D42" s="166"/>
      <c r="E42" s="166"/>
      <c r="F42" s="166"/>
      <c r="G42" s="166"/>
      <c r="H42" s="166"/>
      <c r="I42" s="65"/>
      <c r="J42" s="4"/>
    </row>
    <row r="43" spans="1:10" ht="14.25" customHeight="1" x14ac:dyDescent="0.2">
      <c r="A43" s="9"/>
      <c r="B43" s="65" t="s">
        <v>688</v>
      </c>
      <c r="C43" s="166"/>
      <c r="D43" s="166"/>
      <c r="E43" s="166"/>
      <c r="F43" s="166"/>
      <c r="G43" s="166"/>
      <c r="H43" s="166"/>
      <c r="I43" s="65"/>
      <c r="J43" s="4"/>
    </row>
    <row r="44" spans="1:10" x14ac:dyDescent="0.2">
      <c r="A44" s="4"/>
      <c r="B44" s="65" t="s">
        <v>69</v>
      </c>
      <c r="C44" s="65"/>
      <c r="D44" s="65"/>
      <c r="E44" s="65"/>
      <c r="F44" s="65"/>
      <c r="G44" s="65"/>
      <c r="H44" s="65"/>
      <c r="I44" s="65"/>
      <c r="J44" s="4"/>
    </row>
  </sheetData>
  <mergeCells count="3">
    <mergeCell ref="A34:D35"/>
    <mergeCell ref="E34:H34"/>
    <mergeCell ref="E35:H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B099-0A3A-4CFB-B33D-AE4B814B3B4B}">
  <sheetPr>
    <tabColor theme="1"/>
  </sheetPr>
  <dimension ref="A1:J30"/>
  <sheetViews>
    <sheetView zoomScale="160" zoomScaleNormal="160" workbookViewId="0">
      <selection sqref="A1:XFD1"/>
    </sheetView>
  </sheetViews>
  <sheetFormatPr baseColWidth="10" defaultRowHeight="14.25" x14ac:dyDescent="0.2"/>
  <cols>
    <col min="1" max="8" width="11.42578125" style="2"/>
    <col min="9" max="9" width="12.28515625" style="2" customWidth="1"/>
    <col min="10" max="16384" width="11.42578125" style="2"/>
  </cols>
  <sheetData>
    <row r="1" spans="1:10" s="1" customFormat="1" ht="25.5" x14ac:dyDescent="0.35">
      <c r="A1" s="1" t="s">
        <v>18</v>
      </c>
      <c r="J1" s="5">
        <v>3</v>
      </c>
    </row>
    <row r="2" spans="1:10" s="3" customFormat="1" ht="19.5" x14ac:dyDescent="0.25">
      <c r="A2" s="3" t="s">
        <v>19</v>
      </c>
    </row>
    <row r="3" spans="1:10" x14ac:dyDescent="0.2">
      <c r="A3" s="4" t="s">
        <v>72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4" t="s">
        <v>73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">
      <c r="A5" s="4"/>
      <c r="B5" s="4"/>
      <c r="C5" s="18"/>
      <c r="D5" s="18"/>
      <c r="E5" s="18"/>
      <c r="F5" s="18"/>
      <c r="G5" s="18"/>
      <c r="H5" s="18"/>
      <c r="I5" s="4"/>
      <c r="J5" s="4"/>
    </row>
    <row r="6" spans="1:10" x14ac:dyDescent="0.2">
      <c r="A6" s="4"/>
      <c r="B6" s="4"/>
      <c r="C6" s="24"/>
      <c r="D6" s="24"/>
      <c r="E6" s="24"/>
      <c r="F6" s="24"/>
      <c r="G6" s="24"/>
      <c r="H6" s="24"/>
      <c r="I6" s="4"/>
      <c r="J6" s="4"/>
    </row>
    <row r="7" spans="1:10" x14ac:dyDescent="0.2">
      <c r="A7" s="4"/>
      <c r="B7" s="4"/>
      <c r="C7" s="24"/>
      <c r="D7" s="24"/>
      <c r="E7" s="24"/>
      <c r="F7" s="24"/>
      <c r="G7" s="24"/>
      <c r="H7" s="24"/>
      <c r="I7" s="4"/>
      <c r="J7" s="4"/>
    </row>
    <row r="8" spans="1:10" x14ac:dyDescent="0.2">
      <c r="A8" s="4"/>
      <c r="B8" s="4"/>
      <c r="C8" s="24"/>
      <c r="D8" s="24"/>
      <c r="E8" s="25" t="s">
        <v>79</v>
      </c>
      <c r="F8" s="24"/>
      <c r="G8" s="33"/>
      <c r="H8" s="24"/>
      <c r="I8" s="4"/>
      <c r="J8" s="4"/>
    </row>
    <row r="9" spans="1:10" x14ac:dyDescent="0.2">
      <c r="A9" s="4"/>
      <c r="B9" s="4"/>
      <c r="C9" s="24"/>
      <c r="D9" s="24"/>
      <c r="E9" s="26" t="s">
        <v>78</v>
      </c>
      <c r="F9" s="24"/>
      <c r="G9" s="32">
        <v>200000</v>
      </c>
      <c r="H9" s="24"/>
      <c r="I9" s="4"/>
      <c r="J9" s="4"/>
    </row>
    <row r="10" spans="1:10" x14ac:dyDescent="0.2">
      <c r="A10" s="4"/>
      <c r="B10" s="4"/>
      <c r="C10" s="24"/>
      <c r="D10" s="24"/>
      <c r="E10" s="24"/>
      <c r="F10" s="24"/>
      <c r="G10" s="24"/>
      <c r="H10" s="24"/>
      <c r="I10" s="4"/>
      <c r="J10" s="4"/>
    </row>
    <row r="11" spans="1:10" x14ac:dyDescent="0.2">
      <c r="A11" s="4"/>
      <c r="B11" s="4"/>
      <c r="C11" s="19"/>
      <c r="D11" s="19"/>
      <c r="E11" s="19"/>
      <c r="F11" s="24"/>
      <c r="G11" s="24"/>
      <c r="H11" s="24"/>
      <c r="I11" s="4"/>
      <c r="J11" s="4"/>
    </row>
    <row r="12" spans="1:10" x14ac:dyDescent="0.2">
      <c r="A12" s="4"/>
      <c r="B12" s="4"/>
      <c r="C12" s="19"/>
      <c r="D12" s="19"/>
      <c r="E12" s="19"/>
      <c r="F12" s="21" t="s">
        <v>74</v>
      </c>
      <c r="G12" s="20"/>
      <c r="H12" s="27">
        <v>600000</v>
      </c>
      <c r="I12" s="4"/>
      <c r="J12" s="4"/>
    </row>
    <row r="13" spans="1:10" x14ac:dyDescent="0.2">
      <c r="A13" s="4"/>
      <c r="B13" s="4"/>
      <c r="C13" s="19"/>
      <c r="D13" s="19"/>
      <c r="E13" s="19"/>
      <c r="F13" s="21" t="s">
        <v>32</v>
      </c>
      <c r="G13" s="20"/>
      <c r="H13" s="27">
        <v>300000</v>
      </c>
      <c r="I13" s="4"/>
      <c r="J13" s="4"/>
    </row>
    <row r="14" spans="1:10" x14ac:dyDescent="0.2">
      <c r="A14" s="4"/>
      <c r="B14" s="4"/>
      <c r="C14" s="29" t="s">
        <v>75</v>
      </c>
      <c r="D14" s="19"/>
      <c r="E14" s="31"/>
      <c r="F14" s="22"/>
      <c r="G14" s="23"/>
      <c r="H14" s="28"/>
      <c r="I14" s="4"/>
      <c r="J14" s="4"/>
    </row>
    <row r="15" spans="1:10" x14ac:dyDescent="0.2">
      <c r="A15" s="4"/>
      <c r="B15" s="4"/>
      <c r="C15" s="41" t="s">
        <v>77</v>
      </c>
      <c r="D15" s="31"/>
      <c r="E15" s="30">
        <v>700000</v>
      </c>
      <c r="F15" s="42" t="s">
        <v>76</v>
      </c>
      <c r="G15" s="43"/>
      <c r="H15" s="28">
        <f>+H12+H13</f>
        <v>900000</v>
      </c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4"/>
      <c r="C17" s="44"/>
      <c r="D17" s="44" t="s">
        <v>111</v>
      </c>
      <c r="E17" s="44" t="s">
        <v>112</v>
      </c>
      <c r="F17" s="44" t="s">
        <v>113</v>
      </c>
      <c r="G17" s="44" t="s">
        <v>114</v>
      </c>
      <c r="H17" s="44" t="s">
        <v>115</v>
      </c>
      <c r="I17" s="4"/>
      <c r="J17" s="4"/>
    </row>
    <row r="18" spans="1:10" x14ac:dyDescent="0.2">
      <c r="A18" s="4"/>
      <c r="B18" s="4"/>
      <c r="C18" s="4"/>
      <c r="D18" s="9" t="s">
        <v>99</v>
      </c>
      <c r="E18" s="9" t="s">
        <v>99</v>
      </c>
      <c r="F18" s="9" t="s">
        <v>99</v>
      </c>
      <c r="G18" s="9" t="s">
        <v>99</v>
      </c>
      <c r="H18" s="9" t="s">
        <v>99</v>
      </c>
      <c r="I18" s="4"/>
      <c r="J18" s="4"/>
    </row>
    <row r="19" spans="1:10" x14ac:dyDescent="0.2">
      <c r="A19" s="4"/>
      <c r="B19" s="4" t="s">
        <v>74</v>
      </c>
      <c r="C19" s="4"/>
      <c r="D19" s="14">
        <v>100000</v>
      </c>
      <c r="E19" s="14">
        <f>+D19+100000</f>
        <v>200000</v>
      </c>
      <c r="F19" s="14">
        <f t="shared" ref="F19:H19" si="0">+E19+100000</f>
        <v>300000</v>
      </c>
      <c r="G19" s="14">
        <f t="shared" si="0"/>
        <v>400000</v>
      </c>
      <c r="H19" s="14">
        <f t="shared" si="0"/>
        <v>500000</v>
      </c>
      <c r="I19" s="4"/>
      <c r="J19" s="4"/>
    </row>
    <row r="20" spans="1:10" x14ac:dyDescent="0.2">
      <c r="A20" s="4"/>
      <c r="B20" s="4" t="s">
        <v>32</v>
      </c>
      <c r="C20" s="4"/>
      <c r="D20" s="14">
        <f>+$H$15-D19</f>
        <v>800000</v>
      </c>
      <c r="E20" s="14">
        <f t="shared" ref="E20:H20" si="1">+$H$15-E19</f>
        <v>700000</v>
      </c>
      <c r="F20" s="14">
        <f t="shared" si="1"/>
        <v>600000</v>
      </c>
      <c r="G20" s="14">
        <f t="shared" si="1"/>
        <v>500000</v>
      </c>
      <c r="H20" s="14">
        <f t="shared" si="1"/>
        <v>400000</v>
      </c>
      <c r="I20" s="4"/>
      <c r="J20" s="4"/>
    </row>
    <row r="21" spans="1:10" x14ac:dyDescent="0.2">
      <c r="A21" s="4"/>
      <c r="B21" s="46"/>
      <c r="C21" s="46"/>
      <c r="D21" s="45">
        <f>SUM(D19:D20)</f>
        <v>900000</v>
      </c>
      <c r="E21" s="45">
        <f t="shared" ref="E21:H21" si="2">SUM(E19:E20)</f>
        <v>900000</v>
      </c>
      <c r="F21" s="45">
        <f t="shared" si="2"/>
        <v>900000</v>
      </c>
      <c r="G21" s="45">
        <f t="shared" si="2"/>
        <v>900000</v>
      </c>
      <c r="H21" s="45">
        <f t="shared" si="2"/>
        <v>900000</v>
      </c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B823-DE6D-49F5-A26A-7E58B1F5BBBD}">
  <sheetPr>
    <tabColor theme="1"/>
  </sheetPr>
  <dimension ref="A1:M103"/>
  <sheetViews>
    <sheetView topLeftCell="A21" zoomScale="148" zoomScaleNormal="148" workbookViewId="0">
      <selection activeCell="F35" sqref="F35"/>
    </sheetView>
  </sheetViews>
  <sheetFormatPr baseColWidth="10" defaultRowHeight="14.25" x14ac:dyDescent="0.2"/>
  <cols>
    <col min="1" max="5" width="11.42578125" style="2"/>
    <col min="6" max="6" width="9.7109375" style="2" customWidth="1"/>
    <col min="7" max="7" width="10.42578125" style="2" customWidth="1"/>
    <col min="8" max="8" width="11.42578125" style="2"/>
    <col min="9" max="9" width="12.28515625" style="2" customWidth="1"/>
    <col min="10" max="10" width="11.42578125" style="2"/>
    <col min="11" max="11" width="14" style="2" customWidth="1"/>
    <col min="12" max="16384" width="11.42578125" style="2"/>
  </cols>
  <sheetData>
    <row r="1" spans="1:10" s="1" customFormat="1" ht="25.5" x14ac:dyDescent="0.35">
      <c r="A1" s="1" t="s">
        <v>18</v>
      </c>
      <c r="J1" s="5">
        <v>4</v>
      </c>
    </row>
    <row r="2" spans="1:10" s="3" customFormat="1" ht="19.5" x14ac:dyDescent="0.25">
      <c r="A2" s="3" t="s">
        <v>22</v>
      </c>
    </row>
    <row r="3" spans="1:10" ht="1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4"/>
      <c r="B4" s="4"/>
      <c r="C4" s="219"/>
      <c r="D4" s="220"/>
      <c r="E4" s="220"/>
      <c r="F4" s="220"/>
      <c r="G4" s="220"/>
      <c r="H4" s="221"/>
      <c r="I4" s="4"/>
      <c r="J4" s="4"/>
    </row>
    <row r="5" spans="1:10" x14ac:dyDescent="0.2">
      <c r="A5" s="4"/>
      <c r="B5" s="4"/>
      <c r="C5" s="222"/>
      <c r="D5" s="24"/>
      <c r="E5" s="24"/>
      <c r="F5" s="24"/>
      <c r="G5" s="24"/>
      <c r="H5" s="207"/>
      <c r="I5" s="4"/>
      <c r="J5" s="4"/>
    </row>
    <row r="6" spans="1:10" x14ac:dyDescent="0.2">
      <c r="A6" s="4"/>
      <c r="B6" s="4"/>
      <c r="C6" s="222"/>
      <c r="D6" s="24"/>
      <c r="E6" s="25" t="s">
        <v>79</v>
      </c>
      <c r="F6" s="24"/>
      <c r="G6" s="33"/>
      <c r="H6" s="207"/>
      <c r="I6" s="4"/>
      <c r="J6" s="4"/>
    </row>
    <row r="7" spans="1:10" x14ac:dyDescent="0.2">
      <c r="A7" s="4"/>
      <c r="B7" s="4"/>
      <c r="C7" s="222"/>
      <c r="D7" s="24"/>
      <c r="E7" s="26" t="s">
        <v>78</v>
      </c>
      <c r="F7" s="24"/>
      <c r="G7" s="32">
        <v>200000</v>
      </c>
      <c r="H7" s="207"/>
      <c r="I7" s="4"/>
      <c r="J7" s="4"/>
    </row>
    <row r="8" spans="1:10" x14ac:dyDescent="0.2">
      <c r="A8" s="4"/>
      <c r="B8" s="4"/>
      <c r="C8" s="222"/>
      <c r="D8" s="24"/>
      <c r="E8" s="24"/>
      <c r="F8" s="24"/>
      <c r="G8" s="24"/>
      <c r="H8" s="207"/>
      <c r="I8" s="4"/>
      <c r="J8" s="4"/>
    </row>
    <row r="9" spans="1:10" x14ac:dyDescent="0.2">
      <c r="A9" s="4"/>
      <c r="B9" s="4"/>
      <c r="C9" s="223"/>
      <c r="D9" s="19"/>
      <c r="E9" s="19"/>
      <c r="F9" s="24"/>
      <c r="G9" s="24"/>
      <c r="H9" s="207"/>
      <c r="I9" s="4"/>
      <c r="J9" s="4"/>
    </row>
    <row r="10" spans="1:10" x14ac:dyDescent="0.2">
      <c r="A10" s="4"/>
      <c r="B10" s="4"/>
      <c r="C10" s="223"/>
      <c r="D10" s="19"/>
      <c r="E10" s="19"/>
      <c r="F10" s="21" t="s">
        <v>74</v>
      </c>
      <c r="G10" s="20"/>
      <c r="H10" s="224">
        <v>600000</v>
      </c>
      <c r="I10" s="4"/>
      <c r="J10" s="4"/>
    </row>
    <row r="11" spans="1:10" x14ac:dyDescent="0.2">
      <c r="A11" s="4"/>
      <c r="B11" s="4"/>
      <c r="C11" s="223"/>
      <c r="D11" s="19"/>
      <c r="E11" s="19"/>
      <c r="F11" s="21" t="s">
        <v>32</v>
      </c>
      <c r="G11" s="20"/>
      <c r="H11" s="224">
        <v>300000</v>
      </c>
      <c r="I11" s="4"/>
      <c r="J11" s="4"/>
    </row>
    <row r="12" spans="1:10" x14ac:dyDescent="0.2">
      <c r="A12" s="4"/>
      <c r="B12" s="4"/>
      <c r="C12" s="225" t="s">
        <v>75</v>
      </c>
      <c r="D12" s="19"/>
      <c r="E12" s="31"/>
      <c r="F12" s="22"/>
      <c r="G12" s="23"/>
      <c r="H12" s="226"/>
      <c r="I12" s="4"/>
      <c r="J12" s="4"/>
    </row>
    <row r="13" spans="1:10" ht="15" thickBot="1" x14ac:dyDescent="0.25">
      <c r="A13" s="4"/>
      <c r="B13" s="4"/>
      <c r="C13" s="227" t="s">
        <v>77</v>
      </c>
      <c r="D13" s="228"/>
      <c r="E13" s="229">
        <v>700000</v>
      </c>
      <c r="F13" s="230" t="s">
        <v>76</v>
      </c>
      <c r="G13" s="231"/>
      <c r="H13" s="232">
        <f>+H10+H11</f>
        <v>900000</v>
      </c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233" t="s">
        <v>82</v>
      </c>
      <c r="D15" s="184"/>
      <c r="E15" s="184"/>
      <c r="F15" s="184"/>
      <c r="G15" s="184"/>
      <c r="H15" s="184"/>
      <c r="I15" s="35">
        <v>0.06</v>
      </c>
      <c r="J15" s="4"/>
    </row>
    <row r="16" spans="1:10" x14ac:dyDescent="0.2">
      <c r="A16" s="4"/>
      <c r="B16" s="4"/>
      <c r="C16" s="4" t="s">
        <v>80</v>
      </c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 t="s">
        <v>81</v>
      </c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 t="s">
        <v>87</v>
      </c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233" t="s">
        <v>34</v>
      </c>
      <c r="D19" s="184"/>
      <c r="E19" s="184"/>
      <c r="F19" s="184"/>
      <c r="G19" s="184"/>
      <c r="H19" s="184"/>
      <c r="I19" s="35">
        <v>0.1</v>
      </c>
      <c r="J19" s="4"/>
    </row>
    <row r="20" spans="1:10" x14ac:dyDescent="0.2">
      <c r="A20" s="4"/>
      <c r="B20" s="4"/>
      <c r="C20" s="4" t="s">
        <v>83</v>
      </c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 t="s">
        <v>84</v>
      </c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 t="s">
        <v>85</v>
      </c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 t="s">
        <v>86</v>
      </c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 t="s">
        <v>88</v>
      </c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34" t="s">
        <v>94</v>
      </c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34" t="s">
        <v>95</v>
      </c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34" t="s">
        <v>19</v>
      </c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 t="s">
        <v>91</v>
      </c>
      <c r="D28" s="4"/>
      <c r="E28" s="4"/>
      <c r="F28" s="14">
        <f>+H10</f>
        <v>600000</v>
      </c>
      <c r="G28" s="4" t="s">
        <v>89</v>
      </c>
      <c r="H28" s="4"/>
      <c r="I28" s="7">
        <f>+I15</f>
        <v>0.06</v>
      </c>
      <c r="J28" s="4"/>
    </row>
    <row r="29" spans="1:10" x14ac:dyDescent="0.2">
      <c r="A29" s="4"/>
      <c r="B29" s="4"/>
      <c r="C29" s="4" t="s">
        <v>90</v>
      </c>
      <c r="D29" s="4"/>
      <c r="E29" s="4"/>
      <c r="F29" s="14">
        <f>+H11</f>
        <v>300000</v>
      </c>
      <c r="G29" s="4" t="s">
        <v>89</v>
      </c>
      <c r="H29" s="4"/>
      <c r="I29" s="7">
        <f>+I19</f>
        <v>0.1</v>
      </c>
      <c r="J29" s="4"/>
    </row>
    <row r="30" spans="1:10" x14ac:dyDescent="0.2">
      <c r="A30" s="4"/>
      <c r="B30" s="4"/>
      <c r="C30" s="4" t="s">
        <v>92</v>
      </c>
      <c r="D30" s="4"/>
      <c r="E30" s="4"/>
      <c r="F30" s="4"/>
      <c r="G30" s="4"/>
      <c r="H30" s="4"/>
      <c r="I30" s="35">
        <f>(F28*I28+F29*I29)/(F28+F29)</f>
        <v>7.3333333333333334E-2</v>
      </c>
      <c r="J30" s="4"/>
    </row>
    <row r="31" spans="1:10" x14ac:dyDescent="0.2">
      <c r="A31" s="4"/>
      <c r="B31" s="4"/>
      <c r="C31" s="34" t="s">
        <v>93</v>
      </c>
      <c r="D31" s="4"/>
      <c r="E31" s="4"/>
      <c r="F31" s="4"/>
      <c r="G31" s="4"/>
      <c r="H31" s="4"/>
      <c r="I31" s="4"/>
      <c r="J31" s="4"/>
    </row>
    <row r="32" spans="1:10" ht="15" thickBo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36"/>
      <c r="D33" s="36"/>
      <c r="E33" s="37" t="s">
        <v>21</v>
      </c>
      <c r="F33" s="238" t="s">
        <v>49</v>
      </c>
      <c r="G33" s="36" t="s">
        <v>52</v>
      </c>
      <c r="H33" s="36"/>
      <c r="I33" s="241"/>
      <c r="J33" s="4"/>
    </row>
    <row r="34" spans="1:10" x14ac:dyDescent="0.2">
      <c r="A34" s="4"/>
      <c r="B34" s="16" t="s">
        <v>689</v>
      </c>
      <c r="C34" s="4" t="s">
        <v>74</v>
      </c>
      <c r="D34" s="4"/>
      <c r="E34" s="14">
        <f>+F28</f>
        <v>600000</v>
      </c>
      <c r="F34" s="239">
        <f>+I28</f>
        <v>0.06</v>
      </c>
      <c r="G34" s="4" t="s">
        <v>96</v>
      </c>
      <c r="H34" s="4"/>
      <c r="I34" s="242">
        <f>E34*(1+F34)^1-E34</f>
        <v>36000</v>
      </c>
      <c r="J34" s="4"/>
    </row>
    <row r="35" spans="1:10" x14ac:dyDescent="0.2">
      <c r="A35" s="4"/>
      <c r="B35" s="16" t="s">
        <v>690</v>
      </c>
      <c r="C35" s="4" t="s">
        <v>32</v>
      </c>
      <c r="D35" s="4"/>
      <c r="E35" s="14">
        <f>+F29</f>
        <v>300000</v>
      </c>
      <c r="F35" s="272">
        <f>+I29</f>
        <v>0.1</v>
      </c>
      <c r="G35" s="4" t="s">
        <v>97</v>
      </c>
      <c r="H35" s="4"/>
      <c r="I35" s="242">
        <f>E35*(1+F35)^1-E35</f>
        <v>30000</v>
      </c>
      <c r="J35" s="4"/>
    </row>
    <row r="36" spans="1:10" ht="15" thickBot="1" x14ac:dyDescent="0.25">
      <c r="A36" s="4"/>
      <c r="B36" s="4"/>
      <c r="C36" s="36"/>
      <c r="D36" s="36"/>
      <c r="E36" s="38">
        <f>+E34+E35</f>
        <v>900000</v>
      </c>
      <c r="F36" s="240">
        <f>(E34*F34+E35*F35)/(E34+E35)</f>
        <v>7.3333333333333334E-2</v>
      </c>
      <c r="G36" s="36"/>
      <c r="H36" s="39">
        <f>+I36/E36</f>
        <v>7.3333333333333334E-2</v>
      </c>
      <c r="I36" s="243">
        <f>+I34+I35</f>
        <v>66000</v>
      </c>
      <c r="J36" s="4"/>
    </row>
    <row r="37" spans="1:10" ht="15" thickBo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236" t="s">
        <v>664</v>
      </c>
      <c r="C38" s="377" t="s">
        <v>118</v>
      </c>
      <c r="D38" s="377"/>
      <c r="E38" s="373" t="s">
        <v>116</v>
      </c>
      <c r="F38" s="373"/>
      <c r="G38" s="373"/>
      <c r="H38" s="373"/>
      <c r="I38" s="374"/>
      <c r="J38" s="4"/>
    </row>
    <row r="39" spans="1:10" ht="14.25" customHeight="1" thickBot="1" x14ac:dyDescent="0.25">
      <c r="A39" s="4"/>
      <c r="B39" s="237"/>
      <c r="C39" s="378"/>
      <c r="D39" s="378"/>
      <c r="E39" s="375" t="s">
        <v>117</v>
      </c>
      <c r="F39" s="375"/>
      <c r="G39" s="375"/>
      <c r="H39" s="375"/>
      <c r="I39" s="376"/>
      <c r="J39" s="4"/>
    </row>
    <row r="40" spans="1:10" ht="14.25" customHeight="1" thickBot="1" x14ac:dyDescent="0.25">
      <c r="A40" s="4"/>
      <c r="B40" s="4"/>
      <c r="C40" s="244" t="s">
        <v>767</v>
      </c>
      <c r="D40" s="245"/>
      <c r="E40" s="245"/>
      <c r="F40" s="245"/>
      <c r="G40" s="245"/>
      <c r="H40" s="245"/>
      <c r="I40" s="246"/>
      <c r="J40" s="4"/>
    </row>
    <row r="41" spans="1:10" ht="14.25" customHeight="1" thickBot="1" x14ac:dyDescent="0.25">
      <c r="A41" s="4"/>
      <c r="B41" s="4"/>
      <c r="C41" s="244" t="s">
        <v>768</v>
      </c>
      <c r="D41" s="245"/>
      <c r="E41" s="246"/>
      <c r="F41" s="244"/>
      <c r="G41" s="245"/>
      <c r="H41" s="246"/>
      <c r="I41" s="246"/>
      <c r="J41" s="4"/>
    </row>
    <row r="42" spans="1:10" ht="14.25" customHeight="1" thickBo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s="40" customFormat="1" x14ac:dyDescent="0.2">
      <c r="A43" s="234"/>
      <c r="B43" s="247"/>
      <c r="C43" s="247"/>
      <c r="D43" s="248" t="s">
        <v>98</v>
      </c>
      <c r="E43" s="248"/>
      <c r="F43" s="248"/>
      <c r="G43" s="249" t="s">
        <v>99</v>
      </c>
      <c r="H43" s="247"/>
      <c r="I43" s="247" t="s">
        <v>691</v>
      </c>
      <c r="J43" s="250"/>
    </row>
    <row r="44" spans="1:10" x14ac:dyDescent="0.2">
      <c r="A44" s="251"/>
      <c r="B44" s="4"/>
      <c r="C44" s="4"/>
      <c r="D44" s="4"/>
      <c r="E44" s="4"/>
      <c r="F44" s="4"/>
      <c r="G44" s="4"/>
      <c r="H44" s="4"/>
      <c r="I44" s="34" t="s">
        <v>692</v>
      </c>
      <c r="J44" s="252"/>
    </row>
    <row r="45" spans="1:10" x14ac:dyDescent="0.2">
      <c r="A45" s="251"/>
      <c r="B45" s="4"/>
      <c r="C45" s="4"/>
      <c r="D45" s="4" t="s">
        <v>100</v>
      </c>
      <c r="E45" s="4"/>
      <c r="F45" s="4"/>
      <c r="G45" s="14">
        <v>597922.07792207797</v>
      </c>
      <c r="H45" s="4"/>
      <c r="I45" s="34" t="s">
        <v>693</v>
      </c>
      <c r="J45" s="252"/>
    </row>
    <row r="46" spans="1:10" x14ac:dyDescent="0.2">
      <c r="A46" s="251"/>
      <c r="B46" s="4"/>
      <c r="C46" s="4"/>
      <c r="D46" s="4" t="s">
        <v>101</v>
      </c>
      <c r="E46" s="4"/>
      <c r="F46" s="4"/>
      <c r="G46" s="14">
        <f>-G45*0.4</f>
        <v>-239168.83116883121</v>
      </c>
      <c r="H46" s="4"/>
      <c r="I46" s="34" t="s">
        <v>694</v>
      </c>
      <c r="J46" s="252"/>
    </row>
    <row r="47" spans="1:10" x14ac:dyDescent="0.2">
      <c r="A47" s="251"/>
      <c r="B47" s="4"/>
      <c r="C47" s="4"/>
      <c r="D47" s="253" t="s">
        <v>102</v>
      </c>
      <c r="E47" s="253"/>
      <c r="F47" s="253"/>
      <c r="G47" s="38">
        <f>+G45+G46</f>
        <v>358753.24675324676</v>
      </c>
      <c r="H47" s="4"/>
      <c r="I47" s="4"/>
      <c r="J47" s="252"/>
    </row>
    <row r="48" spans="1:10" x14ac:dyDescent="0.2">
      <c r="A48" s="251"/>
      <c r="B48" s="4"/>
      <c r="C48" s="4"/>
      <c r="D48" s="4" t="s">
        <v>103</v>
      </c>
      <c r="E48" s="4"/>
      <c r="F48" s="4"/>
      <c r="G48" s="14">
        <f>-G45*5%</f>
        <v>-29896.103896103901</v>
      </c>
      <c r="H48" s="4"/>
      <c r="I48" s="34" t="s">
        <v>695</v>
      </c>
      <c r="J48" s="252"/>
    </row>
    <row r="49" spans="1:10" x14ac:dyDescent="0.2">
      <c r="A49" s="251"/>
      <c r="B49" s="4"/>
      <c r="C49" s="4"/>
      <c r="D49" s="4" t="s">
        <v>104</v>
      </c>
      <c r="E49" s="4"/>
      <c r="F49" s="4"/>
      <c r="G49" s="14">
        <v>-250000</v>
      </c>
      <c r="H49" s="4"/>
      <c r="I49" s="34" t="s">
        <v>696</v>
      </c>
      <c r="J49" s="252"/>
    </row>
    <row r="50" spans="1:10" x14ac:dyDescent="0.2">
      <c r="A50" s="251"/>
      <c r="B50" s="4"/>
      <c r="C50" s="4"/>
      <c r="D50" s="253" t="s">
        <v>105</v>
      </c>
      <c r="E50" s="253"/>
      <c r="F50" s="253"/>
      <c r="G50" s="38">
        <f>SUM(G47:G49)</f>
        <v>78857.142857142841</v>
      </c>
      <c r="H50" s="4"/>
      <c r="I50" s="4"/>
      <c r="J50" s="252"/>
    </row>
    <row r="51" spans="1:10" x14ac:dyDescent="0.2">
      <c r="A51" s="251"/>
      <c r="B51" s="4"/>
      <c r="C51" s="4"/>
      <c r="D51" s="65" t="s">
        <v>106</v>
      </c>
      <c r="E51" s="65"/>
      <c r="F51" s="65"/>
      <c r="G51" s="254">
        <f>-I34</f>
        <v>-36000</v>
      </c>
      <c r="H51" s="4"/>
      <c r="I51" s="34" t="s">
        <v>697</v>
      </c>
      <c r="J51" s="252"/>
    </row>
    <row r="52" spans="1:10" x14ac:dyDescent="0.2">
      <c r="A52" s="251"/>
      <c r="B52" s="4"/>
      <c r="C52" s="4"/>
      <c r="D52" s="253" t="s">
        <v>107</v>
      </c>
      <c r="E52" s="253"/>
      <c r="F52" s="253"/>
      <c r="G52" s="38">
        <f>SUM(G50:G51)</f>
        <v>42857.142857142841</v>
      </c>
      <c r="H52" s="4"/>
      <c r="I52" s="34" t="s">
        <v>698</v>
      </c>
      <c r="J52" s="252"/>
    </row>
    <row r="53" spans="1:10" x14ac:dyDescent="0.2">
      <c r="A53" s="251"/>
      <c r="B53" s="4"/>
      <c r="C53" s="4"/>
      <c r="D53" s="4" t="s">
        <v>108</v>
      </c>
      <c r="E53" s="4"/>
      <c r="F53" s="4"/>
      <c r="G53" s="14">
        <f>-G52*0.3</f>
        <v>-12857.142857142851</v>
      </c>
      <c r="H53" s="4"/>
      <c r="I53" s="34" t="s">
        <v>699</v>
      </c>
      <c r="J53" s="252"/>
    </row>
    <row r="54" spans="1:10" x14ac:dyDescent="0.2">
      <c r="A54" s="251"/>
      <c r="B54" s="4"/>
      <c r="C54" s="4"/>
      <c r="D54" s="255" t="s">
        <v>109</v>
      </c>
      <c r="E54" s="255"/>
      <c r="F54" s="255"/>
      <c r="G54" s="256">
        <f>+G52+G53</f>
        <v>29999.999999999989</v>
      </c>
      <c r="H54" s="4"/>
      <c r="I54" s="4"/>
      <c r="J54" s="252"/>
    </row>
    <row r="55" spans="1:10" x14ac:dyDescent="0.2">
      <c r="A55" s="251"/>
      <c r="B55" s="4"/>
      <c r="C55" s="4"/>
      <c r="D55" s="4"/>
      <c r="E55" s="4"/>
      <c r="F55" s="4"/>
      <c r="G55" s="14"/>
      <c r="H55" s="4"/>
      <c r="I55" s="4"/>
      <c r="J55" s="252"/>
    </row>
    <row r="56" spans="1:10" x14ac:dyDescent="0.2">
      <c r="A56" s="251"/>
      <c r="B56" s="4"/>
      <c r="C56" s="4"/>
      <c r="D56" s="4" t="s">
        <v>32</v>
      </c>
      <c r="E56" s="4"/>
      <c r="F56" s="4"/>
      <c r="G56" s="14"/>
      <c r="H56" s="4"/>
      <c r="I56" s="4"/>
      <c r="J56" s="252"/>
    </row>
    <row r="57" spans="1:10" x14ac:dyDescent="0.2">
      <c r="A57" s="251"/>
      <c r="B57" s="4"/>
      <c r="C57" s="4"/>
      <c r="D57" s="233" t="s">
        <v>763</v>
      </c>
      <c r="E57" s="233"/>
      <c r="F57" s="233"/>
      <c r="G57" s="257">
        <f>E35</f>
        <v>300000</v>
      </c>
      <c r="H57" s="4"/>
      <c r="I57" s="4"/>
      <c r="J57" s="252"/>
    </row>
    <row r="58" spans="1:10" x14ac:dyDescent="0.2">
      <c r="A58" s="251"/>
      <c r="B58" s="4"/>
      <c r="C58" s="4"/>
      <c r="D58" s="4" t="s">
        <v>764</v>
      </c>
      <c r="E58" s="4"/>
      <c r="F58" s="4"/>
      <c r="G58" s="14">
        <f>+G54</f>
        <v>29999.999999999989</v>
      </c>
      <c r="H58" s="4"/>
      <c r="I58" s="4"/>
      <c r="J58" s="252"/>
    </row>
    <row r="59" spans="1:10" x14ac:dyDescent="0.2">
      <c r="A59" s="251"/>
      <c r="B59" s="4"/>
      <c r="C59" s="4"/>
      <c r="D59" s="4" t="s">
        <v>765</v>
      </c>
      <c r="E59" s="4"/>
      <c r="F59" s="4"/>
      <c r="G59" s="14">
        <f>-G58</f>
        <v>-29999.999999999989</v>
      </c>
      <c r="H59" s="4"/>
      <c r="I59" s="4"/>
      <c r="J59" s="252"/>
    </row>
    <row r="60" spans="1:10" ht="15" thickBot="1" x14ac:dyDescent="0.25">
      <c r="A60" s="235"/>
      <c r="B60" s="258"/>
      <c r="C60" s="258"/>
      <c r="D60" s="259" t="s">
        <v>766</v>
      </c>
      <c r="E60" s="259"/>
      <c r="F60" s="259"/>
      <c r="G60" s="260">
        <f>+G57+G58+G59</f>
        <v>300000</v>
      </c>
      <c r="H60" s="258"/>
      <c r="I60" s="258"/>
      <c r="J60" s="261"/>
    </row>
    <row r="61" spans="1:10" x14ac:dyDescent="0.2">
      <c r="A61" s="4"/>
      <c r="B61" s="4"/>
      <c r="C61" s="4"/>
      <c r="D61" s="4"/>
      <c r="E61" s="4"/>
      <c r="F61" s="4"/>
      <c r="G61" s="14"/>
      <c r="H61" s="4"/>
      <c r="I61" s="4"/>
      <c r="J61" s="4"/>
    </row>
    <row r="62" spans="1:10" x14ac:dyDescent="0.2">
      <c r="A62" s="4"/>
      <c r="B62" s="4"/>
      <c r="C62" s="34" t="s">
        <v>123</v>
      </c>
      <c r="D62" s="4"/>
      <c r="E62" s="4"/>
      <c r="F62" s="4"/>
      <c r="G62" s="14"/>
      <c r="H62" s="4"/>
      <c r="I62" s="4"/>
      <c r="J62" s="4"/>
    </row>
    <row r="63" spans="1:1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4"/>
      <c r="B64" s="4"/>
      <c r="C64" s="36"/>
      <c r="D64" s="36"/>
      <c r="E64" s="36"/>
      <c r="F64" s="37" t="s">
        <v>21</v>
      </c>
      <c r="G64" s="37" t="s">
        <v>49</v>
      </c>
      <c r="H64" s="37"/>
      <c r="I64" s="37" t="s">
        <v>43</v>
      </c>
      <c r="J64" s="4"/>
    </row>
    <row r="65" spans="1:13" x14ac:dyDescent="0.2">
      <c r="A65" s="4"/>
      <c r="B65" s="4"/>
      <c r="C65" s="4" t="s">
        <v>74</v>
      </c>
      <c r="D65" s="4"/>
      <c r="E65" s="4"/>
      <c r="F65" s="14">
        <f>+E34</f>
        <v>600000</v>
      </c>
      <c r="G65" s="15">
        <f>+F34</f>
        <v>0.06</v>
      </c>
      <c r="H65" s="15" t="s">
        <v>119</v>
      </c>
      <c r="I65" s="15">
        <f>+F65/F67</f>
        <v>0.66666666666666663</v>
      </c>
      <c r="J65" s="4"/>
    </row>
    <row r="66" spans="1:13" x14ac:dyDescent="0.2">
      <c r="A66" s="4"/>
      <c r="B66" s="4"/>
      <c r="C66" s="4" t="s">
        <v>32</v>
      </c>
      <c r="D66" s="4"/>
      <c r="E66" s="4"/>
      <c r="F66" s="14">
        <f>+E35</f>
        <v>300000</v>
      </c>
      <c r="G66" s="15">
        <f>+F35</f>
        <v>0.1</v>
      </c>
      <c r="H66" s="15" t="s">
        <v>120</v>
      </c>
      <c r="I66" s="15">
        <f>+F66/F67</f>
        <v>0.33333333333333331</v>
      </c>
      <c r="J66" s="4"/>
    </row>
    <row r="67" spans="1:13" x14ac:dyDescent="0.2">
      <c r="A67" s="4"/>
      <c r="B67" s="4"/>
      <c r="C67" s="36"/>
      <c r="D67" s="36"/>
      <c r="E67" s="36"/>
      <c r="F67" s="38">
        <f>+F65+F66</f>
        <v>900000</v>
      </c>
      <c r="G67" s="39">
        <f>(F65*G65+F66*G66)/(F65+F66)</f>
        <v>7.3333333333333334E-2</v>
      </c>
      <c r="H67" s="39"/>
      <c r="I67" s="39">
        <f>+I65+I66</f>
        <v>1</v>
      </c>
      <c r="J67" s="4"/>
    </row>
    <row r="68" spans="1:13" x14ac:dyDescent="0.2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3" x14ac:dyDescent="0.2">
      <c r="A69" s="4"/>
      <c r="B69" s="4"/>
      <c r="C69" s="51"/>
      <c r="D69" s="51"/>
      <c r="E69" s="48" t="s">
        <v>121</v>
      </c>
      <c r="F69" s="47" t="s">
        <v>122</v>
      </c>
      <c r="G69" s="50"/>
      <c r="H69" s="50"/>
      <c r="I69" s="50"/>
      <c r="J69" s="4"/>
      <c r="K69" s="2" t="s">
        <v>770</v>
      </c>
      <c r="L69" s="164">
        <v>900000</v>
      </c>
    </row>
    <row r="70" spans="1:13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2" t="s">
        <v>769</v>
      </c>
      <c r="L70" s="164">
        <v>-100000</v>
      </c>
      <c r="M70" s="2">
        <f>+L70*30%</f>
        <v>-30000</v>
      </c>
    </row>
    <row r="71" spans="1:13" x14ac:dyDescent="0.2">
      <c r="A71" s="4"/>
      <c r="B71" s="4"/>
      <c r="C71" s="47"/>
      <c r="D71" s="47"/>
      <c r="E71" s="48" t="s">
        <v>110</v>
      </c>
      <c r="F71" s="49">
        <f>I65*G65+G66*I66</f>
        <v>7.3333333333333334E-2</v>
      </c>
      <c r="G71" s="49" t="s">
        <v>774</v>
      </c>
      <c r="H71" s="47"/>
      <c r="I71" s="47"/>
      <c r="J71" s="4"/>
      <c r="K71" s="2" t="s">
        <v>771</v>
      </c>
      <c r="L71" s="164">
        <f>+L69+L70</f>
        <v>800000</v>
      </c>
    </row>
    <row r="72" spans="1:13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2" t="s">
        <v>772</v>
      </c>
      <c r="L72" s="2">
        <f>-L71*0.3</f>
        <v>-240000</v>
      </c>
    </row>
    <row r="73" spans="1:13" x14ac:dyDescent="0.2">
      <c r="A73" s="4"/>
      <c r="B73" s="4"/>
      <c r="C73" s="34" t="s">
        <v>124</v>
      </c>
      <c r="D73" s="4"/>
      <c r="E73" s="4"/>
      <c r="F73" s="4"/>
      <c r="G73" s="14"/>
      <c r="H73" s="4"/>
      <c r="I73" s="4"/>
      <c r="J73" s="4"/>
      <c r="K73" s="2" t="s">
        <v>773</v>
      </c>
      <c r="L73" s="164">
        <f>+L71+L72</f>
        <v>560000</v>
      </c>
    </row>
    <row r="74" spans="1:13" x14ac:dyDescent="0.2">
      <c r="A74" s="4"/>
      <c r="B74" s="4"/>
      <c r="C74" s="4" t="s">
        <v>125</v>
      </c>
      <c r="D74" s="4"/>
      <c r="E74" s="4"/>
      <c r="F74" s="4"/>
      <c r="G74" s="14"/>
      <c r="H74" s="4"/>
      <c r="I74" s="4"/>
      <c r="J74" s="4"/>
    </row>
    <row r="75" spans="1:13" x14ac:dyDescent="0.2">
      <c r="A75" s="4"/>
      <c r="B75" s="4"/>
      <c r="C75" s="51"/>
      <c r="D75" s="51"/>
      <c r="E75" s="48" t="s">
        <v>121</v>
      </c>
      <c r="F75" s="47" t="s">
        <v>126</v>
      </c>
      <c r="G75" s="50"/>
      <c r="H75" s="50"/>
      <c r="I75" s="50"/>
      <c r="J75" s="4"/>
    </row>
    <row r="76" spans="1:13" x14ac:dyDescent="0.2">
      <c r="A76" s="4"/>
      <c r="B76" s="4"/>
      <c r="C76" s="4" t="s">
        <v>127</v>
      </c>
      <c r="D76" s="4"/>
      <c r="E76" s="4"/>
      <c r="F76" s="4"/>
      <c r="G76" s="4"/>
      <c r="H76" s="4"/>
      <c r="I76" s="4"/>
      <c r="J76" s="4"/>
    </row>
    <row r="77" spans="1:13" x14ac:dyDescent="0.2">
      <c r="A77" s="4"/>
      <c r="B77" s="4"/>
      <c r="C77" s="4" t="s">
        <v>128</v>
      </c>
      <c r="D77" s="4"/>
      <c r="E77" s="4"/>
      <c r="F77" s="4"/>
      <c r="G77" s="4"/>
      <c r="H77" s="4"/>
      <c r="I77" s="4"/>
      <c r="J77" s="4"/>
    </row>
    <row r="78" spans="1:13" x14ac:dyDescent="0.2">
      <c r="A78" s="4"/>
      <c r="B78" s="4"/>
      <c r="C78" s="16" t="s">
        <v>129</v>
      </c>
      <c r="D78" s="11">
        <v>0.3</v>
      </c>
      <c r="E78" s="4"/>
      <c r="F78" s="4"/>
      <c r="G78" s="4"/>
      <c r="H78" s="4"/>
      <c r="I78" s="4"/>
      <c r="J78" s="4"/>
    </row>
    <row r="79" spans="1:13" x14ac:dyDescent="0.2">
      <c r="A79" s="4"/>
      <c r="B79" s="4"/>
      <c r="C79" s="16"/>
      <c r="D79" s="11"/>
      <c r="E79" s="4"/>
      <c r="F79" s="4"/>
      <c r="G79" s="4"/>
      <c r="H79" s="4"/>
      <c r="I79" s="4"/>
      <c r="J79" s="4"/>
    </row>
    <row r="80" spans="1:13" x14ac:dyDescent="0.2">
      <c r="A80" s="4"/>
      <c r="B80" s="4"/>
      <c r="C80" s="47"/>
      <c r="D80" s="47"/>
      <c r="E80" s="48" t="s">
        <v>110</v>
      </c>
      <c r="F80" s="264">
        <f>I65*G65*(1-D78)+G66*I66</f>
        <v>6.1333333333333323E-2</v>
      </c>
      <c r="G80" s="49" t="s">
        <v>775</v>
      </c>
      <c r="H80" s="47"/>
      <c r="I80" s="47"/>
      <c r="J80" s="4"/>
    </row>
    <row r="81" spans="1:10" ht="1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customHeight="1" thickBot="1" x14ac:dyDescent="0.25">
      <c r="A82" s="4"/>
      <c r="B82" s="4"/>
      <c r="C82" s="4"/>
      <c r="D82" s="4"/>
      <c r="E82" s="379" t="s">
        <v>776</v>
      </c>
      <c r="F82" s="380"/>
      <c r="G82" s="380"/>
      <c r="H82" s="381"/>
      <c r="I82" s="4"/>
      <c r="J82" s="4"/>
    </row>
    <row r="83" spans="1: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265" t="s">
        <v>777</v>
      </c>
      <c r="B85" s="265"/>
      <c r="C85" s="9" t="s">
        <v>778</v>
      </c>
      <c r="D85" s="9" t="s">
        <v>719</v>
      </c>
      <c r="E85" s="9" t="s">
        <v>720</v>
      </c>
      <c r="F85" s="9" t="s">
        <v>721</v>
      </c>
      <c r="G85" s="9" t="s">
        <v>722</v>
      </c>
      <c r="H85" s="9" t="s">
        <v>723</v>
      </c>
      <c r="I85" s="9" t="s">
        <v>740</v>
      </c>
      <c r="J85" s="4"/>
    </row>
    <row r="86" spans="1:10" x14ac:dyDescent="0.2">
      <c r="A86" s="4"/>
      <c r="B86" s="4" t="s">
        <v>779</v>
      </c>
      <c r="C86" s="14">
        <v>-1000000</v>
      </c>
      <c r="D86" s="14">
        <v>180000</v>
      </c>
      <c r="E86" s="14">
        <v>180000</v>
      </c>
      <c r="F86" s="14">
        <v>180000</v>
      </c>
      <c r="G86" s="14">
        <v>180000</v>
      </c>
      <c r="H86" s="14">
        <v>180000</v>
      </c>
      <c r="I86" s="14">
        <v>180000</v>
      </c>
      <c r="J86" s="4"/>
    </row>
    <row r="87" spans="1:10" x14ac:dyDescent="0.2">
      <c r="A87" s="4"/>
      <c r="B87" s="4" t="s">
        <v>780</v>
      </c>
      <c r="C87" s="49">
        <f>IRR(C86:I86)</f>
        <v>2.2442198951832859E-2</v>
      </c>
      <c r="D87" s="4"/>
      <c r="E87" s="4"/>
      <c r="F87" s="4"/>
      <c r="G87" s="4"/>
      <c r="H87" s="4"/>
      <c r="I87" s="4"/>
      <c r="J87" s="4"/>
    </row>
    <row r="88" spans="1: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265" t="s">
        <v>781</v>
      </c>
      <c r="B89" s="265"/>
      <c r="C89" s="9" t="s">
        <v>778</v>
      </c>
      <c r="D89" s="9" t="s">
        <v>719</v>
      </c>
      <c r="E89" s="9" t="s">
        <v>720</v>
      </c>
      <c r="F89" s="9" t="s">
        <v>721</v>
      </c>
      <c r="G89" s="9" t="s">
        <v>722</v>
      </c>
      <c r="H89" s="9" t="s">
        <v>723</v>
      </c>
      <c r="I89" s="9" t="s">
        <v>740</v>
      </c>
      <c r="J89" s="4"/>
    </row>
    <row r="90" spans="1:10" x14ac:dyDescent="0.2">
      <c r="A90" s="4"/>
      <c r="B90" s="4" t="s">
        <v>779</v>
      </c>
      <c r="C90" s="14">
        <v>-1000000</v>
      </c>
      <c r="D90" s="14">
        <v>204245.02119959862</v>
      </c>
      <c r="E90" s="14">
        <f>+D90</f>
        <v>204245.02119959862</v>
      </c>
      <c r="F90" s="14">
        <f t="shared" ref="F90:I90" si="0">+E90</f>
        <v>204245.02119959862</v>
      </c>
      <c r="G90" s="14">
        <f t="shared" si="0"/>
        <v>204245.02119959862</v>
      </c>
      <c r="H90" s="14">
        <f t="shared" si="0"/>
        <v>204245.02119959862</v>
      </c>
      <c r="I90" s="14">
        <f t="shared" si="0"/>
        <v>204245.02119959862</v>
      </c>
      <c r="J90" s="4"/>
    </row>
    <row r="91" spans="1:10" x14ac:dyDescent="0.2">
      <c r="A91" s="4"/>
      <c r="B91" s="4" t="s">
        <v>780</v>
      </c>
      <c r="C91" s="49">
        <f>IRR(C90:I90)</f>
        <v>6.1379709303810648E-2</v>
      </c>
      <c r="D91" s="4"/>
      <c r="E91" s="4"/>
      <c r="F91" s="4"/>
      <c r="G91" s="4"/>
      <c r="H91" s="4"/>
      <c r="I91" s="4"/>
      <c r="J91" s="4"/>
    </row>
    <row r="92" spans="1: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265" t="s">
        <v>782</v>
      </c>
      <c r="B93" s="265"/>
      <c r="C93" s="9" t="s">
        <v>778</v>
      </c>
      <c r="D93" s="9" t="s">
        <v>719</v>
      </c>
      <c r="E93" s="9" t="s">
        <v>720</v>
      </c>
      <c r="F93" s="9" t="s">
        <v>721</v>
      </c>
      <c r="G93" s="9" t="s">
        <v>722</v>
      </c>
      <c r="H93" s="9" t="s">
        <v>723</v>
      </c>
      <c r="I93" s="9" t="s">
        <v>740</v>
      </c>
      <c r="J93" s="4"/>
    </row>
    <row r="94" spans="1:10" x14ac:dyDescent="0.2">
      <c r="A94" s="4"/>
      <c r="B94" s="4" t="s">
        <v>779</v>
      </c>
      <c r="C94" s="14">
        <v>-1000000</v>
      </c>
      <c r="D94" s="14">
        <v>210000</v>
      </c>
      <c r="E94" s="14">
        <f>+D94</f>
        <v>210000</v>
      </c>
      <c r="F94" s="14">
        <f t="shared" ref="F94:I94" si="1">+E94</f>
        <v>210000</v>
      </c>
      <c r="G94" s="14">
        <f t="shared" si="1"/>
        <v>210000</v>
      </c>
      <c r="H94" s="14">
        <f t="shared" si="1"/>
        <v>210000</v>
      </c>
      <c r="I94" s="14">
        <f t="shared" si="1"/>
        <v>210000</v>
      </c>
      <c r="J94" s="4"/>
    </row>
    <row r="95" spans="1:10" x14ac:dyDescent="0.2">
      <c r="A95" s="4"/>
      <c r="B95" s="4" t="s">
        <v>780</v>
      </c>
      <c r="C95" s="49">
        <f>IRR(C94:I94)</f>
        <v>7.0315220759698205E-2</v>
      </c>
      <c r="D95" s="4"/>
      <c r="E95" s="4"/>
      <c r="F95" s="4"/>
      <c r="G95" s="4"/>
      <c r="H95" s="4"/>
      <c r="I95" s="4"/>
      <c r="J95" s="4"/>
    </row>
    <row r="96" spans="1: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4"/>
      <c r="B97" s="4" t="s">
        <v>783</v>
      </c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4"/>
      <c r="B98" s="4" t="s">
        <v>780</v>
      </c>
      <c r="C98" s="49">
        <f>+F80+5%</f>
        <v>0.11133333333333333</v>
      </c>
      <c r="D98" s="4"/>
      <c r="E98" s="4"/>
      <c r="F98" s="4"/>
      <c r="G98" s="4"/>
      <c r="H98" s="4"/>
      <c r="I98" s="4"/>
      <c r="J98" s="4"/>
    </row>
    <row r="99" spans="1:10" ht="1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266" t="s">
        <v>784</v>
      </c>
      <c r="B100" s="267"/>
      <c r="C100" s="268" t="s">
        <v>778</v>
      </c>
      <c r="D100" s="268" t="s">
        <v>719</v>
      </c>
      <c r="E100" s="268" t="s">
        <v>720</v>
      </c>
      <c r="F100" s="268" t="s">
        <v>721</v>
      </c>
      <c r="G100" s="268" t="s">
        <v>722</v>
      </c>
      <c r="H100" s="268" t="s">
        <v>723</v>
      </c>
      <c r="I100" s="270" t="s">
        <v>740</v>
      </c>
      <c r="J100" s="4"/>
    </row>
    <row r="101" spans="1:10" x14ac:dyDescent="0.2">
      <c r="A101" s="251"/>
      <c r="B101" s="4" t="s">
        <v>779</v>
      </c>
      <c r="C101" s="14">
        <v>-1000000</v>
      </c>
      <c r="D101" s="14">
        <v>237167.51468947085</v>
      </c>
      <c r="E101" s="14">
        <f>+D101</f>
        <v>237167.51468947085</v>
      </c>
      <c r="F101" s="14">
        <f t="shared" ref="F101:I101" si="2">+E101</f>
        <v>237167.51468947085</v>
      </c>
      <c r="G101" s="14">
        <f t="shared" si="2"/>
        <v>237167.51468947085</v>
      </c>
      <c r="H101" s="14">
        <f t="shared" si="2"/>
        <v>237167.51468947085</v>
      </c>
      <c r="I101" s="271">
        <f t="shared" si="2"/>
        <v>237167.51468947085</v>
      </c>
      <c r="J101" s="4"/>
    </row>
    <row r="102" spans="1:10" x14ac:dyDescent="0.2">
      <c r="A102" s="251"/>
      <c r="B102" s="4" t="s">
        <v>780</v>
      </c>
      <c r="C102" s="269">
        <f>IRR(C101:I101)</f>
        <v>0.11116076063956504</v>
      </c>
      <c r="D102" s="4"/>
      <c r="E102" s="4"/>
      <c r="F102" s="4"/>
      <c r="G102" s="4"/>
      <c r="H102" s="4"/>
      <c r="I102" s="252"/>
      <c r="J102" s="4"/>
    </row>
    <row r="103" spans="1:10" ht="15" thickBot="1" x14ac:dyDescent="0.25">
      <c r="A103" s="235"/>
      <c r="B103" s="258"/>
      <c r="C103" s="258"/>
      <c r="D103" s="258"/>
      <c r="E103" s="258"/>
      <c r="F103" s="258"/>
      <c r="G103" s="258"/>
      <c r="H103" s="258"/>
      <c r="I103" s="261"/>
      <c r="J103" s="4"/>
    </row>
  </sheetData>
  <mergeCells count="4">
    <mergeCell ref="E38:I38"/>
    <mergeCell ref="E39:I39"/>
    <mergeCell ref="C38:D39"/>
    <mergeCell ref="E82:H8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CE63-75A4-48FC-84A2-9677E88412AC}">
  <sheetPr>
    <tabColor theme="1"/>
  </sheetPr>
  <dimension ref="A1:J27"/>
  <sheetViews>
    <sheetView zoomScale="136" zoomScaleNormal="136" workbookViewId="0">
      <selection activeCell="D4" sqref="D4:G4"/>
    </sheetView>
  </sheetViews>
  <sheetFormatPr baseColWidth="10" defaultRowHeight="14.25" x14ac:dyDescent="0.2"/>
  <cols>
    <col min="1" max="8" width="11.42578125" style="2"/>
    <col min="9" max="9" width="12.28515625" style="2" customWidth="1"/>
    <col min="10" max="16384" width="11.42578125" style="2"/>
  </cols>
  <sheetData>
    <row r="1" spans="1:10" s="1" customFormat="1" ht="25.5" x14ac:dyDescent="0.35">
      <c r="A1" s="1" t="s">
        <v>18</v>
      </c>
      <c r="J1" s="5">
        <v>6</v>
      </c>
    </row>
    <row r="2" spans="1:10" s="3" customFormat="1" ht="19.5" x14ac:dyDescent="0.25">
      <c r="A2" s="3" t="s">
        <v>23</v>
      </c>
    </row>
    <row r="3" spans="1:10" x14ac:dyDescent="0.2">
      <c r="A3" s="20" t="s">
        <v>130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9.5" x14ac:dyDescent="0.25">
      <c r="A4" s="4" t="s">
        <v>177</v>
      </c>
      <c r="B4" s="4"/>
      <c r="C4" s="4"/>
      <c r="D4" s="274" t="s">
        <v>785</v>
      </c>
      <c r="E4" s="19"/>
      <c r="F4" s="19"/>
      <c r="G4" s="19"/>
      <c r="H4" s="4"/>
      <c r="I4" s="4"/>
      <c r="J4" s="4"/>
    </row>
    <row r="5" spans="1:10" x14ac:dyDescent="0.2">
      <c r="A5" s="4" t="s">
        <v>178</v>
      </c>
      <c r="B5" s="4"/>
      <c r="C5" s="4"/>
      <c r="D5" s="177" t="s">
        <v>179</v>
      </c>
      <c r="E5" s="176"/>
      <c r="F5" s="176"/>
      <c r="G5" s="176"/>
      <c r="H5" s="4"/>
      <c r="I5" s="4"/>
      <c r="J5" s="4"/>
    </row>
    <row r="6" spans="1:10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">
      <c r="A7" s="52" t="s">
        <v>131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">
      <c r="A8" s="4" t="s">
        <v>132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4" t="s">
        <v>133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2">
      <c r="A10" s="4" t="s">
        <v>134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">
      <c r="A12" s="4" t="s">
        <v>135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">
      <c r="A13" s="4" t="s">
        <v>136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 t="s">
        <v>137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 t="s">
        <v>138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 t="s">
        <v>139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34" t="s">
        <v>140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 t="s">
        <v>141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 t="s">
        <v>142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 t="s">
        <v>143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 t="s">
        <v>144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 t="s">
        <v>145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 t="s">
        <v>146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 t="s">
        <v>147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 t="s">
        <v>148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2BAB-6DEC-48DD-AC09-D8A84EE5DADA}">
  <sheetPr>
    <tabColor theme="1"/>
  </sheetPr>
  <dimension ref="A1:S72"/>
  <sheetViews>
    <sheetView zoomScale="160" zoomScaleNormal="160" workbookViewId="0">
      <selection activeCell="D5" sqref="D5:F5"/>
    </sheetView>
  </sheetViews>
  <sheetFormatPr baseColWidth="10" defaultRowHeight="14.25" x14ac:dyDescent="0.2"/>
  <cols>
    <col min="1" max="7" width="11.42578125" style="2"/>
    <col min="8" max="8" width="12.140625" style="2" customWidth="1"/>
    <col min="9" max="9" width="12.28515625" style="2" customWidth="1"/>
    <col min="10" max="11" width="11.42578125" style="2"/>
    <col min="12" max="12" width="15.5703125" style="2" bestFit="1" customWidth="1"/>
    <col min="13" max="16384" width="11.42578125" style="2"/>
  </cols>
  <sheetData>
    <row r="1" spans="1:19" s="1" customFormat="1" ht="25.5" x14ac:dyDescent="0.35">
      <c r="A1" s="1" t="s">
        <v>18</v>
      </c>
      <c r="J1" s="5">
        <v>6</v>
      </c>
    </row>
    <row r="2" spans="1:19" s="3" customFormat="1" ht="19.5" x14ac:dyDescent="0.25">
      <c r="A2" s="3" t="s">
        <v>23</v>
      </c>
    </row>
    <row r="3" spans="1:19" x14ac:dyDescent="0.2">
      <c r="A3" s="52" t="s">
        <v>149</v>
      </c>
      <c r="B3" s="53"/>
      <c r="C3" s="53"/>
      <c r="D3" s="53"/>
      <c r="E3" s="53"/>
      <c r="F3" s="53"/>
      <c r="G3" s="53"/>
      <c r="H3" s="53"/>
      <c r="I3" s="53"/>
      <c r="J3" s="53"/>
    </row>
    <row r="4" spans="1:19" x14ac:dyDescent="0.2">
      <c r="A4" s="54" t="s">
        <v>150</v>
      </c>
      <c r="B4" s="54"/>
      <c r="C4" s="54"/>
      <c r="D4" s="54"/>
      <c r="E4" s="54"/>
      <c r="F4" s="54"/>
      <c r="G4" s="54"/>
      <c r="H4" s="54"/>
      <c r="I4" s="54"/>
      <c r="J4" s="54"/>
    </row>
    <row r="5" spans="1:19" ht="20.25" thickBot="1" x14ac:dyDescent="0.3">
      <c r="A5" s="4"/>
      <c r="B5" s="4"/>
      <c r="C5" s="4"/>
      <c r="D5" s="57" t="s">
        <v>182</v>
      </c>
      <c r="E5" s="4"/>
      <c r="F5" s="4"/>
      <c r="G5" s="4"/>
      <c r="H5" s="4"/>
      <c r="I5" s="4"/>
      <c r="J5" s="4"/>
    </row>
    <row r="6" spans="1:19" ht="1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L6" s="277" t="s">
        <v>788</v>
      </c>
      <c r="M6" s="278" t="s">
        <v>804</v>
      </c>
      <c r="N6" s="278"/>
      <c r="O6" s="279"/>
    </row>
    <row r="7" spans="1:19" x14ac:dyDescent="0.2">
      <c r="A7" s="4"/>
      <c r="B7" s="4" t="s">
        <v>151</v>
      </c>
      <c r="C7" s="4"/>
      <c r="D7" s="4"/>
      <c r="E7" s="4"/>
      <c r="F7" s="4"/>
      <c r="G7" s="4"/>
      <c r="H7" s="4"/>
      <c r="I7" s="4"/>
      <c r="J7" s="4"/>
      <c r="R7" s="2">
        <v>13</v>
      </c>
      <c r="S7" s="2" t="s">
        <v>794</v>
      </c>
    </row>
    <row r="8" spans="1:19" x14ac:dyDescent="0.2">
      <c r="A8" s="4"/>
      <c r="B8" s="4" t="s">
        <v>152</v>
      </c>
      <c r="C8" s="4"/>
      <c r="D8" s="4"/>
      <c r="E8" s="4"/>
      <c r="F8" s="4"/>
      <c r="G8" s="4"/>
      <c r="H8" s="4"/>
      <c r="I8" s="4"/>
      <c r="J8" s="4"/>
      <c r="R8" s="2">
        <v>14</v>
      </c>
      <c r="S8" s="2" t="s">
        <v>795</v>
      </c>
    </row>
    <row r="9" spans="1:19" x14ac:dyDescent="0.2">
      <c r="A9" s="4"/>
      <c r="B9" s="4" t="s">
        <v>153</v>
      </c>
      <c r="C9" s="4"/>
      <c r="D9" s="4"/>
      <c r="E9" s="4"/>
      <c r="F9" s="4"/>
      <c r="G9" s="4"/>
      <c r="H9" s="4"/>
      <c r="I9" s="4"/>
      <c r="J9" s="4"/>
      <c r="L9" s="2" t="s">
        <v>789</v>
      </c>
      <c r="M9" s="275">
        <v>0.15</v>
      </c>
      <c r="N9" s="2" t="s">
        <v>793</v>
      </c>
      <c r="R9" s="176">
        <v>15</v>
      </c>
      <c r="S9" s="176" t="s">
        <v>796</v>
      </c>
    </row>
    <row r="10" spans="1:19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R10" s="2">
        <v>18</v>
      </c>
      <c r="S10" s="2" t="s">
        <v>797</v>
      </c>
    </row>
    <row r="11" spans="1:19" x14ac:dyDescent="0.2">
      <c r="A11" s="4"/>
      <c r="B11" s="4" t="s">
        <v>154</v>
      </c>
      <c r="C11" s="4"/>
      <c r="D11" s="4"/>
      <c r="E11" s="4"/>
      <c r="F11" s="4"/>
      <c r="G11" s="4"/>
      <c r="H11" s="4"/>
      <c r="I11" s="4"/>
      <c r="J11" s="4"/>
      <c r="L11" s="176" t="s">
        <v>792</v>
      </c>
      <c r="M11" s="178">
        <f>+M9-M13</f>
        <v>0.13</v>
      </c>
      <c r="N11" s="176" t="s">
        <v>791</v>
      </c>
      <c r="O11" s="176"/>
      <c r="R11" s="2">
        <v>19</v>
      </c>
      <c r="S11" s="2" t="s">
        <v>798</v>
      </c>
    </row>
    <row r="12" spans="1:19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R12" s="2">
        <v>3</v>
      </c>
      <c r="S12" s="2" t="s">
        <v>799</v>
      </c>
    </row>
    <row r="13" spans="1:19" x14ac:dyDescent="0.2">
      <c r="A13" s="4"/>
      <c r="B13" s="4" t="s">
        <v>156</v>
      </c>
      <c r="C13" s="4"/>
      <c r="D13" s="4"/>
      <c r="E13" s="4"/>
      <c r="F13" s="4"/>
      <c r="G13" s="4"/>
      <c r="H13" s="4"/>
      <c r="I13" s="4"/>
      <c r="J13" s="4"/>
      <c r="L13" s="2" t="s">
        <v>790</v>
      </c>
      <c r="M13" s="275">
        <v>0.02</v>
      </c>
      <c r="R13" s="2">
        <v>10</v>
      </c>
      <c r="S13" s="2" t="s">
        <v>800</v>
      </c>
    </row>
    <row r="14" spans="1:19" x14ac:dyDescent="0.2">
      <c r="A14" s="4"/>
      <c r="B14" s="4" t="s">
        <v>155</v>
      </c>
      <c r="C14" s="4"/>
      <c r="D14" s="4"/>
      <c r="E14" s="4"/>
      <c r="F14" s="4"/>
      <c r="G14" s="4"/>
      <c r="H14" s="4"/>
      <c r="I14" s="4"/>
      <c r="J14" s="4"/>
      <c r="R14" s="2">
        <v>12</v>
      </c>
      <c r="S14" s="2" t="s">
        <v>801</v>
      </c>
    </row>
    <row r="15" spans="1:19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R15" s="2">
        <v>20</v>
      </c>
      <c r="S15" s="2" t="s">
        <v>802</v>
      </c>
    </row>
    <row r="16" spans="1:19" x14ac:dyDescent="0.2">
      <c r="A16" s="4"/>
      <c r="B16" s="4" t="s">
        <v>157</v>
      </c>
      <c r="C16" s="4"/>
      <c r="D16" s="4"/>
      <c r="E16" s="4"/>
      <c r="F16" s="4"/>
      <c r="G16" s="4"/>
      <c r="H16" s="4"/>
      <c r="I16" s="4"/>
      <c r="J16" s="4"/>
      <c r="R16" s="2">
        <v>30</v>
      </c>
      <c r="S16" s="2" t="s">
        <v>803</v>
      </c>
    </row>
    <row r="17" spans="1:18" x14ac:dyDescent="0.2">
      <c r="A17" s="4"/>
      <c r="B17" s="4" t="s">
        <v>158</v>
      </c>
      <c r="C17" s="4"/>
      <c r="D17" s="4"/>
      <c r="E17" s="4"/>
      <c r="F17" s="4"/>
      <c r="G17" s="4"/>
      <c r="H17" s="4"/>
      <c r="I17" s="4"/>
      <c r="J17" s="4"/>
      <c r="R17" s="276">
        <f>AVERAGE(R7:R16)</f>
        <v>15.4</v>
      </c>
    </row>
    <row r="18" spans="1:18" x14ac:dyDescent="0.2">
      <c r="A18" s="4"/>
      <c r="B18" s="4" t="s">
        <v>160</v>
      </c>
      <c r="C18" s="4"/>
      <c r="D18" s="4"/>
      <c r="E18" s="4"/>
      <c r="F18" s="4"/>
      <c r="G18" s="4"/>
      <c r="H18" s="4"/>
      <c r="I18" s="4"/>
      <c r="J18" s="4"/>
    </row>
    <row r="19" spans="1:18" x14ac:dyDescent="0.2">
      <c r="A19" s="4"/>
      <c r="B19" s="4" t="s">
        <v>159</v>
      </c>
      <c r="C19" s="4"/>
      <c r="D19" s="4"/>
      <c r="E19" s="4"/>
      <c r="F19" s="4"/>
      <c r="G19" s="4"/>
      <c r="H19" s="4"/>
      <c r="I19" s="4"/>
      <c r="J19" s="4"/>
    </row>
    <row r="20" spans="1:18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8" x14ac:dyDescent="0.2">
      <c r="A21" s="4"/>
      <c r="B21" s="4" t="s">
        <v>161</v>
      </c>
      <c r="C21" s="4"/>
      <c r="D21" s="4"/>
      <c r="E21" s="4"/>
      <c r="F21" s="4"/>
      <c r="G21" s="4"/>
      <c r="H21" s="4"/>
      <c r="I21" s="4"/>
      <c r="J21" s="4"/>
    </row>
    <row r="22" spans="1:18" x14ac:dyDescent="0.2">
      <c r="A22" s="4"/>
      <c r="B22" s="4" t="s">
        <v>162</v>
      </c>
      <c r="C22" s="4"/>
      <c r="D22" s="4"/>
      <c r="E22" s="4"/>
      <c r="F22" s="4"/>
      <c r="G22" s="4"/>
      <c r="H22" s="4"/>
      <c r="I22" s="4"/>
      <c r="J22" s="4"/>
    </row>
    <row r="23" spans="1:18" x14ac:dyDescent="0.2">
      <c r="A23" s="4"/>
      <c r="B23" s="4" t="s">
        <v>163</v>
      </c>
      <c r="C23" s="4"/>
      <c r="D23" s="4"/>
      <c r="E23" s="4"/>
      <c r="F23" s="4"/>
      <c r="G23" s="4"/>
      <c r="H23" s="4"/>
      <c r="I23" s="4"/>
      <c r="J23" s="4"/>
    </row>
    <row r="24" spans="1:18" x14ac:dyDescent="0.2">
      <c r="A24" s="4"/>
      <c r="B24" s="4" t="s">
        <v>164</v>
      </c>
      <c r="C24" s="4"/>
      <c r="D24" s="4"/>
      <c r="E24" s="4"/>
      <c r="F24" s="4"/>
      <c r="G24" s="4"/>
      <c r="H24" s="4"/>
      <c r="I24" s="4"/>
      <c r="J24" s="4"/>
    </row>
    <row r="25" spans="1:18" x14ac:dyDescent="0.2">
      <c r="A25" s="4"/>
      <c r="B25" s="4" t="s">
        <v>165</v>
      </c>
      <c r="C25" s="4"/>
      <c r="D25" s="4"/>
      <c r="E25" s="4"/>
      <c r="F25" s="4"/>
      <c r="G25" s="4"/>
      <c r="H25" s="4"/>
      <c r="I25" s="4"/>
      <c r="J25" s="4"/>
    </row>
    <row r="26" spans="1:18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8" x14ac:dyDescent="0.2">
      <c r="A27" s="4"/>
      <c r="B27" s="4" t="s">
        <v>166</v>
      </c>
      <c r="C27" s="4"/>
      <c r="D27" s="4"/>
      <c r="E27" s="4"/>
      <c r="F27" s="4"/>
      <c r="G27" s="4"/>
      <c r="H27" s="4"/>
      <c r="I27" s="4"/>
      <c r="J27" s="4"/>
    </row>
    <row r="28" spans="1:18" x14ac:dyDescent="0.2">
      <c r="A28" s="4"/>
      <c r="B28" s="4" t="s">
        <v>167</v>
      </c>
      <c r="C28" s="4"/>
      <c r="D28" s="4"/>
      <c r="E28" s="4"/>
      <c r="F28" s="4"/>
      <c r="G28" s="4"/>
      <c r="H28" s="4"/>
      <c r="I28" s="4"/>
      <c r="J28" s="4"/>
    </row>
    <row r="29" spans="1:18" x14ac:dyDescent="0.2">
      <c r="A29" s="4"/>
      <c r="B29" s="4" t="s">
        <v>168</v>
      </c>
      <c r="C29" s="4"/>
      <c r="D29" s="4"/>
      <c r="E29" s="4"/>
      <c r="F29" s="4"/>
      <c r="G29" s="4"/>
      <c r="H29" s="4"/>
      <c r="I29" s="4"/>
      <c r="J29" s="4"/>
    </row>
    <row r="30" spans="1:18" x14ac:dyDescent="0.2">
      <c r="A30" s="4"/>
      <c r="B30" s="4" t="s">
        <v>169</v>
      </c>
      <c r="C30" s="4"/>
      <c r="D30" s="4"/>
      <c r="E30" s="4"/>
      <c r="F30" s="4"/>
      <c r="G30" s="4"/>
      <c r="H30" s="4"/>
      <c r="I30" s="4"/>
      <c r="J30" s="4"/>
    </row>
    <row r="31" spans="1:18" x14ac:dyDescent="0.2">
      <c r="A31" s="4"/>
      <c r="B31" s="4" t="s">
        <v>170</v>
      </c>
      <c r="C31" s="4"/>
      <c r="D31" s="4"/>
      <c r="E31" s="4"/>
      <c r="F31" s="4"/>
      <c r="G31" s="4"/>
      <c r="H31" s="4"/>
      <c r="I31" s="4"/>
      <c r="J31" s="4"/>
    </row>
    <row r="32" spans="1:18" x14ac:dyDescent="0.2">
      <c r="A32" s="4"/>
      <c r="B32" s="4" t="s">
        <v>171</v>
      </c>
      <c r="C32" s="4"/>
      <c r="D32" s="4"/>
      <c r="E32" s="4"/>
      <c r="F32" s="4"/>
      <c r="G32" s="4"/>
      <c r="H32" s="4"/>
      <c r="I32" s="4"/>
      <c r="J32" s="4"/>
    </row>
    <row r="33" spans="1:11" x14ac:dyDescent="0.2">
      <c r="A33" s="4"/>
      <c r="B33" s="4" t="s">
        <v>173</v>
      </c>
      <c r="C33" s="4"/>
      <c r="D33" s="4"/>
      <c r="E33" s="4"/>
      <c r="F33" s="4"/>
      <c r="G33" s="4"/>
      <c r="H33" s="4"/>
      <c r="I33" s="4"/>
      <c r="J33" s="4"/>
    </row>
    <row r="34" spans="1:11" x14ac:dyDescent="0.2">
      <c r="A34" s="4"/>
      <c r="B34" s="4" t="s">
        <v>172</v>
      </c>
      <c r="C34" s="4"/>
      <c r="D34" s="4"/>
      <c r="E34" s="4"/>
      <c r="F34" s="4"/>
      <c r="G34" s="4"/>
      <c r="H34" s="4"/>
      <c r="I34" s="4"/>
      <c r="J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1" x14ac:dyDescent="0.2">
      <c r="A36" s="4"/>
      <c r="B36" s="4" t="s">
        <v>174</v>
      </c>
      <c r="C36" s="4"/>
      <c r="D36" s="4"/>
      <c r="E36" s="4"/>
      <c r="F36" s="4"/>
      <c r="G36" s="4"/>
      <c r="H36" s="4"/>
      <c r="I36" s="4"/>
      <c r="J36" s="4"/>
    </row>
    <row r="37" spans="1:11" x14ac:dyDescent="0.2">
      <c r="A37" s="4"/>
      <c r="B37" s="4" t="s">
        <v>176</v>
      </c>
      <c r="C37" s="4"/>
      <c r="D37" s="4"/>
      <c r="E37" s="4"/>
      <c r="F37" s="4"/>
      <c r="G37" s="4"/>
      <c r="H37" s="4"/>
      <c r="I37" s="4"/>
      <c r="J37" s="4"/>
    </row>
    <row r="38" spans="1:11" x14ac:dyDescent="0.2">
      <c r="A38" s="4"/>
      <c r="B38" s="4" t="s">
        <v>175</v>
      </c>
      <c r="C38" s="4"/>
      <c r="D38" s="4"/>
      <c r="E38" s="4"/>
      <c r="F38" s="4"/>
      <c r="G38" s="4"/>
      <c r="H38" s="4"/>
      <c r="I38" s="4"/>
      <c r="J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1" ht="15" x14ac:dyDescent="0.25">
      <c r="A40" s="4"/>
      <c r="B40" s="55" t="s">
        <v>180</v>
      </c>
      <c r="C40" s="4"/>
      <c r="D40" s="4"/>
      <c r="E40" s="4"/>
      <c r="F40" s="4"/>
      <c r="G40" s="4"/>
      <c r="H40" s="4"/>
      <c r="I40" s="4"/>
      <c r="J40" s="4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2" t="s">
        <v>786</v>
      </c>
    </row>
    <row r="47" spans="1:1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2" t="s">
        <v>787</v>
      </c>
    </row>
    <row r="48" spans="1:1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4"/>
      <c r="B70" s="4" t="s">
        <v>181</v>
      </c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4"/>
      <c r="B71" s="4"/>
      <c r="C71" s="4"/>
      <c r="D71" s="4"/>
      <c r="E71" s="4"/>
      <c r="F71" s="4"/>
      <c r="G71" s="56">
        <v>3.8E-3</v>
      </c>
      <c r="H71" s="4"/>
      <c r="I71" s="4"/>
      <c r="J71" s="4"/>
    </row>
    <row r="72" spans="1:1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</row>
  </sheetData>
  <phoneticPr fontId="9" type="noConversion"/>
  <hyperlinks>
    <hyperlink ref="B40" r:id="rId1" xr:uid="{4B88F65D-7A67-42B8-9301-89FA8E1FF2DD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249B-53A9-4D18-B096-14C408704062}">
  <sheetPr>
    <tabColor theme="1"/>
  </sheetPr>
  <dimension ref="A1:J34"/>
  <sheetViews>
    <sheetView zoomScale="154" zoomScaleNormal="154" workbookViewId="0">
      <selection activeCell="H4" sqref="H4"/>
    </sheetView>
  </sheetViews>
  <sheetFormatPr baseColWidth="10" defaultRowHeight="14.25" x14ac:dyDescent="0.2"/>
  <cols>
    <col min="1" max="7" width="11.42578125" style="2"/>
    <col min="8" max="8" width="22.85546875" style="2" bestFit="1" customWidth="1"/>
    <col min="9" max="9" width="12.28515625" style="2" customWidth="1"/>
    <col min="10" max="16384" width="11.42578125" style="2"/>
  </cols>
  <sheetData>
    <row r="1" spans="1:10" s="1" customFormat="1" ht="25.5" x14ac:dyDescent="0.35">
      <c r="A1" s="1" t="s">
        <v>18</v>
      </c>
      <c r="J1" s="5">
        <v>8</v>
      </c>
    </row>
    <row r="2" spans="1:10" s="3" customFormat="1" ht="19.5" x14ac:dyDescent="0.25">
      <c r="A2" s="3" t="s">
        <v>23</v>
      </c>
    </row>
    <row r="3" spans="1:10" ht="15.75" thickBot="1" x14ac:dyDescent="0.3">
      <c r="A3" s="54" t="s">
        <v>361</v>
      </c>
      <c r="B3" s="59"/>
      <c r="C3" s="54"/>
      <c r="D3" s="54"/>
      <c r="E3" s="54"/>
      <c r="F3" s="54"/>
      <c r="G3" s="54"/>
      <c r="H3" s="54"/>
      <c r="I3" s="54"/>
      <c r="J3" s="54"/>
    </row>
    <row r="4" spans="1:10" ht="20.25" thickBot="1" x14ac:dyDescent="0.3">
      <c r="A4" s="4"/>
      <c r="B4" s="4"/>
      <c r="C4" s="4"/>
      <c r="D4" s="283" t="s">
        <v>708</v>
      </c>
      <c r="E4" s="262"/>
      <c r="F4" s="262"/>
      <c r="G4" s="263"/>
      <c r="H4" s="179" t="s">
        <v>706</v>
      </c>
      <c r="I4" s="104"/>
      <c r="J4" s="4"/>
    </row>
    <row r="5" spans="1:10" x14ac:dyDescent="0.2">
      <c r="A5" s="4"/>
      <c r="B5" s="4"/>
      <c r="C5" s="4"/>
      <c r="D5" s="4"/>
      <c r="E5" s="4"/>
      <c r="F5" s="4"/>
      <c r="G5" s="4"/>
      <c r="H5" s="179" t="s">
        <v>709</v>
      </c>
      <c r="I5" s="4"/>
      <c r="J5" s="4"/>
    </row>
    <row r="6" spans="1:10" x14ac:dyDescent="0.2">
      <c r="A6" s="105" t="s">
        <v>373</v>
      </c>
      <c r="B6" s="159"/>
      <c r="C6" s="159"/>
      <c r="D6" s="160"/>
      <c r="E6" s="161">
        <f>+'S&amp;P500'!B110/100</f>
        <v>7.734946236559137E-2</v>
      </c>
      <c r="F6" s="4"/>
      <c r="G6" s="4"/>
      <c r="H6" s="34" t="s">
        <v>710</v>
      </c>
      <c r="I6" s="4"/>
      <c r="J6" s="4"/>
    </row>
    <row r="7" spans="1:10" x14ac:dyDescent="0.2">
      <c r="A7" s="105" t="s">
        <v>671</v>
      </c>
      <c r="B7" s="144"/>
      <c r="C7" s="144"/>
      <c r="D7" s="157"/>
      <c r="E7" s="158">
        <f>+'6'!G71</f>
        <v>3.8E-3</v>
      </c>
      <c r="F7" s="4"/>
      <c r="G7" s="4"/>
      <c r="H7" s="4"/>
      <c r="I7" s="4"/>
      <c r="J7" s="4"/>
    </row>
    <row r="8" spans="1:10" x14ac:dyDescent="0.2">
      <c r="A8" s="105" t="s">
        <v>672</v>
      </c>
      <c r="B8" s="154"/>
      <c r="C8" s="154"/>
      <c r="D8" s="155"/>
      <c r="E8" s="156">
        <f>+E6-E7</f>
        <v>7.3549462365591373E-2</v>
      </c>
      <c r="F8" s="34" t="s">
        <v>703</v>
      </c>
      <c r="G8" s="4"/>
      <c r="H8" s="4"/>
      <c r="I8" s="4"/>
      <c r="J8" s="4"/>
    </row>
    <row r="9" spans="1:10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2">
      <c r="A10" s="4" t="s">
        <v>375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">
      <c r="A11" s="4" t="s">
        <v>376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">
      <c r="A12" s="4" t="s">
        <v>377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 t="s">
        <v>378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 t="s">
        <v>379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 t="s">
        <v>380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 t="s">
        <v>381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 t="s">
        <v>382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 t="s">
        <v>383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 t="s">
        <v>384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05" t="s">
        <v>394</v>
      </c>
      <c r="B24" s="4"/>
      <c r="C24" s="4"/>
      <c r="D24" s="104"/>
      <c r="E24" s="4"/>
      <c r="F24" s="4"/>
      <c r="G24" s="4"/>
      <c r="H24" s="4"/>
      <c r="I24" s="4"/>
      <c r="J24" s="4"/>
    </row>
    <row r="25" spans="1:10" x14ac:dyDescent="0.2">
      <c r="A25" s="4" t="s">
        <v>385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 t="s">
        <v>386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 t="s">
        <v>387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 t="s">
        <v>388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 t="s">
        <v>389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 t="s">
        <v>390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 t="s">
        <v>391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 t="s">
        <v>392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 t="s">
        <v>393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</sheetData>
  <hyperlinks>
    <hyperlink ref="A6" location="'S&amp;P500'!A1" display="S&amp;P500" xr:uid="{F37C1FA2-3EED-4A47-96FD-25D2C34F2BE7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78E2-BD57-44EC-9102-C43F2500345E}">
  <sheetPr>
    <tabColor theme="1"/>
  </sheetPr>
  <dimension ref="A1:J152"/>
  <sheetViews>
    <sheetView topLeftCell="A40" zoomScale="154" zoomScaleNormal="154" workbookViewId="0">
      <selection activeCell="D54" sqref="D54"/>
    </sheetView>
  </sheetViews>
  <sheetFormatPr baseColWidth="10" defaultRowHeight="14.25" x14ac:dyDescent="0.2"/>
  <cols>
    <col min="1" max="8" width="11.42578125" style="2"/>
    <col min="9" max="9" width="12.28515625" style="2" customWidth="1"/>
    <col min="10" max="16384" width="11.42578125" style="2"/>
  </cols>
  <sheetData>
    <row r="1" spans="1:10" s="1" customFormat="1" ht="25.5" x14ac:dyDescent="0.35">
      <c r="A1" s="1" t="s">
        <v>18</v>
      </c>
      <c r="J1" s="5">
        <v>7</v>
      </c>
    </row>
    <row r="2" spans="1:10" s="3" customFormat="1" ht="19.5" x14ac:dyDescent="0.25">
      <c r="A2" s="3" t="s">
        <v>23</v>
      </c>
    </row>
    <row r="3" spans="1:10" ht="15" x14ac:dyDescent="0.25">
      <c r="A3" s="54" t="s">
        <v>185</v>
      </c>
      <c r="B3" s="59" t="s">
        <v>184</v>
      </c>
      <c r="C3" s="54"/>
      <c r="D3" s="54"/>
      <c r="E3" s="54"/>
      <c r="F3" s="54"/>
      <c r="G3" s="54"/>
      <c r="H3" s="54"/>
      <c r="I3" s="54"/>
      <c r="J3" s="54"/>
    </row>
    <row r="4" spans="1:10" ht="19.5" x14ac:dyDescent="0.25">
      <c r="A4" s="4"/>
      <c r="B4" s="4"/>
      <c r="C4" s="4"/>
      <c r="D4" s="58" t="s">
        <v>183</v>
      </c>
      <c r="E4" s="4"/>
      <c r="F4" s="4"/>
      <c r="G4" s="34" t="s">
        <v>700</v>
      </c>
      <c r="H4" s="4"/>
      <c r="I4" s="4"/>
      <c r="J4" s="4"/>
    </row>
    <row r="5" spans="1:10" x14ac:dyDescent="0.2">
      <c r="A5" s="4"/>
      <c r="B5" s="4"/>
      <c r="C5" s="4"/>
      <c r="D5" s="4"/>
      <c r="E5" s="4"/>
      <c r="F5" s="4"/>
      <c r="G5" s="34" t="s">
        <v>701</v>
      </c>
      <c r="H5" s="4"/>
      <c r="I5" s="4"/>
      <c r="J5" s="4"/>
    </row>
    <row r="6" spans="1:10" x14ac:dyDescent="0.2">
      <c r="A6" s="4"/>
      <c r="B6" s="4"/>
      <c r="C6" s="4"/>
      <c r="D6" s="4"/>
      <c r="E6" s="4"/>
      <c r="F6" s="4"/>
      <c r="G6" s="34" t="s">
        <v>702</v>
      </c>
      <c r="H6" s="4"/>
      <c r="I6" s="4"/>
      <c r="J6" s="4"/>
    </row>
    <row r="7" spans="1:10" x14ac:dyDescent="0.2">
      <c r="A7" s="4"/>
      <c r="B7" s="4"/>
      <c r="C7" s="4"/>
      <c r="D7" s="4"/>
      <c r="E7" s="4"/>
      <c r="F7" s="4"/>
      <c r="G7" s="34"/>
      <c r="H7" s="4"/>
      <c r="I7" s="4"/>
      <c r="J7" s="4"/>
    </row>
    <row r="8" spans="1:10" x14ac:dyDescent="0.2">
      <c r="A8" s="4" t="s">
        <v>186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4" t="s">
        <v>187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">
      <c r="A11" s="4" t="s">
        <v>188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">
      <c r="A12" s="4" t="s">
        <v>189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">
      <c r="A13" s="4" t="s">
        <v>190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 t="s">
        <v>191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 t="s">
        <v>192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 t="s">
        <v>193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 t="s">
        <v>194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 t="s">
        <v>195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 t="s">
        <v>196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 t="s">
        <v>197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9" t="s">
        <v>198</v>
      </c>
      <c r="D24" s="9" t="s">
        <v>202</v>
      </c>
      <c r="E24" s="4" t="s">
        <v>203</v>
      </c>
      <c r="F24" s="4"/>
      <c r="G24" s="4"/>
      <c r="H24" s="4"/>
      <c r="I24" s="4"/>
      <c r="J24" s="4"/>
    </row>
    <row r="25" spans="1:10" ht="13.5" customHeight="1" x14ac:dyDescent="0.2">
      <c r="A25" s="4"/>
      <c r="B25" s="4"/>
      <c r="C25" s="9" t="s">
        <v>199</v>
      </c>
      <c r="D25" s="61">
        <v>0.5</v>
      </c>
      <c r="E25" s="4" t="s">
        <v>204</v>
      </c>
      <c r="F25" s="4"/>
      <c r="G25" s="4"/>
      <c r="H25" s="4"/>
      <c r="I25" s="4"/>
      <c r="J25" s="4"/>
    </row>
    <row r="26" spans="1:10" x14ac:dyDescent="0.2">
      <c r="A26" s="4"/>
      <c r="B26" s="4"/>
      <c r="C26" s="60" t="s">
        <v>200</v>
      </c>
      <c r="D26" s="61">
        <v>1</v>
      </c>
      <c r="E26" s="4" t="s">
        <v>205</v>
      </c>
      <c r="F26" s="4"/>
      <c r="G26" s="4"/>
      <c r="H26" s="4"/>
      <c r="I26" s="4"/>
      <c r="J26" s="4"/>
    </row>
    <row r="27" spans="1:10" x14ac:dyDescent="0.2">
      <c r="A27" s="4"/>
      <c r="B27" s="4"/>
      <c r="C27" s="9" t="s">
        <v>201</v>
      </c>
      <c r="D27" s="61">
        <v>1.2</v>
      </c>
      <c r="E27" s="4" t="s">
        <v>206</v>
      </c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 t="s">
        <v>207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 t="s">
        <v>208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 t="s">
        <v>209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273" t="s">
        <v>210</v>
      </c>
      <c r="B34" s="273"/>
      <c r="C34" s="273" t="s">
        <v>211</v>
      </c>
      <c r="D34" s="273"/>
      <c r="E34" s="4"/>
      <c r="F34" s="273" t="s">
        <v>894</v>
      </c>
      <c r="G34" s="273"/>
      <c r="H34" s="273"/>
      <c r="I34" s="4"/>
      <c r="J34" s="4"/>
    </row>
    <row r="35" spans="1:10" x14ac:dyDescent="0.2">
      <c r="A35" s="273"/>
      <c r="B35" s="273"/>
      <c r="C35" s="273"/>
      <c r="D35" s="273"/>
      <c r="E35" s="4"/>
      <c r="F35" s="273" t="s">
        <v>895</v>
      </c>
      <c r="G35" s="273">
        <v>200</v>
      </c>
      <c r="H35" s="348">
        <f>(G35-G36)/G36</f>
        <v>5.2631578947368418E-2</v>
      </c>
      <c r="I35" s="4"/>
      <c r="J35" s="4"/>
    </row>
    <row r="36" spans="1:10" x14ac:dyDescent="0.2">
      <c r="A36" s="273"/>
      <c r="B36" s="273"/>
      <c r="C36" s="273"/>
      <c r="D36" s="273"/>
      <c r="E36" s="4"/>
      <c r="F36" s="273" t="s">
        <v>896</v>
      </c>
      <c r="G36" s="273">
        <v>190</v>
      </c>
      <c r="H36" s="273"/>
      <c r="I36" s="4"/>
      <c r="J36" s="4"/>
    </row>
    <row r="37" spans="1:10" x14ac:dyDescent="0.2">
      <c r="A37" s="63"/>
      <c r="B37" s="63"/>
      <c r="C37" s="349" t="s">
        <v>212</v>
      </c>
      <c r="D37" s="64" t="s">
        <v>213</v>
      </c>
      <c r="E37" s="64" t="s">
        <v>214</v>
      </c>
      <c r="F37" s="64" t="s">
        <v>215</v>
      </c>
      <c r="G37" s="64" t="s">
        <v>216</v>
      </c>
      <c r="H37" s="64" t="s">
        <v>217</v>
      </c>
      <c r="I37" s="64" t="s">
        <v>218</v>
      </c>
      <c r="J37" s="349" t="s">
        <v>219</v>
      </c>
    </row>
    <row r="38" spans="1:10" x14ac:dyDescent="0.2">
      <c r="A38" s="4" t="s">
        <v>220</v>
      </c>
      <c r="B38" s="4"/>
      <c r="C38" s="66">
        <v>0.26</v>
      </c>
      <c r="D38" s="66">
        <v>0.28000000000000003</v>
      </c>
      <c r="E38" s="66">
        <v>0.13</v>
      </c>
      <c r="F38" s="66">
        <v>0.12</v>
      </c>
      <c r="G38" s="66">
        <v>0.24</v>
      </c>
      <c r="H38" s="66">
        <v>0.18</v>
      </c>
      <c r="I38" s="66">
        <v>0.26</v>
      </c>
      <c r="J38" s="62">
        <f t="shared" ref="J38:J49" si="0">AVERAGE(C38:I38)</f>
        <v>0.21</v>
      </c>
    </row>
    <row r="39" spans="1:10" x14ac:dyDescent="0.2">
      <c r="A39" s="4" t="s">
        <v>221</v>
      </c>
      <c r="B39" s="4"/>
      <c r="C39" s="66">
        <v>0.18</v>
      </c>
      <c r="D39" s="66">
        <v>0.3</v>
      </c>
      <c r="E39" s="66">
        <v>0.27</v>
      </c>
      <c r="F39" s="66">
        <v>0.28000000000000003</v>
      </c>
      <c r="G39" s="66">
        <v>0.05</v>
      </c>
      <c r="H39" s="66">
        <v>0.23</v>
      </c>
      <c r="I39" s="66">
        <v>0.17</v>
      </c>
      <c r="J39" s="62">
        <f t="shared" si="0"/>
        <v>0.21142857142857144</v>
      </c>
    </row>
    <row r="40" spans="1:10" x14ac:dyDescent="0.2">
      <c r="A40" s="4" t="s">
        <v>222</v>
      </c>
      <c r="B40" s="4"/>
      <c r="C40" s="66">
        <v>0.13</v>
      </c>
      <c r="D40" s="66">
        <v>0.22</v>
      </c>
      <c r="E40" s="66">
        <v>0.28000000000000003</v>
      </c>
      <c r="F40" s="66">
        <v>0.26</v>
      </c>
      <c r="G40" s="66">
        <v>0.21</v>
      </c>
      <c r="H40" s="66">
        <v>0.06</v>
      </c>
      <c r="I40" s="66">
        <v>0.06</v>
      </c>
      <c r="J40" s="62">
        <f t="shared" si="0"/>
        <v>0.17428571428571432</v>
      </c>
    </row>
    <row r="41" spans="1:10" x14ac:dyDescent="0.2">
      <c r="A41" s="4" t="s">
        <v>223</v>
      </c>
      <c r="B41" s="4"/>
      <c r="C41" s="66">
        <v>0.19</v>
      </c>
      <c r="D41" s="66">
        <v>0.2</v>
      </c>
      <c r="E41" s="66">
        <v>0.23</v>
      </c>
      <c r="F41" s="66">
        <v>0.19</v>
      </c>
      <c r="G41" s="66">
        <v>0.22</v>
      </c>
      <c r="H41" s="66">
        <v>0.06</v>
      </c>
      <c r="I41" s="66">
        <v>0.12</v>
      </c>
      <c r="J41" s="62">
        <f t="shared" si="0"/>
        <v>0.17285714285714285</v>
      </c>
    </row>
    <row r="42" spans="1:10" x14ac:dyDescent="0.2">
      <c r="A42" s="4" t="s">
        <v>224</v>
      </c>
      <c r="B42" s="4"/>
      <c r="C42" s="66">
        <v>0.06</v>
      </c>
      <c r="D42" s="66">
        <v>0.1</v>
      </c>
      <c r="E42" s="66">
        <v>0.28999999999999998</v>
      </c>
      <c r="F42" s="66">
        <v>0.16</v>
      </c>
      <c r="G42" s="66">
        <v>0.05</v>
      </c>
      <c r="H42" s="66">
        <v>0.19</v>
      </c>
      <c r="I42" s="66">
        <v>0.08</v>
      </c>
      <c r="J42" s="62">
        <f t="shared" si="0"/>
        <v>0.13285714285714287</v>
      </c>
    </row>
    <row r="43" spans="1:10" x14ac:dyDescent="0.2">
      <c r="A43" s="4" t="s">
        <v>225</v>
      </c>
      <c r="B43" s="4"/>
      <c r="C43" s="66">
        <v>0.17</v>
      </c>
      <c r="D43" s="66">
        <v>0.3</v>
      </c>
      <c r="E43" s="66">
        <v>7.0000000000000007E-2</v>
      </c>
      <c r="F43" s="66">
        <v>0.18</v>
      </c>
      <c r="G43" s="66">
        <v>7.0000000000000007E-2</v>
      </c>
      <c r="H43" s="66">
        <v>7.0000000000000007E-2</v>
      </c>
      <c r="I43" s="66">
        <v>0.08</v>
      </c>
      <c r="J43" s="62">
        <f t="shared" si="0"/>
        <v>0.13428571428571429</v>
      </c>
    </row>
    <row r="44" spans="1:10" x14ac:dyDescent="0.2">
      <c r="A44" s="4" t="s">
        <v>226</v>
      </c>
      <c r="B44" s="4"/>
      <c r="C44" s="66">
        <v>0.09</v>
      </c>
      <c r="D44" s="66">
        <v>0.12</v>
      </c>
      <c r="E44" s="66">
        <v>0.24</v>
      </c>
      <c r="F44" s="66">
        <v>0.14000000000000001</v>
      </c>
      <c r="G44" s="66">
        <v>0.28000000000000003</v>
      </c>
      <c r="H44" s="66">
        <v>0.09</v>
      </c>
      <c r="I44" s="66">
        <v>0.15</v>
      </c>
      <c r="J44" s="62">
        <f t="shared" si="0"/>
        <v>0.15857142857142856</v>
      </c>
    </row>
    <row r="45" spans="1:10" x14ac:dyDescent="0.2">
      <c r="A45" s="4" t="s">
        <v>227</v>
      </c>
      <c r="B45" s="4"/>
      <c r="C45" s="66">
        <v>0.05</v>
      </c>
      <c r="D45" s="66">
        <v>0.27</v>
      </c>
      <c r="E45" s="66">
        <v>0.28000000000000003</v>
      </c>
      <c r="F45" s="66">
        <v>0.12</v>
      </c>
      <c r="G45" s="66">
        <v>0.23</v>
      </c>
      <c r="H45" s="66">
        <v>0.23</v>
      </c>
      <c r="I45" s="66">
        <v>0.3</v>
      </c>
      <c r="J45" s="62">
        <f t="shared" si="0"/>
        <v>0.21142857142857147</v>
      </c>
    </row>
    <row r="46" spans="1:10" x14ac:dyDescent="0.2">
      <c r="A46" s="4" t="s">
        <v>228</v>
      </c>
      <c r="B46" s="4"/>
      <c r="C46" s="66">
        <v>0.08</v>
      </c>
      <c r="D46" s="66">
        <v>0.27</v>
      </c>
      <c r="E46" s="66">
        <v>0.18</v>
      </c>
      <c r="F46" s="66">
        <v>0.15</v>
      </c>
      <c r="G46" s="66">
        <v>0.11</v>
      </c>
      <c r="H46" s="66">
        <v>0.17</v>
      </c>
      <c r="I46" s="66">
        <v>0.27</v>
      </c>
      <c r="J46" s="62">
        <f t="shared" si="0"/>
        <v>0.17571428571428571</v>
      </c>
    </row>
    <row r="47" spans="1:10" x14ac:dyDescent="0.2">
      <c r="A47" s="4" t="s">
        <v>229</v>
      </c>
      <c r="B47" s="4"/>
      <c r="C47" s="66">
        <v>0.15</v>
      </c>
      <c r="D47" s="66">
        <v>0.18</v>
      </c>
      <c r="E47" s="66">
        <v>0.15</v>
      </c>
      <c r="F47" s="66">
        <v>0.23</v>
      </c>
      <c r="G47" s="66">
        <v>7.0000000000000007E-2</v>
      </c>
      <c r="H47" s="66">
        <v>0.08</v>
      </c>
      <c r="I47" s="66">
        <v>0.09</v>
      </c>
      <c r="J47" s="62">
        <f t="shared" si="0"/>
        <v>0.1357142857142857</v>
      </c>
    </row>
    <row r="48" spans="1:10" x14ac:dyDescent="0.2">
      <c r="A48" s="4" t="s">
        <v>230</v>
      </c>
      <c r="B48" s="4"/>
      <c r="C48" s="66">
        <v>0.2</v>
      </c>
      <c r="D48" s="66">
        <v>0.17</v>
      </c>
      <c r="E48" s="66">
        <v>0.25</v>
      </c>
      <c r="F48" s="66">
        <v>0.26</v>
      </c>
      <c r="G48" s="66">
        <v>0.25</v>
      </c>
      <c r="H48" s="66">
        <v>0.14000000000000001</v>
      </c>
      <c r="I48" s="66">
        <v>0.28999999999999998</v>
      </c>
      <c r="J48" s="62">
        <f t="shared" si="0"/>
        <v>0.22285714285714286</v>
      </c>
    </row>
    <row r="49" spans="1:10" x14ac:dyDescent="0.2">
      <c r="A49" s="4" t="s">
        <v>231</v>
      </c>
      <c r="B49" s="4"/>
      <c r="C49" s="66">
        <v>0.16</v>
      </c>
      <c r="D49" s="66">
        <v>0.16</v>
      </c>
      <c r="E49" s="66">
        <v>0.21</v>
      </c>
      <c r="F49" s="66">
        <v>0.13</v>
      </c>
      <c r="G49" s="66">
        <v>0.13</v>
      </c>
      <c r="H49" s="66">
        <v>0.22</v>
      </c>
      <c r="I49" s="66">
        <v>0.16</v>
      </c>
      <c r="J49" s="62">
        <f t="shared" si="0"/>
        <v>0.16714285714285712</v>
      </c>
    </row>
    <row r="50" spans="1:10" x14ac:dyDescent="0.2">
      <c r="A50" s="4" t="s">
        <v>232</v>
      </c>
      <c r="B50" s="4"/>
      <c r="C50" s="62">
        <f>STDEVA(C38:C49)</f>
        <v>6.3293448366008712E-2</v>
      </c>
      <c r="D50" s="4"/>
      <c r="E50" s="4"/>
      <c r="F50" s="4"/>
      <c r="G50" s="4"/>
      <c r="H50" s="4"/>
      <c r="I50" s="4"/>
      <c r="J50" s="62">
        <f>STDEVA(J38:J49)</f>
        <v>3.2304547623441815E-2</v>
      </c>
    </row>
    <row r="51" spans="1:10" ht="15" thickBot="1" x14ac:dyDescent="0.25">
      <c r="A51" s="4" t="s">
        <v>233</v>
      </c>
      <c r="B51" s="4"/>
      <c r="C51" s="62">
        <f>CORREL(C38:C49,J38:J49)</f>
        <v>0.33367357301716916</v>
      </c>
      <c r="D51" s="4"/>
      <c r="E51" s="4"/>
      <c r="F51" s="4"/>
      <c r="G51" s="4"/>
      <c r="H51" s="4"/>
      <c r="I51" s="4"/>
      <c r="J51" s="4"/>
    </row>
    <row r="52" spans="1:10" ht="15" thickBot="1" x14ac:dyDescent="0.25">
      <c r="A52" s="350" t="s">
        <v>198</v>
      </c>
      <c r="B52" s="351"/>
      <c r="C52" s="352">
        <f>+C50*C51/J50</f>
        <v>0.65375783344938609</v>
      </c>
      <c r="D52" s="34"/>
      <c r="E52" s="34"/>
      <c r="F52" s="4"/>
      <c r="G52" s="4"/>
      <c r="H52" s="4"/>
      <c r="I52" s="4"/>
      <c r="J52" s="4"/>
    </row>
    <row r="53" spans="1:10" x14ac:dyDescent="0.2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15" x14ac:dyDescent="0.25">
      <c r="A54" s="4" t="s">
        <v>359</v>
      </c>
      <c r="B54" s="4"/>
      <c r="C54" s="55" t="s">
        <v>360</v>
      </c>
      <c r="D54" s="4" t="s">
        <v>354</v>
      </c>
      <c r="E54" s="4"/>
      <c r="F54" s="4">
        <f>VLOOKUP(D54,Damodaran!A11:F104,6,FALSE)</f>
        <v>0.619964247370275</v>
      </c>
      <c r="G54" s="4" t="s">
        <v>656</v>
      </c>
      <c r="H54" s="4"/>
      <c r="I54" s="4"/>
      <c r="J54" s="4"/>
    </row>
    <row r="55" spans="1:10" x14ac:dyDescent="0.2">
      <c r="A55" s="4"/>
      <c r="B55" s="4"/>
      <c r="C55" s="4"/>
      <c r="D55" s="176" t="s">
        <v>32</v>
      </c>
      <c r="E55" s="176"/>
      <c r="F55" s="178">
        <v>0.3</v>
      </c>
      <c r="G55" s="4"/>
      <c r="H55" s="4"/>
      <c r="I55" s="4"/>
      <c r="J55" s="4"/>
    </row>
    <row r="56" spans="1:10" x14ac:dyDescent="0.2">
      <c r="A56" s="4"/>
      <c r="B56" s="4"/>
      <c r="C56" s="4"/>
      <c r="D56" s="176" t="s">
        <v>657</v>
      </c>
      <c r="E56" s="176"/>
      <c r="F56" s="178">
        <v>0.7</v>
      </c>
      <c r="G56" s="4"/>
      <c r="H56" s="4"/>
      <c r="I56" s="4"/>
      <c r="J56" s="4"/>
    </row>
    <row r="57" spans="1:10" x14ac:dyDescent="0.2">
      <c r="A57" s="4"/>
      <c r="B57" s="4"/>
      <c r="C57" s="4"/>
      <c r="D57" s="176" t="s">
        <v>36</v>
      </c>
      <c r="E57" s="176"/>
      <c r="F57" s="178">
        <v>0.29499999999999998</v>
      </c>
      <c r="G57" s="4"/>
      <c r="H57" s="4"/>
      <c r="I57" s="4"/>
      <c r="J57" s="4"/>
    </row>
    <row r="58" spans="1:10" x14ac:dyDescent="0.2">
      <c r="A58" s="4"/>
      <c r="B58" s="4"/>
      <c r="C58" s="16" t="s">
        <v>658</v>
      </c>
      <c r="D58" s="10" t="s">
        <v>670</v>
      </c>
      <c r="E58" s="4"/>
      <c r="F58" s="4">
        <f>F54*(1+(1-F57)*F56)</f>
        <v>0.9259166034475057</v>
      </c>
      <c r="G58" s="4"/>
      <c r="H58" s="4"/>
      <c r="I58" s="4"/>
      <c r="J58" s="4"/>
    </row>
    <row r="59" spans="1:10" x14ac:dyDescent="0.2">
      <c r="A59" s="4"/>
      <c r="B59" s="4"/>
      <c r="C59" s="16"/>
      <c r="D59" s="10"/>
      <c r="E59" s="4"/>
      <c r="F59" s="4"/>
      <c r="G59" s="4"/>
      <c r="H59" s="4"/>
      <c r="I59" s="4"/>
      <c r="J59" s="4"/>
    </row>
    <row r="60" spans="1:10" ht="15.75" x14ac:dyDescent="0.25">
      <c r="A60" s="101" t="s">
        <v>264</v>
      </c>
    </row>
    <row r="61" spans="1:10" ht="15.75" x14ac:dyDescent="0.25">
      <c r="A61" s="101" t="s">
        <v>265</v>
      </c>
    </row>
    <row r="62" spans="1:10" ht="15.75" x14ac:dyDescent="0.25">
      <c r="A62" s="101" t="s">
        <v>266</v>
      </c>
    </row>
    <row r="63" spans="1:10" ht="15.75" x14ac:dyDescent="0.25">
      <c r="A63" s="101" t="s">
        <v>267</v>
      </c>
    </row>
    <row r="64" spans="1:10" ht="15.75" x14ac:dyDescent="0.25">
      <c r="A64" s="101" t="s">
        <v>268</v>
      </c>
    </row>
    <row r="65" spans="1:1" ht="15.75" x14ac:dyDescent="0.25">
      <c r="A65" s="101" t="s">
        <v>269</v>
      </c>
    </row>
    <row r="66" spans="1:1" ht="15.75" x14ac:dyDescent="0.25">
      <c r="A66" s="101" t="s">
        <v>270</v>
      </c>
    </row>
    <row r="67" spans="1:1" ht="15.75" x14ac:dyDescent="0.25">
      <c r="A67" s="101" t="s">
        <v>271</v>
      </c>
    </row>
    <row r="68" spans="1:1" ht="15.75" x14ac:dyDescent="0.25">
      <c r="A68" s="101" t="s">
        <v>272</v>
      </c>
    </row>
    <row r="69" spans="1:1" ht="15.75" x14ac:dyDescent="0.25">
      <c r="A69" s="101" t="s">
        <v>273</v>
      </c>
    </row>
    <row r="70" spans="1:1" ht="15.75" x14ac:dyDescent="0.25">
      <c r="A70" s="101" t="s">
        <v>274</v>
      </c>
    </row>
    <row r="71" spans="1:1" ht="15.75" x14ac:dyDescent="0.25">
      <c r="A71" s="101" t="s">
        <v>275</v>
      </c>
    </row>
    <row r="72" spans="1:1" ht="15.75" x14ac:dyDescent="0.25">
      <c r="A72" s="101" t="s">
        <v>276</v>
      </c>
    </row>
    <row r="73" spans="1:1" ht="15.75" x14ac:dyDescent="0.25">
      <c r="A73" s="101" t="s">
        <v>277</v>
      </c>
    </row>
    <row r="74" spans="1:1" ht="15.75" x14ac:dyDescent="0.25">
      <c r="A74" s="101" t="s">
        <v>278</v>
      </c>
    </row>
    <row r="75" spans="1:1" ht="15.75" x14ac:dyDescent="0.25">
      <c r="A75" s="101" t="s">
        <v>279</v>
      </c>
    </row>
    <row r="76" spans="1:1" ht="15.75" x14ac:dyDescent="0.25">
      <c r="A76" s="101" t="s">
        <v>280</v>
      </c>
    </row>
    <row r="77" spans="1:1" ht="15.75" x14ac:dyDescent="0.25">
      <c r="A77" s="101" t="s">
        <v>281</v>
      </c>
    </row>
    <row r="78" spans="1:1" ht="15.75" x14ac:dyDescent="0.25">
      <c r="A78" s="101" t="s">
        <v>282</v>
      </c>
    </row>
    <row r="79" spans="1:1" ht="15.75" x14ac:dyDescent="0.25">
      <c r="A79" s="101" t="s">
        <v>283</v>
      </c>
    </row>
    <row r="80" spans="1:1" ht="15.75" x14ac:dyDescent="0.25">
      <c r="A80" s="101" t="s">
        <v>284</v>
      </c>
    </row>
    <row r="81" spans="1:1" ht="15.75" x14ac:dyDescent="0.25">
      <c r="A81" s="101" t="s">
        <v>285</v>
      </c>
    </row>
    <row r="82" spans="1:1" ht="15.75" x14ac:dyDescent="0.25">
      <c r="A82" s="101" t="s">
        <v>286</v>
      </c>
    </row>
    <row r="83" spans="1:1" ht="15.75" x14ac:dyDescent="0.25">
      <c r="A83" s="101" t="s">
        <v>287</v>
      </c>
    </row>
    <row r="84" spans="1:1" ht="15.75" x14ac:dyDescent="0.25">
      <c r="A84" s="101" t="s">
        <v>288</v>
      </c>
    </row>
    <row r="85" spans="1:1" ht="15.75" x14ac:dyDescent="0.25">
      <c r="A85" s="101" t="s">
        <v>289</v>
      </c>
    </row>
    <row r="86" spans="1:1" ht="15.75" x14ac:dyDescent="0.25">
      <c r="A86" s="101" t="s">
        <v>290</v>
      </c>
    </row>
    <row r="87" spans="1:1" ht="15.75" x14ac:dyDescent="0.25">
      <c r="A87" s="101" t="s">
        <v>291</v>
      </c>
    </row>
    <row r="88" spans="1:1" ht="15.75" x14ac:dyDescent="0.25">
      <c r="A88" s="101" t="s">
        <v>292</v>
      </c>
    </row>
    <row r="89" spans="1:1" ht="15.75" x14ac:dyDescent="0.25">
      <c r="A89" s="101" t="s">
        <v>293</v>
      </c>
    </row>
    <row r="90" spans="1:1" ht="15.75" x14ac:dyDescent="0.25">
      <c r="A90" s="101" t="s">
        <v>294</v>
      </c>
    </row>
    <row r="91" spans="1:1" ht="15.75" x14ac:dyDescent="0.25">
      <c r="A91" s="101" t="s">
        <v>295</v>
      </c>
    </row>
    <row r="92" spans="1:1" ht="15.75" x14ac:dyDescent="0.25">
      <c r="A92" s="101" t="s">
        <v>296</v>
      </c>
    </row>
    <row r="93" spans="1:1" ht="15.75" x14ac:dyDescent="0.25">
      <c r="A93" s="101" t="s">
        <v>297</v>
      </c>
    </row>
    <row r="94" spans="1:1" ht="15.75" x14ac:dyDescent="0.25">
      <c r="A94" s="101" t="s">
        <v>298</v>
      </c>
    </row>
    <row r="95" spans="1:1" ht="15.75" x14ac:dyDescent="0.25">
      <c r="A95" s="101" t="s">
        <v>299</v>
      </c>
    </row>
    <row r="96" spans="1:1" ht="15.75" x14ac:dyDescent="0.25">
      <c r="A96" s="101" t="s">
        <v>300</v>
      </c>
    </row>
    <row r="97" spans="1:1" ht="15.75" x14ac:dyDescent="0.25">
      <c r="A97" s="101" t="s">
        <v>301</v>
      </c>
    </row>
    <row r="98" spans="1:1" ht="15.75" x14ac:dyDescent="0.25">
      <c r="A98" s="101" t="s">
        <v>302</v>
      </c>
    </row>
    <row r="99" spans="1:1" ht="15.75" x14ac:dyDescent="0.25">
      <c r="A99" s="101" t="s">
        <v>303</v>
      </c>
    </row>
    <row r="100" spans="1:1" ht="15.75" x14ac:dyDescent="0.25">
      <c r="A100" s="101" t="s">
        <v>304</v>
      </c>
    </row>
    <row r="101" spans="1:1" ht="15.75" x14ac:dyDescent="0.25">
      <c r="A101" s="101" t="s">
        <v>305</v>
      </c>
    </row>
    <row r="102" spans="1:1" ht="15.75" x14ac:dyDescent="0.25">
      <c r="A102" s="101" t="s">
        <v>306</v>
      </c>
    </row>
    <row r="103" spans="1:1" ht="15.75" x14ac:dyDescent="0.25">
      <c r="A103" s="101" t="s">
        <v>307</v>
      </c>
    </row>
    <row r="104" spans="1:1" ht="15.75" x14ac:dyDescent="0.25">
      <c r="A104" s="101" t="s">
        <v>308</v>
      </c>
    </row>
    <row r="105" spans="1:1" ht="15.75" x14ac:dyDescent="0.25">
      <c r="A105" s="101" t="s">
        <v>309</v>
      </c>
    </row>
    <row r="106" spans="1:1" ht="15.75" x14ac:dyDescent="0.25">
      <c r="A106" s="101" t="s">
        <v>310</v>
      </c>
    </row>
    <row r="107" spans="1:1" ht="15.75" x14ac:dyDescent="0.25">
      <c r="A107" s="101" t="s">
        <v>311</v>
      </c>
    </row>
    <row r="108" spans="1:1" ht="15.75" x14ac:dyDescent="0.25">
      <c r="A108" s="101" t="s">
        <v>312</v>
      </c>
    </row>
    <row r="109" spans="1:1" ht="15.75" x14ac:dyDescent="0.25">
      <c r="A109" s="101" t="s">
        <v>313</v>
      </c>
    </row>
    <row r="110" spans="1:1" ht="15.75" x14ac:dyDescent="0.25">
      <c r="A110" s="101" t="s">
        <v>314</v>
      </c>
    </row>
    <row r="111" spans="1:1" ht="15.75" x14ac:dyDescent="0.25">
      <c r="A111" s="101" t="s">
        <v>315</v>
      </c>
    </row>
    <row r="112" spans="1:1" ht="15.75" x14ac:dyDescent="0.25">
      <c r="A112" s="101" t="s">
        <v>316</v>
      </c>
    </row>
    <row r="113" spans="1:1" ht="15.75" x14ac:dyDescent="0.25">
      <c r="A113" s="101" t="s">
        <v>317</v>
      </c>
    </row>
    <row r="114" spans="1:1" ht="15.75" x14ac:dyDescent="0.25">
      <c r="A114" s="101" t="s">
        <v>318</v>
      </c>
    </row>
    <row r="115" spans="1:1" ht="15.75" x14ac:dyDescent="0.25">
      <c r="A115" s="101" t="s">
        <v>319</v>
      </c>
    </row>
    <row r="116" spans="1:1" ht="15.75" x14ac:dyDescent="0.25">
      <c r="A116" s="101" t="s">
        <v>320</v>
      </c>
    </row>
    <row r="117" spans="1:1" ht="15.75" x14ac:dyDescent="0.25">
      <c r="A117" s="101" t="s">
        <v>321</v>
      </c>
    </row>
    <row r="118" spans="1:1" ht="15.75" x14ac:dyDescent="0.25">
      <c r="A118" s="101" t="s">
        <v>322</v>
      </c>
    </row>
    <row r="119" spans="1:1" ht="15.75" x14ac:dyDescent="0.25">
      <c r="A119" s="101" t="s">
        <v>323</v>
      </c>
    </row>
    <row r="120" spans="1:1" ht="15.75" x14ac:dyDescent="0.25">
      <c r="A120" s="101" t="s">
        <v>324</v>
      </c>
    </row>
    <row r="121" spans="1:1" ht="15.75" x14ac:dyDescent="0.25">
      <c r="A121" s="101" t="s">
        <v>325</v>
      </c>
    </row>
    <row r="122" spans="1:1" ht="15.75" x14ac:dyDescent="0.25">
      <c r="A122" s="101" t="s">
        <v>326</v>
      </c>
    </row>
    <row r="123" spans="1:1" ht="15.75" x14ac:dyDescent="0.25">
      <c r="A123" s="101" t="s">
        <v>327</v>
      </c>
    </row>
    <row r="124" spans="1:1" ht="15.75" x14ac:dyDescent="0.25">
      <c r="A124" s="101" t="s">
        <v>328</v>
      </c>
    </row>
    <row r="125" spans="1:1" ht="15.75" x14ac:dyDescent="0.25">
      <c r="A125" s="101" t="s">
        <v>329</v>
      </c>
    </row>
    <row r="126" spans="1:1" ht="15.75" x14ac:dyDescent="0.25">
      <c r="A126" s="101" t="s">
        <v>330</v>
      </c>
    </row>
    <row r="127" spans="1:1" ht="15.75" x14ac:dyDescent="0.25">
      <c r="A127" s="101" t="s">
        <v>331</v>
      </c>
    </row>
    <row r="128" spans="1:1" ht="15.75" x14ac:dyDescent="0.25">
      <c r="A128" s="101" t="s">
        <v>332</v>
      </c>
    </row>
    <row r="129" spans="1:1" ht="15.75" x14ac:dyDescent="0.25">
      <c r="A129" s="101" t="s">
        <v>333</v>
      </c>
    </row>
    <row r="130" spans="1:1" ht="15.75" x14ac:dyDescent="0.25">
      <c r="A130" s="101" t="s">
        <v>334</v>
      </c>
    </row>
    <row r="131" spans="1:1" ht="15.75" x14ac:dyDescent="0.25">
      <c r="A131" s="101" t="s">
        <v>335</v>
      </c>
    </row>
    <row r="132" spans="1:1" ht="15.75" x14ac:dyDescent="0.25">
      <c r="A132" s="101" t="s">
        <v>336</v>
      </c>
    </row>
    <row r="133" spans="1:1" ht="15.75" x14ac:dyDescent="0.25">
      <c r="A133" s="101" t="s">
        <v>337</v>
      </c>
    </row>
    <row r="134" spans="1:1" ht="15.75" x14ac:dyDescent="0.25">
      <c r="A134" s="101" t="s">
        <v>338</v>
      </c>
    </row>
    <row r="135" spans="1:1" ht="15.75" x14ac:dyDescent="0.25">
      <c r="A135" s="101" t="s">
        <v>339</v>
      </c>
    </row>
    <row r="136" spans="1:1" ht="15.75" x14ac:dyDescent="0.25">
      <c r="A136" s="101" t="s">
        <v>340</v>
      </c>
    </row>
    <row r="137" spans="1:1" ht="15.75" x14ac:dyDescent="0.25">
      <c r="A137" s="101" t="s">
        <v>341</v>
      </c>
    </row>
    <row r="138" spans="1:1" ht="15.75" x14ac:dyDescent="0.25">
      <c r="A138" s="101" t="s">
        <v>342</v>
      </c>
    </row>
    <row r="139" spans="1:1" ht="15.75" x14ac:dyDescent="0.25">
      <c r="A139" s="101" t="s">
        <v>343</v>
      </c>
    </row>
    <row r="140" spans="1:1" ht="15.75" x14ac:dyDescent="0.25">
      <c r="A140" s="101" t="s">
        <v>344</v>
      </c>
    </row>
    <row r="141" spans="1:1" ht="15.75" x14ac:dyDescent="0.25">
      <c r="A141" s="101" t="s">
        <v>345</v>
      </c>
    </row>
    <row r="142" spans="1:1" ht="15.75" x14ac:dyDescent="0.25">
      <c r="A142" s="101" t="s">
        <v>346</v>
      </c>
    </row>
    <row r="143" spans="1:1" ht="15.75" x14ac:dyDescent="0.25">
      <c r="A143" s="101" t="s">
        <v>347</v>
      </c>
    </row>
    <row r="144" spans="1:1" ht="15.75" x14ac:dyDescent="0.25">
      <c r="A144" s="101" t="s">
        <v>348</v>
      </c>
    </row>
    <row r="145" spans="1:1" ht="15.75" x14ac:dyDescent="0.25">
      <c r="A145" s="101" t="s">
        <v>349</v>
      </c>
    </row>
    <row r="146" spans="1:1" ht="15.75" x14ac:dyDescent="0.25">
      <c r="A146" s="101" t="s">
        <v>350</v>
      </c>
    </row>
    <row r="147" spans="1:1" ht="15.75" x14ac:dyDescent="0.25">
      <c r="A147" s="101" t="s">
        <v>351</v>
      </c>
    </row>
    <row r="148" spans="1:1" ht="15.75" x14ac:dyDescent="0.25">
      <c r="A148" s="101" t="s">
        <v>352</v>
      </c>
    </row>
    <row r="149" spans="1:1" ht="15.75" x14ac:dyDescent="0.25">
      <c r="A149" s="101" t="s">
        <v>353</v>
      </c>
    </row>
    <row r="150" spans="1:1" ht="15.75" x14ac:dyDescent="0.25">
      <c r="A150" s="101" t="s">
        <v>354</v>
      </c>
    </row>
    <row r="151" spans="1:1" ht="15.75" x14ac:dyDescent="0.25">
      <c r="A151" s="101" t="s">
        <v>355</v>
      </c>
    </row>
    <row r="152" spans="1:1" ht="15.75" x14ac:dyDescent="0.25">
      <c r="A152" s="101" t="s">
        <v>356</v>
      </c>
    </row>
  </sheetData>
  <phoneticPr fontId="9" type="noConversion"/>
  <dataValidations count="1">
    <dataValidation type="list" allowBlank="1" showInputMessage="1" showErrorMessage="1" sqref="D54" xr:uid="{D8B588F9-F5D7-4421-AB1E-E890B0FB2E23}">
      <formula1>$A$59:$A$152</formula1>
    </dataValidation>
  </dataValidations>
  <hyperlinks>
    <hyperlink ref="C54" location="Damodaran!A1" display="Damodarán" xr:uid="{0D0423F4-F5B6-4D8A-86D7-78A01C33A1E7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0</vt:lpstr>
      <vt:lpstr>1</vt:lpstr>
      <vt:lpstr>2</vt:lpstr>
      <vt:lpstr>3</vt:lpstr>
      <vt:lpstr>4</vt:lpstr>
      <vt:lpstr>5</vt:lpstr>
      <vt:lpstr>6</vt:lpstr>
      <vt:lpstr>8</vt:lpstr>
      <vt:lpstr>7</vt:lpstr>
      <vt:lpstr>7.1</vt:lpstr>
      <vt:lpstr>9</vt:lpstr>
      <vt:lpstr>10</vt:lpstr>
      <vt:lpstr>Damodaran</vt:lpstr>
      <vt:lpstr>S&amp;P500</vt:lpstr>
      <vt:lpstr>S&amp;PBVL</vt:lpstr>
      <vt:lpstr>Hoja1</vt:lpstr>
      <vt:lpstr>Damodaran!Títulos_a_imprimir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2020-11-15T18:15:17Z</dcterms:created>
  <dcterms:modified xsi:type="dcterms:W3CDTF">2024-06-01T02:48:30Z</dcterms:modified>
</cp:coreProperties>
</file>