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F237DF7A-6FB1-41A3-BB49-E49F1AC8EA7C}" xr6:coauthVersionLast="47" xr6:coauthVersionMax="47" xr10:uidLastSave="{00000000-0000-0000-0000-000000000000}"/>
  <bookViews>
    <workbookView xWindow="-120" yWindow="-120" windowWidth="29040" windowHeight="15720" xr2:uid="{C047D75A-7821-43F4-B702-FE808FE9837D}"/>
  </bookViews>
  <sheets>
    <sheet name="1" sheetId="9" r:id="rId1"/>
    <sheet name="2" sheetId="7" r:id="rId2"/>
    <sheet name="3" sheetId="3" r:id="rId3"/>
    <sheet name="Hoja4" sheetId="4" state="hidden" r:id="rId4"/>
    <sheet name="4" sheetId="5" r:id="rId5"/>
    <sheet name="5" sheetId="11" r:id="rId6"/>
    <sheet name="-1-" sheetId="1" state="hidden" r:id="rId7"/>
    <sheet name="2.1" sheetId="10" r:id="rId8"/>
    <sheet name="Hoja2" sheetId="12" r:id="rId9"/>
    <sheet name="CATALOGO " sheetId="2" r:id="rId10"/>
  </sheets>
  <definedNames>
    <definedName name="_xlnm._FilterDatabase" localSheetId="9" hidden="1">'CATALOGO '!$A$3:$B$1963</definedName>
  </definedNames>
  <calcPr calcId="191029"/>
  <pivotCaches>
    <pivotCache cacheId="16" r:id="rId11"/>
    <pivotCache cacheId="2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3" i="11" l="1"/>
  <c r="T23" i="11"/>
  <c r="T31" i="11" s="1"/>
  <c r="T21" i="11"/>
  <c r="T16" i="11"/>
  <c r="T10" i="11"/>
  <c r="T9" i="11"/>
  <c r="T8" i="11"/>
  <c r="T7" i="11"/>
  <c r="O22" i="11"/>
  <c r="O21" i="11"/>
  <c r="O10" i="11"/>
  <c r="O9" i="11"/>
  <c r="O8" i="11"/>
  <c r="O7" i="11"/>
  <c r="O31" i="11"/>
  <c r="T17" i="11"/>
  <c r="O17" i="11"/>
  <c r="J22" i="11"/>
  <c r="I22" i="11"/>
  <c r="J21" i="11"/>
  <c r="I20" i="11"/>
  <c r="J19" i="11"/>
  <c r="I19" i="11"/>
  <c r="J18" i="11"/>
  <c r="J17" i="11"/>
  <c r="J16" i="11"/>
  <c r="H5" i="11"/>
  <c r="H6" i="11"/>
  <c r="H7" i="11"/>
  <c r="G8" i="11"/>
  <c r="G9" i="11"/>
  <c r="H10" i="11"/>
  <c r="G11" i="11"/>
  <c r="G12" i="11"/>
  <c r="G13" i="11"/>
  <c r="G14" i="11"/>
  <c r="G15" i="11"/>
  <c r="H4" i="11"/>
  <c r="E21" i="11"/>
  <c r="I21" i="11" s="1"/>
  <c r="F20" i="11"/>
  <c r="J20" i="11" s="1"/>
  <c r="E17" i="11"/>
  <c r="I17" i="11" s="1"/>
  <c r="E18" i="11"/>
  <c r="I18" i="11" s="1"/>
  <c r="E19" i="11"/>
  <c r="E16" i="11"/>
  <c r="I16" i="11" s="1"/>
  <c r="F12" i="11"/>
  <c r="H12" i="11" s="1"/>
  <c r="F13" i="11"/>
  <c r="H13" i="11" s="1"/>
  <c r="F14" i="11"/>
  <c r="H14" i="11" s="1"/>
  <c r="F15" i="11"/>
  <c r="H15" i="11" s="1"/>
  <c r="F11" i="11"/>
  <c r="H11" i="11" s="1"/>
  <c r="E10" i="11"/>
  <c r="G10" i="11" s="1"/>
  <c r="C45" i="5"/>
  <c r="C46" i="5"/>
  <c r="F9" i="11"/>
  <c r="H9" i="11" s="1"/>
  <c r="F8" i="11"/>
  <c r="H8" i="11" s="1"/>
  <c r="E7" i="11"/>
  <c r="G7" i="11" s="1"/>
  <c r="E6" i="11"/>
  <c r="G6" i="11" s="1"/>
  <c r="E5" i="11"/>
  <c r="G5" i="11" s="1"/>
  <c r="T13" i="11" l="1"/>
  <c r="T18" i="11" s="1"/>
  <c r="T32" i="11" s="1"/>
  <c r="O32" i="11"/>
  <c r="E4" i="11"/>
  <c r="J23" i="11"/>
  <c r="I23" i="11"/>
  <c r="H23" i="11"/>
  <c r="F23" i="11"/>
  <c r="BD13" i="5"/>
  <c r="F45" i="5"/>
  <c r="H21" i="5"/>
  <c r="AV13" i="5"/>
  <c r="AR13" i="5"/>
  <c r="AJ13" i="5"/>
  <c r="AF13" i="5"/>
  <c r="AB13" i="5"/>
  <c r="E15" i="5"/>
  <c r="X13" i="5"/>
  <c r="P13" i="5"/>
  <c r="E41" i="5"/>
  <c r="F42" i="5" s="1"/>
  <c r="C42" i="5"/>
  <c r="C41" i="5"/>
  <c r="E38" i="5"/>
  <c r="F39" i="5" s="1"/>
  <c r="E35" i="5"/>
  <c r="F36" i="5" s="1"/>
  <c r="E32" i="5"/>
  <c r="F33" i="5" s="1"/>
  <c r="C33" i="5"/>
  <c r="C32" i="5"/>
  <c r="E29" i="5"/>
  <c r="F30" i="5" s="1"/>
  <c r="E26" i="5"/>
  <c r="F27" i="5" s="1"/>
  <c r="E23" i="5"/>
  <c r="F24" i="5" s="1"/>
  <c r="F21" i="5"/>
  <c r="E16" i="5"/>
  <c r="F17" i="5" s="1"/>
  <c r="C17" i="5"/>
  <c r="E12" i="5"/>
  <c r="F13" i="5" s="1"/>
  <c r="F10" i="5"/>
  <c r="E6" i="5"/>
  <c r="F7" i="5" s="1"/>
  <c r="I15" i="3"/>
  <c r="I10" i="3"/>
  <c r="L57" i="3"/>
  <c r="L65" i="3" s="1"/>
  <c r="K57" i="3"/>
  <c r="K65" i="3" s="1"/>
  <c r="Q27" i="3"/>
  <c r="Q35" i="3" s="1"/>
  <c r="P27" i="3"/>
  <c r="P35" i="3" s="1"/>
  <c r="L29" i="3"/>
  <c r="L28" i="3"/>
  <c r="L27" i="3"/>
  <c r="L35" i="3" s="1"/>
  <c r="K27" i="3"/>
  <c r="K35" i="3" s="1"/>
  <c r="H9" i="10"/>
  <c r="BH13" i="5"/>
  <c r="AZ13" i="5"/>
  <c r="AN13" i="5"/>
  <c r="T13" i="5"/>
  <c r="J24" i="11" l="1"/>
  <c r="H24" i="11" s="1"/>
  <c r="H25" i="11" s="1"/>
  <c r="E23" i="11"/>
  <c r="G4" i="11"/>
  <c r="G23" i="11" s="1"/>
  <c r="G25" i="11" s="1"/>
  <c r="P36" i="3"/>
  <c r="F20" i="5"/>
  <c r="E19" i="5" s="1"/>
  <c r="E3" i="5" s="1"/>
  <c r="L66" i="3"/>
  <c r="K36" i="3"/>
  <c r="F3" i="5" l="1"/>
  <c r="H14" i="5"/>
  <c r="H15" i="5" s="1"/>
  <c r="H16" i="5" s="1"/>
  <c r="H17" i="5" s="1"/>
  <c r="H18" i="5" s="1"/>
  <c r="H19" i="5" s="1"/>
  <c r="H20" i="5" s="1"/>
  <c r="H10" i="5"/>
  <c r="O30" i="10"/>
  <c r="O29" i="10"/>
  <c r="O28" i="10"/>
  <c r="O27" i="10"/>
  <c r="O31" i="10" s="1"/>
  <c r="P11" i="10" s="1"/>
  <c r="O26" i="10"/>
  <c r="H24" i="10"/>
  <c r="P23" i="10"/>
  <c r="H23" i="10"/>
  <c r="P18" i="10"/>
  <c r="P19" i="10" s="1"/>
  <c r="P13" i="10"/>
  <c r="T12" i="10"/>
  <c r="T13" i="10" s="1"/>
  <c r="T14" i="10" s="1"/>
  <c r="T15" i="10" s="1"/>
  <c r="T16" i="10" s="1"/>
  <c r="T17" i="10" s="1"/>
  <c r="T18" i="10" s="1"/>
  <c r="P12" i="10"/>
  <c r="H12" i="10"/>
  <c r="H10" i="10"/>
  <c r="H19" i="10" s="1"/>
  <c r="P10" i="10"/>
  <c r="H11" i="10"/>
  <c r="P9" i="10"/>
  <c r="T8" i="10"/>
  <c r="H18" i="7"/>
  <c r="T11" i="7"/>
  <c r="T12" i="7" s="1"/>
  <c r="T13" i="7" s="1"/>
  <c r="T14" i="7" s="1"/>
  <c r="T15" i="7" s="1"/>
  <c r="T16" i="7" s="1"/>
  <c r="T17" i="7" s="1"/>
  <c r="P18" i="7"/>
  <c r="T7" i="7"/>
  <c r="H33" i="9"/>
  <c r="P25" i="9"/>
  <c r="P33" i="9" s="1"/>
  <c r="P19" i="9"/>
  <c r="P15" i="9"/>
  <c r="P20" i="9" s="1"/>
  <c r="P34" i="9" s="1"/>
  <c r="H19" i="9"/>
  <c r="H34" i="9" s="1"/>
  <c r="P36" i="9" s="1"/>
  <c r="H33" i="10" l="1"/>
  <c r="H34" i="10" s="1"/>
  <c r="P15" i="10"/>
  <c r="P14" i="7"/>
  <c r="P20" i="10"/>
  <c r="P25" i="10"/>
  <c r="P33" i="10" s="1"/>
  <c r="H32" i="7"/>
  <c r="H33" i="7" s="1"/>
  <c r="P32" i="7"/>
  <c r="P34" i="10" l="1"/>
  <c r="P36" i="10" s="1"/>
  <c r="C24" i="5" l="1"/>
  <c r="C20" i="5"/>
  <c r="C6" i="5"/>
  <c r="C7" i="5"/>
  <c r="C8" i="5"/>
  <c r="C9" i="5"/>
  <c r="C10" i="5"/>
  <c r="C11" i="5"/>
  <c r="C12" i="5"/>
  <c r="C13" i="5"/>
  <c r="C14" i="5"/>
  <c r="C15" i="5"/>
  <c r="C16" i="5"/>
  <c r="C18" i="5"/>
  <c r="C19" i="5"/>
  <c r="C21" i="5"/>
  <c r="C22" i="5"/>
  <c r="C23" i="5"/>
  <c r="C25" i="5"/>
  <c r="C26" i="5"/>
  <c r="C27" i="5"/>
  <c r="C28" i="5"/>
  <c r="C29" i="5"/>
  <c r="C30" i="5"/>
  <c r="C31" i="5"/>
  <c r="C34" i="5"/>
  <c r="C35" i="5"/>
  <c r="C36" i="5"/>
  <c r="C37" i="5"/>
  <c r="C38" i="5"/>
  <c r="C39" i="5"/>
  <c r="C40" i="5"/>
  <c r="C43" i="5"/>
  <c r="C44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E53" i="4"/>
  <c r="F52" i="4"/>
  <c r="E51" i="4"/>
  <c r="F41" i="4"/>
  <c r="E40" i="4"/>
  <c r="F34" i="4"/>
  <c r="F28" i="4"/>
  <c r="E27" i="4" s="1"/>
  <c r="F24" i="4"/>
  <c r="F25" i="4" s="1"/>
  <c r="E9" i="4"/>
  <c r="F8" i="4"/>
  <c r="F6" i="4"/>
  <c r="B6" i="4"/>
  <c r="E10" i="4" s="1"/>
  <c r="X53" i="1"/>
  <c r="Q10" i="1"/>
  <c r="Q11" i="1" s="1"/>
  <c r="Q51" i="1"/>
  <c r="Q48" i="1"/>
  <c r="Q50" i="1" s="1"/>
  <c r="Q39" i="1"/>
  <c r="Q19" i="1"/>
  <c r="Q17" i="1"/>
  <c r="M16" i="1"/>
  <c r="O53" i="1"/>
  <c r="N53" i="1"/>
  <c r="M53" i="1"/>
  <c r="L53" i="1"/>
  <c r="L24" i="1" s="1"/>
  <c r="K53" i="1"/>
  <c r="K24" i="1" s="1"/>
  <c r="J53" i="1"/>
  <c r="J24" i="1" s="1"/>
  <c r="I53" i="1"/>
  <c r="I24" i="1" s="1"/>
  <c r="H53" i="1"/>
  <c r="H24" i="1" s="1"/>
  <c r="O24" i="1"/>
  <c r="N24" i="1"/>
  <c r="M24" i="1"/>
  <c r="P50" i="1"/>
  <c r="N50" i="1"/>
  <c r="M50" i="1"/>
  <c r="L50" i="1"/>
  <c r="K50" i="1"/>
  <c r="J50" i="1"/>
  <c r="I50" i="1"/>
  <c r="H50" i="1"/>
  <c r="P48" i="1"/>
  <c r="P39" i="1"/>
  <c r="P11" i="1"/>
  <c r="O48" i="1"/>
  <c r="X48" i="1" s="1"/>
  <c r="P57" i="1" s="1"/>
  <c r="P61" i="1" s="1"/>
  <c r="O39" i="1"/>
  <c r="O19" i="1"/>
  <c r="O11" i="1"/>
  <c r="N6" i="1"/>
  <c r="N11" i="1" s="1"/>
  <c r="N39" i="1"/>
  <c r="N19" i="1"/>
  <c r="M39" i="1"/>
  <c r="M19" i="1"/>
  <c r="M11" i="1"/>
  <c r="L15" i="1"/>
  <c r="L19" i="1" s="1"/>
  <c r="L39" i="1"/>
  <c r="L11" i="1"/>
  <c r="K39" i="1"/>
  <c r="K19" i="1"/>
  <c r="K11" i="1"/>
  <c r="J7" i="1"/>
  <c r="X7" i="1" s="1"/>
  <c r="J39" i="1"/>
  <c r="J19" i="1"/>
  <c r="I9" i="1"/>
  <c r="I11" i="1" s="1"/>
  <c r="I39" i="1"/>
  <c r="I19" i="1"/>
  <c r="X43" i="1"/>
  <c r="X44" i="1"/>
  <c r="X45" i="1"/>
  <c r="X46" i="1"/>
  <c r="X47" i="1"/>
  <c r="X49" i="1"/>
  <c r="X42" i="1"/>
  <c r="X50" i="1" s="1"/>
  <c r="P56" i="1" s="1"/>
  <c r="P58" i="1" s="1"/>
  <c r="P59" i="1" s="1"/>
  <c r="P51" i="1" s="1"/>
  <c r="P17" i="1" s="1"/>
  <c r="X36" i="1"/>
  <c r="X37" i="1"/>
  <c r="X38" i="1"/>
  <c r="X35" i="1"/>
  <c r="X22" i="1"/>
  <c r="X18" i="1"/>
  <c r="X16" i="1"/>
  <c r="X14" i="1"/>
  <c r="X13" i="1"/>
  <c r="X8" i="1"/>
  <c r="X10" i="1"/>
  <c r="H6" i="1"/>
  <c r="H11" i="1" s="1"/>
  <c r="H39" i="1"/>
  <c r="H19" i="1"/>
  <c r="F12" i="4" l="1"/>
  <c r="E23" i="4"/>
  <c r="Q52" i="1"/>
  <c r="X52" i="1" s="1"/>
  <c r="P19" i="1"/>
  <c r="X17" i="1"/>
  <c r="O50" i="1"/>
  <c r="J23" i="1"/>
  <c r="J30" i="1" s="1"/>
  <c r="H23" i="1"/>
  <c r="O23" i="1"/>
  <c r="N23" i="1"/>
  <c r="I23" i="1"/>
  <c r="M23" i="1"/>
  <c r="X9" i="1"/>
  <c r="L23" i="1"/>
  <c r="X6" i="1"/>
  <c r="X15" i="1"/>
  <c r="K23" i="1"/>
  <c r="J11" i="1"/>
  <c r="X39" i="1"/>
  <c r="P53" i="1"/>
  <c r="P24" i="1" s="1"/>
  <c r="P23" i="1" s="1"/>
  <c r="Q53" i="1" l="1"/>
  <c r="Q24" i="1" s="1"/>
  <c r="Q23" i="1" s="1"/>
  <c r="Q30" i="1" s="1"/>
  <c r="Q31" i="1" s="1"/>
  <c r="X11" i="1"/>
  <c r="X19" i="1"/>
  <c r="O30" i="1"/>
  <c r="O31" i="1" s="1"/>
  <c r="L30" i="1"/>
  <c r="L31" i="1" s="1"/>
  <c r="K30" i="1"/>
  <c r="K31" i="1" s="1"/>
  <c r="M30" i="1"/>
  <c r="M31" i="1" s="1"/>
  <c r="I30" i="1"/>
  <c r="I31" i="1" s="1"/>
  <c r="N30" i="1"/>
  <c r="N31" i="1" s="1"/>
  <c r="P30" i="1"/>
  <c r="P31" i="1" s="1"/>
  <c r="H30" i="1"/>
  <c r="H31" i="1" s="1"/>
  <c r="X51" i="1"/>
  <c r="X24" i="1"/>
  <c r="X23" i="1"/>
  <c r="X30" i="1" s="1"/>
  <c r="J31" i="1"/>
  <c r="X31" i="1" l="1"/>
  <c r="P19" i="7"/>
  <c r="P33" i="7" s="1"/>
  <c r="P3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Freddy Llanto</author>
  </authors>
  <commentList>
    <comment ref="H2" authorId="0" shapeId="0" xr:uid="{D8708A9B-EEF7-457F-A1E1-2E17ED08C723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" authorId="0" shapeId="0" xr:uid="{A19EBD31-8D1E-4801-B622-6E3BC70895D5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" authorId="0" shapeId="0" xr:uid="{A63D39B0-3F50-489C-ADD9-E68F472985E3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5493AA14-6B44-483A-A032-C085C4AABF7D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" authorId="0" shapeId="0" xr:uid="{CD957CDF-7770-4A48-851D-D286C13C46E9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" authorId="0" shapeId="0" xr:uid="{E4189100-C900-4962-9C06-31F52EE049B3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" authorId="0" shapeId="0" xr:uid="{CB4E1B7D-7149-494E-B40F-FE0EBE3ED74C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" authorId="0" shapeId="0" xr:uid="{AB6450AC-885A-4726-B029-D6373C60038B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0" shapeId="0" xr:uid="{0AD547D4-FC60-4816-836C-56D1D85D4B73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0" shapeId="0" xr:uid="{DFA125A3-6500-4862-954E-8E9BE88727A6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" authorId="0" shapeId="0" xr:uid="{6F13676D-B6F8-465A-86A0-17E97EEDA604}">
      <text>
        <r>
          <rPr>
            <b/>
            <sz val="9"/>
            <color indexed="81"/>
            <rFont val="Tahoma"/>
            <family val="2"/>
          </rPr>
          <t>Freddy Llanto: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767" authorId="0" shapeId="0" xr:uid="{DF45CC96-048A-4E2F-9965-86D08CE40A2A}">
      <text>
        <r>
          <rPr>
            <sz val="11"/>
            <color theme="1"/>
            <rFont val="Calibri"/>
            <family val="2"/>
            <scheme val="minor"/>
          </rPr>
          <t>======
ID#AAAAJoR8dc0
    (2020-06-05 20:04:33)
Nota: El nuevo PCGE no incluye las cuentas del elemento 9 ni las subcuentas del elemento 0, ya que las mismas deben generarse en base al requerimiento propio de la entidad. Las cuentas presentadas a continuación son propuestas por la editorial, pudiendo estas ser reorganizadas, modificadas y/o ampliadas a criterio del contador.</t>
        </r>
      </text>
    </comment>
  </commentList>
</comments>
</file>

<file path=xl/sharedStrings.xml><?xml version="1.0" encoding="utf-8"?>
<sst xmlns="http://schemas.openxmlformats.org/spreadsheetml/2006/main" count="2793" uniqueCount="2251">
  <si>
    <t>CÓDIGO</t>
  </si>
  <si>
    <t>Propiedad, planta y equipo</t>
  </si>
  <si>
    <t>Impuesto a la renta diferido</t>
  </si>
  <si>
    <t>Remuneraciones por pagar</t>
  </si>
  <si>
    <t>Capital social</t>
  </si>
  <si>
    <t xml:space="preserve">6354
</t>
  </si>
  <si>
    <t>68522</t>
  </si>
  <si>
    <t>68611</t>
  </si>
  <si>
    <t>68612</t>
  </si>
  <si>
    <t>68613</t>
  </si>
  <si>
    <t>68614</t>
  </si>
  <si>
    <t>68615</t>
  </si>
  <si>
    <t>68619</t>
  </si>
  <si>
    <t>68621</t>
  </si>
  <si>
    <t>68622</t>
  </si>
  <si>
    <t>68623</t>
  </si>
  <si>
    <t>68624</t>
  </si>
  <si>
    <t>68625</t>
  </si>
  <si>
    <t>68629</t>
  </si>
  <si>
    <t>68711</t>
  </si>
  <si>
    <t>68712</t>
  </si>
  <si>
    <t>68713</t>
  </si>
  <si>
    <t>68714</t>
  </si>
  <si>
    <t>68715</t>
  </si>
  <si>
    <t>68731</t>
  </si>
  <si>
    <t>68732</t>
  </si>
  <si>
    <t>68812</t>
  </si>
  <si>
    <t>68813</t>
  </si>
  <si>
    <t>68820</t>
  </si>
  <si>
    <t>68821</t>
  </si>
  <si>
    <t>68822</t>
  </si>
  <si>
    <t>68823</t>
  </si>
  <si>
    <t>68824</t>
  </si>
  <si>
    <t>68825</t>
  </si>
  <si>
    <t>68826</t>
  </si>
  <si>
    <t>68827</t>
  </si>
  <si>
    <t>68828</t>
  </si>
  <si>
    <t>68830</t>
  </si>
  <si>
    <t>01</t>
  </si>
  <si>
    <t>011</t>
  </si>
  <si>
    <t>Inventarios</t>
  </si>
  <si>
    <t>02   </t>
  </si>
  <si>
    <t>03  </t>
  </si>
  <si>
    <t>04</t>
  </si>
  <si>
    <t>06</t>
  </si>
  <si>
    <t>07</t>
  </si>
  <si>
    <t>08</t>
  </si>
  <si>
    <t>09</t>
  </si>
  <si>
    <t>LOS ELEMENTOS DE LOS ESTADOS FINANCIEROS</t>
  </si>
  <si>
    <t>ACTIVOS</t>
  </si>
  <si>
    <t>PASIVOS</t>
  </si>
  <si>
    <t>PATRIMONIO</t>
  </si>
  <si>
    <t>Recursos controlados por la empresa</t>
  </si>
  <si>
    <t>Efectivo</t>
  </si>
  <si>
    <t>Cuentas por cobrar</t>
  </si>
  <si>
    <t>Obligaciones presentes que vienen del pasado</t>
  </si>
  <si>
    <t>Cuentas por pagar comerciales</t>
  </si>
  <si>
    <t>Cuentas por pagar diversas</t>
  </si>
  <si>
    <t>Impuestos por pagar</t>
  </si>
  <si>
    <t>Préstamos por pagar</t>
  </si>
  <si>
    <t>Participación residual de los accionistas sobre los activos netos</t>
  </si>
  <si>
    <t>Resultados acumulados</t>
  </si>
  <si>
    <t>(-) Dividendos distribuidos</t>
  </si>
  <si>
    <t>Suma</t>
  </si>
  <si>
    <t>Trans. 1</t>
  </si>
  <si>
    <t>$</t>
  </si>
  <si>
    <t>ESTADO   DE    SITUACION    FINANCIERA</t>
  </si>
  <si>
    <t>ESTADO DE RESULTADOS</t>
  </si>
  <si>
    <t>INGRESOS</t>
  </si>
  <si>
    <t>GASTOS</t>
  </si>
  <si>
    <t>Incremento de recursos (criterio devengado)</t>
  </si>
  <si>
    <t>Ventas</t>
  </si>
  <si>
    <t>Otros ingresos</t>
  </si>
  <si>
    <t>Ingresos financieros</t>
  </si>
  <si>
    <t>Ganancia por diferencia de cambio</t>
  </si>
  <si>
    <t>Decremento de recursos (criterio devengado)</t>
  </si>
  <si>
    <t>Gastos de personal</t>
  </si>
  <si>
    <t>Gastos de servicios recibidos</t>
  </si>
  <si>
    <t>Depreciación</t>
  </si>
  <si>
    <t>Amortización</t>
  </si>
  <si>
    <t>Pérdida por diferencia de cambio</t>
  </si>
  <si>
    <t>Costo de ventas</t>
  </si>
  <si>
    <t>Gastos financieros</t>
  </si>
  <si>
    <t>Impuesto a la renta corriente</t>
  </si>
  <si>
    <t>ACTIVO = PASIVO + PATRIMONIO</t>
  </si>
  <si>
    <t>Trans. 2</t>
  </si>
  <si>
    <t>Trans. 3</t>
  </si>
  <si>
    <t>Constitucion</t>
  </si>
  <si>
    <t>Compra PPE</t>
  </si>
  <si>
    <t>Venta</t>
  </si>
  <si>
    <t>Trans. 4</t>
  </si>
  <si>
    <t>Gasto P</t>
  </si>
  <si>
    <t>Utilidad del año</t>
  </si>
  <si>
    <t>Trans. 5</t>
  </si>
  <si>
    <t>Serv 3os</t>
  </si>
  <si>
    <t>Trans. 6</t>
  </si>
  <si>
    <t>Trans. 7</t>
  </si>
  <si>
    <t>Trans. 8</t>
  </si>
  <si>
    <t>Deterioro estimado</t>
  </si>
  <si>
    <t>Trans. 9</t>
  </si>
  <si>
    <t>Utilidad contable</t>
  </si>
  <si>
    <t>(+) Gasto no aceptado</t>
  </si>
  <si>
    <t>utilidad tributaria</t>
  </si>
  <si>
    <t>Impuesto por pagar</t>
  </si>
  <si>
    <t>Impuesto</t>
  </si>
  <si>
    <t>Utilidad antes de impuestos</t>
  </si>
  <si>
    <t>Diferido</t>
  </si>
  <si>
    <t>Trans. 10</t>
  </si>
  <si>
    <t>Activo IRD</t>
  </si>
  <si>
    <t xml:space="preserve">INGRESOS </t>
  </si>
  <si>
    <t>EFECTIVO</t>
  </si>
  <si>
    <t>Remunerac</t>
  </si>
  <si>
    <t>Cobros</t>
  </si>
  <si>
    <t>deterioro</t>
  </si>
  <si>
    <t>ASIENTOS CONTABLES</t>
  </si>
  <si>
    <t>MAQUINARIA</t>
  </si>
  <si>
    <t>COSTO</t>
  </si>
  <si>
    <t>dep acum</t>
  </si>
  <si>
    <t>Baja por venta de PPE</t>
  </si>
  <si>
    <t>Venta de PPE</t>
  </si>
  <si>
    <t>D</t>
  </si>
  <si>
    <t>H</t>
  </si>
  <si>
    <t>PPE-Costo</t>
  </si>
  <si>
    <t>PPE-dep acum</t>
  </si>
  <si>
    <t>Costo de Enaj</t>
  </si>
  <si>
    <t>En P&amp;L</t>
  </si>
  <si>
    <t>NIC 16</t>
  </si>
  <si>
    <t>en la mayoria de los casos</t>
  </si>
  <si>
    <t>el VR es insignificante</t>
  </si>
  <si>
    <t>CONTABILIDAD PARA DUMMIES</t>
  </si>
  <si>
    <t>VENTA DE INVENTARIOS</t>
  </si>
  <si>
    <t>PVENTA</t>
  </si>
  <si>
    <t>TASA</t>
  </si>
  <si>
    <t>FXC</t>
  </si>
  <si>
    <t>VENTA</t>
  </si>
  <si>
    <t>IGV POR PAGAR (IVA)</t>
  </si>
  <si>
    <t>INVENTARIO</t>
  </si>
  <si>
    <t>COSTO DE VENTA</t>
  </si>
  <si>
    <t>COMPRA DE ACCIONES</t>
  </si>
  <si>
    <t>INV EN ACCIONES</t>
  </si>
  <si>
    <t>FXCOBRAR</t>
  </si>
  <si>
    <t>3 MESES PARA L VCTO</t>
  </si>
  <si>
    <t>la entidad evalua al cliente</t>
  </si>
  <si>
    <t>y me ofrece dinero</t>
  </si>
  <si>
    <t>Ofrece</t>
  </si>
  <si>
    <t>TRAMPO S.A. : FACTORING "CON RECURSO"</t>
  </si>
  <si>
    <t>A GOLO S.A.</t>
  </si>
  <si>
    <t>BANCO DECREPITO</t>
  </si>
  <si>
    <t>PRESTAMO POR PAGAR</t>
  </si>
  <si>
    <t>2,000 DE INTERESES SE RECONCE COMO GASTO</t>
  </si>
  <si>
    <t>FINANCIERO A MEDIDA QUE PASA EL TIEMPO</t>
  </si>
  <si>
    <t>TRAMPO S.A. : FACTORING "SINRECURSO"</t>
  </si>
  <si>
    <t>si GOLO SA no paga,</t>
  </si>
  <si>
    <t>es mi problema</t>
  </si>
  <si>
    <t>67 - PERDIDA</t>
  </si>
  <si>
    <t>Cuenta</t>
  </si>
  <si>
    <t>Debe</t>
  </si>
  <si>
    <t>Haber</t>
  </si>
  <si>
    <t>(en blanco)</t>
  </si>
  <si>
    <t>Total general</t>
  </si>
  <si>
    <t>Etiquetas de fila</t>
  </si>
  <si>
    <t>Suma de Debe</t>
  </si>
  <si>
    <t>Suma de Haber</t>
  </si>
  <si>
    <t>DESCRIPCIÓNDELACUENTA</t>
  </si>
  <si>
    <t>JV</t>
  </si>
  <si>
    <t>Derechos bajo el contro de la empresa</t>
  </si>
  <si>
    <t>Deudas de la empresa, vienen de eventos pasados</t>
  </si>
  <si>
    <t>Resultado acumulado año 1</t>
  </si>
  <si>
    <t>Gastos servicios de terceros</t>
  </si>
  <si>
    <t>Depreciación de activos fijos</t>
  </si>
  <si>
    <t>Impuesto a la renta</t>
  </si>
  <si>
    <t>Activos corrientes</t>
  </si>
  <si>
    <t>Activos no corrientes</t>
  </si>
  <si>
    <t>TRAMPO S.A.</t>
  </si>
  <si>
    <t>Pasivos corrientes</t>
  </si>
  <si>
    <t>Pasivos no corrientes</t>
  </si>
  <si>
    <t>Pasivos totales</t>
  </si>
  <si>
    <t>Qué se necesita al inicio de los negocios?</t>
  </si>
  <si>
    <t xml:space="preserve">Para los que hablamos el lenguaie de los negocios, usamos </t>
  </si>
  <si>
    <t xml:space="preserve">términos altamente técnicos: </t>
  </si>
  <si>
    <t>INGRESOS GASTOS</t>
  </si>
  <si>
    <t>Ingresos</t>
  </si>
  <si>
    <t>Gastos</t>
  </si>
  <si>
    <t>Lo aportado por los accionistas</t>
  </si>
  <si>
    <t xml:space="preserve">Capital social </t>
  </si>
  <si>
    <t>Pasivos no  corrientes</t>
  </si>
  <si>
    <t>Préstamo por pagar</t>
  </si>
  <si>
    <t>Cuenta por cobrar</t>
  </si>
  <si>
    <t>IGV por pagar</t>
  </si>
  <si>
    <t>1.-Cliclo de los Negocios:</t>
  </si>
  <si>
    <t>2.-Modelamiento de la realidad del negocio:</t>
  </si>
  <si>
    <t>3-La ecuación contable</t>
  </si>
  <si>
    <t>PASIVO</t>
  </si>
  <si>
    <t>=</t>
  </si>
  <si>
    <t>+</t>
  </si>
  <si>
    <t>Propiedad, planta y equipo -costo</t>
  </si>
  <si>
    <t>Propiedad, planta y equipo-depreciacion acumulada</t>
  </si>
  <si>
    <t>Impuesto a la renta por pagar</t>
  </si>
  <si>
    <t>Año 1</t>
  </si>
  <si>
    <t>1.- LA LOGICA CONTABLE: MODELAMOS EL MUNDO DE LOS NEGOCIOS</t>
  </si>
  <si>
    <t>Transacciones:</t>
  </si>
  <si>
    <t>Aporte de capital social en efectivo</t>
  </si>
  <si>
    <t>Aporte de capital social en PPE</t>
  </si>
  <si>
    <t>Compra de PPE con Leasing de LP</t>
  </si>
  <si>
    <t>Compra de inventarios a credito</t>
  </si>
  <si>
    <t>Venta de inventarios sin IGV</t>
  </si>
  <si>
    <t>Crédito por IGV</t>
  </si>
  <si>
    <t>Gasto de personal</t>
  </si>
  <si>
    <t>Servicios de terceros (RH)</t>
  </si>
  <si>
    <t>Depreciacion de activos fijos</t>
  </si>
  <si>
    <t>Pago de sueldos</t>
  </si>
  <si>
    <t>Pago de proveedores</t>
  </si>
  <si>
    <t>Pago de cuentas por pagar diversas</t>
  </si>
  <si>
    <t>DEBE</t>
  </si>
  <si>
    <t>HABER</t>
  </si>
  <si>
    <t>Trans 1</t>
  </si>
  <si>
    <t>Trans 10</t>
  </si>
  <si>
    <t>Trans 11</t>
  </si>
  <si>
    <t>Trans 12</t>
  </si>
  <si>
    <t>Trans 4</t>
  </si>
  <si>
    <t>Trans 6</t>
  </si>
  <si>
    <t>REM POR PAGAR</t>
  </si>
  <si>
    <t>Trans 7</t>
  </si>
  <si>
    <t>3.- LA LOGICA CONTABLE: LA T CONTABLE</t>
  </si>
  <si>
    <t>activo</t>
  </si>
  <si>
    <t>pasivo</t>
  </si>
  <si>
    <t>patrimonio</t>
  </si>
  <si>
    <t>gasto</t>
  </si>
  <si>
    <t>ingresos</t>
  </si>
  <si>
    <t>1,2,3</t>
  </si>
  <si>
    <t>Peru</t>
  </si>
  <si>
    <t>Resto</t>
  </si>
  <si>
    <t>10-EFECTIVO Y EQUIVALENTES DE EFECTIVO</t>
  </si>
  <si>
    <t>101-Caja</t>
  </si>
  <si>
    <t>102-Fondos fijos</t>
  </si>
  <si>
    <t>103-Efectivo y cheques en tránsito</t>
  </si>
  <si>
    <t>1031-Efectivo en tránsito</t>
  </si>
  <si>
    <t>1032-Cheques en tránsito</t>
  </si>
  <si>
    <t>104-Cuentas corrientes en instituciones financieras</t>
  </si>
  <si>
    <t>1041-Cuentas corrientes operativas</t>
  </si>
  <si>
    <t>1042-Cuentas corrientes para fines específicos</t>
  </si>
  <si>
    <t>105-Otros equivalentes de efectivo</t>
  </si>
  <si>
    <t>1051-Otro equivalentes de efectivo</t>
  </si>
  <si>
    <t>106-Depósitos en instituciones financieras</t>
  </si>
  <si>
    <t>1061-Depósitos de ahorro</t>
  </si>
  <si>
    <t>1062-Depósitos a plazo</t>
  </si>
  <si>
    <t>107-Fondos sujetos a restricción</t>
  </si>
  <si>
    <t>1071-Fondos en garantía</t>
  </si>
  <si>
    <t>1072-Fondos retenidos por mandato de la autoridad</t>
  </si>
  <si>
    <t>1073-Otros fondos sujetos a restricción</t>
  </si>
  <si>
    <t>11-INVERSIONES FINANCIERAS</t>
  </si>
  <si>
    <t>111-Inver.mantenidas para negociación</t>
  </si>
  <si>
    <t>1111-Valores emitidos o garantizados por el Estado</t>
  </si>
  <si>
    <t>11111-Costo</t>
  </si>
  <si>
    <t>11112-Valor Razonable</t>
  </si>
  <si>
    <t>1112-Valores emitidos por el sistema Financiero</t>
  </si>
  <si>
    <t>11121-Costo</t>
  </si>
  <si>
    <t>11122-Valor Razonable</t>
  </si>
  <si>
    <t>1113-Valores emitidos por entidades</t>
  </si>
  <si>
    <t>11131-Costo</t>
  </si>
  <si>
    <t>11132-Valor Razonable</t>
  </si>
  <si>
    <t>1114-Otros títulos repres. de deuda</t>
  </si>
  <si>
    <t>11141-Costo</t>
  </si>
  <si>
    <t>11142-Valor Razonable</t>
  </si>
  <si>
    <t>1115-Participaciones en entidades</t>
  </si>
  <si>
    <t>11151-Costo</t>
  </si>
  <si>
    <t>11152-Valor Razonable</t>
  </si>
  <si>
    <t>112-Otras inversiones financieras</t>
  </si>
  <si>
    <t>1121-Otras inversiones financieras</t>
  </si>
  <si>
    <t>11211-Costo</t>
  </si>
  <si>
    <t>11212-Valor Razonable</t>
  </si>
  <si>
    <t>113-Activos finan. Acuerdo compra</t>
  </si>
  <si>
    <t>1131-Inv.mant.negoc.Acuerdo compra</t>
  </si>
  <si>
    <t>11311-Costo</t>
  </si>
  <si>
    <t>11312-Valor Razonable</t>
  </si>
  <si>
    <t>1132-Otras inversiones financieras</t>
  </si>
  <si>
    <t>11321-Costo</t>
  </si>
  <si>
    <t>11322-Valor Razonable</t>
  </si>
  <si>
    <t>12-CUENTAS POR COBRAR COMERCIALES TERCEROS</t>
  </si>
  <si>
    <t>121-Facturas, boletas y otros comprobantes por cobrar</t>
  </si>
  <si>
    <t>1211-No emitidas</t>
  </si>
  <si>
    <t>1212-Emitidas en cartera</t>
  </si>
  <si>
    <t>1213-En cobranza</t>
  </si>
  <si>
    <t>1214-En descuento</t>
  </si>
  <si>
    <t>122-Anticipos de clientes</t>
  </si>
  <si>
    <t>123-Letras por cobrar</t>
  </si>
  <si>
    <t>1232-En cartera</t>
  </si>
  <si>
    <t>1233-En cobranza</t>
  </si>
  <si>
    <t>1234-En descuento</t>
  </si>
  <si>
    <t>13-CUENTAS POR COBRAR COMERCIALES – RELACIONADAS</t>
  </si>
  <si>
    <t>131-Facturas, boletas y otros comprobantes por cobrar</t>
  </si>
  <si>
    <t>1311-No emitidas</t>
  </si>
  <si>
    <t>1312-En cartera</t>
  </si>
  <si>
    <t>1313-En cobranza</t>
  </si>
  <si>
    <t>1314-En descuento</t>
  </si>
  <si>
    <t>132-Anticipos recibidos</t>
  </si>
  <si>
    <t>1321-Anticipos recibidos</t>
  </si>
  <si>
    <t>133-Letras por cobrar</t>
  </si>
  <si>
    <t>1331-En cartera</t>
  </si>
  <si>
    <t>1332-En cobranza</t>
  </si>
  <si>
    <t>1333-En descuento</t>
  </si>
  <si>
    <t>14-CUENTAS POR COBRAR AL PERSONAL, A LOS ACCIONISTAS (SOCIOS) y DIRECTORES</t>
  </si>
  <si>
    <t>141-Personal</t>
  </si>
  <si>
    <t>1411-Préstamos</t>
  </si>
  <si>
    <t>1412-Adelanto de remuneracio.</t>
  </si>
  <si>
    <t>1413-Entregas a rendir cuenta</t>
  </si>
  <si>
    <t>1419-Otras ctas por cob. al pers.</t>
  </si>
  <si>
    <t>142-Accionistas (o socios)</t>
  </si>
  <si>
    <t>1421-Suscripciones por cobrar a socios o accionistas</t>
  </si>
  <si>
    <t>1422-Préstamos</t>
  </si>
  <si>
    <t>143-Directores</t>
  </si>
  <si>
    <t>1431-Préstamos</t>
  </si>
  <si>
    <t>1432-Adelanto de dietas</t>
  </si>
  <si>
    <t>1433-Entregas a rendir cuenta</t>
  </si>
  <si>
    <t>149-Diversas</t>
  </si>
  <si>
    <t>16-CUENTAS POR COBRAR DIVERSAS – TERCEROS</t>
  </si>
  <si>
    <t>161-Préstamos</t>
  </si>
  <si>
    <t>1611-Con garantía</t>
  </si>
  <si>
    <t>1612-Sin garantía</t>
  </si>
  <si>
    <t>162-Reclamaciones a terceros</t>
  </si>
  <si>
    <t>1621-Compañías aseguradoras</t>
  </si>
  <si>
    <t>1622-Transportadoras</t>
  </si>
  <si>
    <t>1623-Servicios públicos</t>
  </si>
  <si>
    <t>1624-Tributos</t>
  </si>
  <si>
    <t>1629-Otras</t>
  </si>
  <si>
    <t>163-Intereses, regalías y dividendos</t>
  </si>
  <si>
    <t>1631-Intereses</t>
  </si>
  <si>
    <t>1632-Regalías</t>
  </si>
  <si>
    <t>1633-Dividendos</t>
  </si>
  <si>
    <t>164-Depósitos otorgados en garantía</t>
  </si>
  <si>
    <t>1641-Préstamos de instituciones  financieras</t>
  </si>
  <si>
    <t>1642-Préstamos de instituciones no financieras</t>
  </si>
  <si>
    <t>1643-Depósitos en garantía por alquileres</t>
  </si>
  <si>
    <t>1649-Otros depósitos en garantía</t>
  </si>
  <si>
    <t>165-Venta de activo inmovilizado</t>
  </si>
  <si>
    <t>1651-Inversión mobiliaria</t>
  </si>
  <si>
    <t>1652-Propiedades de inversión</t>
  </si>
  <si>
    <t>1653-Propiedad, planta y equipo</t>
  </si>
  <si>
    <t>1654-Intangibles</t>
  </si>
  <si>
    <t>1655-Activos biológicos</t>
  </si>
  <si>
    <t>1659-Otros activos inmovilizados</t>
  </si>
  <si>
    <t>166-Activos por instrumentos financieros</t>
  </si>
  <si>
    <t>1661-Instrumentos financieros primarios</t>
  </si>
  <si>
    <t>16611-Costo</t>
  </si>
  <si>
    <t>16612-Valor razonable</t>
  </si>
  <si>
    <t>1662-Instrumentos financieros derivados</t>
  </si>
  <si>
    <t>16621-Costo</t>
  </si>
  <si>
    <t>16622-Valor razonable</t>
  </si>
  <si>
    <t>167-Tributos por acreditar</t>
  </si>
  <si>
    <t>1671-Pagos a cuenta del impuesto a la renta</t>
  </si>
  <si>
    <t>1672-Pagos a cuenta de ITAN</t>
  </si>
  <si>
    <t>1673-IGV por acreditar en compras</t>
  </si>
  <si>
    <t>1674-IGV por acreditar no domiciliados</t>
  </si>
  <si>
    <t>1675-Obras por impuestos</t>
  </si>
  <si>
    <t>169-Otras cuentas por cobrar diversas</t>
  </si>
  <si>
    <t>1691-Entregas a rendir cuenta a terceros</t>
  </si>
  <si>
    <t>1699-Otras cuentas por cobrar diversas</t>
  </si>
  <si>
    <t>17-CUENTAS POR COBRAR DIVERSAS – RELACIONADAS</t>
  </si>
  <si>
    <t>171-Préstamos</t>
  </si>
  <si>
    <t>1711-Con garantía</t>
  </si>
  <si>
    <t>1712-Sin garantía</t>
  </si>
  <si>
    <t>173-Intereses, regalías y dividendos</t>
  </si>
  <si>
    <t>1731-Intereses</t>
  </si>
  <si>
    <t>1732-Regalías</t>
  </si>
  <si>
    <t>1733-Dividendos</t>
  </si>
  <si>
    <t>174-Depósitos otorgados en garantía</t>
  </si>
  <si>
    <t>1741-Préstamos de instituciones  financieras</t>
  </si>
  <si>
    <t>1742-Préstamos de instituciones no financieras</t>
  </si>
  <si>
    <t>1743-Depósitos en garantía por alquileres</t>
  </si>
  <si>
    <t>1749-Otros depósitos en garantía</t>
  </si>
  <si>
    <t>175-Venta de activo inmovilizado</t>
  </si>
  <si>
    <t>1751-Inversión mobiliaria</t>
  </si>
  <si>
    <t>1752-Propiedades de inversión</t>
  </si>
  <si>
    <t>1753-Propiedad, planta y equipo</t>
  </si>
  <si>
    <t>1754-Intangibles</t>
  </si>
  <si>
    <t>1755-Activos biológicos</t>
  </si>
  <si>
    <t>1759-Otros activos inmovilizados</t>
  </si>
  <si>
    <t>176-Activos por instrumentos financieros</t>
  </si>
  <si>
    <t>1761-Instrumentos financieros primarios</t>
  </si>
  <si>
    <t>17611-Costo</t>
  </si>
  <si>
    <t>17612-Valor razonable</t>
  </si>
  <si>
    <t>1762-Instrumentos financieros derivados</t>
  </si>
  <si>
    <t>17621-Costo</t>
  </si>
  <si>
    <t>17622-Valor razonable</t>
  </si>
  <si>
    <t>179-Otras cuentas por cobrar diversas</t>
  </si>
  <si>
    <t>18-SERVICIOS Y OTROS CONTRATADOS POR ANTICIPADO</t>
  </si>
  <si>
    <t>181-Costos financieros</t>
  </si>
  <si>
    <t>182-Seguros</t>
  </si>
  <si>
    <t>183-Alquileres</t>
  </si>
  <si>
    <t>184-Primas pagadas por opciones</t>
  </si>
  <si>
    <t>185-Mantenimiento de activos inmovilizados</t>
  </si>
  <si>
    <t>189-Otros gastos contratados por anticipado</t>
  </si>
  <si>
    <t>19-ESTIMACIÓN DE CUENTAS DE COBRANZA DUDOSA</t>
  </si>
  <si>
    <t>191-Cuentas por cobrar comerciales – Terceros</t>
  </si>
  <si>
    <t>1911-Facturas, boletas y otros comprobantes por cobrar</t>
  </si>
  <si>
    <t>1913-Letras por cobrar</t>
  </si>
  <si>
    <t>192-Cuentas por cobrar comerciales – Relacionadas</t>
  </si>
  <si>
    <t>1921-Facturas, boletas y otros comprobantes por cobrar</t>
  </si>
  <si>
    <t>1923-Letras por cobrar</t>
  </si>
  <si>
    <t>193-Cuentas por cobrar al personal, a los accionistas (socios) y  directores</t>
  </si>
  <si>
    <t>1931-Personal</t>
  </si>
  <si>
    <t>1932-Accionistas (o socios)</t>
  </si>
  <si>
    <t>1933-Directores</t>
  </si>
  <si>
    <t>1939-Diversas</t>
  </si>
  <si>
    <t>194-Cuentas por cobrar diversas – Terceros</t>
  </si>
  <si>
    <t>1941-Préstamos</t>
  </si>
  <si>
    <t>1942-Reclamaciones a terceros</t>
  </si>
  <si>
    <t>1943-Intereses, regalías y dividendos</t>
  </si>
  <si>
    <t>1944-Depósitos otorgados en garantía</t>
  </si>
  <si>
    <t>1945-Venta de activo inmovilizado</t>
  </si>
  <si>
    <t>1946-Activos por instrumentos financieros</t>
  </si>
  <si>
    <t>1949-Otras cuentas por cobrar diversas</t>
  </si>
  <si>
    <t>195-Cuentas por cobrar diversas – Relacionadas</t>
  </si>
  <si>
    <t>1951-Préstamos</t>
  </si>
  <si>
    <t>1953-Intereses, regalías y dividendos</t>
  </si>
  <si>
    <t>1954-Depósitos otorgados en garantía</t>
  </si>
  <si>
    <t>1955-Venta de activo inmovilizado</t>
  </si>
  <si>
    <t>1956-Activos por instrumentos financieros</t>
  </si>
  <si>
    <t>1959-Otras cuentas por cobrar diversas</t>
  </si>
  <si>
    <t>20-MERCADERÍAS</t>
  </si>
  <si>
    <t>201-Mercaderías</t>
  </si>
  <si>
    <t>2011-Mercaderías</t>
  </si>
  <si>
    <t>20111-Costo</t>
  </si>
  <si>
    <t>20114-Valor razonable</t>
  </si>
  <si>
    <t>21-PRODUCTOS TERMINADOS</t>
  </si>
  <si>
    <t>211-Productos terminados</t>
  </si>
  <si>
    <t>2111-Productos terminados</t>
  </si>
  <si>
    <t>21111-Costo</t>
  </si>
  <si>
    <t>21113-Costo de financiación</t>
  </si>
  <si>
    <t>21114-Valor razonable</t>
  </si>
  <si>
    <t>215-Inventario de servicios terminados</t>
  </si>
  <si>
    <t>2151-Servicios terminados</t>
  </si>
  <si>
    <t>21511-Costo</t>
  </si>
  <si>
    <t>22-SUBPRODUCTOS, DESECHOS Y DESPERDICIOS</t>
  </si>
  <si>
    <t>221-Subproductos</t>
  </si>
  <si>
    <t>222-Desechos y desperdicios</t>
  </si>
  <si>
    <t>23-PRODUCTOS EN PROCESO</t>
  </si>
  <si>
    <t>231-Productos en proceso</t>
  </si>
  <si>
    <t>2311-Productos en proceso</t>
  </si>
  <si>
    <t>23111-Costo</t>
  </si>
  <si>
    <t>23113-Costo de financiación</t>
  </si>
  <si>
    <t>235-Inventario de servicios en proceso</t>
  </si>
  <si>
    <t>2351-Servicios en proceso</t>
  </si>
  <si>
    <t>23511-Costo</t>
  </si>
  <si>
    <t>24-MATERIAS PRIMAS</t>
  </si>
  <si>
    <t>241-Materias primas</t>
  </si>
  <si>
    <t>2411-Materias primas</t>
  </si>
  <si>
    <t>24111-Costo</t>
  </si>
  <si>
    <t>24114-Valor razonable</t>
  </si>
  <si>
    <t>25-MATERIALES AUXILIARES, SUMINISTROS Y REPUESTOS</t>
  </si>
  <si>
    <t>251-Materiales auxiliares</t>
  </si>
  <si>
    <t>252-Suministros</t>
  </si>
  <si>
    <t>2521-Combustibles</t>
  </si>
  <si>
    <t>2522-Lubricantes</t>
  </si>
  <si>
    <t>2523-Energía</t>
  </si>
  <si>
    <t>2524-Otros suministros</t>
  </si>
  <si>
    <t>253-Repuestos</t>
  </si>
  <si>
    <t>26-ENVASES Y EMBALAJES</t>
  </si>
  <si>
    <t>261-Envases</t>
  </si>
  <si>
    <t>262-Embalajes</t>
  </si>
  <si>
    <t>27-ACTIVOS NO CORRIENTES MANTENIDOS PARA LA VENTA</t>
  </si>
  <si>
    <t>271-Propiedades de inversión</t>
  </si>
  <si>
    <t>2711-Terrenos</t>
  </si>
  <si>
    <t>27111-Costo</t>
  </si>
  <si>
    <t>27112-Revaluación</t>
  </si>
  <si>
    <t>27114-Valor razonable</t>
  </si>
  <si>
    <t>2712-Edificaciones</t>
  </si>
  <si>
    <t>27121-Costo</t>
  </si>
  <si>
    <t>27122-Revaluación</t>
  </si>
  <si>
    <t>27123-Costos de financiación</t>
  </si>
  <si>
    <t>27124-Valor razonable</t>
  </si>
  <si>
    <t>272-Propiedad, planta y equipo</t>
  </si>
  <si>
    <t>2720-Planta productora en producción</t>
  </si>
  <si>
    <t>27201-Costo</t>
  </si>
  <si>
    <t>27202-Revaluación</t>
  </si>
  <si>
    <t>27203-Costo de financiación</t>
  </si>
  <si>
    <t>27204-Valor razonable</t>
  </si>
  <si>
    <t>2721-Planta productora en desarrollo</t>
  </si>
  <si>
    <t>27211-Costo</t>
  </si>
  <si>
    <t>27212-Revaluación</t>
  </si>
  <si>
    <t>27213-Costo de financiación</t>
  </si>
  <si>
    <t>27214-Valor razonable</t>
  </si>
  <si>
    <t>2722-Terrenos</t>
  </si>
  <si>
    <t>27221-Costo</t>
  </si>
  <si>
    <t>27222-Revaluación</t>
  </si>
  <si>
    <t>2723-Edificaciones</t>
  </si>
  <si>
    <t>27231-Costo</t>
  </si>
  <si>
    <t>27232-Revaluación</t>
  </si>
  <si>
    <t>27233-Costo de financiación</t>
  </si>
  <si>
    <t>2724-Maquinarias y equipos de explotación</t>
  </si>
  <si>
    <t>27241-Costo</t>
  </si>
  <si>
    <t>27242-Revaluación</t>
  </si>
  <si>
    <t>27243-Costo de financiación</t>
  </si>
  <si>
    <t>2725-Unidades de transporte</t>
  </si>
  <si>
    <t>27251-Costo</t>
  </si>
  <si>
    <t>27252-Revaluación</t>
  </si>
  <si>
    <t>2726-Muebles y enseres</t>
  </si>
  <si>
    <t>27261-Costo</t>
  </si>
  <si>
    <t>27262-Revaluación</t>
  </si>
  <si>
    <t>2727-Equipos diversos</t>
  </si>
  <si>
    <t>27271-Costo</t>
  </si>
  <si>
    <t>27272-Revaluación</t>
  </si>
  <si>
    <t>2728-Herramientas y unidades de reemplazo</t>
  </si>
  <si>
    <t>27281-Costo</t>
  </si>
  <si>
    <t>27282-Revaluación</t>
  </si>
  <si>
    <t>272-Obras en curso</t>
  </si>
  <si>
    <t>27291-Costo</t>
  </si>
  <si>
    <t>27292-Revaluación</t>
  </si>
  <si>
    <t>273-Intangibles</t>
  </si>
  <si>
    <t>2731-Concesiones, licencias y derechos</t>
  </si>
  <si>
    <t>27311-Costo</t>
  </si>
  <si>
    <t>27312-Revaluación</t>
  </si>
  <si>
    <t>2732-Patentes y propiedad industrial</t>
  </si>
  <si>
    <t>27321-Costo</t>
  </si>
  <si>
    <t>27322-Revaluación</t>
  </si>
  <si>
    <t>2733-Programas de computadora (software)</t>
  </si>
  <si>
    <t>27331-Costo</t>
  </si>
  <si>
    <t>27332-Revaluación</t>
  </si>
  <si>
    <t>2734-Costos de exploración y desarrollo</t>
  </si>
  <si>
    <t>27341-Costo</t>
  </si>
  <si>
    <t>27342-Revaluación</t>
  </si>
  <si>
    <t>2735-Fórmulas, diseño y prototipos</t>
  </si>
  <si>
    <t>27351-Costo</t>
  </si>
  <si>
    <t>27352-Revaluación</t>
  </si>
  <si>
    <t>2739-Otros activos intangibles</t>
  </si>
  <si>
    <t>27391-Costo</t>
  </si>
  <si>
    <t>27392-Revaluación</t>
  </si>
  <si>
    <t>274-Activos biológicos</t>
  </si>
  <si>
    <t>2741-Activos biológicos en producción</t>
  </si>
  <si>
    <t>27411-Costo</t>
  </si>
  <si>
    <t>27413-Costos de financiación</t>
  </si>
  <si>
    <t>27414-Valor razonable</t>
  </si>
  <si>
    <t>2742-Activos biológicos en desarrollo</t>
  </si>
  <si>
    <t>27421-Costo</t>
  </si>
  <si>
    <t>27423-Costos de financiación</t>
  </si>
  <si>
    <t>27424-Valor razonable</t>
  </si>
  <si>
    <t>275-Depreciación acumulada – Propiedades de inversión</t>
  </si>
  <si>
    <t>2752-Edificaciones</t>
  </si>
  <si>
    <t>27521-Costo</t>
  </si>
  <si>
    <t>27522-Revaluación</t>
  </si>
  <si>
    <t>27523-Costo de financiación</t>
  </si>
  <si>
    <t>276-Depreciación acumulada – Propiedad, planta y equipo</t>
  </si>
  <si>
    <t>2760-Planta productora en producción</t>
  </si>
  <si>
    <t>27601-Costo</t>
  </si>
  <si>
    <t>27602-Revaluación</t>
  </si>
  <si>
    <t>27603-Costo de financiación</t>
  </si>
  <si>
    <t>27604-Valor razonable</t>
  </si>
  <si>
    <t>2762-Edificaciones</t>
  </si>
  <si>
    <t>27621-Costo</t>
  </si>
  <si>
    <t>27622-Revaluación</t>
  </si>
  <si>
    <t>27623-Costo de financiación</t>
  </si>
  <si>
    <t>2763-Maquinarias y equipo de explotación</t>
  </si>
  <si>
    <t>27631-Costo</t>
  </si>
  <si>
    <t>27632-Revaluación</t>
  </si>
  <si>
    <t>27633-Costo de financiación</t>
  </si>
  <si>
    <t>2764-Unidades de transporte</t>
  </si>
  <si>
    <t>27641-Costo</t>
  </si>
  <si>
    <t>27642-Revaluación</t>
  </si>
  <si>
    <t>2765-Muebles y enseres</t>
  </si>
  <si>
    <t>27651-Costo</t>
  </si>
  <si>
    <t>27652-Revaluación</t>
  </si>
  <si>
    <t>2766-Equipos diversos</t>
  </si>
  <si>
    <t>27661-Costo</t>
  </si>
  <si>
    <t>27662-Revaluación</t>
  </si>
  <si>
    <t>2767-Herramientas y unidades de reemplazo</t>
  </si>
  <si>
    <t>27671-Costo</t>
  </si>
  <si>
    <t>27672-Revaluación</t>
  </si>
  <si>
    <t>277-Amortización acumulada – Intangibles</t>
  </si>
  <si>
    <t>2771-Concesiones, licencias y derechos</t>
  </si>
  <si>
    <t>27711-Costo</t>
  </si>
  <si>
    <t>27712-Revaluación</t>
  </si>
  <si>
    <t>2772-Patentes y propiedad industrial</t>
  </si>
  <si>
    <t>27721-Costo</t>
  </si>
  <si>
    <t>27722-Revaluación</t>
  </si>
  <si>
    <t>2773-Programas de computadora (software)</t>
  </si>
  <si>
    <t>27731-Costo</t>
  </si>
  <si>
    <t>27732-Revaluación</t>
  </si>
  <si>
    <t>2774-Costos de exploración y desarrollo</t>
  </si>
  <si>
    <t>27741-Costo</t>
  </si>
  <si>
    <t>27742-Revaluación</t>
  </si>
  <si>
    <t>2775-Fórmulas, diseños y prototipos</t>
  </si>
  <si>
    <t>27751-Costo</t>
  </si>
  <si>
    <t>27752-Revaluación</t>
  </si>
  <si>
    <t>2779-Otros activos intangibles</t>
  </si>
  <si>
    <t>27791-Costo</t>
  </si>
  <si>
    <t>27792-Revaluación</t>
  </si>
  <si>
    <t>278-Depreciación acumulada – Activos biológicos</t>
  </si>
  <si>
    <t>2781-Activos biológicos en producción</t>
  </si>
  <si>
    <t>27811-Costo</t>
  </si>
  <si>
    <t>27813-Costo de financiación</t>
  </si>
  <si>
    <t>2782-Activos biológicos en desarrollo</t>
  </si>
  <si>
    <t>27821-Costo</t>
  </si>
  <si>
    <t>27823-Costo de financiación</t>
  </si>
  <si>
    <t>279-Desvalorización acumulada</t>
  </si>
  <si>
    <t>2791-Propiedad de inversión</t>
  </si>
  <si>
    <t>27910-Planta productora en producción</t>
  </si>
  <si>
    <t>27911-Planta productora en desarrollo</t>
  </si>
  <si>
    <t>27912-Terrenos</t>
  </si>
  <si>
    <t>27913-Edificaciones</t>
  </si>
  <si>
    <t>2793-Propiedad, planta y equipo</t>
  </si>
  <si>
    <t>27930-Plantas productoras en producción</t>
  </si>
  <si>
    <t>27931-Planta productora en desarrollo</t>
  </si>
  <si>
    <t>27932-Terrenos</t>
  </si>
  <si>
    <t>27933-Edificaciones</t>
  </si>
  <si>
    <t>27934-Maquinarias y equipos de explotación</t>
  </si>
  <si>
    <t>27935-Unidades de transporte</t>
  </si>
  <si>
    <t>27936-Muebles y enseres</t>
  </si>
  <si>
    <t>27937-Equipos diversos</t>
  </si>
  <si>
    <t>27938-Herramientas y unidades de reemplazo</t>
  </si>
  <si>
    <t>2794-Intangibles</t>
  </si>
  <si>
    <t>27941-Concesiones, licencias y derechos</t>
  </si>
  <si>
    <t>27942-Patentes y propiedad industrial</t>
  </si>
  <si>
    <t>27943-Programas de computadora (software)</t>
  </si>
  <si>
    <t>27944-Costos de exploración y desarrollo</t>
  </si>
  <si>
    <t>27945-Fórmulas, diseños y prototipos</t>
  </si>
  <si>
    <t>27949-Otros activos intangibles</t>
  </si>
  <si>
    <t>2795-Activos biológicos</t>
  </si>
  <si>
    <t>27951-Activos biológicos en producción</t>
  </si>
  <si>
    <t>27952-Activos biológicos en desarrollo</t>
  </si>
  <si>
    <t>28-INVENTARIOS POR RECIBIR</t>
  </si>
  <si>
    <t>281-Mercaderías</t>
  </si>
  <si>
    <t>284-Materias primas</t>
  </si>
  <si>
    <t>285-Materiales auxiliares, suministros y repuestos</t>
  </si>
  <si>
    <t>286-Envases y embalajes</t>
  </si>
  <si>
    <t>29-DESVALORIZACIÓN DE INVENTARIOS</t>
  </si>
  <si>
    <t>291-Mercaderías</t>
  </si>
  <si>
    <t>2911-Mercaderías</t>
  </si>
  <si>
    <t>29111-Costo</t>
  </si>
  <si>
    <t>292-Productos terminados</t>
  </si>
  <si>
    <t>2921-Productos terminados</t>
  </si>
  <si>
    <t>29211-Costo</t>
  </si>
  <si>
    <t>29213-Costo de financiación</t>
  </si>
  <si>
    <t>2925-Inventario de servicios terminados</t>
  </si>
  <si>
    <t>29251-Costo</t>
  </si>
  <si>
    <t>293-Subproductos, desechos y desperdicios</t>
  </si>
  <si>
    <t>2931-Subproductos</t>
  </si>
  <si>
    <t>2932-Desechos y desperdicios</t>
  </si>
  <si>
    <t>294-Productos en proceso</t>
  </si>
  <si>
    <t>2941-Productos en proceso</t>
  </si>
  <si>
    <t>29411-Costo</t>
  </si>
  <si>
    <t>29413-Costo de financiación</t>
  </si>
  <si>
    <t>2945-Inventario de servicios en proceso</t>
  </si>
  <si>
    <t>295-Materias primas</t>
  </si>
  <si>
    <t>2951-Materias primas</t>
  </si>
  <si>
    <t>29511-Costo</t>
  </si>
  <si>
    <t>296-Materiales auxiliares, suministros y repuestos</t>
  </si>
  <si>
    <t>2961-Materiales auxiliares</t>
  </si>
  <si>
    <t>2962-Suministros</t>
  </si>
  <si>
    <t>2963-Repuestos</t>
  </si>
  <si>
    <t>297-Envases y embalajes</t>
  </si>
  <si>
    <t>2971-Envases</t>
  </si>
  <si>
    <t>2972-Embalajes</t>
  </si>
  <si>
    <t>298-Existencias por recibir</t>
  </si>
  <si>
    <t>2981-Mercaderías</t>
  </si>
  <si>
    <t>2982-Materias primas</t>
  </si>
  <si>
    <t>2983-Materiales auxiliares, suministros y repuestos</t>
  </si>
  <si>
    <t>2984-Envases y embalajes</t>
  </si>
  <si>
    <t>30-INVERSIONES MOBILIARIAS</t>
  </si>
  <si>
    <t>301-Inversiones a ser mantenidas hasta el vencimiento</t>
  </si>
  <si>
    <t>3011-Instrumentos financieros representativos de deuda</t>
  </si>
  <si>
    <t>30111-Costo</t>
  </si>
  <si>
    <t>30114-Valor razonable</t>
  </si>
  <si>
    <t>302-Instrumentos financieros representativos de derecho patrimonial</t>
  </si>
  <si>
    <t>3021-Certificados de suscripción preferente</t>
  </si>
  <si>
    <t>3022-Acciones representativas de capital social – Comunes</t>
  </si>
  <si>
    <t>30221-Costo</t>
  </si>
  <si>
    <t>30224-Valor razonable</t>
  </si>
  <si>
    <t>30225-Participación patrimonial</t>
  </si>
  <si>
    <t>3023-Acciones representativas de capital social – Preferentes</t>
  </si>
  <si>
    <t>30231-Costo</t>
  </si>
  <si>
    <t>30234-Valor razonable</t>
  </si>
  <si>
    <t>30235-Participación patrimonial</t>
  </si>
  <si>
    <t>3024-Acciones de inversión</t>
  </si>
  <si>
    <t>30241-Costo</t>
  </si>
  <si>
    <t>30244-Valor razonable</t>
  </si>
  <si>
    <t>30245-Participación patrimonial</t>
  </si>
  <si>
    <t>3028-Otros títulos representativos de patrimonio</t>
  </si>
  <si>
    <t>30281-Costo</t>
  </si>
  <si>
    <t>30284-Valor razonable</t>
  </si>
  <si>
    <t>30285-Participación patrimonial</t>
  </si>
  <si>
    <t>303-Certificados de participación en fondos - Cuotas</t>
  </si>
  <si>
    <t>3031-Fondos de inversión</t>
  </si>
  <si>
    <t>30311-Costo</t>
  </si>
  <si>
    <t>30314-Valor razonable</t>
  </si>
  <si>
    <t>3032-Fondos mutuos</t>
  </si>
  <si>
    <t>30321-Costo</t>
  </si>
  <si>
    <t>30324-Valor razonable</t>
  </si>
  <si>
    <t>304-Participaciones en acuerdos conjuntos</t>
  </si>
  <si>
    <t>3041-Operaciones conjuntas</t>
  </si>
  <si>
    <t>30411-Costo</t>
  </si>
  <si>
    <t>30414-Valor razonable</t>
  </si>
  <si>
    <t>30415-Participación patrimonial</t>
  </si>
  <si>
    <t>3042-Negocios conjuntos</t>
  </si>
  <si>
    <t>30421-Costo</t>
  </si>
  <si>
    <t>30424-Valor razonable</t>
  </si>
  <si>
    <t>30425-Participación patrimonial</t>
  </si>
  <si>
    <t>308-Inversiones mobiliarias – Acuerdos de compra</t>
  </si>
  <si>
    <t>3081-Instrumentos financieros representativos de deuda – Acuerdo de compra</t>
  </si>
  <si>
    <t>30811-Costo</t>
  </si>
  <si>
    <t>30814-Valor razonable</t>
  </si>
  <si>
    <t>3082-Instrumentos   financieros   representativos   de   derecho   patrimonial   – Acuerdo de compra</t>
  </si>
  <si>
    <t>30821-Costo</t>
  </si>
  <si>
    <t>30824-Valor razonable</t>
  </si>
  <si>
    <t>31-PROPIEDADES DE INVERSIÓN</t>
  </si>
  <si>
    <t>311-Terrenos</t>
  </si>
  <si>
    <t>3111-Urbanos</t>
  </si>
  <si>
    <t>31111-Costo</t>
  </si>
  <si>
    <t>31112-Revaluación</t>
  </si>
  <si>
    <t>31114-Valor razonable</t>
  </si>
  <si>
    <t>3112-Rurales</t>
  </si>
  <si>
    <t>31121-Costo</t>
  </si>
  <si>
    <t>31122-Revaluación</t>
  </si>
  <si>
    <t>31124-Valor razonable</t>
  </si>
  <si>
    <t>312-Edificaciones</t>
  </si>
  <si>
    <t>3121-Edificaciones</t>
  </si>
  <si>
    <t>31211-Costo</t>
  </si>
  <si>
    <t>31212-Revaluación</t>
  </si>
  <si>
    <t>31213-Costos de financiación</t>
  </si>
  <si>
    <t>31214-Valor razonable</t>
  </si>
  <si>
    <t>313-Construcciones en curso</t>
  </si>
  <si>
    <t>3131-Edificaciones</t>
  </si>
  <si>
    <t>31311-Costo</t>
  </si>
  <si>
    <t>31312-Revaluación</t>
  </si>
  <si>
    <t>31313-Costos de financiación</t>
  </si>
  <si>
    <t>31314-Valor razonable</t>
  </si>
  <si>
    <t>32-ACTIVOS POR DERECHO DE USO</t>
  </si>
  <si>
    <t>321-Propiedades de inversión - Arrendamiento financiero</t>
  </si>
  <si>
    <t>3211-Terrenos</t>
  </si>
  <si>
    <t>32111-Costo</t>
  </si>
  <si>
    <t>32112-Revaluación</t>
  </si>
  <si>
    <t>32114-Valor razonable</t>
  </si>
  <si>
    <t>3212-Edificaciones</t>
  </si>
  <si>
    <t>32121-Costo</t>
  </si>
  <si>
    <t>32122-Revaluación</t>
  </si>
  <si>
    <t>32123-Costo de financiación</t>
  </si>
  <si>
    <t>32124-Valor razonable</t>
  </si>
  <si>
    <t>322-Propiedad, planta y equipo - Arrendamiento financiero</t>
  </si>
  <si>
    <t>3220-Planta productora en producción</t>
  </si>
  <si>
    <t>32201-Costo</t>
  </si>
  <si>
    <t>32202-Revaluación</t>
  </si>
  <si>
    <t>32203-Costo de financiación</t>
  </si>
  <si>
    <t>3221-Planta productora en desarrollo</t>
  </si>
  <si>
    <t>32211-Costo</t>
  </si>
  <si>
    <t>32212-Revaluación</t>
  </si>
  <si>
    <t>32213-Costo de financiación</t>
  </si>
  <si>
    <t>3222-Terrenos</t>
  </si>
  <si>
    <t>32221-Costo</t>
  </si>
  <si>
    <t>32222-Revaluación</t>
  </si>
  <si>
    <t>3223-Edificaciones</t>
  </si>
  <si>
    <t>32231-Costo</t>
  </si>
  <si>
    <t>32232-Revaluación</t>
  </si>
  <si>
    <t>32233-Costo de financiación</t>
  </si>
  <si>
    <t>3224-Maquinaria y equipo de explotación</t>
  </si>
  <si>
    <t>32241-Costo</t>
  </si>
  <si>
    <t>32242-Revaluación</t>
  </si>
  <si>
    <t>32243-Costo de financiación</t>
  </si>
  <si>
    <t>3225-Unidadesdetransporte</t>
  </si>
  <si>
    <t>32251-Costo</t>
  </si>
  <si>
    <t>32252-Revaluación</t>
  </si>
  <si>
    <t>3226-Muebles y enseres</t>
  </si>
  <si>
    <t>32261-Costo</t>
  </si>
  <si>
    <t>32262-Revaluación</t>
  </si>
  <si>
    <t>3227-Equipos diversos</t>
  </si>
  <si>
    <t>32271-Costo</t>
  </si>
  <si>
    <t>32272-Revaluación</t>
  </si>
  <si>
    <t>3228-Herramientas y unidades de reemplazo</t>
  </si>
  <si>
    <t>32281-Costo</t>
  </si>
  <si>
    <t>32282-Revaluación</t>
  </si>
  <si>
    <t>323-Propieda, planta y equipo-Arrendamiento operativo</t>
  </si>
  <si>
    <t>3230-Planta productora en producción</t>
  </si>
  <si>
    <t>32301-Costo</t>
  </si>
  <si>
    <t>32302-Revaluación</t>
  </si>
  <si>
    <t>3232-Terrenos</t>
  </si>
  <si>
    <t>32321-Costo</t>
  </si>
  <si>
    <t>3233-Edificaciones</t>
  </si>
  <si>
    <t>32331-Costo</t>
  </si>
  <si>
    <t>32332-Revaluación</t>
  </si>
  <si>
    <t>3234-Maquinaria y equipode explotación</t>
  </si>
  <si>
    <t>32341-Costo</t>
  </si>
  <si>
    <t>32342-Revaluación</t>
  </si>
  <si>
    <t>3235-Unidades de transporte</t>
  </si>
  <si>
    <t>32351-Costo</t>
  </si>
  <si>
    <t>32352-Revaluación</t>
  </si>
  <si>
    <t>3236-Equipos diversos</t>
  </si>
  <si>
    <t>32361-Costo</t>
  </si>
  <si>
    <t>32362-Revaluación</t>
  </si>
  <si>
    <t>33-PROPIEDAD, PLANTA Y EQUIPO</t>
  </si>
  <si>
    <t>330-Planta productora</t>
  </si>
  <si>
    <t>3301-Planta productora en producción</t>
  </si>
  <si>
    <t>33011-Costo</t>
  </si>
  <si>
    <t>33012-Revaluación</t>
  </si>
  <si>
    <t>33013-Costo de financiación</t>
  </si>
  <si>
    <t>33014-Valor razonable</t>
  </si>
  <si>
    <t>3302-Planta productora en desarrollo</t>
  </si>
  <si>
    <t>33021-Costo</t>
  </si>
  <si>
    <t>33022-Revaluación</t>
  </si>
  <si>
    <t>33023-Costo de financiación</t>
  </si>
  <si>
    <t>33024-Valor razonable</t>
  </si>
  <si>
    <t>331-Terrenos</t>
  </si>
  <si>
    <t>3311-Terrenos</t>
  </si>
  <si>
    <t>33111-Costo</t>
  </si>
  <si>
    <t>33112-Revaluación</t>
  </si>
  <si>
    <t>332-Edificaciones</t>
  </si>
  <si>
    <t>3321-Edificaciones</t>
  </si>
  <si>
    <t>33211-Costo</t>
  </si>
  <si>
    <t>33212-Revaluación</t>
  </si>
  <si>
    <t>33213-Costo de financiación</t>
  </si>
  <si>
    <t>3324-Instalaciones</t>
  </si>
  <si>
    <t>33241-Costo</t>
  </si>
  <si>
    <t>33242-Revaluación</t>
  </si>
  <si>
    <t>33243-Costo de financiación</t>
  </si>
  <si>
    <t>3325-Mejoras en locales arrendados.</t>
  </si>
  <si>
    <t>33251-Costo</t>
  </si>
  <si>
    <t>33252-Revaluación</t>
  </si>
  <si>
    <t>33253-Costo de Financiación</t>
  </si>
  <si>
    <t>333-Maquinaria y equipo de explotación</t>
  </si>
  <si>
    <t>3331-Maquinaria y equipo de explotación</t>
  </si>
  <si>
    <t>33311-Costo</t>
  </si>
  <si>
    <t>33312-Revaluación</t>
  </si>
  <si>
    <t>33313-Costo de financiación</t>
  </si>
  <si>
    <t>334-Unidades de transporte</t>
  </si>
  <si>
    <t>3341-Vehículos motorizados</t>
  </si>
  <si>
    <t>33411-Costo</t>
  </si>
  <si>
    <t>33412-Revaluación</t>
  </si>
  <si>
    <t>3342-Vehículos no motorizados</t>
  </si>
  <si>
    <t>33421-Costo</t>
  </si>
  <si>
    <t>33422-Revaluación</t>
  </si>
  <si>
    <t>335-Muebles y enseres</t>
  </si>
  <si>
    <t>3351-Muebles</t>
  </si>
  <si>
    <t>33511-Costo</t>
  </si>
  <si>
    <t>33512-Revaluación</t>
  </si>
  <si>
    <t>3352-Enseres</t>
  </si>
  <si>
    <t>33521-Costo</t>
  </si>
  <si>
    <t>33522-Revaluación</t>
  </si>
  <si>
    <t>336-Equipos diversos</t>
  </si>
  <si>
    <t>3361-Equipo para procesamiento de información</t>
  </si>
  <si>
    <t>33611-Costo</t>
  </si>
  <si>
    <t>33612-Revaluación</t>
  </si>
  <si>
    <t>3362-Equipo de comunicación</t>
  </si>
  <si>
    <t>33621-Costo</t>
  </si>
  <si>
    <t>33622-Revaluación</t>
  </si>
  <si>
    <t>3363-Equipo de seguridad</t>
  </si>
  <si>
    <t>33631-Costo</t>
  </si>
  <si>
    <t>33632-Revaluación</t>
  </si>
  <si>
    <t>3364-Equipo de medio ambiente</t>
  </si>
  <si>
    <t>33641-Costo</t>
  </si>
  <si>
    <t>33642-Revaluación</t>
  </si>
  <si>
    <t>3369-Otros equipos</t>
  </si>
  <si>
    <t>33691-Costo</t>
  </si>
  <si>
    <t>33692-Revaluación</t>
  </si>
  <si>
    <t>337-Herramientas y unidades de reemplazo</t>
  </si>
  <si>
    <t>3371-Herramientas</t>
  </si>
  <si>
    <t>33711-Costo</t>
  </si>
  <si>
    <t>33712-Revaluación</t>
  </si>
  <si>
    <t>3372-Unidades de reemplazo</t>
  </si>
  <si>
    <t>33721-Costo</t>
  </si>
  <si>
    <t>33722-Revaluación</t>
  </si>
  <si>
    <t>338-Unidades por recibir</t>
  </si>
  <si>
    <t>3381-Maquinaria y equipo de explotación</t>
  </si>
  <si>
    <t>3382-Equipo de transporte</t>
  </si>
  <si>
    <t>3383-Muebles y enseres</t>
  </si>
  <si>
    <t>3386-Equipos diversos</t>
  </si>
  <si>
    <t>3387-Herramientas y unidades de reemplazo</t>
  </si>
  <si>
    <t>339-Obras en curso</t>
  </si>
  <si>
    <t>3391-Adecuación de terrenos</t>
  </si>
  <si>
    <t>3392-Edificaciones en curso</t>
  </si>
  <si>
    <t>33921-Costo</t>
  </si>
  <si>
    <t>33922-Costo de financiación</t>
  </si>
  <si>
    <t>3393-Maquinaria en montaje</t>
  </si>
  <si>
    <t>33931-Costo</t>
  </si>
  <si>
    <t>33932-Costo de financiación</t>
  </si>
  <si>
    <t>34-INTANGIBLES</t>
  </si>
  <si>
    <t>341-Concesiones, licencias y otros derechos</t>
  </si>
  <si>
    <t>3411-Derechos por concesiones</t>
  </si>
  <si>
    <t>34111-Costo</t>
  </si>
  <si>
    <t>34112-Revaluación</t>
  </si>
  <si>
    <t>3412-Licencias</t>
  </si>
  <si>
    <t>34121-Costo</t>
  </si>
  <si>
    <t>34122-Revaluación</t>
  </si>
  <si>
    <t>3419-Otros derechos</t>
  </si>
  <si>
    <t>34191-Costo</t>
  </si>
  <si>
    <t>34192-Revaluación</t>
  </si>
  <si>
    <t>342-Patentes y propiedad industrial</t>
  </si>
  <si>
    <t>3421-Patente</t>
  </si>
  <si>
    <t>34211-Costo</t>
  </si>
  <si>
    <t>34212-Revaluación</t>
  </si>
  <si>
    <t>3422-Marcas</t>
  </si>
  <si>
    <t>34221-Costo</t>
  </si>
  <si>
    <t>34222-Revaluación</t>
  </si>
  <si>
    <t>343-Programas de computadora (software)</t>
  </si>
  <si>
    <t>3431-Aplicaciones informáticas</t>
  </si>
  <si>
    <t>34311-Costo</t>
  </si>
  <si>
    <t>34312-Revaluación</t>
  </si>
  <si>
    <t>344-Costos de exploración y desarrollo</t>
  </si>
  <si>
    <t>3441-Costos de exploración</t>
  </si>
  <si>
    <t>34411-Costo</t>
  </si>
  <si>
    <t>34412-Revaluación</t>
  </si>
  <si>
    <t>34413-Costo de financiación</t>
  </si>
  <si>
    <t>3442-Costos de desarrollo</t>
  </si>
  <si>
    <t>34421-Costo</t>
  </si>
  <si>
    <t>34422-Revaluación</t>
  </si>
  <si>
    <t>34423-Costo de financiación</t>
  </si>
  <si>
    <t>345-Fórmulas, diseños y prototipos</t>
  </si>
  <si>
    <t>3451-Fórmulas</t>
  </si>
  <si>
    <t>34511-Costo</t>
  </si>
  <si>
    <t>34512-Revaluación</t>
  </si>
  <si>
    <t>3452-Diseños y prototipos</t>
  </si>
  <si>
    <t>34521-Costo</t>
  </si>
  <si>
    <t>34522-Revaluación</t>
  </si>
  <si>
    <t>347-Plusvalía mercantil</t>
  </si>
  <si>
    <t>3471-Plusvalía mercantil</t>
  </si>
  <si>
    <t>349-Otros activos intangibles</t>
  </si>
  <si>
    <t>3491-Otros activos intangibles</t>
  </si>
  <si>
    <t>34911-Costo</t>
  </si>
  <si>
    <t>34912-Revaluación</t>
  </si>
  <si>
    <t>35-ACTIVOS BIOLÓGICOS</t>
  </si>
  <si>
    <t>351-Activos biológicos en producción</t>
  </si>
  <si>
    <t>3511-De origen animal</t>
  </si>
  <si>
    <t>35111-Costo</t>
  </si>
  <si>
    <t>35113-Costo de financiación</t>
  </si>
  <si>
    <t>35114-Valor razonable</t>
  </si>
  <si>
    <t>3512-De origen vegetal</t>
  </si>
  <si>
    <t>35121-Costo</t>
  </si>
  <si>
    <t>35123-Costo de financiación</t>
  </si>
  <si>
    <t>35124-Valor razonable</t>
  </si>
  <si>
    <t>352-Activos biológicos en desarrollo</t>
  </si>
  <si>
    <t>3521-De origen animal</t>
  </si>
  <si>
    <t>35211-Costo</t>
  </si>
  <si>
    <t>35213-Costo de financiación</t>
  </si>
  <si>
    <t>35214-Valor razonable</t>
  </si>
  <si>
    <t>3522-De origen vegetal</t>
  </si>
  <si>
    <t>35221-Costo</t>
  </si>
  <si>
    <t>35223-Costo de financiación</t>
  </si>
  <si>
    <t>35224-Valor razonable</t>
  </si>
  <si>
    <t>36-DESVALORIZACIÓN DE ACTIVO INMOVILIZADO</t>
  </si>
  <si>
    <t>361-Desvalorización de propiedades de inversión</t>
  </si>
  <si>
    <t>3611-Terrenos</t>
  </si>
  <si>
    <t>36111-Costo</t>
  </si>
  <si>
    <t>36112-Revaluación</t>
  </si>
  <si>
    <t>3612-Edificaciones</t>
  </si>
  <si>
    <t>36121-Costo</t>
  </si>
  <si>
    <t>36122-Revaluación</t>
  </si>
  <si>
    <t>36123-Costo de financiación</t>
  </si>
  <si>
    <t>3613-Construcciones en curso - edificaciones</t>
  </si>
  <si>
    <t>36131-Costo</t>
  </si>
  <si>
    <t>36132-Revaluación</t>
  </si>
  <si>
    <t>36133-Costo de financiación</t>
  </si>
  <si>
    <t>362-Desvalorización de propiedades de inversión - Arrendamiento financiero</t>
  </si>
  <si>
    <t>3621-Terrenos</t>
  </si>
  <si>
    <t>36211-Costo</t>
  </si>
  <si>
    <t>36212-Revaluación</t>
  </si>
  <si>
    <t>3622-Edificaciones</t>
  </si>
  <si>
    <t>36221-Costo</t>
  </si>
  <si>
    <t>36222-Revaluación</t>
  </si>
  <si>
    <t>36223-Costo de financiación</t>
  </si>
  <si>
    <t>363-Desvalorización de propiedad, planta y equipo - Arrendamiento financiero</t>
  </si>
  <si>
    <t>3631-Terrenos</t>
  </si>
  <si>
    <t>36311-Costo</t>
  </si>
  <si>
    <t>36312-Revaluación</t>
  </si>
  <si>
    <t>3632-Edificaciones</t>
  </si>
  <si>
    <t>36321-Costo</t>
  </si>
  <si>
    <t>36322-Revaluación</t>
  </si>
  <si>
    <t>36323-Costo de financiación</t>
  </si>
  <si>
    <t>3633-Maquinaria y equipo de explotación</t>
  </si>
  <si>
    <t>36331-Costo</t>
  </si>
  <si>
    <t>36332-Revaluación</t>
  </si>
  <si>
    <t>36333-Costo de financiación</t>
  </si>
  <si>
    <t>3634-Unidades de transporte</t>
  </si>
  <si>
    <t>36341-Costo</t>
  </si>
  <si>
    <t>36342-Revaluación</t>
  </si>
  <si>
    <t>3635-Muebles y enseres</t>
  </si>
  <si>
    <t>36351-Costo</t>
  </si>
  <si>
    <t>36352-Revaluación</t>
  </si>
  <si>
    <t>3636-Equipos diversos</t>
  </si>
  <si>
    <t>36361-Costo</t>
  </si>
  <si>
    <t>36362-Revaluación</t>
  </si>
  <si>
    <t>364-Desvalorización de propiedad, planta y equipo</t>
  </si>
  <si>
    <t>3640-Planta productora en producción</t>
  </si>
  <si>
    <t>36401-Costo</t>
  </si>
  <si>
    <t>36402-Planta productora en producción - Revaluación</t>
  </si>
  <si>
    <t>36403-Planta productora en producción - Costo de financiación</t>
  </si>
  <si>
    <t>33404-Planta productora en producción - Valor razonable</t>
  </si>
  <si>
    <t>36405-Planta productora en desarrollo - Costo</t>
  </si>
  <si>
    <t>36406-Planta productora en desarrollo - Revaluación</t>
  </si>
  <si>
    <t>36407-Planta productora en desarrollo - Costo de financiación</t>
  </si>
  <si>
    <t>36408-Planta productora en desarrollo - Valor razonable</t>
  </si>
  <si>
    <t>3641-Terrenos</t>
  </si>
  <si>
    <t>36411-Costo</t>
  </si>
  <si>
    <t>36412-Revaluación</t>
  </si>
  <si>
    <t>3642-Edificaciones</t>
  </si>
  <si>
    <t>36421-Edificaciones - Costo</t>
  </si>
  <si>
    <t>36422-Edificaciones - Revaluación</t>
  </si>
  <si>
    <t>36423-Edificaciones - Costo de financiación</t>
  </si>
  <si>
    <t>36424-Instalaciones - Costo</t>
  </si>
  <si>
    <t>36425-Instalaciones - Revaluación</t>
  </si>
  <si>
    <t>36426-Instalaciones - Costo de financiación</t>
  </si>
  <si>
    <t>36427-Mejoras en locales arrendados - Costo</t>
  </si>
  <si>
    <t>36428-Mejoras en locales arrendados - Revaluación</t>
  </si>
  <si>
    <t>36429-Mejoras en locales arrendados - Costo de financiación</t>
  </si>
  <si>
    <t>3643-Maquinaria y equipo de explotación</t>
  </si>
  <si>
    <t>36431-Costo</t>
  </si>
  <si>
    <t>36432-Revaluación</t>
  </si>
  <si>
    <t>36433-Costo de financiación</t>
  </si>
  <si>
    <t>3644-Unidades de transporte</t>
  </si>
  <si>
    <t>36441-Costo</t>
  </si>
  <si>
    <t>36442-Revaluación</t>
  </si>
  <si>
    <t>3645-Muebles y enseres</t>
  </si>
  <si>
    <t>36451-Costo</t>
  </si>
  <si>
    <t>36452-Revaluación</t>
  </si>
  <si>
    <t>3646-Equipos Diversos</t>
  </si>
  <si>
    <t>36461-Costo</t>
  </si>
  <si>
    <t>36462-Revaluación</t>
  </si>
  <si>
    <t>3647-Herramientas y unidades de reemplazo</t>
  </si>
  <si>
    <t>36471-Herramientas - Costo</t>
  </si>
  <si>
    <t>38472-Herramientas - Revaluación</t>
  </si>
  <si>
    <t>38473-Unidades de reemplazo - costo</t>
  </si>
  <si>
    <t>38474-Unidades de reemplazo - Revaluación</t>
  </si>
  <si>
    <t>3649-Obras en curso</t>
  </si>
  <si>
    <t>36491-Costo</t>
  </si>
  <si>
    <t>36492-Revaluación</t>
  </si>
  <si>
    <t>365-Descalorización de intangibles</t>
  </si>
  <si>
    <t>3651-Concesiones, licencias y otros derechos</t>
  </si>
  <si>
    <t>36511-Costo</t>
  </si>
  <si>
    <t>36512-Revaluación</t>
  </si>
  <si>
    <t>3652-Patentes y propiedad industrial</t>
  </si>
  <si>
    <t>36521-Costo</t>
  </si>
  <si>
    <t>36522-Revaluación</t>
  </si>
  <si>
    <t>3653-Programas de computadora (software)</t>
  </si>
  <si>
    <t>36531-Costo</t>
  </si>
  <si>
    <t>36532-Revaluación</t>
  </si>
  <si>
    <t>3654-Costos de exploración y desarrollo</t>
  </si>
  <si>
    <t>36541-Costo</t>
  </si>
  <si>
    <t>36542-Revaluación</t>
  </si>
  <si>
    <t>36543-Costo de financiación</t>
  </si>
  <si>
    <t>3655-Fórmulas, diseños y prototipos</t>
  </si>
  <si>
    <t>36551-Costo</t>
  </si>
  <si>
    <t>36552-Revaluación</t>
  </si>
  <si>
    <t>3657-Plusvalía mercantil</t>
  </si>
  <si>
    <t>3659-Otros activos intangibles</t>
  </si>
  <si>
    <t>36591-Costo</t>
  </si>
  <si>
    <t>36592-Revaluación</t>
  </si>
  <si>
    <t>366-Desvalorización de activos biológicos</t>
  </si>
  <si>
    <t>3661-Activos biológicos en producción</t>
  </si>
  <si>
    <t>36611-Costo</t>
  </si>
  <si>
    <t>36613-Costo de financiación</t>
  </si>
  <si>
    <t>3662-Activos biológicos en desarrollo</t>
  </si>
  <si>
    <t>36621-Costo</t>
  </si>
  <si>
    <t>36622-Costo de financiación</t>
  </si>
  <si>
    <t>367-Desvalorización de inversiones mobiliarias</t>
  </si>
  <si>
    <t>3671-Inversiones a ser mantenidas hasta el vencimiento</t>
  </si>
  <si>
    <t>36711-Costo</t>
  </si>
  <si>
    <t>3672-Inversiones financieras representativas de derecho patrimonial</t>
  </si>
  <si>
    <t>36721-Costo</t>
  </si>
  <si>
    <t>3673-Otras inversiones financieras</t>
  </si>
  <si>
    <t>36731-Costo</t>
  </si>
  <si>
    <t>37-ACTIVO DIFERIDO</t>
  </si>
  <si>
    <t>371-Impuesto a la renta diferido</t>
  </si>
  <si>
    <t>3711-Impuesto a la renta diferido – Patrimonio</t>
  </si>
  <si>
    <t>3712-Impuesto a la renta diferido – Resultados</t>
  </si>
  <si>
    <t>372-Participaciones de los trabajadores diferidas</t>
  </si>
  <si>
    <t>3721-Participaciones de los trabajadores diferidas – Patrimonio</t>
  </si>
  <si>
    <t>3722-Participaciones de los trabajadores diferidas – Resultados</t>
  </si>
  <si>
    <t>373-Intereses diferidos</t>
  </si>
  <si>
    <t>3731-Intereses no devengados en transacciones con terceros</t>
  </si>
  <si>
    <t>3732-Intereses no devengados en medición a valor descontado</t>
  </si>
  <si>
    <t>38-OTROS ACTIVOS</t>
  </si>
  <si>
    <t>381-Bienes de arte y cultura</t>
  </si>
  <si>
    <t>3811-Obras de arte</t>
  </si>
  <si>
    <t>3812-Biblioteca</t>
  </si>
  <si>
    <t>3813-Otros</t>
  </si>
  <si>
    <t>382-Diversos</t>
  </si>
  <si>
    <t>3821-Monedas y joyas</t>
  </si>
  <si>
    <t>3822-Bienes entregados en comodato</t>
  </si>
  <si>
    <t>3823-Bienes recibidos en pago (adjudicados y realizables)</t>
  </si>
  <si>
    <t>3829-Otros</t>
  </si>
  <si>
    <t>39-DEPRECIACIÓN y AMORTIZACIÓN ACUMULADOS</t>
  </si>
  <si>
    <t>391-Depreciación acumulada propiedades de inversión</t>
  </si>
  <si>
    <t>3911-Edificaciones</t>
  </si>
  <si>
    <t>39111-Costo</t>
  </si>
  <si>
    <t>39112-Revaluación</t>
  </si>
  <si>
    <t>39113-Costo de financiación</t>
  </si>
  <si>
    <t>392-Depreciación acumulada propiedades de inversión - Arrendamiento financiero</t>
  </si>
  <si>
    <t>3921-Edificaciones</t>
  </si>
  <si>
    <t>39211-Costo</t>
  </si>
  <si>
    <t>39212-Revaluación</t>
  </si>
  <si>
    <t>39213-Costo de financiación</t>
  </si>
  <si>
    <t>393-Depreciación acumulada propiedad, planta y equipo - Arrendamiento financiero</t>
  </si>
  <si>
    <t>3932-Edificaciones</t>
  </si>
  <si>
    <t>39321-Costo</t>
  </si>
  <si>
    <t>39322-Revaluación</t>
  </si>
  <si>
    <t>39323-Costo de financiación</t>
  </si>
  <si>
    <t>3933-Maquinarias y equipos de explotación</t>
  </si>
  <si>
    <t>39331-Costo</t>
  </si>
  <si>
    <t>39332-Revaluación</t>
  </si>
  <si>
    <t>39333-Costo de financiación</t>
  </si>
  <si>
    <t>3934-Unidades de transporte</t>
  </si>
  <si>
    <t>39341-Costo</t>
  </si>
  <si>
    <t>39342-Revaluación</t>
  </si>
  <si>
    <t>3935-Muebles y enseres</t>
  </si>
  <si>
    <t>39351-Costo</t>
  </si>
  <si>
    <t>38352-Revaluación</t>
  </si>
  <si>
    <t>3936-Equipos diversos</t>
  </si>
  <si>
    <t>39361-Costo</t>
  </si>
  <si>
    <t>39362-Revaluación</t>
  </si>
  <si>
    <t>394-Depreciación acumulada - Arrendamiento operativo</t>
  </si>
  <si>
    <t>3941-Activos por derecho de uso - arrendamiento operativo</t>
  </si>
  <si>
    <t>39410-Plantas productoras</t>
  </si>
  <si>
    <t>39411-Terrenos</t>
  </si>
  <si>
    <t>39412-Edificaciones</t>
  </si>
  <si>
    <t>39413-Maquinarias y equipos de explotación</t>
  </si>
  <si>
    <t>39414-Unidades de transporte</t>
  </si>
  <si>
    <t>39415-Equipos diversos</t>
  </si>
  <si>
    <t>395-Depreciación acumulada de propiedad, planta y equipo</t>
  </si>
  <si>
    <t>3952-Depreciación acumulada - Costo</t>
  </si>
  <si>
    <t>39520-Plantas productoras</t>
  </si>
  <si>
    <t>39521-Edificaciones</t>
  </si>
  <si>
    <t>39522-Instalaciones</t>
  </si>
  <si>
    <t>39523-Mejoras en locales arrendados</t>
  </si>
  <si>
    <t>39524-Maquinarias y equipos de explotación</t>
  </si>
  <si>
    <t>39525-Unidades de transporte</t>
  </si>
  <si>
    <t>39526-Muebles y enseres</t>
  </si>
  <si>
    <t>39527-Equipos diversos</t>
  </si>
  <si>
    <t>39528-Herramientas</t>
  </si>
  <si>
    <t>39529-Unidades de reemplazo</t>
  </si>
  <si>
    <t>3953-Propiedad, planta y equipo - Revaluación</t>
  </si>
  <si>
    <t>39530-Plantas productoras</t>
  </si>
  <si>
    <t>39531-Edificaciones</t>
  </si>
  <si>
    <t>39532-Instalaciones</t>
  </si>
  <si>
    <t>39533-Mejoras en locales arrendados</t>
  </si>
  <si>
    <t>39534-Maquinarias y equipos de explotación</t>
  </si>
  <si>
    <t>39535-Unidades de transporte</t>
  </si>
  <si>
    <t>39536-Muebles y enseres</t>
  </si>
  <si>
    <t>39537-Equipos diversos</t>
  </si>
  <si>
    <t>39538-Herramientas y unidades de reemplazo</t>
  </si>
  <si>
    <t>3954-Propiedad, planta y equipo - Costo de financiación</t>
  </si>
  <si>
    <t>39540-Plantas productoras</t>
  </si>
  <si>
    <t>39541-Edificaciones</t>
  </si>
  <si>
    <t>39542-Maquinarias y equipos de explotación</t>
  </si>
  <si>
    <t>3955-Propiedad, planta y equipo - Valor razonable</t>
  </si>
  <si>
    <t>39550-Planta productoras</t>
  </si>
  <si>
    <t>396-Amortización acumulada</t>
  </si>
  <si>
    <t>3961-Intangibles – Costo</t>
  </si>
  <si>
    <t>39611-Concesiones, licencias y otros derechos</t>
  </si>
  <si>
    <t>39612-Patentes y propiedad industrial</t>
  </si>
  <si>
    <t>39613-Programas de computadora (software)</t>
  </si>
  <si>
    <t>39614-Costos de exploración y desarrollo</t>
  </si>
  <si>
    <t>39615-Fórmulas, diseños y prototipos</t>
  </si>
  <si>
    <t>39619-Otros activos intangibles</t>
  </si>
  <si>
    <t>3962-Intangibles – Revaluación</t>
  </si>
  <si>
    <t>39621-Concesiones, licencias y otros derechos</t>
  </si>
  <si>
    <t>39622-Patentes y propiedad industrial</t>
  </si>
  <si>
    <t>39623-Programas de computadora (software)</t>
  </si>
  <si>
    <t>39624-Costos de exploración y desarrollo</t>
  </si>
  <si>
    <t>39625-Fórmulas, diseños y prototipos</t>
  </si>
  <si>
    <t>39629-Otros activos intangibles</t>
  </si>
  <si>
    <t>3963-Intangibles – Costos de financiación</t>
  </si>
  <si>
    <t>39633-Programas de computadora</t>
  </si>
  <si>
    <t>39634-Costos de exploración</t>
  </si>
  <si>
    <t>39635-Costos de desarrollo</t>
  </si>
  <si>
    <t>398-Depreciación acumulada - Activos biológicos en producción</t>
  </si>
  <si>
    <t>3981-Activos biológicos en producción - Costo</t>
  </si>
  <si>
    <t>39811-Activos biológicos en producción</t>
  </si>
  <si>
    <t>40-TRIBUTOS, CONTRAPRESTACIONES Y APORTES AL SISTEMA PÚBLICO DE PENSIONES
 Y DE SALUD POR PAGAR</t>
  </si>
  <si>
    <t>401-Gobierno nacional</t>
  </si>
  <si>
    <t>4011-Impuesto general a las ventas</t>
  </si>
  <si>
    <t>40111-IGV – Cuenta propia</t>
  </si>
  <si>
    <t>40112-IGV – Servicios prestados por no domiciliados</t>
  </si>
  <si>
    <t>40113-IGV – Régimen de percepciones</t>
  </si>
  <si>
    <t>40114-IGV – Régimen de retenciones</t>
  </si>
  <si>
    <t>40115-IGV – Importaciones</t>
  </si>
  <si>
    <t>40116-IGV – Destinado a operaciones no gravadas</t>
  </si>
  <si>
    <t>40117-IGV -  Destinado a operaciones comunes</t>
  </si>
  <si>
    <t>4012-Impuesto selectivo al consumo</t>
  </si>
  <si>
    <t>4015-Derechos aduaneros</t>
  </si>
  <si>
    <t>40151-Derechos arancelarios</t>
  </si>
  <si>
    <t>40152-Otros derechos arancelarios</t>
  </si>
  <si>
    <t>4017-Impuesto a la renta</t>
  </si>
  <si>
    <t>40171-Renta de tercera categoría</t>
  </si>
  <si>
    <t>40172-Renta de cuarta categoría</t>
  </si>
  <si>
    <t>40173-Renta de quinta categoría</t>
  </si>
  <si>
    <t>40174-Renta de no domiciliados</t>
  </si>
  <si>
    <t>40175-Otras retenciones</t>
  </si>
  <si>
    <t>4018-Otros impuestos y contraprestaciones</t>
  </si>
  <si>
    <t>40181-Impuesto a las transacciones financieras</t>
  </si>
  <si>
    <t>40182-Impuesto a los juegos de casino y tragamonedas</t>
  </si>
  <si>
    <t>40183-Tasas por la prestación de servicios públicos</t>
  </si>
  <si>
    <t>40184-Regalías</t>
  </si>
  <si>
    <t>40185-Impuesto a los dividendos</t>
  </si>
  <si>
    <t>40186-Impuesto temporal a los activos netos</t>
  </si>
  <si>
    <t>40189-Otros impuestos</t>
  </si>
  <si>
    <t>402-Certificados tributarios</t>
  </si>
  <si>
    <t>403-Instituciones públicas</t>
  </si>
  <si>
    <t>4031-ESSALUD</t>
  </si>
  <si>
    <t>4032-ONP</t>
  </si>
  <si>
    <t>4033-Contribución al SENATI</t>
  </si>
  <si>
    <t>4034-Contribución al SENCICO</t>
  </si>
  <si>
    <t>4039-Otras instituciones</t>
  </si>
  <si>
    <t>405-Gobiernos regionales</t>
  </si>
  <si>
    <t>406-Gobiernos locales</t>
  </si>
  <si>
    <t>4061-Impuestos</t>
  </si>
  <si>
    <t>40611-Impuesto al patrimonio vehicular</t>
  </si>
  <si>
    <t>40612-Impuesto a las apuestas</t>
  </si>
  <si>
    <t>40613-Impuesto a los juegos</t>
  </si>
  <si>
    <t>40614-Impuesto de alcabala</t>
  </si>
  <si>
    <t>40615-Impuesto predial</t>
  </si>
  <si>
    <t>40616-Impuesto a los espectáculos públicos no deportivos</t>
  </si>
  <si>
    <t>4062-Contribuciones</t>
  </si>
  <si>
    <t>4063-Tasas</t>
  </si>
  <si>
    <t>40631-Licencia de apertura de establecimientos</t>
  </si>
  <si>
    <t>40632-Transporte público</t>
  </si>
  <si>
    <t>40633-Estacionamiento de vehículos</t>
  </si>
  <si>
    <t>40634-Servicios públicos o arbitrios</t>
  </si>
  <si>
    <t>40635-Servicios administrativos o derechos</t>
  </si>
  <si>
    <t>409-Otros costos administrativos e intereses</t>
  </si>
  <si>
    <t>41-REMUNERACIONES Y PARTICIPACIONES POR PAGAR</t>
  </si>
  <si>
    <t>411-Remuneraciones por pagar</t>
  </si>
  <si>
    <t>4111-Sueldos y salarios por pagar</t>
  </si>
  <si>
    <t>4112-Comisiones por pagar</t>
  </si>
  <si>
    <t>4113-Remuneraciones en especie por pagar</t>
  </si>
  <si>
    <t>4114-Gratificaciones por pagar</t>
  </si>
  <si>
    <t>4115-Vacaciones por pagar</t>
  </si>
  <si>
    <t>413-Participaciones de los trabajadores por pagar</t>
  </si>
  <si>
    <t>415-Beneficios sociales de los trabajadores por pagar</t>
  </si>
  <si>
    <t>4151-Compensación por tiempo de servicios</t>
  </si>
  <si>
    <t>4152-Adelanto de compensación por tiempo de servicios</t>
  </si>
  <si>
    <t>4153-Pensiones y jubilaciones</t>
  </si>
  <si>
    <t>417-Administradoras de fondos de pensiones</t>
  </si>
  <si>
    <t>419-Otras remuneraciones y participaciones por pagar</t>
  </si>
  <si>
    <t>42-CUENTAS POR PAGAR COMERCIALES TERCEROS</t>
  </si>
  <si>
    <t>421-Facturas, boletas y otros comprobantes por pagar</t>
  </si>
  <si>
    <t>4211-No emitidas</t>
  </si>
  <si>
    <t>4212-Emitidas</t>
  </si>
  <si>
    <t>422-Anticipos a proveedores</t>
  </si>
  <si>
    <t>423-Letras por pagar</t>
  </si>
  <si>
    <t>424-Honorarios por pagar</t>
  </si>
  <si>
    <t>43-CUENTAS POR PAGAR COMERCIALES RELACIONADAS</t>
  </si>
  <si>
    <t>431-Facturas, boletas y otros comprobantes por pagar</t>
  </si>
  <si>
    <t>4311-No emitidas</t>
  </si>
  <si>
    <t>4312-Emitidas</t>
  </si>
  <si>
    <t>432-Anticipos otorgados</t>
  </si>
  <si>
    <t>4321-Anticipos otorgados</t>
  </si>
  <si>
    <t>433-Letras por pagar</t>
  </si>
  <si>
    <t>4331-Letras por pagar</t>
  </si>
  <si>
    <t>434-Honorarios por pagar</t>
  </si>
  <si>
    <t>4341-Honorarios por pagar</t>
  </si>
  <si>
    <t>44-CUENTAS POR PAGAR A LOS ACCIONISTAS (SOCIOS, PARTÍCIPES) Y DIRECTORES</t>
  </si>
  <si>
    <t>441-Accionistas ( socios, partícipes)</t>
  </si>
  <si>
    <t>4411-Préstamos</t>
  </si>
  <si>
    <t>4412-Dividendos</t>
  </si>
  <si>
    <t>4419-Otras cuentas por pagar</t>
  </si>
  <si>
    <t>442-Directores</t>
  </si>
  <si>
    <t>4421-Dietas</t>
  </si>
  <si>
    <t>4429-Otras cuentas por pagar</t>
  </si>
  <si>
    <t>45-OBLIGACIONES FINANCIERAS</t>
  </si>
  <si>
    <t>451-Préstamos de instituciones financieras y otras entidades</t>
  </si>
  <si>
    <t>4511-Instituciones financieras</t>
  </si>
  <si>
    <t>4512-Otras entidades</t>
  </si>
  <si>
    <t>452-Contratos de arrendamiento financiero</t>
  </si>
  <si>
    <t>453-Obligaciones emitidas</t>
  </si>
  <si>
    <t>4531-Bonos emitidos</t>
  </si>
  <si>
    <t>4532-Bonos titulizados</t>
  </si>
  <si>
    <t>4533-Papeles comerciales</t>
  </si>
  <si>
    <t>4539-Otras obligaciones</t>
  </si>
  <si>
    <t>454-Otros Instrumentos financieros por pagar</t>
  </si>
  <si>
    <t>4541-Letras</t>
  </si>
  <si>
    <t>4542-Papeles comerciales</t>
  </si>
  <si>
    <t>4543-Bonos</t>
  </si>
  <si>
    <t>4544-Pagarés</t>
  </si>
  <si>
    <t>4545-Facturas conformadas</t>
  </si>
  <si>
    <t>4549-Otras obligaciones financieras</t>
  </si>
  <si>
    <t>455-Costos de financiación por pagar</t>
  </si>
  <si>
    <t>4551-Préstamos de instituciones financieras y otras entidades</t>
  </si>
  <si>
    <t>45511-Instituciones financieras</t>
  </si>
  <si>
    <t>45512-Otras entidades</t>
  </si>
  <si>
    <t>4552-Contratos de arrendamiento financiero</t>
  </si>
  <si>
    <t>4553-Obligaciones emitidas</t>
  </si>
  <si>
    <t>45531-Bonos emitidos</t>
  </si>
  <si>
    <t>45532-Bonos titulizados</t>
  </si>
  <si>
    <t>45533-Papeles comerciales</t>
  </si>
  <si>
    <t>45539-Otras obligaciones</t>
  </si>
  <si>
    <t>4554-Otros instrumentos financieros por pagar</t>
  </si>
  <si>
    <t>45541-Letras</t>
  </si>
  <si>
    <t>45542-Papeles comerciales</t>
  </si>
  <si>
    <t>45543-Bonos</t>
  </si>
  <si>
    <t>45544-Pagarés</t>
  </si>
  <si>
    <t>45545-Facturas conformadas</t>
  </si>
  <si>
    <t>45549-Otras obligaciones financieras</t>
  </si>
  <si>
    <t>456-Préstamos con compromisos de recompra</t>
  </si>
  <si>
    <t>46-CUENTAS POR PAGAR DIVERSAS – TERCEROS</t>
  </si>
  <si>
    <t>461-Reclamaciones de terceros</t>
  </si>
  <si>
    <t>464-Pasivos por instrumentos financieros</t>
  </si>
  <si>
    <t>4641-Instrumentos financieros primarios</t>
  </si>
  <si>
    <t>4642-Instrumentos financieros derivados</t>
  </si>
  <si>
    <t>46421-Cartera de negociación</t>
  </si>
  <si>
    <t>46422-Instrumentos de cobertura</t>
  </si>
  <si>
    <t>465-Pasivos por compra de activo inmovilizado</t>
  </si>
  <si>
    <t>4651-Inversiones mobiliarias</t>
  </si>
  <si>
    <t>4652-Propiedades de inversión</t>
  </si>
  <si>
    <t>4653-Activos adquiridos en arrendamiento financiero</t>
  </si>
  <si>
    <t>4654-Propiedad, planta y equipo</t>
  </si>
  <si>
    <t>4655-Intangibles</t>
  </si>
  <si>
    <t>4656-Activos biológicos</t>
  </si>
  <si>
    <t>466-Participación de terceros en acuerdos conjuntos</t>
  </si>
  <si>
    <t>467-Depósitos recibidos en garantía</t>
  </si>
  <si>
    <t>469-Otras cuentas por pagar diversas</t>
  </si>
  <si>
    <t>4691-Subsidios gubernamentales</t>
  </si>
  <si>
    <t>4692-Donaciones condicionadas</t>
  </si>
  <si>
    <t>4699-Otras cuentas por pagar</t>
  </si>
  <si>
    <t>47-CUENTAS POR PAGAR DIVERSAS – RELACIONADAS</t>
  </si>
  <si>
    <t>471-Préstamos</t>
  </si>
  <si>
    <t>472-Costos de financiación</t>
  </si>
  <si>
    <t>473-Anticipos recibidos</t>
  </si>
  <si>
    <t>474-Regalías</t>
  </si>
  <si>
    <t>475-Dividendos</t>
  </si>
  <si>
    <t>476-Depósitos recibidos en garantía</t>
  </si>
  <si>
    <t>477-Pasivo por compra de activo  inmovilizado</t>
  </si>
  <si>
    <t>4771-Inversiones mobiliarias</t>
  </si>
  <si>
    <t>4772-Inversiones inmobiliarias</t>
  </si>
  <si>
    <t>4773-Activos adquiridos en arrendamiento financiero</t>
  </si>
  <si>
    <t>4774-Propiedad, planta y equipo</t>
  </si>
  <si>
    <t>4775-Intangibles</t>
  </si>
  <si>
    <t>4776-Activos biológicos</t>
  </si>
  <si>
    <t>479-Otras cuentas por pagar diversas</t>
  </si>
  <si>
    <t>4791-Otras cuentas por pagar diversas</t>
  </si>
  <si>
    <t>48-PROVISIONES</t>
  </si>
  <si>
    <t>481-Provisión para litigios</t>
  </si>
  <si>
    <t>482-Provisión por desmantelamiento, retiro o rehabilitación del inmovilizado</t>
  </si>
  <si>
    <t>483-Provisión para reestructuraciones</t>
  </si>
  <si>
    <t>484-Provisión para protección y remediación del medio ambiente</t>
  </si>
  <si>
    <t>485-Provisión para gastos de responsabilidad social</t>
  </si>
  <si>
    <t>486-Provisión para garantías</t>
  </si>
  <si>
    <t>487-Provisión por activos por derecho de uso</t>
  </si>
  <si>
    <t>489-Otras provisiones</t>
  </si>
  <si>
    <t>49-PASIVO DIFERIDO</t>
  </si>
  <si>
    <t>491-Impuesto a la renta diferido</t>
  </si>
  <si>
    <t>4911-Impuesto a la renta diferido – Patrimonio</t>
  </si>
  <si>
    <t>4912-Impuesto a la renta diferido – Resultados</t>
  </si>
  <si>
    <t>492-Participaciones de los trabajadores diferidas</t>
  </si>
  <si>
    <t>4921-Participaciones de los trabajadores diferidas – Patrimonio</t>
  </si>
  <si>
    <t>4922-Participaciones de los trabajadores diferidas – Resultados</t>
  </si>
  <si>
    <t>493-Intereses diferidos</t>
  </si>
  <si>
    <t>4931-Intereses no devengados en transacciones con terceros</t>
  </si>
  <si>
    <t>4932-Intereses no devengados en medición a valor descontado</t>
  </si>
  <si>
    <t>494-Ganancia en venta con arrendamiento financiero paralelo</t>
  </si>
  <si>
    <t>495-Subsidios recibidos diferidos</t>
  </si>
  <si>
    <t>496-Ingresos diferidos</t>
  </si>
  <si>
    <t>497-Costos diferidos</t>
  </si>
  <si>
    <t>50-CAPITAL</t>
  </si>
  <si>
    <t>501-Capital social</t>
  </si>
  <si>
    <t>5011-Acciones</t>
  </si>
  <si>
    <t>5012-Participaciones</t>
  </si>
  <si>
    <t>502-Acciones en tesorería</t>
  </si>
  <si>
    <t>51-ACCIONES DE INVERSIÓN</t>
  </si>
  <si>
    <t>511-Acciones de inversión</t>
  </si>
  <si>
    <t>512-Acciones de inversión en tesorería</t>
  </si>
  <si>
    <t>52-CAPITAL ADICIONAL</t>
  </si>
  <si>
    <t>521-Primas (descuento) de acciones</t>
  </si>
  <si>
    <t>522-Capitalizaciones en trámite</t>
  </si>
  <si>
    <t>5221-Aportes</t>
  </si>
  <si>
    <t>5222-Reservas</t>
  </si>
  <si>
    <t>5223-Acreencias</t>
  </si>
  <si>
    <t>5224-Utilidades</t>
  </si>
  <si>
    <t>523-Reducciones de capital pendientes de formalización</t>
  </si>
  <si>
    <t>56-RESULTADOS NO REALIZADOS</t>
  </si>
  <si>
    <t>561-Diferencia en cambio de inversiones permanentes en entidades extranjeras</t>
  </si>
  <si>
    <t>562-Instrumentos financieros – Coberturas</t>
  </si>
  <si>
    <t>563-Resultado en activos o pasivos financieros mantenidos para negociación</t>
  </si>
  <si>
    <t>5631-Ganancia</t>
  </si>
  <si>
    <t>5632-Pérdida</t>
  </si>
  <si>
    <t>564-Resultado en otros activos o pasivos por inversiones financieras</t>
  </si>
  <si>
    <t>5641-Ganancia</t>
  </si>
  <si>
    <t>5642-Pérdida</t>
  </si>
  <si>
    <t>565-Resultado en activos o pasivos financieros mantenidos para negociación – Compra o venta convencional fecha de liquidación</t>
  </si>
  <si>
    <t>5651-Ganancia</t>
  </si>
  <si>
    <t>5652-Pérdida</t>
  </si>
  <si>
    <t>57-EXCEDENTE DE REVALUACIÓN</t>
  </si>
  <si>
    <t>571-Excedente de revaluación</t>
  </si>
  <si>
    <t>5711-Propiedad de inversión</t>
  </si>
  <si>
    <t>57111-Adquisición directa</t>
  </si>
  <si>
    <t>57112-Arrendamiento financiero</t>
  </si>
  <si>
    <t>5712-Propiedad, planta y equipo</t>
  </si>
  <si>
    <t>57121-Adquisición directa</t>
  </si>
  <si>
    <t>57122-Arrendamiento financiero</t>
  </si>
  <si>
    <t>5713-Intangibles</t>
  </si>
  <si>
    <t>5714-Activos por derecho de uso - arrendamiento operativo</t>
  </si>
  <si>
    <t>572-Excedente de revaluación – Acciones liberadas recibidas</t>
  </si>
  <si>
    <t>573-Participación en excedente de revaluación – Inversiones en entidades relacionadas</t>
  </si>
  <si>
    <t>58-RESERVAS</t>
  </si>
  <si>
    <t>581-Reinversión</t>
  </si>
  <si>
    <t>582-Legal</t>
  </si>
  <si>
    <t>583-Contractuales</t>
  </si>
  <si>
    <t>584-Estatutarias</t>
  </si>
  <si>
    <t>585-Facultativas</t>
  </si>
  <si>
    <t>589-Otras reservas</t>
  </si>
  <si>
    <t>59-RESULTADOS ACUMULADOS</t>
  </si>
  <si>
    <t>591-Utilidades no distribuidas</t>
  </si>
  <si>
    <t>5911-Utilidades acumuladas</t>
  </si>
  <si>
    <t>5912-Ingresos de años anteriores</t>
  </si>
  <si>
    <t>592-Pérdidas acumuladas</t>
  </si>
  <si>
    <t>5921-Pérdidas acumuladas</t>
  </si>
  <si>
    <t>5922-Gastos de años anteriores</t>
  </si>
  <si>
    <t>60-COMPRAS</t>
  </si>
  <si>
    <t>601-Mercaderías</t>
  </si>
  <si>
    <t>6011-Mercaderías</t>
  </si>
  <si>
    <t>602-Materias primas</t>
  </si>
  <si>
    <t>603-Materiales auxiliares, suministros y repuestos</t>
  </si>
  <si>
    <t>6031-Materiales auxiliares</t>
  </si>
  <si>
    <t>6032-Suministros</t>
  </si>
  <si>
    <t>6033-Repuestos</t>
  </si>
  <si>
    <t>604-Envases y embalajes</t>
  </si>
  <si>
    <t>6041-Envases</t>
  </si>
  <si>
    <t>6042-Embalajes</t>
  </si>
  <si>
    <t>609-Costos vinculados con las compras</t>
  </si>
  <si>
    <t>6091-Costos vinculados con las compras de mercaderías</t>
  </si>
  <si>
    <t>60911-Transporte</t>
  </si>
  <si>
    <t>60912-Seguros</t>
  </si>
  <si>
    <t>60913-Derechos aduaneros</t>
  </si>
  <si>
    <t>60914-Comisiones</t>
  </si>
  <si>
    <t>60919-Otros costos</t>
  </si>
  <si>
    <t>6092-Costos vinculados con las compras de materias primas</t>
  </si>
  <si>
    <t>60921-Transporte</t>
  </si>
  <si>
    <t>60922-Seguros</t>
  </si>
  <si>
    <t>60923-Derechos aduaneros</t>
  </si>
  <si>
    <t>60924-Comisiones</t>
  </si>
  <si>
    <t>60925-Otros costos</t>
  </si>
  <si>
    <t>6093-Costos vinculados con las compras de materiales, suministros y repuestos</t>
  </si>
  <si>
    <t>60931-Transporte</t>
  </si>
  <si>
    <t>60932-Seguros</t>
  </si>
  <si>
    <t>60933-Derechos aduaneros</t>
  </si>
  <si>
    <t>60934-Comisiones</t>
  </si>
  <si>
    <t>60935-Otros costos</t>
  </si>
  <si>
    <t>6094-Costos vinculados con las compras de envases y embalajes</t>
  </si>
  <si>
    <t>60941-Transporte</t>
  </si>
  <si>
    <t>60942-Seguros</t>
  </si>
  <si>
    <t>60943-Derechos aduaneros</t>
  </si>
  <si>
    <t>60944-Comisiones</t>
  </si>
  <si>
    <t>60945-Otros costos</t>
  </si>
  <si>
    <t>61-VARIACIÓN DE INVENTARIOS</t>
  </si>
  <si>
    <t>611-Mercaderías</t>
  </si>
  <si>
    <t>6111-Mercaderías</t>
  </si>
  <si>
    <t>612-Materias primas</t>
  </si>
  <si>
    <t>6121-Materias primas</t>
  </si>
  <si>
    <t>613-Materiales auxiliares, suministros y repuestos</t>
  </si>
  <si>
    <t>6131-Materiales auxiliares</t>
  </si>
  <si>
    <t>6132-Suministros</t>
  </si>
  <si>
    <t>6133-Repuestos</t>
  </si>
  <si>
    <t>614-Envases y embalajes</t>
  </si>
  <si>
    <t>6141-Envases</t>
  </si>
  <si>
    <t>6142-Embalajes</t>
  </si>
  <si>
    <t>62-GASTOS DE PERSONAL Y DIRECTORES</t>
  </si>
  <si>
    <t>621-Remuneraciones</t>
  </si>
  <si>
    <t>6211-Sueldos y salarios</t>
  </si>
  <si>
    <t>6212-Comisiones</t>
  </si>
  <si>
    <t>6213-Remuneraciones en especie</t>
  </si>
  <si>
    <t>6214-Gratificaciones</t>
  </si>
  <si>
    <t>6215-Vacaciones</t>
  </si>
  <si>
    <t>622-Otras remuneraciones</t>
  </si>
  <si>
    <t>623-Indemnizaciones al personal</t>
  </si>
  <si>
    <t>624-Capacitación</t>
  </si>
  <si>
    <t>625-Atención al personal</t>
  </si>
  <si>
    <t>627-Seguridad, previsión social y otras contribuciones</t>
  </si>
  <si>
    <t>6271-Régimen de prestaciones de salud</t>
  </si>
  <si>
    <t>6272-Régimen de pensiones - Aporte de empresa</t>
  </si>
  <si>
    <t>6273-Seguro  complementario  de  trabajo  de  riesgo,  accidentes  de  trabajo  y enfermedades profesionales</t>
  </si>
  <si>
    <t>6274-Seguro de vida</t>
  </si>
  <si>
    <t>6275-Seguros particulares de prestaciones de salud – EPS y otros particulares</t>
  </si>
  <si>
    <t>6276-Caja de beneficios de seguridad social del pescador</t>
  </si>
  <si>
    <t>6277-Contribuciones al SENATI</t>
  </si>
  <si>
    <t>628-Retribuciones al directorio</t>
  </si>
  <si>
    <t>629-Beneficios sociales de los trabajadores</t>
  </si>
  <si>
    <t>6291-Compensación por tiempo de servicio</t>
  </si>
  <si>
    <t>6292-Pensiones y jubilaciones</t>
  </si>
  <si>
    <t>6293-Otros beneficios post-empleo</t>
  </si>
  <si>
    <t>6294-Participación en las utilidades</t>
  </si>
  <si>
    <t>62941-Participación corriente</t>
  </si>
  <si>
    <t>62942-Participación diferida</t>
  </si>
  <si>
    <t>63-GASTOS DE SERVICIOS PRESTADOS POR TERCEROS</t>
  </si>
  <si>
    <t>631-Transporte, correos y gastos de viaje</t>
  </si>
  <si>
    <t>6311-Transporte</t>
  </si>
  <si>
    <t>63111-De carga</t>
  </si>
  <si>
    <t>63112-De pasajeros</t>
  </si>
  <si>
    <t>6312-Correos</t>
  </si>
  <si>
    <t>6313-Alojamiento</t>
  </si>
  <si>
    <t>6314-Alimentación</t>
  </si>
  <si>
    <t>6315-Otros gastos de viaje</t>
  </si>
  <si>
    <t>632-Asesoría y consultoría</t>
  </si>
  <si>
    <t>6321-Administrativa</t>
  </si>
  <si>
    <t>6322-Legal y tributaria</t>
  </si>
  <si>
    <t>6323-Auditoría y contable</t>
  </si>
  <si>
    <t>6324-Mercadotecnia</t>
  </si>
  <si>
    <t>6325-Medioambiental</t>
  </si>
  <si>
    <t>6326-Investigación y desarrollo</t>
  </si>
  <si>
    <t>6327-Producción</t>
  </si>
  <si>
    <t>6329-Otros</t>
  </si>
  <si>
    <t>633-Producción encargada a terceros</t>
  </si>
  <si>
    <t>634-Mantenimiento y reparaciones</t>
  </si>
  <si>
    <t>6341-Propiedad de inversión</t>
  </si>
  <si>
    <t>6342-Activos por derecho de uso</t>
  </si>
  <si>
    <t>63421-Financiero</t>
  </si>
  <si>
    <t>63432-Operativo</t>
  </si>
  <si>
    <t>6343-Propiedad, planta y equipo</t>
  </si>
  <si>
    <t>6344-Intangibles</t>
  </si>
  <si>
    <t>6345-Activos biológicos</t>
  </si>
  <si>
    <t>635-Alquileres</t>
  </si>
  <si>
    <t>6351-Terrenos</t>
  </si>
  <si>
    <t>6352-Edificaciones</t>
  </si>
  <si>
    <t>6353-Maquinarias y equipos de explotación</t>
  </si>
  <si>
    <t>6354
-Equipo de transporte</t>
  </si>
  <si>
    <t>6355-Muebles y enseres</t>
  </si>
  <si>
    <t>6356-Equipos diversos</t>
  </si>
  <si>
    <t>636-Servicios básicos</t>
  </si>
  <si>
    <t>6361-Energía eléctrica</t>
  </si>
  <si>
    <t>6362-Gas</t>
  </si>
  <si>
    <t>6363-Agua</t>
  </si>
  <si>
    <t>6364-Teléfono</t>
  </si>
  <si>
    <t>6365-Internet</t>
  </si>
  <si>
    <t>6366-Radio</t>
  </si>
  <si>
    <t>6367-Cable</t>
  </si>
  <si>
    <t>637-Publicidad, publicaciones, relaciones públicas</t>
  </si>
  <si>
    <t>6371-Publicidad</t>
  </si>
  <si>
    <t>6372-Publicaciones</t>
  </si>
  <si>
    <t>6373-Relaciones públicas</t>
  </si>
  <si>
    <t>638-Servicios de contratistas</t>
  </si>
  <si>
    <t>639-Otros servicios prestados por terceros</t>
  </si>
  <si>
    <t>6391-Gastos bancarios</t>
  </si>
  <si>
    <t>6392-Gastos de laboratorio</t>
  </si>
  <si>
    <t>64-GASTOS POR TRIBUTOS</t>
  </si>
  <si>
    <t>641-Gobierno nacional</t>
  </si>
  <si>
    <t>6411-Impuesto general a las ventas y selectivo al consumo</t>
  </si>
  <si>
    <t>6412-Impuesto a las transacciones financieras</t>
  </si>
  <si>
    <t>6413-Impuesto temporal a los activos netos</t>
  </si>
  <si>
    <t>6414-Impuesto a los juegos de casino y máquinas tragamonedas</t>
  </si>
  <si>
    <t>6415-Regalías mineras</t>
  </si>
  <si>
    <t>6416-Cánones</t>
  </si>
  <si>
    <t>6419-Otros</t>
  </si>
  <si>
    <t>642-Gobierno regional</t>
  </si>
  <si>
    <t>643-Gobierno local</t>
  </si>
  <si>
    <t>6431-Impuesto predial</t>
  </si>
  <si>
    <t>6432-Arbitrios municipales y seguridad ciudadana</t>
  </si>
  <si>
    <t>6433-Impuesto al patrimonio vehicular</t>
  </si>
  <si>
    <t>6434-Licencia de funcionamiento</t>
  </si>
  <si>
    <t>6439-Otros</t>
  </si>
  <si>
    <t>644-Otros gastos por tributos</t>
  </si>
  <si>
    <t>6442-Contribución al SENCICO</t>
  </si>
  <si>
    <t>6443-Otros</t>
  </si>
  <si>
    <t>645-Gastos en deuda tributaria</t>
  </si>
  <si>
    <t>6451-Intereses</t>
  </si>
  <si>
    <t>6452-intereses - fraccionamiento</t>
  </si>
  <si>
    <t>6453-Multas</t>
  </si>
  <si>
    <t>6454-Costas y otros</t>
  </si>
  <si>
    <t>65-OTROS GASTOS DE GESTION</t>
  </si>
  <si>
    <t>651-Seguros</t>
  </si>
  <si>
    <t>652-Regalías</t>
  </si>
  <si>
    <t>653-Suscripciones</t>
  </si>
  <si>
    <t>654-Licencias y derechos de vigencia</t>
  </si>
  <si>
    <t>655-Costo neto de enajenación de activos inmovilizados y operaciones discontinuadas</t>
  </si>
  <si>
    <t>6551-Costo neto de enajenación de activos inmovilizados</t>
  </si>
  <si>
    <t>65511-Inversiones mobiliarias</t>
  </si>
  <si>
    <t>65512-Propiedades de inversión</t>
  </si>
  <si>
    <t>65513-Activos por derecho de uso - arrendamiento financiero</t>
  </si>
  <si>
    <t>65514-Propiedad, planta y equipo</t>
  </si>
  <si>
    <t>65515-Intangibles</t>
  </si>
  <si>
    <t>65516-Activos biológicos</t>
  </si>
  <si>
    <t>6552-Operaciones discontinuadas – Abandono de activos</t>
  </si>
  <si>
    <t>65521-Propiedades de inversión</t>
  </si>
  <si>
    <t>65522-Activos por derecho de uso - Arrendamiento financiero</t>
  </si>
  <si>
    <t>65523-Propiedad, planta y equipo</t>
  </si>
  <si>
    <t>65524-Intangibles</t>
  </si>
  <si>
    <t>65525-Activos biológicos</t>
  </si>
  <si>
    <t>656-Suministros</t>
  </si>
  <si>
    <t>658-Gestión medioambiental</t>
  </si>
  <si>
    <t>659-Otros gastos de gestión</t>
  </si>
  <si>
    <t>6591-Donaciones</t>
  </si>
  <si>
    <t>6592-Sanciones administrativas</t>
  </si>
  <si>
    <t>66-PERDIDA POR MEDICIÓN DE ACTIVOS NO FINANCIEROS AL VALOR RAZONABLE</t>
  </si>
  <si>
    <t>661-Activo realizable</t>
  </si>
  <si>
    <t>6611-Mercaderías</t>
  </si>
  <si>
    <t>6612-Productos terminados</t>
  </si>
  <si>
    <t>6613-Activos no corrientes mantenidos para la venta</t>
  </si>
  <si>
    <t>66131-Propiedades de inversión</t>
  </si>
  <si>
    <t>66132-Propiedad, planta y equipo</t>
  </si>
  <si>
    <t>66133-Intangibles</t>
  </si>
  <si>
    <t>66134-Activos biológicos</t>
  </si>
  <si>
    <t>662-Activo inmovilizado</t>
  </si>
  <si>
    <t>6621-Propiedades de inversión</t>
  </si>
  <si>
    <t>6622-Activos biológicos</t>
  </si>
  <si>
    <t>67-GASTOS FINANCIEROS</t>
  </si>
  <si>
    <t>671-Gastos en operaciones de endeudamiento y otros</t>
  </si>
  <si>
    <t>6711-Préstamos de instituciones financieras y otras entidades</t>
  </si>
  <si>
    <t>6712-Contratos de arrendamiento financiero</t>
  </si>
  <si>
    <t>6713-Emisión   y   colocación   de   instrumentos   representativos   de   deuda   y patrimonio</t>
  </si>
  <si>
    <t>6714-Documentos vendidos o descontados</t>
  </si>
  <si>
    <t>672-Pérdida por instrumentos financieros derivados</t>
  </si>
  <si>
    <t>673-Intereses por préstamos y otras obligaciones</t>
  </si>
  <si>
    <t>6731-Préstamos de instituciones financieras y otras entidades</t>
  </si>
  <si>
    <t>67311-Instituciones financieras</t>
  </si>
  <si>
    <t>67312-Otras entidades</t>
  </si>
  <si>
    <t>6732-Contratos de arrendamiento financiero</t>
  </si>
  <si>
    <t>6733-Otros instrumentos financieros por pagar</t>
  </si>
  <si>
    <t>6734-Documentos vendidos o descontados</t>
  </si>
  <si>
    <t>6735-Obligaciones emitidas</t>
  </si>
  <si>
    <t>6736-Obligaciones comerciales</t>
  </si>
  <si>
    <t>674-Gastos en operaciones de factoraje (factoring)</t>
  </si>
  <si>
    <t>6741-Pérdida en instrumentos vendidos</t>
  </si>
  <si>
    <t>675-Descuentos concedidos por pronto pago</t>
  </si>
  <si>
    <t>676-Diferencia de cambio</t>
  </si>
  <si>
    <t>677-Pérdida por medición de activos y pasivos financieros al valor razonable</t>
  </si>
  <si>
    <t>6771-Inversiones mantenidas para negociación</t>
  </si>
  <si>
    <t>6772-Otras inversiones financieras</t>
  </si>
  <si>
    <t>6773-Otros</t>
  </si>
  <si>
    <t>678-Participación en resultados de entidades relacionadas</t>
  </si>
  <si>
    <t>6781-Participación en los resultados de subsidiarias y asociadas bajo el método del valor patrimonial</t>
  </si>
  <si>
    <t>6782-Participaciones en negocios conjuntos</t>
  </si>
  <si>
    <t>679-Otros gastos financieros</t>
  </si>
  <si>
    <t>6791-Primas por opciones</t>
  </si>
  <si>
    <t>6792-Gastos financieros en medición a valor descontado</t>
  </si>
  <si>
    <t>6793-Gastos financieros en actualización de activos por derecho de uso</t>
  </si>
  <si>
    <t>68-VALUACIÓN Y DETERIORO DE ACTIVOS Y PROVISIONES</t>
  </si>
  <si>
    <t>681-Depreciación de propiedades de inversión</t>
  </si>
  <si>
    <t>6811-Edificaciones</t>
  </si>
  <si>
    <t>68111-Costo</t>
  </si>
  <si>
    <t>68112-Revaluación</t>
  </si>
  <si>
    <t>68113-Costo de financiación</t>
  </si>
  <si>
    <t>682-Depreciación de activos por derecho de uso - arrendamiento financiero</t>
  </si>
  <si>
    <t>6821-Propiedades de inversión</t>
  </si>
  <si>
    <t>68211-Edificaciones</t>
  </si>
  <si>
    <t>682111-Costo</t>
  </si>
  <si>
    <t>682112-Revaluación</t>
  </si>
  <si>
    <t>682113-Costo de financiación</t>
  </si>
  <si>
    <t>6822-Propiedad, planta y equipo</t>
  </si>
  <si>
    <t>68221-Edificaciones</t>
  </si>
  <si>
    <t>682211-Costo</t>
  </si>
  <si>
    <t>682212-Revaluación</t>
  </si>
  <si>
    <t>682213-Costo de financiación</t>
  </si>
  <si>
    <t>68222-Maquinarias y equipos de explotación</t>
  </si>
  <si>
    <t>682221-Costo</t>
  </si>
  <si>
    <t>682222-Revaluación</t>
  </si>
  <si>
    <t>682223-Costo de financiación</t>
  </si>
  <si>
    <t>68223-Unidades de transporte</t>
  </si>
  <si>
    <t>682231-Costo</t>
  </si>
  <si>
    <t>682232-Revaluación</t>
  </si>
  <si>
    <t>68225-Equipos diversos</t>
  </si>
  <si>
    <t>682251-Costo</t>
  </si>
  <si>
    <t>682252-Revaluación</t>
  </si>
  <si>
    <t>683-Depreciación de activos por derecho de uso - arrendamiento operativo</t>
  </si>
  <si>
    <t>6831-Depreciación de activos por derecho de uso - arrendamiento operativo</t>
  </si>
  <si>
    <t>68311-Edificaciones</t>
  </si>
  <si>
    <t>683111-Costo</t>
  </si>
  <si>
    <t>683112-Revaluación</t>
  </si>
  <si>
    <t>68312-Maquinarias y equipos de explotación</t>
  </si>
  <si>
    <t>683121-Costo</t>
  </si>
  <si>
    <t>683122-Revaluación</t>
  </si>
  <si>
    <t>68313-Unidades de transporte</t>
  </si>
  <si>
    <t>683131-Costo</t>
  </si>
  <si>
    <t>683132-Revaluación</t>
  </si>
  <si>
    <t>68315-Equipos diversos</t>
  </si>
  <si>
    <t>683351-Costo</t>
  </si>
  <si>
    <t>683152-Revaluación</t>
  </si>
  <si>
    <t>684-Depreciación de propiedad, planta y equipo</t>
  </si>
  <si>
    <t>6841-Depreciación de propiedad, planta y equipo - Costo</t>
  </si>
  <si>
    <t>68410-Plantas productoras</t>
  </si>
  <si>
    <t>68411-Edificaciones</t>
  </si>
  <si>
    <t>68412-Maquinarias y equipos de explotación</t>
  </si>
  <si>
    <t>68413-Unidades de transporte</t>
  </si>
  <si>
    <t>68414-Muebles y enseres</t>
  </si>
  <si>
    <t>68415-Equipos diversos</t>
  </si>
  <si>
    <t>68416-Herramientas y unidades de reemplazo</t>
  </si>
  <si>
    <t>6842-Depreciación de propiedad, planta y equipo - Revaluación</t>
  </si>
  <si>
    <t>68420-Plantas productoras</t>
  </si>
  <si>
    <t>68421-Edificaciones</t>
  </si>
  <si>
    <t>68422-Maquinarias y equipos de explotación</t>
  </si>
  <si>
    <t>68423-Unidades de transporte</t>
  </si>
  <si>
    <t>68424-Muebles y enseres</t>
  </si>
  <si>
    <t>68425-Equipos diversos</t>
  </si>
  <si>
    <t>68426-Herramientas y unidades de reemplazo</t>
  </si>
  <si>
    <t>6843-Depreciación de propiedad, planta y equipo - Costos de financiación</t>
  </si>
  <si>
    <t>68430-Plantas productoras</t>
  </si>
  <si>
    <t>68431-Edificaciones</t>
  </si>
  <si>
    <t>68432-Maquinarias y equipos de explotación</t>
  </si>
  <si>
    <t>685-Depreciación de activos biológicos en producción</t>
  </si>
  <si>
    <t>6851-Depreciación de activos biológicos en producción - costo</t>
  </si>
  <si>
    <t>68511-Activos biológicos de origen animal</t>
  </si>
  <si>
    <t>68512-Activos biológicos de origen vegetal</t>
  </si>
  <si>
    <t>6852-Depreciación de activos biológicos en producción - costo de financiación</t>
  </si>
  <si>
    <t>68521-Activos biológicos de origen animal</t>
  </si>
  <si>
    <t>68522-Activos biológicos de origen vegetal</t>
  </si>
  <si>
    <t>686-Amortización de intangibles</t>
  </si>
  <si>
    <t>6861-Amortización de intangibles – Costo</t>
  </si>
  <si>
    <t>68611-Concesiones, licencias y otros derechos</t>
  </si>
  <si>
    <t>68612-Patentes y propiedad industrial</t>
  </si>
  <si>
    <t>68613-Programas de computadora (software)</t>
  </si>
  <si>
    <t>68614-Costos de exploración y desarrollo</t>
  </si>
  <si>
    <t>68615-Fórmulas, diseños y prototipos</t>
  </si>
  <si>
    <t>68619-Otros activos intangibles</t>
  </si>
  <si>
    <t>6862-Amortización de intangibles – Revaluación</t>
  </si>
  <si>
    <t>68621-Concesiones, licencias y otros derechos</t>
  </si>
  <si>
    <t>68622-Patentes y propiedad industrial</t>
  </si>
  <si>
    <t>68623-Programas de computadora (software)</t>
  </si>
  <si>
    <t>68624-Costos de exploración y desarrollo</t>
  </si>
  <si>
    <t>68625-Fórmulas, diseños y prototipos</t>
  </si>
  <si>
    <t>68629-Otros activos intangibles</t>
  </si>
  <si>
    <t>687-Valuación de activos</t>
  </si>
  <si>
    <t>6871-Estimación de cuentas de cobranza dudosa</t>
  </si>
  <si>
    <t>68711-Cuentas por cobrar comerciales – Terceros</t>
  </si>
  <si>
    <t>68712-Cuentas por cobrar comerciales – Relacionadas</t>
  </si>
  <si>
    <t>68713-Cuentas por cobrar al personal, a los accionistas (socios) y directores</t>
  </si>
  <si>
    <t>68714-Cuentas por cobrar diversas – Terceros</t>
  </si>
  <si>
    <t>68715-Cuentas por cobrar diversas – Relacionadas</t>
  </si>
  <si>
    <t>6873-Desvalorización de inversiones mobiliarias</t>
  </si>
  <si>
    <t>68731-Inversiones a ser mantenidas hasta el vencimiento</t>
  </si>
  <si>
    <t>68732-Instrumentos financieros representativos de derecho patrimonial</t>
  </si>
  <si>
    <t>688-Deterioro del valor de los activos</t>
  </si>
  <si>
    <t>6881-Desvalorización de propiedad de inversión</t>
  </si>
  <si>
    <t>68812-Edificaciones</t>
  </si>
  <si>
    <t>68813-Construcciones en curso</t>
  </si>
  <si>
    <t>6882-Desvalorización de activos por derecho de uso - arrendamiento financiero</t>
  </si>
  <si>
    <t>68820-Planta productora en producción</t>
  </si>
  <si>
    <t>68821-Planta productora en desarrollo</t>
  </si>
  <si>
    <t>68822-Terrenos</t>
  </si>
  <si>
    <t>68823-Edificaciones</t>
  </si>
  <si>
    <t>68824-Maquinarias y equipos de explotación</t>
  </si>
  <si>
    <t>68825-Unidades de transporte</t>
  </si>
  <si>
    <t>68826-Muebles y enseres</t>
  </si>
  <si>
    <t>68827-Equipos diversos</t>
  </si>
  <si>
    <t>68828-Herramientas y unidades de reemplazo</t>
  </si>
  <si>
    <t>6883-Desvalorización de propiedad, planta y equipo</t>
  </si>
  <si>
    <t>68830-Planta productora en producción</t>
  </si>
  <si>
    <t>68831-Planta productora en desarrollo</t>
  </si>
  <si>
    <t>68832-Terrenos</t>
  </si>
  <si>
    <t>68833-Edificaciones</t>
  </si>
  <si>
    <t>68834-Maquinarias y equipos de explotación</t>
  </si>
  <si>
    <t>68835-Unidades de transporte</t>
  </si>
  <si>
    <t>68836-Muebles y enseres</t>
  </si>
  <si>
    <t>68837-Equipos diversos</t>
  </si>
  <si>
    <t>68838-Herramientas y unidades de reemplazo</t>
  </si>
  <si>
    <t>6884-Desvalorización de intangibles</t>
  </si>
  <si>
    <t>68841-Concesiones, licencias y otros derechos</t>
  </si>
  <si>
    <t>68842-Patentes y propiedad industrial</t>
  </si>
  <si>
    <t>68843-Programas de computadora (software)</t>
  </si>
  <si>
    <t>68844-Costos de exploración y desarrollo</t>
  </si>
  <si>
    <t>68845-Fórmulas, diseños y prototipos</t>
  </si>
  <si>
    <t>68846-Otros activos intangibles</t>
  </si>
  <si>
    <t>68847-Plusvalía mercantil</t>
  </si>
  <si>
    <t>6885-Desvalorización de activos biológicos en producción</t>
  </si>
  <si>
    <t>68851-Activos biológicos de origen animal</t>
  </si>
  <si>
    <t>68852-Activos biológicos de origen vegetal</t>
  </si>
  <si>
    <t>689-Provisiones</t>
  </si>
  <si>
    <t>6891-Provisión para litigios</t>
  </si>
  <si>
    <t>68911-Provisión para litigios – Costo</t>
  </si>
  <si>
    <t>68912-Provisión para litigios – Actualización financiera</t>
  </si>
  <si>
    <t>6892-Provisión por desmantelamiento, retiro o rehabilitación del inmovilizado</t>
  </si>
  <si>
    <t>68921-Provisión  por  desmantelamiento,  retiro  o  rehabilitación  del inmovilizado – Costo</t>
  </si>
  <si>
    <t>68922-Provisión  por  desmantelamiento,  retiro  o  rehabilitación  del inmovilizado – Actualización financiera</t>
  </si>
  <si>
    <t>6893-Provisión para reestructuraciones</t>
  </si>
  <si>
    <t>6894-Provisión para protección y remediación del medio ambiente</t>
  </si>
  <si>
    <t>68941-Provisión para protección y remediación del medio ambiente – Costo</t>
  </si>
  <si>
    <t>68942-Provisión para protección y remediación del medio ambiente – Actualización financiera</t>
  </si>
  <si>
    <t>6896-Provisión para garantías</t>
  </si>
  <si>
    <t>68961-Provisión para garantías – Costo</t>
  </si>
  <si>
    <t>68962-Provisión para garantías – Actualización financiera</t>
  </si>
  <si>
    <t>6897-Provisión por activos por derecho de uso</t>
  </si>
  <si>
    <t>68971-Provisión   por   activos   por   derecho   de   uso   arrendamiento operativo</t>
  </si>
  <si>
    <t>68972-Provisión   por   activos   por   derecho   de   uso   arrendamiento
operativo - actualización financiera</t>
  </si>
  <si>
    <t>6899-Otras provisiones</t>
  </si>
  <si>
    <t>69-COSTO DE VENTAS</t>
  </si>
  <si>
    <t>691-Mercaderías</t>
  </si>
  <si>
    <t>6911-Mercaderías - exportación</t>
  </si>
  <si>
    <t>69111-Terceros</t>
  </si>
  <si>
    <t>69112-Relacionadas</t>
  </si>
  <si>
    <t>6912-Mercaderías - venta local</t>
  </si>
  <si>
    <t>69121-Terceros</t>
  </si>
  <si>
    <t>69122-Relacionadas</t>
  </si>
  <si>
    <t>692-Productos terminados</t>
  </si>
  <si>
    <t>6921-Productos terminados - Exportación</t>
  </si>
  <si>
    <t>69211-Terceros</t>
  </si>
  <si>
    <t>69212-Relacionadas</t>
  </si>
  <si>
    <t>6922-Productos terminados - Venta local</t>
  </si>
  <si>
    <t>69221-Terceros</t>
  </si>
  <si>
    <t>69222-Relacionadas</t>
  </si>
  <si>
    <t>6923-Costos de financiación – Productos terminados</t>
  </si>
  <si>
    <t>69231-Terceros</t>
  </si>
  <si>
    <t>69232-Relacionadas</t>
  </si>
  <si>
    <t>6924-Costos de producción no absorbido – Productos terminados</t>
  </si>
  <si>
    <t>6925-Costo de ineficiencia – Productos terminados</t>
  </si>
  <si>
    <t>693-Servicios terminados</t>
  </si>
  <si>
    <t>6931-Servicios – Exportación</t>
  </si>
  <si>
    <t>69311-Terceros</t>
  </si>
  <si>
    <t>69312-Relacionadas</t>
  </si>
  <si>
    <t>6932-Servicios – local</t>
  </si>
  <si>
    <t>69321-Terceros</t>
  </si>
  <si>
    <t>69322-Relacionadas</t>
  </si>
  <si>
    <t>694-Subproductos, desechos y desperdicios</t>
  </si>
  <si>
    <t>6941-Subproductos</t>
  </si>
  <si>
    <t>69411-Terceros</t>
  </si>
  <si>
    <t>69412-Relacionadas</t>
  </si>
  <si>
    <t>6942-Desechos y desperdicios</t>
  </si>
  <si>
    <t>69421-Terceros</t>
  </si>
  <si>
    <t>69422-Relacionadas</t>
  </si>
  <si>
    <t>695-Gastos por desvalorización de inventarios al costo</t>
  </si>
  <si>
    <t>6951-Mercaderías</t>
  </si>
  <si>
    <t>6952-Productos terminados</t>
  </si>
  <si>
    <t>6953-Subproductos, desechos y desperdicios</t>
  </si>
  <si>
    <t>6954-Productos en proceso</t>
  </si>
  <si>
    <t>6955-Materias primas</t>
  </si>
  <si>
    <t>6956-Materiales auxiliares, suministros y repuestos</t>
  </si>
  <si>
    <t>6957-Envases y embalajes</t>
  </si>
  <si>
    <t>6958-Inventarios por recibir</t>
  </si>
  <si>
    <t>70-VENTAS</t>
  </si>
  <si>
    <t>701-Mercaderías</t>
  </si>
  <si>
    <t>7011-Mercaderías - venta de exportación</t>
  </si>
  <si>
    <t>70111-Terceros</t>
  </si>
  <si>
    <t>70112-Relacionadas</t>
  </si>
  <si>
    <t>7012-Mercaderías - venta local</t>
  </si>
  <si>
    <t>70121-Terceros</t>
  </si>
  <si>
    <t>70122-Relacionadas</t>
  </si>
  <si>
    <t>702-Ptoductos terminados</t>
  </si>
  <si>
    <t>7021-Productos terminados - venta de exportación</t>
  </si>
  <si>
    <t>70211-Terceros</t>
  </si>
  <si>
    <t>70212-Relacionadas</t>
  </si>
  <si>
    <t>7022-Productos terminados - venta local</t>
  </si>
  <si>
    <t>70221-Terceros</t>
  </si>
  <si>
    <t>70222-Relacionadas</t>
  </si>
  <si>
    <t>703-Servicios Terminados</t>
  </si>
  <si>
    <t>7031-Servicios – exportación</t>
  </si>
  <si>
    <t>70311-Terceros</t>
  </si>
  <si>
    <t>70312-Relacionadas</t>
  </si>
  <si>
    <t>7032-Servicios – local</t>
  </si>
  <si>
    <t>70321-Terceros</t>
  </si>
  <si>
    <t>70322-Relacionadas</t>
  </si>
  <si>
    <t>704-Subproductos, desechos y desperdicios</t>
  </si>
  <si>
    <t>7041-Subproductos</t>
  </si>
  <si>
    <t>70411-Terceros</t>
  </si>
  <si>
    <t>70412-Relacionadas</t>
  </si>
  <si>
    <t>7042-Desechos y desperdicios</t>
  </si>
  <si>
    <t>70421-Terceros</t>
  </si>
  <si>
    <t>70422-Relacionadas</t>
  </si>
  <si>
    <t>709-Devoluciones sobre ventas</t>
  </si>
  <si>
    <t>7091-Mercaderías - Venta de exportación</t>
  </si>
  <si>
    <t>70911-Terceros</t>
  </si>
  <si>
    <t>70912-Relacionadas</t>
  </si>
  <si>
    <t>7092-Mercaderías - Venta local</t>
  </si>
  <si>
    <t>70921-Terceros</t>
  </si>
  <si>
    <t>70922-Relacionadas</t>
  </si>
  <si>
    <t>7093-Productos terminados - Venta de exportación</t>
  </si>
  <si>
    <t>70931-Terceros</t>
  </si>
  <si>
    <t>70932-Relacionadas</t>
  </si>
  <si>
    <t>7094-Productos terminados - Venta local</t>
  </si>
  <si>
    <t>70941-Terceros</t>
  </si>
  <si>
    <t>70942-Relacionadas</t>
  </si>
  <si>
    <t>7095-Inventarios de servicios rechazados</t>
  </si>
  <si>
    <t>70951-Terceros</t>
  </si>
  <si>
    <t>70952-Relacionadas</t>
  </si>
  <si>
    <t>7096-Subproductos, desechos y desperdicios</t>
  </si>
  <si>
    <t>70961-Terceros</t>
  </si>
  <si>
    <t>70962-Relacionadas</t>
  </si>
  <si>
    <t>71-VARIACIÓN DE LA PRODUCCIÓN ALMACENADA</t>
  </si>
  <si>
    <t>711-Variación de productos terminados</t>
  </si>
  <si>
    <t>7111-Productos terminados</t>
  </si>
  <si>
    <t>712-Variación de subproductos, desechos y desperdicios</t>
  </si>
  <si>
    <t>7121-Subproductos</t>
  </si>
  <si>
    <t>7122-Desechos y desperdicios</t>
  </si>
  <si>
    <t>713-Variación de productos en proceso</t>
  </si>
  <si>
    <t>7131-Productos en proceso de manufactura</t>
  </si>
  <si>
    <t>714-Variación de envases y embalajes</t>
  </si>
  <si>
    <t>7141-Envases</t>
  </si>
  <si>
    <t>7142-Embalajes</t>
  </si>
  <si>
    <t>715-Variación de inventarios de servicios</t>
  </si>
  <si>
    <t>7151-Inventarios  de  servicios  en proceso</t>
  </si>
  <si>
    <t>72-PRODUCCIÓN DE ACTIVO INMOVILIZADO</t>
  </si>
  <si>
    <t>721-Propiedades de inversión</t>
  </si>
  <si>
    <t>7211-Edificaciones</t>
  </si>
  <si>
    <t>722-Propiedad, planta y equipo</t>
  </si>
  <si>
    <t>7220-Planta productora</t>
  </si>
  <si>
    <t>7221-Edificaciones</t>
  </si>
  <si>
    <t>7222-Maquinarias y otros equipos de explotación</t>
  </si>
  <si>
    <t>7223-Unidades de transporte</t>
  </si>
  <si>
    <t>7224-Muebles y enseres</t>
  </si>
  <si>
    <t>7225-Equipos diversos</t>
  </si>
  <si>
    <t>723-Intangibles</t>
  </si>
  <si>
    <t>7231-Programas de computadora (software)</t>
  </si>
  <si>
    <t>7232-Costos de exploración y desarrollo</t>
  </si>
  <si>
    <t>7233-Fórmulas, diseños y prototipos</t>
  </si>
  <si>
    <t>724-Activos biológicos</t>
  </si>
  <si>
    <t>7241-Activos biológicos en desarrollo de origen animal</t>
  </si>
  <si>
    <t>7242-Activos biológicos en desarrollo de origen vegetal</t>
  </si>
  <si>
    <t>725-Costos de financiación capitalizados</t>
  </si>
  <si>
    <t>7251-Costos de financiación – Propiedades de inversión</t>
  </si>
  <si>
    <t>72511-Plantas productoras en desarrollo</t>
  </si>
  <si>
    <t>72512-Edificaciones</t>
  </si>
  <si>
    <t>7252-Costos de financiación – Propiedad, planta y equipo</t>
  </si>
  <si>
    <t>72521-Plantas productoras en desarrollo</t>
  </si>
  <si>
    <t>72522-Edificaciones</t>
  </si>
  <si>
    <t>72523-Maquinarias y otros equipos de explotación</t>
  </si>
  <si>
    <t>7253-Costos de financiación – Intangibles</t>
  </si>
  <si>
    <t>7254-Costos de financiación – Activos biológicos en desarrollo</t>
  </si>
  <si>
    <t>72541-Activos biológicos de origen animal</t>
  </si>
  <si>
    <t>72542-Activos biológicos de origen vegetal</t>
  </si>
  <si>
    <t>73-DESCUENTOS, REBAJAS Y BONIFICACIONES OBTENIDOS</t>
  </si>
  <si>
    <t>731-Descuentos, rebajas y bonificaciones obtenidos</t>
  </si>
  <si>
    <t>7311-Terceros</t>
  </si>
  <si>
    <t>7312-Relacionadas</t>
  </si>
  <si>
    <t>74-DESCUENTOS, REBAJAS y BONIFICACIONES CONCEDIDOS</t>
  </si>
  <si>
    <t>741-Descuentos, rebajas y bonificaciones concedidos</t>
  </si>
  <si>
    <t>7411-Terceros</t>
  </si>
  <si>
    <t>7412-Relacionadas</t>
  </si>
  <si>
    <t>75-OTROS INGRESOS DE GESTIÓN</t>
  </si>
  <si>
    <t>751-Servicios en beneficio del personal</t>
  </si>
  <si>
    <t>752-Comisiones y corretajes</t>
  </si>
  <si>
    <t>753-Regalías</t>
  </si>
  <si>
    <t>754-Alquileres</t>
  </si>
  <si>
    <t>7540-Plantas productoras</t>
  </si>
  <si>
    <t>7541-Terrenos</t>
  </si>
  <si>
    <t>7542-Edificaciones</t>
  </si>
  <si>
    <t>7543-Maquinarias y equipos de explotación</t>
  </si>
  <si>
    <t>7544-Unidades de transporte</t>
  </si>
  <si>
    <t>7545-Equipos diversos</t>
  </si>
  <si>
    <t>755-Recuperación de cuentas de valuación</t>
  </si>
  <si>
    <t>7551-Recuperación – Cuentas de cobranza dudosa</t>
  </si>
  <si>
    <t>7552-Recuperación – Desvalorización de inventarios</t>
  </si>
  <si>
    <t>7553-Recuperación – Desvalorización de inversiones mobiliarias</t>
  </si>
  <si>
    <t>756-Enajenación de activos inmovilizados</t>
  </si>
  <si>
    <t>7561-Inversiones mobiliarias</t>
  </si>
  <si>
    <t>7562-Propiedades de inversión</t>
  </si>
  <si>
    <t>7563-Activos adquiridos en arrendamiento financiero</t>
  </si>
  <si>
    <t>7564-Propiedad, planta y equipo</t>
  </si>
  <si>
    <t>7565-Intangibles</t>
  </si>
  <si>
    <t>7566-Activos biológicos</t>
  </si>
  <si>
    <t>757-Recuperación de deterioro de cuentas de activos inmovilizados</t>
  </si>
  <si>
    <t>7571-Recuperación de deterioro de propiedades de inversión</t>
  </si>
  <si>
    <t>7572-Recuperación de deterioro de propiedad, planta y equipo</t>
  </si>
  <si>
    <t>7573-Recuperación de deterioro de intangibles</t>
  </si>
  <si>
    <t>7574-Recuperación de deterioro de activos biológicos</t>
  </si>
  <si>
    <t>759-Otros ingresos de gestión</t>
  </si>
  <si>
    <t>7591-Subsidios gubernamentales</t>
  </si>
  <si>
    <t>7592-Reclamos al seguro</t>
  </si>
  <si>
    <t>7593-Donaciones</t>
  </si>
  <si>
    <t>7594-Devoluciones tributarias</t>
  </si>
  <si>
    <t>7599-Otros ingresos de gestión</t>
  </si>
  <si>
    <t>76-GANANCIA POR MEDICIÓN DE ACTIVOS NO FINANCIEROS AL VALOR RAZONABLE</t>
  </si>
  <si>
    <t>761-Activo realizable</t>
  </si>
  <si>
    <t>7611-Mercaderías</t>
  </si>
  <si>
    <t>7612-Productos terminados</t>
  </si>
  <si>
    <t>7613-Activos no corrientes mantenidos para la venta</t>
  </si>
  <si>
    <t>76131-Propiedades de inversión</t>
  </si>
  <si>
    <t>76132-Propiedad, planta y equipo</t>
  </si>
  <si>
    <t>76133-Intangibles</t>
  </si>
  <si>
    <t>76134-Activos biológicos</t>
  </si>
  <si>
    <t>762-Activo inmovilizado</t>
  </si>
  <si>
    <t>7621-Propiedades de inversión</t>
  </si>
  <si>
    <t>7622-Activos biológicos</t>
  </si>
  <si>
    <t>77-INGRESOS FINANCIEROS</t>
  </si>
  <si>
    <t>771-Ganancia por instrumento financiero derivado</t>
  </si>
  <si>
    <t>772-Rendimientos ganados</t>
  </si>
  <si>
    <t>7721-Depósitos en instituciones financieras</t>
  </si>
  <si>
    <t>7722-Cuentas por cobrar comerciales</t>
  </si>
  <si>
    <t>7723-Préstamos otorgados</t>
  </si>
  <si>
    <t>7724-Inversiones a ser mantenidas hasta el vencimiento</t>
  </si>
  <si>
    <t>7725-Instrumentos financieros representativos de derecho patrimonial</t>
  </si>
  <si>
    <t>773-Dividendos</t>
  </si>
  <si>
    <t>774-Ingresos en operaciones de factoraje (factoring)</t>
  </si>
  <si>
    <t>775-Descuentos obtenidos por pronto pago</t>
  </si>
  <si>
    <t>776-Diferencia en cambio</t>
  </si>
  <si>
    <t>777-Ganancia por medición de activos y pasivos financieros al valor razonable</t>
  </si>
  <si>
    <t>7771-Inversiones mantenidas para negociación</t>
  </si>
  <si>
    <t>7772-Otras inversiones</t>
  </si>
  <si>
    <t>7773-Otras</t>
  </si>
  <si>
    <t>778-Participación en resultados de entidades relacionadas</t>
  </si>
  <si>
    <t>7781-Participación en los resultados de subsidiarias y asociadas bajo el método del valor patrimonial</t>
  </si>
  <si>
    <t>7782-Ingresos por participaciones en negocios conjuntos</t>
  </si>
  <si>
    <t>779-Otros ingresos financieros</t>
  </si>
  <si>
    <t>7792-Ingresos financieros en medición a valor descontado</t>
  </si>
  <si>
    <t>78-CARGAS CUBIERTAS POR PROVISIONES</t>
  </si>
  <si>
    <t>781-Cargas cubiertas por provisiones</t>
  </si>
  <si>
    <t>79-CARGAS IMPUTABLES A CUENTAS DE COSTOS Y GASTOS</t>
  </si>
  <si>
    <t>791-Cargas imputables a cuentas de costos y gastos</t>
  </si>
  <si>
    <t>792-Gastos financieros imputables a cuentas de inventarios</t>
  </si>
  <si>
    <t>80-MARGEN COMERCIAL</t>
  </si>
  <si>
    <t>801-Margen comercial</t>
  </si>
  <si>
    <t>81-PRODUCCIÓN DEL EJERCICIO</t>
  </si>
  <si>
    <t>811-Producción de bienes</t>
  </si>
  <si>
    <t>812-Producción de servicios</t>
  </si>
  <si>
    <t>813-Producción de activo inmovilizado</t>
  </si>
  <si>
    <t>82-VALOR AGREGADO</t>
  </si>
  <si>
    <t>821-Valor agregado</t>
  </si>
  <si>
    <t>83-EXCEDENTE BRUTO (INSUFICIENCIA BRUTA) DE EXPLOTACIÓN</t>
  </si>
  <si>
    <t>831-Excedente bruto (insuficiencia bruta) de explotación</t>
  </si>
  <si>
    <t>84-RESULTADO DE EXPLOTACIÓN</t>
  </si>
  <si>
    <t>841-Resultado de explotación</t>
  </si>
  <si>
    <t>85-RESULTADO ANTES DE PARTICIPACIONES E IMPUESTOS</t>
  </si>
  <si>
    <t>851-Resultado antes del impuesto a las ganancias</t>
  </si>
  <si>
    <t>88-IMPUESTO A LA RENTA</t>
  </si>
  <si>
    <t>881-Impuesto a las ganancias – Corriente</t>
  </si>
  <si>
    <t>882-Impuesto a las ganancias – Diferido</t>
  </si>
  <si>
    <t>89-DETERMINACIÓN DEL RESULTADO DEL EJERCICIO</t>
  </si>
  <si>
    <t>891-Utilidad</t>
  </si>
  <si>
    <t>892-Pérdida</t>
  </si>
  <si>
    <t>90-COSTO DE PRODUCCIÓN</t>
  </si>
  <si>
    <t>901-Materia prima</t>
  </si>
  <si>
    <t>902-Mano de obra directa</t>
  </si>
  <si>
    <t>9021-Remuneraciones</t>
  </si>
  <si>
    <t>9022-Otras remuneraciones</t>
  </si>
  <si>
    <t>9023-Indemnizaciones al personal</t>
  </si>
  <si>
    <t>9024-Capacitación</t>
  </si>
  <si>
    <t>9025-Atención al personal</t>
  </si>
  <si>
    <t>9027-Seguridad, previsión social y otras contribuciones</t>
  </si>
  <si>
    <t>9028-Retribuciones al directorio</t>
  </si>
  <si>
    <t>9029-Beneficios sociales de los trabajadores</t>
  </si>
  <si>
    <t>903-Gastos indirectos de fabricación</t>
  </si>
  <si>
    <t>9031-Materiales auxiliares, suministros y repuestos</t>
  </si>
  <si>
    <t xml:space="preserve">9032-Mano de obra indirecta y supervisión </t>
  </si>
  <si>
    <t>9033-Producción encargada a terceros</t>
  </si>
  <si>
    <t>9034-Mantenimiento y reparación</t>
  </si>
  <si>
    <t>9035-Servicios básicos</t>
  </si>
  <si>
    <t>9036-Tributos</t>
  </si>
  <si>
    <t>9037-Servicios generales</t>
  </si>
  <si>
    <t>9038-Depreciacion</t>
  </si>
  <si>
    <t>9039-Otros costos indirectos</t>
  </si>
  <si>
    <t>91-COSTO DEL  SERVICIO</t>
  </si>
  <si>
    <t>911-Mano de obra directa</t>
  </si>
  <si>
    <t>9111-Remuneraciones</t>
  </si>
  <si>
    <t>9112-Otras remuneraciones</t>
  </si>
  <si>
    <t>9113-Indemnizaciones al personal</t>
  </si>
  <si>
    <t>9114-Capacitación</t>
  </si>
  <si>
    <t>9115-Atencion al personal</t>
  </si>
  <si>
    <t xml:space="preserve">9117-Seguridad, previsión social y otras contribuciones </t>
  </si>
  <si>
    <t xml:space="preserve">9118-Retribuciones al directorio  </t>
  </si>
  <si>
    <t>9119-Beneficios sociales de los trabajadores</t>
  </si>
  <si>
    <t xml:space="preserve">912-Costos indirectos del servicio </t>
  </si>
  <si>
    <t xml:space="preserve">9121-Materiales auxiliares, suministros y repuestos  </t>
  </si>
  <si>
    <t>9122-Mano de obra indirecta y supervisión</t>
  </si>
  <si>
    <t>9123-Servicios encargados a terceros</t>
  </si>
  <si>
    <t>9124-Mantenimiento y reparación</t>
  </si>
  <si>
    <t>9125-Servicios básicos</t>
  </si>
  <si>
    <t>9126-Tributos</t>
  </si>
  <si>
    <t>9127-Servicios generales</t>
  </si>
  <si>
    <t>9128-Depreciacion</t>
  </si>
  <si>
    <t>9129-Otros costos indirectos</t>
  </si>
  <si>
    <t>94-GASTOS ADMINISTRATIVOS</t>
  </si>
  <si>
    <t xml:space="preserve">942-Gastos de personal y directores  </t>
  </si>
  <si>
    <t>9421-Remuneraciones</t>
  </si>
  <si>
    <t>9422-Otras remuneraciones</t>
  </si>
  <si>
    <t>9423-Indemnizaciones al personal</t>
  </si>
  <si>
    <t>9424-Capacitación</t>
  </si>
  <si>
    <t>9425-Atención al personal</t>
  </si>
  <si>
    <t>9427-Seguridad, previsión social y otras contribuciones</t>
  </si>
  <si>
    <t>9428-Retribuciones al directorio</t>
  </si>
  <si>
    <t>9429-Beneficios sociales de los trabajadores</t>
  </si>
  <si>
    <t xml:space="preserve">943-Gastos de servicios prestados por terceros  </t>
  </si>
  <si>
    <t>9431-Transporte, correos y gastos de viaje</t>
  </si>
  <si>
    <t>9432-Asesoría y consultoría</t>
  </si>
  <si>
    <t>9434-Mantenimiento y reparaciones</t>
  </si>
  <si>
    <t>9435-Alquileres</t>
  </si>
  <si>
    <t>9436-Servicios básicos</t>
  </si>
  <si>
    <t>9437-Publicidad, publicaciones, relaciones públicas</t>
  </si>
  <si>
    <t>9438-Servicios de contratistas</t>
  </si>
  <si>
    <t>9439-Otros servicios prestados por terceros</t>
  </si>
  <si>
    <t xml:space="preserve">944-Gastos por tributos  </t>
  </si>
  <si>
    <t>9441-Gobierno nacional</t>
  </si>
  <si>
    <t>9442-Gobierno regional</t>
  </si>
  <si>
    <t>9443-Gobierno local</t>
  </si>
  <si>
    <t>9444-Otros gastos por tributos</t>
  </si>
  <si>
    <t>9445-Gastos en deuda tributaria</t>
  </si>
  <si>
    <t xml:space="preserve">945-Otros gastos de gestión  </t>
  </si>
  <si>
    <t>9451-Seguros</t>
  </si>
  <si>
    <t>9452-Regalías</t>
  </si>
  <si>
    <t>9453-Suscripciones</t>
  </si>
  <si>
    <t>9454-Licencias y derechos de vigencia</t>
  </si>
  <si>
    <t>9455-Costo neto de enajenación de activos inmovilizados y operaciones discontinuadas</t>
  </si>
  <si>
    <t>9456-Suministros</t>
  </si>
  <si>
    <t>9458-Gestión medioambiental</t>
  </si>
  <si>
    <t>9459-Otros gastos de gestión</t>
  </si>
  <si>
    <t xml:space="preserve">948-Valuación y deterioro de activos y provisiones  </t>
  </si>
  <si>
    <t>9481-Depreciación de propiedades de inversión</t>
  </si>
  <si>
    <t xml:space="preserve">9482-Depreciación de activos por derecho de uso – arrendamiento financiero  </t>
  </si>
  <si>
    <t>9483-Depreciación de activos por derecho de uso – arrendamiento operativo</t>
  </si>
  <si>
    <t>9484-Depreciación de propiedad, planta y equipo</t>
  </si>
  <si>
    <t>9486-Amortización de intangibles</t>
  </si>
  <si>
    <t>9487-Valuación de activos</t>
  </si>
  <si>
    <t>9488-Deterioro del valor de los activos</t>
  </si>
  <si>
    <t xml:space="preserve">9489-Provisiones </t>
  </si>
  <si>
    <t>95-GASTOS DE VENTAS</t>
  </si>
  <si>
    <t>952-Gastos de personal y directores</t>
  </si>
  <si>
    <t>9521-Remuneraciones</t>
  </si>
  <si>
    <t>9522-Otras remuneraciones</t>
  </si>
  <si>
    <t>9523-Indemnizaciones al personal</t>
  </si>
  <si>
    <t>9524-Capacitación</t>
  </si>
  <si>
    <t>9525-Atención al personal</t>
  </si>
  <si>
    <t>9526-Seguridad, previsión social y otras contribuciones</t>
  </si>
  <si>
    <t>9527-Retribuciones al directorio</t>
  </si>
  <si>
    <t>9528-Beneficios sociales de los trabajadores</t>
  </si>
  <si>
    <t xml:space="preserve">953-Gastos de servicios prestados por terceros  </t>
  </si>
  <si>
    <t>9531-Transporte, correos y gastos de viaje</t>
  </si>
  <si>
    <t>9532-Asesoría y consultoría</t>
  </si>
  <si>
    <t>9534-Mantenimiento y reparaciones</t>
  </si>
  <si>
    <t>9535-Alquileres</t>
  </si>
  <si>
    <t>9536-Servicios básicos</t>
  </si>
  <si>
    <t>9537-Publicidad, publicaciones, relaciones públicas</t>
  </si>
  <si>
    <t>9538-Servicios de contratistas</t>
  </si>
  <si>
    <t>9539-Otros servicios prestados por terceros</t>
  </si>
  <si>
    <t xml:space="preserve">954-Gastos por tributos  </t>
  </si>
  <si>
    <t>9541-Gobierno nacional</t>
  </si>
  <si>
    <t>9542-Gobierno regional</t>
  </si>
  <si>
    <t>9543-Gobierno local</t>
  </si>
  <si>
    <t>9544-Otros gastos por tributos</t>
  </si>
  <si>
    <t>9545-Gastos en deuda tributaria</t>
  </si>
  <si>
    <t xml:space="preserve">955-Otros gastos de gestión  </t>
  </si>
  <si>
    <t>9551-Seguros</t>
  </si>
  <si>
    <t>9552-Regalías</t>
  </si>
  <si>
    <t>9553-Suscripciones</t>
  </si>
  <si>
    <t>9554-Licencias y derechos de vigencia</t>
  </si>
  <si>
    <t>9555-Costo neto de enajenación de activos inmovilizados y operaciones discontinuadas</t>
  </si>
  <si>
    <t>9556-Suministros</t>
  </si>
  <si>
    <t>9557-Gestión medioambiental</t>
  </si>
  <si>
    <t>9558-Otros gastos de gestión</t>
  </si>
  <si>
    <t xml:space="preserve">958-Valuación y deterioro de activos y provisiones  </t>
  </si>
  <si>
    <t>9581-Depreciación de propiedades de inversión</t>
  </si>
  <si>
    <t>9582-Depreciación de activos por derecho de uso – arrendamiento financiero</t>
  </si>
  <si>
    <t>9583-Depreciación de activos por derecho de uso – arrendamiento operativo</t>
  </si>
  <si>
    <t>9584-Depreciación de propiedad, planta y equipo</t>
  </si>
  <si>
    <t>9586-Amortización de intangibles</t>
  </si>
  <si>
    <t>9587-Valuación de activos</t>
  </si>
  <si>
    <t>9588-Deterioro del valor de los activos</t>
  </si>
  <si>
    <t>9589-Provisiones</t>
  </si>
  <si>
    <t>97-GASTOS FINANCIEROS</t>
  </si>
  <si>
    <t>971-Gastos en operaciones en endeudamiento y otros</t>
  </si>
  <si>
    <t>972-Pérdida en instrumentos financieros derivados</t>
  </si>
  <si>
    <t>973-Intereses de préstamos y otras obligaciones</t>
  </si>
  <si>
    <t>974-Gastos en operaciones de factoraje (factoring)</t>
  </si>
  <si>
    <t>975-Descuentos concedidos por pronto pago</t>
  </si>
  <si>
    <t>976-Diferencia de cambio</t>
  </si>
  <si>
    <t>977-Pérdida por medición de activos y pasivos financieros al valor razonable</t>
  </si>
  <si>
    <t>978-Participación en resultados de entidades relacionadas</t>
  </si>
  <si>
    <t xml:space="preserve">979-Otros gastos financieros  </t>
  </si>
  <si>
    <t>01-BIENES Y VALORES ENTREGADOS</t>
  </si>
  <si>
    <t>011-Bienes en préstamo, custodia y no capitalizables</t>
  </si>
  <si>
    <t>111-Bienes en préstamo</t>
  </si>
  <si>
    <t>112-Bienes en custodia</t>
  </si>
  <si>
    <t>12-Valores y bienes entregados en garantía</t>
  </si>
  <si>
    <t>121-Cartas fianza</t>
  </si>
  <si>
    <t>122-Cuenta por cobrar</t>
  </si>
  <si>
    <t>123-Inventarios</t>
  </si>
  <si>
    <t>124-Inversión mobiliaria</t>
  </si>
  <si>
    <t>125-Propiedad de inversión</t>
  </si>
  <si>
    <t>126-Activos por derecho de uso</t>
  </si>
  <si>
    <t>127-Propiedades, planta y equipo</t>
  </si>
  <si>
    <t>128-Intangibles</t>
  </si>
  <si>
    <t>129-Activos biológicos</t>
  </si>
  <si>
    <t>13-Activos realizables entregados en consignación</t>
  </si>
  <si>
    <t>02   -DERECHOS SOBRE INSTRUMENTOS FINANCIEROS</t>
  </si>
  <si>
    <t>21-Primarios</t>
  </si>
  <si>
    <t>211-Inversiones mantenidas para negociación</t>
  </si>
  <si>
    <t>212-Otras inversiones financieras</t>
  </si>
  <si>
    <t>22-Derivados</t>
  </si>
  <si>
    <t>221-Contratos a futuro</t>
  </si>
  <si>
    <t>222-Contratos a término (forward)</t>
  </si>
  <si>
    <t>223-Permutas financieras (swap)</t>
  </si>
  <si>
    <t>224-Contratos de opción</t>
  </si>
  <si>
    <t>03  -OTRAS CUENTAS DE ORDEN DEUDORAS</t>
  </si>
  <si>
    <t>31-Contratos  aprobados</t>
  </si>
  <si>
    <t>311-Contratos en ejecución</t>
  </si>
  <si>
    <t>312-Contratos en trámite</t>
  </si>
  <si>
    <t>32-Bienes dados de baja</t>
  </si>
  <si>
    <t>321-Suministros diversos</t>
  </si>
  <si>
    <t>322-Propiedades, planta y equipo</t>
  </si>
  <si>
    <t>39-Diversas</t>
  </si>
  <si>
    <t>04-CONTRAPARTIDA CUENTAS DE ORDEN DEUDORAS</t>
  </si>
  <si>
    <t>06-BIENES Y VALORES RECIBIDOS</t>
  </si>
  <si>
    <t>61-Bienes en préstamo, custodia y no capitalizables</t>
  </si>
  <si>
    <t>611-Bienes en préstamo</t>
  </si>
  <si>
    <t>612-Bienes en custodia</t>
  </si>
  <si>
    <t>62-Valores y bienes entregados en garantía</t>
  </si>
  <si>
    <t>621-Cartas fianza</t>
  </si>
  <si>
    <t>622-Cuenta por cobrar</t>
  </si>
  <si>
    <t>623-Inventarios</t>
  </si>
  <si>
    <t>624-Inversión mobiliaria</t>
  </si>
  <si>
    <t>625-Propiedad de inversión</t>
  </si>
  <si>
    <t>626-Activos por derecho de uso</t>
  </si>
  <si>
    <t>627-Propiedades, planta y equipo</t>
  </si>
  <si>
    <t>628-Intangibles</t>
  </si>
  <si>
    <t>629-Activos biológicos</t>
  </si>
  <si>
    <t>63-Activos realizables recibidos en consignación</t>
  </si>
  <si>
    <t>07-COMPROMISOS SOBRE INSTRUMENTOS FINANCIEROS</t>
  </si>
  <si>
    <t>71-Primarios</t>
  </si>
  <si>
    <t>711-Inversiones mantenidas para negociación</t>
  </si>
  <si>
    <t>712-Otras inversiones financieras</t>
  </si>
  <si>
    <t>72-Derivados</t>
  </si>
  <si>
    <t>721-Contratos a futuro</t>
  </si>
  <si>
    <t>722-Contratos a término (forward)</t>
  </si>
  <si>
    <t>723-Permutas financieras (swap)</t>
  </si>
  <si>
    <t>724-Contratos de opción</t>
  </si>
  <si>
    <t>08-OTRAS CUENTAS DE ORDEN ACREEDORAS</t>
  </si>
  <si>
    <t>89-Diversas</t>
  </si>
  <si>
    <t>09-CONTRAPARTIDA CUENTAS DE ORDEN ACREEDORAS</t>
  </si>
  <si>
    <t>Descripcion de cuenta</t>
  </si>
  <si>
    <t>Glosa</t>
  </si>
  <si>
    <t>EL DEVENGO</t>
  </si>
  <si>
    <t>Marco Conceptua, párrafo 1.17</t>
  </si>
  <si>
    <t>La contabilidad de acumulación (o devengo) describe</t>
  </si>
  <si>
    <t xml:space="preserve">los  efectos  de  las  transacciones  sobre  los  recursos </t>
  </si>
  <si>
    <t xml:space="preserve">económicos  y  los  derechos  de  los  acreedores de la </t>
  </si>
  <si>
    <t>entidad en los periodos en que esos efectos ocurren,</t>
  </si>
  <si>
    <t xml:space="preserve">periodo diferente. </t>
  </si>
  <si>
    <t xml:space="preserve">incluso   si   los   cobros   y  pagos  se  producen  en  un </t>
  </si>
  <si>
    <t>(Deudas de la empresa, vienen de eventos pasados)</t>
  </si>
  <si>
    <t>(Derechos bajo el contro de la empresa)</t>
  </si>
  <si>
    <t>(Lo aportado por los accionistas)</t>
  </si>
  <si>
    <t>(Lo obtenido por el negocio)</t>
  </si>
  <si>
    <t>4.- Según El Marco Conceptual (4.2)</t>
  </si>
  <si>
    <t>Venta de inventarios sin IGV (crédito)</t>
  </si>
  <si>
    <t>Servicios de terceros (RH-crédito)</t>
  </si>
  <si>
    <t>Pago de "cuentas por pagar diversas"</t>
  </si>
  <si>
    <t>2.- LA LOGICA CONTABLE: HAGAMOS NUMEROS</t>
  </si>
  <si>
    <t>3.- LA LOGICA CONTABLE: LOS SIGNOS DE LA T CONTABLE</t>
  </si>
  <si>
    <t>Se utiliza para organizar y clasificar las transacciones contables en débitos y créditos. </t>
  </si>
  <si>
    <t>Una cuenta T contable es una representación visual de una cuenta contable.</t>
  </si>
  <si>
    <t>ITEM DEL ESTADO FINANCIERO (PARTIDA / RUBRO)</t>
  </si>
  <si>
    <t>S/</t>
  </si>
  <si>
    <t>Cuenta corrientes operativas MN-BCP</t>
  </si>
  <si>
    <t>Cuenta corrientes operativas MN-BBVA</t>
  </si>
  <si>
    <t>Cuenta corrientes operativas MN-BANBIF</t>
  </si>
  <si>
    <t xml:space="preserve">         ITEM del Estado Financiero</t>
  </si>
  <si>
    <t xml:space="preserve">Es la agrupación de cuentas contables que se presenta en el ESTADO DE SITUACION FINANCIERA </t>
  </si>
  <si>
    <t>(baLance general)v y en ESTADO DE RESULTADOS. Por ejemplo:</t>
  </si>
  <si>
    <t>LA CUENTA CONTABLE (CUENTA T)</t>
  </si>
  <si>
    <t>El lado izquierdo muestra los débitos y el derecho los créditos. </t>
  </si>
  <si>
    <t xml:space="preserve">Cada transacción se contabiliza introduciendo el importe del débito en el lado izquierdo y el importe </t>
  </si>
  <si>
    <t>del crédito en el lado derecho. Las reglas son las siguientes.</t>
  </si>
  <si>
    <t>INVENTARIOS</t>
  </si>
  <si>
    <t>4.- LA LOGICA CONTABLE: ANOTANDO EN MI LIBRO DIARIO</t>
  </si>
  <si>
    <t>Libro Diario</t>
  </si>
  <si>
    <t>JV_10_24_01</t>
  </si>
  <si>
    <t>JV_10_24_02</t>
  </si>
  <si>
    <t>JV_10_24_03</t>
  </si>
  <si>
    <t>JV_10_24_04</t>
  </si>
  <si>
    <t>JV_10_24_05</t>
  </si>
  <si>
    <t>JV_10_24_06</t>
  </si>
  <si>
    <t>JV_10_24_07</t>
  </si>
  <si>
    <t>JV_10_24_08</t>
  </si>
  <si>
    <t>JV_10_24_09</t>
  </si>
  <si>
    <t>JV_10_24_10</t>
  </si>
  <si>
    <t>JV_10_24_11</t>
  </si>
  <si>
    <t>JV_10_24_12</t>
  </si>
  <si>
    <t>xxxxxxxxxxxxxxxxxx</t>
  </si>
  <si>
    <t>Libros Mayor</t>
  </si>
  <si>
    <t>JV_10_24_13</t>
  </si>
  <si>
    <t xml:space="preserve"> Debe</t>
  </si>
  <si>
    <t xml:space="preserve"> Haber</t>
  </si>
  <si>
    <t xml:space="preserve">        Saldos de ESF</t>
  </si>
  <si>
    <t xml:space="preserve">        Saldos de ER</t>
  </si>
  <si>
    <t xml:space="preserve">                   Saldos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</si>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</sst>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FFFFFF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name val="Calibri"/>
      <family val="2"/>
      <scheme val="minor"/>
    </font>
    <font>
      <sz val="13"/>
      <color rgb="FF4A5790"/>
      <name val="Calibri Light"/>
      <family val="2"/>
      <scheme val="major"/>
    </font>
    <font>
      <sz val="13"/>
      <color theme="1"/>
      <name val="Calibri Light"/>
      <family val="2"/>
      <scheme val="major"/>
    </font>
    <font>
      <sz val="13"/>
      <name val="Calibri"/>
      <family val="2"/>
      <scheme val="minor"/>
    </font>
    <font>
      <sz val="16"/>
      <color theme="0"/>
      <name val="Calibri Light"/>
      <family val="2"/>
      <scheme val="maj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4A5790"/>
      <name val="Calibri"/>
      <family val="2"/>
      <scheme val="minor"/>
    </font>
    <font>
      <sz val="13"/>
      <color rgb="FF4A5790"/>
      <name val="Calibri"/>
      <family val="2"/>
      <scheme val="minor"/>
    </font>
    <font>
      <b/>
      <sz val="1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1A2B4D"/>
        <bgColor rgb="FF1A2B4D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rgb="FF0070C0"/>
      </right>
      <top/>
      <bottom style="thin">
        <color indexed="64"/>
      </bottom>
      <diagonal/>
    </border>
    <border>
      <left style="thin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1">
    <xf numFmtId="0" fontId="0" fillId="0" borderId="0" xfId="0"/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/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9" fillId="5" borderId="0" xfId="0" applyFont="1" applyFill="1" applyAlignment="1">
      <alignment horizontal="left"/>
    </xf>
    <xf numFmtId="0" fontId="9" fillId="5" borderId="0" xfId="0" applyFont="1" applyFill="1"/>
    <xf numFmtId="0" fontId="3" fillId="0" borderId="0" xfId="0" applyFont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/>
    <xf numFmtId="0" fontId="0" fillId="6" borderId="0" xfId="0" applyFill="1"/>
    <xf numFmtId="0" fontId="0" fillId="7" borderId="0" xfId="0" applyFill="1"/>
    <xf numFmtId="0" fontId="3" fillId="6" borderId="0" xfId="0" applyFont="1" applyFill="1"/>
    <xf numFmtId="0" fontId="3" fillId="7" borderId="0" xfId="0" applyFont="1" applyFill="1"/>
    <xf numFmtId="0" fontId="4" fillId="8" borderId="0" xfId="0" applyFont="1" applyFill="1"/>
    <xf numFmtId="0" fontId="2" fillId="8" borderId="0" xfId="0" applyFont="1" applyFill="1"/>
    <xf numFmtId="0" fontId="12" fillId="0" borderId="0" xfId="0" applyFont="1"/>
    <xf numFmtId="0" fontId="0" fillId="0" borderId="0" xfId="0" applyAlignment="1">
      <alignment horizontal="center"/>
    </xf>
    <xf numFmtId="0" fontId="17" fillId="9" borderId="0" xfId="0" applyFont="1" applyFill="1"/>
    <xf numFmtId="0" fontId="18" fillId="9" borderId="0" xfId="0" applyFont="1" applyFill="1"/>
    <xf numFmtId="164" fontId="18" fillId="9" borderId="0" xfId="1" applyNumberFormat="1" applyFont="1" applyFill="1"/>
    <xf numFmtId="164" fontId="2" fillId="10" borderId="0" xfId="1" applyNumberFormat="1" applyFont="1" applyFill="1" applyAlignment="1">
      <alignment horizontal="center"/>
    </xf>
    <xf numFmtId="164" fontId="0" fillId="0" borderId="0" xfId="1" applyNumberFormat="1" applyFont="1"/>
    <xf numFmtId="164" fontId="4" fillId="9" borderId="0" xfId="1" applyNumberFormat="1" applyFont="1" applyFill="1"/>
    <xf numFmtId="164" fontId="0" fillId="13" borderId="0" xfId="1" applyNumberFormat="1" applyFont="1" applyFill="1"/>
    <xf numFmtId="164" fontId="0" fillId="14" borderId="0" xfId="1" applyNumberFormat="1" applyFont="1" applyFill="1"/>
    <xf numFmtId="164" fontId="0" fillId="15" borderId="0" xfId="1" applyNumberFormat="1" applyFont="1" applyFill="1"/>
    <xf numFmtId="164" fontId="0" fillId="16" borderId="0" xfId="1" applyNumberFormat="1" applyFont="1" applyFill="1"/>
    <xf numFmtId="164" fontId="0" fillId="0" borderId="0" xfId="1" applyNumberFormat="1" applyFont="1" applyAlignment="1">
      <alignment horizontal="center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0" fontId="4" fillId="10" borderId="12" xfId="0" applyFont="1" applyFill="1" applyBorder="1"/>
    <xf numFmtId="0" fontId="4" fillId="10" borderId="13" xfId="0" applyFont="1" applyFill="1" applyBorder="1"/>
    <xf numFmtId="164" fontId="1" fillId="13" borderId="13" xfId="1" applyNumberFormat="1" applyFont="1" applyFill="1" applyBorder="1"/>
    <xf numFmtId="0" fontId="0" fillId="0" borderId="13" xfId="0" applyBorder="1"/>
    <xf numFmtId="164" fontId="0" fillId="13" borderId="4" xfId="1" applyNumberFormat="1" applyFont="1" applyFill="1" applyBorder="1"/>
    <xf numFmtId="164" fontId="0" fillId="13" borderId="5" xfId="1" applyNumberFormat="1" applyFont="1" applyFill="1" applyBorder="1"/>
    <xf numFmtId="164" fontId="0" fillId="13" borderId="6" xfId="1" applyNumberFormat="1" applyFont="1" applyFill="1" applyBorder="1"/>
    <xf numFmtId="164" fontId="0" fillId="13" borderId="7" xfId="1" applyNumberFormat="1" applyFont="1" applyFill="1" applyBorder="1"/>
    <xf numFmtId="164" fontId="0" fillId="13" borderId="0" xfId="1" applyNumberFormat="1" applyFont="1" applyFill="1" applyBorder="1"/>
    <xf numFmtId="164" fontId="0" fillId="13" borderId="8" xfId="1" applyNumberFormat="1" applyFont="1" applyFill="1" applyBorder="1"/>
    <xf numFmtId="164" fontId="0" fillId="15" borderId="9" xfId="1" applyNumberFormat="1" applyFont="1" applyFill="1" applyBorder="1"/>
    <xf numFmtId="164" fontId="0" fillId="15" borderId="10" xfId="1" applyNumberFormat="1" applyFont="1" applyFill="1" applyBorder="1"/>
    <xf numFmtId="164" fontId="0" fillId="15" borderId="11" xfId="1" applyNumberFormat="1" applyFont="1" applyFill="1" applyBorder="1"/>
    <xf numFmtId="164" fontId="19" fillId="17" borderId="12" xfId="1" applyNumberFormat="1" applyFont="1" applyFill="1" applyBorder="1"/>
    <xf numFmtId="164" fontId="19" fillId="17" borderId="13" xfId="1" applyNumberFormat="1" applyFont="1" applyFill="1" applyBorder="1"/>
    <xf numFmtId="0" fontId="19" fillId="17" borderId="13" xfId="0" applyFont="1" applyFill="1" applyBorder="1"/>
    <xf numFmtId="164" fontId="19" fillId="17" borderId="14" xfId="1" applyNumberFormat="1" applyFont="1" applyFill="1" applyBorder="1"/>
    <xf numFmtId="0" fontId="4" fillId="18" borderId="15" xfId="0" applyFont="1" applyFill="1" applyBorder="1"/>
    <xf numFmtId="164" fontId="4" fillId="18" borderId="17" xfId="1" applyNumberFormat="1" applyFont="1" applyFill="1" applyBorder="1"/>
    <xf numFmtId="0" fontId="4" fillId="18" borderId="16" xfId="0" applyFont="1" applyFill="1" applyBorder="1"/>
    <xf numFmtId="164" fontId="0" fillId="0" borderId="0" xfId="0" applyNumberFormat="1"/>
    <xf numFmtId="0" fontId="3" fillId="12" borderId="5" xfId="0" applyFont="1" applyFill="1" applyBorder="1"/>
    <xf numFmtId="0" fontId="0" fillId="12" borderId="5" xfId="0" applyFill="1" applyBorder="1"/>
    <xf numFmtId="0" fontId="0" fillId="0" borderId="5" xfId="0" applyBorder="1"/>
    <xf numFmtId="0" fontId="3" fillId="12" borderId="0" xfId="0" applyFont="1" applyFill="1"/>
    <xf numFmtId="0" fontId="0" fillId="12" borderId="0" xfId="0" applyFill="1"/>
    <xf numFmtId="164" fontId="4" fillId="9" borderId="0" xfId="1" applyNumberFormat="1" applyFont="1" applyFill="1" applyBorder="1"/>
    <xf numFmtId="164" fontId="4" fillId="9" borderId="8" xfId="1" applyNumberFormat="1" applyFont="1" applyFill="1" applyBorder="1"/>
    <xf numFmtId="0" fontId="2" fillId="10" borderId="0" xfId="0" applyFont="1" applyFill="1"/>
    <xf numFmtId="0" fontId="4" fillId="10" borderId="0" xfId="0" applyFont="1" applyFill="1"/>
    <xf numFmtId="164" fontId="1" fillId="0" borderId="0" xfId="1" applyNumberFormat="1" applyFont="1" applyBorder="1"/>
    <xf numFmtId="164" fontId="1" fillId="0" borderId="8" xfId="1" applyNumberFormat="1" applyFont="1" applyBorder="1"/>
    <xf numFmtId="164" fontId="1" fillId="13" borderId="18" xfId="1" applyNumberFormat="1" applyFont="1" applyFill="1" applyBorder="1"/>
    <xf numFmtId="0" fontId="2" fillId="10" borderId="10" xfId="0" applyFont="1" applyFill="1" applyBorder="1"/>
    <xf numFmtId="0" fontId="4" fillId="10" borderId="10" xfId="0" applyFont="1" applyFill="1" applyBorder="1"/>
    <xf numFmtId="164" fontId="19" fillId="17" borderId="19" xfId="1" applyNumberFormat="1" applyFont="1" applyFill="1" applyBorder="1"/>
    <xf numFmtId="164" fontId="19" fillId="17" borderId="20" xfId="1" applyNumberFormat="1" applyFont="1" applyFill="1" applyBorder="1"/>
    <xf numFmtId="0" fontId="19" fillId="17" borderId="20" xfId="0" applyFont="1" applyFill="1" applyBorder="1"/>
    <xf numFmtId="164" fontId="19" fillId="17" borderId="21" xfId="1" applyNumberFormat="1" applyFont="1" applyFill="1" applyBorder="1"/>
    <xf numFmtId="0" fontId="13" fillId="4" borderId="15" xfId="0" applyFont="1" applyFill="1" applyBorder="1"/>
    <xf numFmtId="0" fontId="13" fillId="4" borderId="17" xfId="0" applyFont="1" applyFill="1" applyBorder="1"/>
    <xf numFmtId="0" fontId="12" fillId="4" borderId="17" xfId="0" applyFont="1" applyFill="1" applyBorder="1"/>
    <xf numFmtId="0" fontId="20" fillId="4" borderId="17" xfId="1" applyNumberFormat="1" applyFont="1" applyFill="1" applyBorder="1"/>
    <xf numFmtId="0" fontId="20" fillId="4" borderId="16" xfId="1" applyNumberFormat="1" applyFont="1" applyFill="1" applyBorder="1"/>
    <xf numFmtId="0" fontId="0" fillId="14" borderId="12" xfId="0" applyFill="1" applyBorder="1"/>
    <xf numFmtId="0" fontId="0" fillId="14" borderId="13" xfId="0" applyFill="1" applyBorder="1"/>
    <xf numFmtId="3" fontId="0" fillId="14" borderId="14" xfId="0" applyNumberForma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21" borderId="25" xfId="0" applyFill="1" applyBorder="1"/>
    <xf numFmtId="0" fontId="0" fillId="21" borderId="0" xfId="0" applyFill="1"/>
    <xf numFmtId="3" fontId="0" fillId="21" borderId="0" xfId="0" applyNumberFormat="1" applyFill="1"/>
    <xf numFmtId="0" fontId="0" fillId="0" borderId="26" xfId="0" applyBorder="1" applyAlignment="1">
      <alignment horizontal="center"/>
    </xf>
    <xf numFmtId="0" fontId="0" fillId="22" borderId="0" xfId="0" applyFill="1"/>
    <xf numFmtId="3" fontId="0" fillId="22" borderId="0" xfId="0" applyNumberFormat="1" applyFill="1"/>
    <xf numFmtId="0" fontId="0" fillId="22" borderId="26" xfId="0" applyFill="1" applyBorder="1"/>
    <xf numFmtId="3" fontId="0" fillId="22" borderId="26" xfId="0" applyNumberForma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0" borderId="25" xfId="0" applyFont="1" applyBorder="1"/>
    <xf numFmtId="0" fontId="3" fillId="0" borderId="22" xfId="0" applyFont="1" applyBorder="1"/>
    <xf numFmtId="9" fontId="0" fillId="21" borderId="0" xfId="2" applyFont="1" applyFill="1" applyBorder="1"/>
    <xf numFmtId="0" fontId="0" fillId="15" borderId="25" xfId="0" applyFill="1" applyBorder="1"/>
    <xf numFmtId="0" fontId="0" fillId="15" borderId="22" xfId="0" applyFill="1" applyBorder="1"/>
    <xf numFmtId="0" fontId="0" fillId="15" borderId="24" xfId="0" applyFill="1" applyBorder="1"/>
    <xf numFmtId="0" fontId="0" fillId="15" borderId="26" xfId="0" applyFill="1" applyBorder="1"/>
    <xf numFmtId="0" fontId="0" fillId="15" borderId="27" xfId="0" applyFill="1" applyBorder="1"/>
    <xf numFmtId="3" fontId="0" fillId="15" borderId="29" xfId="0" applyNumberFormat="1" applyFill="1" applyBorder="1"/>
    <xf numFmtId="0" fontId="0" fillId="23" borderId="25" xfId="0" applyFill="1" applyBorder="1"/>
    <xf numFmtId="3" fontId="0" fillId="23" borderId="0" xfId="0" applyNumberFormat="1" applyFill="1"/>
    <xf numFmtId="0" fontId="0" fillId="23" borderId="0" xfId="0" applyFill="1"/>
    <xf numFmtId="3" fontId="0" fillId="0" borderId="26" xfId="0" applyNumberFormat="1" applyBorder="1"/>
    <xf numFmtId="3" fontId="0" fillId="0" borderId="0" xfId="0" applyNumberForma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2" borderId="25" xfId="0" applyFill="1" applyBorder="1"/>
    <xf numFmtId="0" fontId="0" fillId="22" borderId="27" xfId="0" applyFill="1" applyBorder="1"/>
    <xf numFmtId="0" fontId="0" fillId="22" borderId="28" xfId="0" applyFill="1" applyBorder="1"/>
    <xf numFmtId="3" fontId="0" fillId="22" borderId="29" xfId="0" applyNumberFormat="1" applyFill="1" applyBorder="1"/>
    <xf numFmtId="0" fontId="21" fillId="22" borderId="25" xfId="0" applyFont="1" applyFill="1" applyBorder="1"/>
    <xf numFmtId="0" fontId="21" fillId="22" borderId="26" xfId="0" applyFont="1" applyFill="1" applyBorder="1"/>
    <xf numFmtId="3" fontId="0" fillId="22" borderId="28" xfId="0" applyNumberFormat="1" applyFill="1" applyBorder="1"/>
    <xf numFmtId="0" fontId="0" fillId="0" borderId="30" xfId="0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3" fillId="0" borderId="4" xfId="0" applyFont="1" applyBorder="1"/>
    <xf numFmtId="0" fontId="3" fillId="0" borderId="5" xfId="0" applyFont="1" applyBorder="1"/>
    <xf numFmtId="0" fontId="0" fillId="0" borderId="8" xfId="0" applyBorder="1"/>
    <xf numFmtId="0" fontId="0" fillId="12" borderId="7" xfId="0" applyFill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12" borderId="10" xfId="0" applyFill="1" applyBorder="1"/>
    <xf numFmtId="0" fontId="0" fillId="0" borderId="11" xfId="0" applyBorder="1"/>
    <xf numFmtId="0" fontId="0" fillId="0" borderId="6" xfId="0" applyBorder="1"/>
    <xf numFmtId="0" fontId="3" fillId="0" borderId="15" xfId="0" applyFont="1" applyBorder="1"/>
    <xf numFmtId="0" fontId="0" fillId="0" borderId="30" xfId="0" applyBorder="1" applyAlignment="1">
      <alignment horizontal="right"/>
    </xf>
    <xf numFmtId="164" fontId="0" fillId="0" borderId="30" xfId="1" applyNumberFormat="1" applyFont="1" applyBorder="1"/>
    <xf numFmtId="0" fontId="7" fillId="3" borderId="0" xfId="0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19" fillId="0" borderId="30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19" fillId="0" borderId="30" xfId="0" applyFont="1" applyBorder="1"/>
    <xf numFmtId="164" fontId="19" fillId="0" borderId="30" xfId="1" applyNumberFormat="1" applyFont="1" applyBorder="1"/>
    <xf numFmtId="0" fontId="7" fillId="25" borderId="0" xfId="0" applyFont="1" applyFill="1" applyAlignment="1">
      <alignment horizontal="left"/>
    </xf>
    <xf numFmtId="0" fontId="7" fillId="25" borderId="0" xfId="0" applyFont="1" applyFill="1"/>
    <xf numFmtId="0" fontId="7" fillId="13" borderId="0" xfId="0" applyFont="1" applyFill="1" applyAlignment="1">
      <alignment horizontal="left"/>
    </xf>
    <xf numFmtId="0" fontId="7" fillId="13" borderId="0" xfId="0" applyFont="1" applyFill="1"/>
    <xf numFmtId="0" fontId="3" fillId="0" borderId="7" xfId="0" applyFont="1" applyBorder="1"/>
    <xf numFmtId="0" fontId="24" fillId="11" borderId="15" xfId="0" applyFont="1" applyFill="1" applyBorder="1"/>
    <xf numFmtId="0" fontId="23" fillId="11" borderId="17" xfId="0" applyFont="1" applyFill="1" applyBorder="1"/>
    <xf numFmtId="0" fontId="23" fillId="11" borderId="16" xfId="0" applyFont="1" applyFill="1" applyBorder="1"/>
    <xf numFmtId="164" fontId="23" fillId="11" borderId="17" xfId="1" applyNumberFormat="1" applyFont="1" applyFill="1" applyBorder="1"/>
    <xf numFmtId="164" fontId="0" fillId="0" borderId="10" xfId="1" applyNumberFormat="1" applyFont="1" applyBorder="1"/>
    <xf numFmtId="0" fontId="0" fillId="20" borderId="0" xfId="0" applyFill="1"/>
    <xf numFmtId="164" fontId="0" fillId="20" borderId="0" xfId="1" applyNumberFormat="1" applyFont="1" applyFill="1" applyBorder="1"/>
    <xf numFmtId="0" fontId="4" fillId="19" borderId="0" xfId="0" applyFont="1" applyFill="1"/>
    <xf numFmtId="164" fontId="4" fillId="19" borderId="0" xfId="1" applyNumberFormat="1" applyFont="1" applyFill="1" applyBorder="1"/>
    <xf numFmtId="164" fontId="0" fillId="6" borderId="0" xfId="1" applyNumberFormat="1" applyFont="1" applyFill="1" applyBorder="1"/>
    <xf numFmtId="0" fontId="25" fillId="0" borderId="7" xfId="0" applyFont="1" applyBorder="1"/>
    <xf numFmtId="0" fontId="22" fillId="26" borderId="31" xfId="1" applyNumberFormat="1" applyFont="1" applyFill="1" applyBorder="1"/>
    <xf numFmtId="0" fontId="21" fillId="0" borderId="0" xfId="0" applyFont="1" applyAlignment="1">
      <alignment horizontal="left" indent="1"/>
    </xf>
    <xf numFmtId="0" fontId="21" fillId="26" borderId="0" xfId="0" applyFont="1" applyFill="1" applyAlignment="1">
      <alignment horizontal="center"/>
    </xf>
    <xf numFmtId="0" fontId="21" fillId="26" borderId="0" xfId="0" applyFont="1" applyFill="1" applyAlignment="1">
      <alignment horizontal="left" indent="1"/>
    </xf>
    <xf numFmtId="164" fontId="24" fillId="11" borderId="17" xfId="1" applyNumberFormat="1" applyFont="1" applyFill="1" applyBorder="1" applyAlignment="1">
      <alignment horizontal="right"/>
    </xf>
    <xf numFmtId="0" fontId="4" fillId="8" borderId="4" xfId="0" applyFont="1" applyFill="1" applyBorder="1"/>
    <xf numFmtId="0" fontId="4" fillId="8" borderId="5" xfId="0" applyFont="1" applyFill="1" applyBorder="1"/>
    <xf numFmtId="0" fontId="4" fillId="8" borderId="6" xfId="0" applyFont="1" applyFill="1" applyBorder="1"/>
    <xf numFmtId="0" fontId="3" fillId="15" borderId="35" xfId="0" applyFont="1" applyFill="1" applyBorder="1" applyAlignment="1">
      <alignment horizontal="center"/>
    </xf>
    <xf numFmtId="0" fontId="3" fillId="15" borderId="20" xfId="0" applyFont="1" applyFill="1" applyBorder="1" applyAlignment="1">
      <alignment horizontal="center"/>
    </xf>
    <xf numFmtId="0" fontId="3" fillId="15" borderId="21" xfId="0" applyFont="1" applyFill="1" applyBorder="1"/>
    <xf numFmtId="0" fontId="26" fillId="26" borderId="0" xfId="0" applyFont="1" applyFill="1" applyAlignment="1">
      <alignment horizontal="left" indent="1"/>
    </xf>
    <xf numFmtId="0" fontId="24" fillId="9" borderId="0" xfId="0" applyFont="1" applyFill="1"/>
    <xf numFmtId="0" fontId="4" fillId="9" borderId="0" xfId="0" applyFont="1" applyFill="1"/>
    <xf numFmtId="0" fontId="3" fillId="0" borderId="16" xfId="0" applyFont="1" applyBorder="1"/>
    <xf numFmtId="3" fontId="0" fillId="0" borderId="32" xfId="0" applyNumberFormat="1" applyBorder="1"/>
    <xf numFmtId="0" fontId="0" fillId="0" borderId="33" xfId="0" applyBorder="1"/>
    <xf numFmtId="3" fontId="0" fillId="0" borderId="33" xfId="0" applyNumberFormat="1" applyBorder="1"/>
    <xf numFmtId="3" fontId="0" fillId="0" borderId="31" xfId="0" applyNumberFormat="1" applyBorder="1"/>
    <xf numFmtId="3" fontId="0" fillId="0" borderId="34" xfId="0" applyNumberFormat="1" applyBorder="1"/>
    <xf numFmtId="0" fontId="0" fillId="0" borderId="34" xfId="0" applyBorder="1"/>
    <xf numFmtId="0" fontId="0" fillId="0" borderId="33" xfId="0" applyBorder="1" applyAlignment="1">
      <alignment horizontal="right"/>
    </xf>
    <xf numFmtId="3" fontId="0" fillId="0" borderId="33" xfId="0" applyNumberFormat="1" applyBorder="1" applyAlignment="1">
      <alignment horizontal="right"/>
    </xf>
    <xf numFmtId="0" fontId="0" fillId="0" borderId="32" xfId="0" applyBorder="1"/>
    <xf numFmtId="0" fontId="9" fillId="20" borderId="0" xfId="0" applyFont="1" applyFill="1" applyAlignment="1">
      <alignment horizontal="left"/>
    </xf>
    <xf numFmtId="0" fontId="9" fillId="20" borderId="0" xfId="0" applyFont="1" applyFill="1"/>
    <xf numFmtId="0" fontId="7" fillId="20" borderId="0" xfId="0" applyFont="1" applyFill="1"/>
    <xf numFmtId="0" fontId="7" fillId="22" borderId="0" xfId="0" applyFont="1" applyFill="1"/>
    <xf numFmtId="0" fontId="9" fillId="22" borderId="0" xfId="0" applyFont="1" applyFill="1"/>
    <xf numFmtId="0" fontId="0" fillId="22" borderId="7" xfId="0" applyFill="1" applyBorder="1"/>
    <xf numFmtId="0" fontId="0" fillId="22" borderId="8" xfId="0" applyFill="1" applyBorder="1" applyAlignment="1">
      <alignment horizontal="left"/>
    </xf>
    <xf numFmtId="0" fontId="0" fillId="22" borderId="9" xfId="0" applyFill="1" applyBorder="1"/>
    <xf numFmtId="0" fontId="0" fillId="22" borderId="10" xfId="0" applyFill="1" applyBorder="1"/>
    <xf numFmtId="0" fontId="0" fillId="22" borderId="11" xfId="0" applyFill="1" applyBorder="1" applyAlignment="1">
      <alignment horizontal="left"/>
    </xf>
    <xf numFmtId="0" fontId="0" fillId="22" borderId="15" xfId="0" applyFill="1" applyBorder="1"/>
    <xf numFmtId="0" fontId="0" fillId="22" borderId="17" xfId="0" applyFill="1" applyBorder="1"/>
    <xf numFmtId="0" fontId="0" fillId="22" borderId="16" xfId="0" applyFill="1" applyBorder="1" applyAlignment="1">
      <alignment horizontal="left"/>
    </xf>
    <xf numFmtId="0" fontId="9" fillId="22" borderId="4" xfId="0" applyFont="1" applyFill="1" applyBorder="1" applyAlignment="1">
      <alignment horizontal="center"/>
    </xf>
    <xf numFmtId="0" fontId="9" fillId="22" borderId="5" xfId="0" applyFont="1" applyFill="1" applyBorder="1" applyAlignment="1">
      <alignment horizontal="center"/>
    </xf>
    <xf numFmtId="0" fontId="9" fillId="22" borderId="6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2" fillId="11" borderId="0" xfId="0" applyFont="1" applyFill="1" applyAlignment="1">
      <alignment horizontal="center" vertical="center" textRotation="90"/>
    </xf>
    <xf numFmtId="0" fontId="2" fillId="11" borderId="4" xfId="0" applyFont="1" applyFill="1" applyBorder="1" applyAlignment="1">
      <alignment horizontal="center" vertical="center" textRotation="90"/>
    </xf>
    <xf numFmtId="0" fontId="2" fillId="11" borderId="7" xfId="0" applyFont="1" applyFill="1" applyBorder="1" applyAlignment="1">
      <alignment horizontal="center" vertical="center" textRotation="90"/>
    </xf>
    <xf numFmtId="0" fontId="2" fillId="11" borderId="9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 applyBorder="1"/>
    <xf numFmtId="0" fontId="27" fillId="0" borderId="9" xfId="0" applyFont="1" applyBorder="1"/>
    <xf numFmtId="0" fontId="2" fillId="28" borderId="15" xfId="0" applyFont="1" applyFill="1" applyBorder="1"/>
    <xf numFmtId="0" fontId="4" fillId="28" borderId="17" xfId="0" applyFont="1" applyFill="1" applyBorder="1"/>
    <xf numFmtId="0" fontId="4" fillId="28" borderId="16" xfId="0" applyFont="1" applyFill="1" applyBorder="1"/>
    <xf numFmtId="0" fontId="2" fillId="11" borderId="0" xfId="0" applyFont="1" applyFill="1"/>
    <xf numFmtId="0" fontId="4" fillId="11" borderId="0" xfId="0" applyFont="1" applyFill="1"/>
    <xf numFmtId="0" fontId="2" fillId="12" borderId="15" xfId="0" applyFont="1" applyFill="1" applyBorder="1"/>
    <xf numFmtId="0" fontId="4" fillId="12" borderId="17" xfId="0" applyFont="1" applyFill="1" applyBorder="1"/>
    <xf numFmtId="0" fontId="4" fillId="12" borderId="16" xfId="0" applyFont="1" applyFill="1" applyBorder="1"/>
    <xf numFmtId="0" fontId="28" fillId="9" borderId="0" xfId="0" applyFont="1" applyFill="1"/>
    <xf numFmtId="0" fontId="29" fillId="0" borderId="0" xfId="0" applyFont="1"/>
    <xf numFmtId="0" fontId="30" fillId="0" borderId="0" xfId="0" applyFont="1"/>
    <xf numFmtId="0" fontId="31" fillId="29" borderId="4" xfId="0" applyFont="1" applyFill="1" applyBorder="1" applyAlignment="1">
      <alignment vertical="center"/>
    </xf>
    <xf numFmtId="0" fontId="29" fillId="29" borderId="5" xfId="0" applyFont="1" applyFill="1" applyBorder="1"/>
    <xf numFmtId="0" fontId="30" fillId="29" borderId="5" xfId="0" applyFont="1" applyFill="1" applyBorder="1"/>
    <xf numFmtId="0" fontId="30" fillId="29" borderId="6" xfId="0" applyFont="1" applyFill="1" applyBorder="1"/>
    <xf numFmtId="0" fontId="31" fillId="29" borderId="7" xfId="0" applyFont="1" applyFill="1" applyBorder="1" applyAlignment="1">
      <alignment vertical="center"/>
    </xf>
    <xf numFmtId="0" fontId="29" fillId="29" borderId="0" xfId="0" applyFont="1" applyFill="1" applyBorder="1"/>
    <xf numFmtId="0" fontId="30" fillId="29" borderId="0" xfId="0" applyFont="1" applyFill="1" applyBorder="1"/>
    <xf numFmtId="0" fontId="30" fillId="29" borderId="8" xfId="0" applyFont="1" applyFill="1" applyBorder="1"/>
    <xf numFmtId="0" fontId="30" fillId="29" borderId="10" xfId="0" applyFont="1" applyFill="1" applyBorder="1"/>
    <xf numFmtId="0" fontId="30" fillId="29" borderId="11" xfId="0" applyFont="1" applyFill="1" applyBorder="1"/>
    <xf numFmtId="0" fontId="32" fillId="0" borderId="0" xfId="0" applyFont="1" applyAlignment="1">
      <alignment vertical="center"/>
    </xf>
    <xf numFmtId="0" fontId="33" fillId="0" borderId="0" xfId="0" applyFont="1" applyAlignment="1"/>
    <xf numFmtId="0" fontId="34" fillId="29" borderId="0" xfId="0" applyFont="1" applyFill="1" applyBorder="1"/>
    <xf numFmtId="0" fontId="34" fillId="29" borderId="10" xfId="0" applyFont="1" applyFill="1" applyBorder="1"/>
    <xf numFmtId="3" fontId="34" fillId="29" borderId="0" xfId="0" applyNumberFormat="1" applyFont="1" applyFill="1" applyBorder="1"/>
    <xf numFmtId="3" fontId="34" fillId="29" borderId="31" xfId="0" applyNumberFormat="1" applyFont="1" applyFill="1" applyBorder="1"/>
    <xf numFmtId="0" fontId="35" fillId="28" borderId="15" xfId="0" applyFont="1" applyFill="1" applyBorder="1" applyAlignment="1">
      <alignment vertical="center"/>
    </xf>
    <xf numFmtId="0" fontId="16" fillId="28" borderId="17" xfId="0" applyFont="1" applyFill="1" applyBorder="1"/>
    <xf numFmtId="0" fontId="36" fillId="28" borderId="17" xfId="0" applyFont="1" applyFill="1" applyBorder="1"/>
    <xf numFmtId="0" fontId="36" fillId="28" borderId="16" xfId="0" applyFont="1" applyFill="1" applyBorder="1"/>
    <xf numFmtId="0" fontId="16" fillId="29" borderId="5" xfId="0" applyFont="1" applyFill="1" applyBorder="1"/>
    <xf numFmtId="0" fontId="36" fillId="29" borderId="5" xfId="0" applyFont="1" applyFill="1" applyBorder="1"/>
    <xf numFmtId="0" fontId="36" fillId="29" borderId="6" xfId="0" applyFont="1" applyFill="1" applyBorder="1"/>
    <xf numFmtId="0" fontId="16" fillId="29" borderId="0" xfId="0" applyFont="1" applyFill="1" applyBorder="1"/>
    <xf numFmtId="0" fontId="36" fillId="29" borderId="0" xfId="0" applyFont="1" applyFill="1" applyBorder="1"/>
    <xf numFmtId="0" fontId="36" fillId="29" borderId="8" xfId="0" applyFont="1" applyFill="1" applyBorder="1"/>
    <xf numFmtId="0" fontId="16" fillId="29" borderId="10" xfId="0" applyFont="1" applyFill="1" applyBorder="1"/>
    <xf numFmtId="0" fontId="36" fillId="29" borderId="11" xfId="0" applyFont="1" applyFill="1" applyBorder="1"/>
    <xf numFmtId="0" fontId="38" fillId="29" borderId="4" xfId="0" applyFont="1" applyFill="1" applyBorder="1" applyAlignment="1">
      <alignment vertical="center"/>
    </xf>
    <xf numFmtId="0" fontId="38" fillId="29" borderId="7" xfId="0" applyFont="1" applyFill="1" applyBorder="1" applyAlignment="1">
      <alignment vertical="center"/>
    </xf>
    <xf numFmtId="0" fontId="38" fillId="29" borderId="9" xfId="0" applyFont="1" applyFill="1" applyBorder="1" applyAlignment="1">
      <alignment vertical="center"/>
    </xf>
    <xf numFmtId="0" fontId="36" fillId="29" borderId="10" xfId="0" applyFont="1" applyFill="1" applyBorder="1"/>
    <xf numFmtId="0" fontId="0" fillId="12" borderId="8" xfId="0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9" fillId="29" borderId="4" xfId="0" applyFont="1" applyFill="1" applyBorder="1" applyAlignment="1">
      <alignment vertical="center"/>
    </xf>
    <xf numFmtId="0" fontId="34" fillId="29" borderId="5" xfId="0" applyFont="1" applyFill="1" applyBorder="1"/>
    <xf numFmtId="0" fontId="34" fillId="29" borderId="5" xfId="0" applyFont="1" applyFill="1" applyBorder="1" applyAlignment="1">
      <alignment horizontal="center"/>
    </xf>
    <xf numFmtId="0" fontId="39" fillId="29" borderId="7" xfId="0" applyFont="1" applyFill="1" applyBorder="1" applyAlignment="1">
      <alignment vertical="center"/>
    </xf>
    <xf numFmtId="0" fontId="39" fillId="29" borderId="9" xfId="0" applyFont="1" applyFill="1" applyBorder="1" applyAlignment="1">
      <alignment vertical="center"/>
    </xf>
    <xf numFmtId="0" fontId="31" fillId="29" borderId="9" xfId="0" applyFont="1" applyFill="1" applyBorder="1" applyAlignment="1">
      <alignment vertical="center"/>
    </xf>
    <xf numFmtId="0" fontId="3" fillId="13" borderId="4" xfId="0" applyFont="1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7" xfId="0" applyFill="1" applyBorder="1"/>
    <xf numFmtId="0" fontId="0" fillId="13" borderId="0" xfId="0" applyFill="1" applyBorder="1"/>
    <xf numFmtId="0" fontId="0" fillId="13" borderId="8" xfId="0" applyFill="1" applyBorder="1"/>
    <xf numFmtId="3" fontId="0" fillId="13" borderId="8" xfId="0" applyNumberFormat="1" applyFill="1" applyBorder="1"/>
    <xf numFmtId="0" fontId="0" fillId="13" borderId="9" xfId="0" applyFill="1" applyBorder="1"/>
    <xf numFmtId="0" fontId="0" fillId="13" borderId="10" xfId="0" applyFill="1" applyBorder="1"/>
    <xf numFmtId="3" fontId="0" fillId="13" borderId="11" xfId="0" applyNumberFormat="1" applyFill="1" applyBorder="1"/>
    <xf numFmtId="0" fontId="2" fillId="24" borderId="38" xfId="0" applyFont="1" applyFill="1" applyBorder="1" applyAlignment="1">
      <alignment horizontal="center"/>
    </xf>
    <xf numFmtId="0" fontId="2" fillId="24" borderId="39" xfId="0" applyFont="1" applyFill="1" applyBorder="1" applyAlignment="1">
      <alignment horizontal="center"/>
    </xf>
    <xf numFmtId="0" fontId="2" fillId="24" borderId="40" xfId="0" applyFont="1" applyFill="1" applyBorder="1" applyAlignment="1">
      <alignment horizontal="center"/>
    </xf>
    <xf numFmtId="164" fontId="2" fillId="11" borderId="40" xfId="1" applyNumberFormat="1" applyFont="1" applyFill="1" applyBorder="1" applyAlignment="1">
      <alignment horizontal="center"/>
    </xf>
    <xf numFmtId="164" fontId="2" fillId="11" borderId="39" xfId="1" applyNumberFormat="1" applyFont="1" applyFill="1" applyBorder="1" applyAlignment="1">
      <alignment horizontal="center"/>
    </xf>
    <xf numFmtId="0" fontId="37" fillId="4" borderId="41" xfId="0" applyFont="1" applyFill="1" applyBorder="1" applyAlignment="1">
      <alignment horizontal="left"/>
    </xf>
    <xf numFmtId="0" fontId="19" fillId="4" borderId="17" xfId="0" applyFont="1" applyFill="1" applyBorder="1" applyAlignment="1">
      <alignment horizontal="center"/>
    </xf>
    <xf numFmtId="0" fontId="19" fillId="4" borderId="42" xfId="0" applyFont="1" applyFill="1" applyBorder="1"/>
    <xf numFmtId="164" fontId="40" fillId="4" borderId="42" xfId="1" applyNumberFormat="1" applyFont="1" applyFill="1" applyBorder="1"/>
    <xf numFmtId="164" fontId="40" fillId="4" borderId="43" xfId="1" applyNumberFormat="1" applyFont="1" applyFill="1" applyBorder="1"/>
    <xf numFmtId="164" fontId="0" fillId="4" borderId="31" xfId="0" applyNumberFormat="1" applyFill="1" applyBorder="1"/>
    <xf numFmtId="164" fontId="3" fillId="27" borderId="36" xfId="0" applyNumberFormat="1" applyFont="1" applyFill="1" applyBorder="1"/>
    <xf numFmtId="164" fontId="3" fillId="27" borderId="37" xfId="0" applyNumberFormat="1" applyFont="1" applyFill="1" applyBorder="1"/>
    <xf numFmtId="0" fontId="3" fillId="0" borderId="0" xfId="0" applyFont="1" applyAlignment="1">
      <alignment horizontal="left"/>
    </xf>
    <xf numFmtId="164" fontId="3" fillId="0" borderId="0" xfId="1" applyNumberFormat="1" applyFont="1"/>
    <xf numFmtId="164" fontId="3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46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9" formatCode="_-* #,##0.0_-;\-* #,##0.0_-;_-* &quot;-&quot;??_-;_-@_-"/>
    </dxf>
    <dxf>
      <numFmt numFmtId="164" formatCode="_-* #,##0_-;\-* #,##0_-;_-* &quot;-&quot;??_-;_-@_-"/>
    </dxf>
    <dxf>
      <numFmt numFmtId="169" formatCode="_-* #,##0.0_-;\-* #,##0.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19050</xdr:colOff>
      <xdr:row>20</xdr:row>
      <xdr:rowOff>114299</xdr:rowOff>
    </xdr:from>
    <xdr:to>
      <xdr:col>24</xdr:col>
      <xdr:colOff>123825</xdr:colOff>
      <xdr:row>37</xdr:row>
      <xdr:rowOff>47384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C8869-9ECE-20EF-A0FA-D29A5A94D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8225" y="4114799"/>
          <a:ext cx="3752850" cy="3190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26</xdr:row>
      <xdr:rowOff>66676</xdr:rowOff>
    </xdr:from>
    <xdr:to>
      <xdr:col>1</xdr:col>
      <xdr:colOff>561976</xdr:colOff>
      <xdr:row>28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634C1D-2DA7-B8A5-4F33-C398EA407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6" y="1133476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171451</xdr:colOff>
      <xdr:row>26</xdr:row>
      <xdr:rowOff>30399</xdr:rowOff>
    </xdr:from>
    <xdr:to>
      <xdr:col>7</xdr:col>
      <xdr:colOff>695325</xdr:colOff>
      <xdr:row>28</xdr:row>
      <xdr:rowOff>75574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402D73-7A5E-B8C0-E02F-868AFD52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857751" y="1097199"/>
          <a:ext cx="523874" cy="521425"/>
        </a:xfrm>
        <a:prstGeom prst="rect">
          <a:avLst/>
        </a:prstGeom>
      </xdr:spPr>
    </xdr:pic>
    <xdr:clientData/>
  </xdr:twoCellAnchor>
  <xdr:oneCellAnchor>
    <xdr:from>
      <xdr:col>1</xdr:col>
      <xdr:colOff>85726</xdr:colOff>
      <xdr:row>41</xdr:row>
      <xdr:rowOff>66676</xdr:rowOff>
    </xdr:from>
    <xdr:ext cx="476250" cy="476250"/>
    <xdr:pic>
      <xdr:nvPicPr>
        <xdr:cNvPr id="6" name="Imagen 5">
          <a:extLst>
            <a:ext uri="{FF2B5EF4-FFF2-40B4-BE49-F238E27FC236}">
              <a16:creationId xmlns:a16="http://schemas.microsoft.com/office/drawing/2014/main" id="{8A062F03-8A88-4B41-8989-A9B05B824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6" y="1133476"/>
          <a:ext cx="476250" cy="476250"/>
        </a:xfrm>
        <a:prstGeom prst="rect">
          <a:avLst/>
        </a:prstGeom>
      </xdr:spPr>
    </xdr:pic>
    <xdr:clientData/>
  </xdr:oneCellAnchor>
  <xdr:oneCellAnchor>
    <xdr:from>
      <xdr:col>7</xdr:col>
      <xdr:colOff>171451</xdr:colOff>
      <xdr:row>41</xdr:row>
      <xdr:rowOff>30399</xdr:rowOff>
    </xdr:from>
    <xdr:ext cx="523874" cy="521425"/>
    <xdr:pic>
      <xdr:nvPicPr>
        <xdr:cNvPr id="7" name="Imagen 6">
          <a:extLst>
            <a:ext uri="{FF2B5EF4-FFF2-40B4-BE49-F238E27FC236}">
              <a16:creationId xmlns:a16="http://schemas.microsoft.com/office/drawing/2014/main" id="{A62DA5E3-AD13-4026-9D38-6214F55A0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857751" y="1097199"/>
          <a:ext cx="523874" cy="521425"/>
        </a:xfrm>
        <a:prstGeom prst="rect">
          <a:avLst/>
        </a:prstGeom>
      </xdr:spPr>
    </xdr:pic>
    <xdr:clientData/>
  </xdr:oneCellAnchor>
  <xdr:oneCellAnchor>
    <xdr:from>
      <xdr:col>1</xdr:col>
      <xdr:colOff>171451</xdr:colOff>
      <xdr:row>70</xdr:row>
      <xdr:rowOff>30399</xdr:rowOff>
    </xdr:from>
    <xdr:ext cx="523874" cy="521425"/>
    <xdr:pic>
      <xdr:nvPicPr>
        <xdr:cNvPr id="8" name="Imagen 7">
          <a:extLst>
            <a:ext uri="{FF2B5EF4-FFF2-40B4-BE49-F238E27FC236}">
              <a16:creationId xmlns:a16="http://schemas.microsoft.com/office/drawing/2014/main" id="{A59177B5-BCAF-4C44-BB61-73C8F6EA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4857751" y="3830874"/>
          <a:ext cx="523874" cy="521425"/>
        </a:xfrm>
        <a:prstGeom prst="rect">
          <a:avLst/>
        </a:prstGeom>
      </xdr:spPr>
    </xdr:pic>
    <xdr:clientData/>
  </xdr:oneCellAnchor>
  <xdr:oneCellAnchor>
    <xdr:from>
      <xdr:col>7</xdr:col>
      <xdr:colOff>85726</xdr:colOff>
      <xdr:row>70</xdr:row>
      <xdr:rowOff>66676</xdr:rowOff>
    </xdr:from>
    <xdr:ext cx="476250" cy="476250"/>
    <xdr:pic>
      <xdr:nvPicPr>
        <xdr:cNvPr id="9" name="Imagen 8">
          <a:extLst>
            <a:ext uri="{FF2B5EF4-FFF2-40B4-BE49-F238E27FC236}">
              <a16:creationId xmlns:a16="http://schemas.microsoft.com/office/drawing/2014/main" id="{C8F632DA-0BCB-47E9-B9CB-03D3080D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6" y="3867151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171451</xdr:colOff>
      <xdr:row>55</xdr:row>
      <xdr:rowOff>30399</xdr:rowOff>
    </xdr:from>
    <xdr:ext cx="523874" cy="521425"/>
    <xdr:pic>
      <xdr:nvPicPr>
        <xdr:cNvPr id="10" name="Imagen 9">
          <a:extLst>
            <a:ext uri="{FF2B5EF4-FFF2-40B4-BE49-F238E27FC236}">
              <a16:creationId xmlns:a16="http://schemas.microsoft.com/office/drawing/2014/main" id="{BE4E2E68-BA3C-42B1-8C43-5381D128A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6381751" y="3830874"/>
          <a:ext cx="523874" cy="521425"/>
        </a:xfrm>
        <a:prstGeom prst="rect">
          <a:avLst/>
        </a:prstGeom>
      </xdr:spPr>
    </xdr:pic>
    <xdr:clientData/>
  </xdr:oneCellAnchor>
  <xdr:oneCellAnchor>
    <xdr:from>
      <xdr:col>7</xdr:col>
      <xdr:colOff>85726</xdr:colOff>
      <xdr:row>55</xdr:row>
      <xdr:rowOff>66676</xdr:rowOff>
    </xdr:from>
    <xdr:ext cx="476250" cy="476250"/>
    <xdr:pic>
      <xdr:nvPicPr>
        <xdr:cNvPr id="11" name="Imagen 10">
          <a:extLst>
            <a:ext uri="{FF2B5EF4-FFF2-40B4-BE49-F238E27FC236}">
              <a16:creationId xmlns:a16="http://schemas.microsoft.com/office/drawing/2014/main" id="{12DA3021-7CD2-4B6C-8BE5-50554F19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6" y="3867151"/>
          <a:ext cx="476250" cy="476250"/>
        </a:xfrm>
        <a:prstGeom prst="rect">
          <a:avLst/>
        </a:prstGeom>
      </xdr:spPr>
    </xdr:pic>
    <xdr:clientData/>
  </xdr:oneCellAnchor>
  <xdr:oneCellAnchor>
    <xdr:from>
      <xdr:col>1</xdr:col>
      <xdr:colOff>171451</xdr:colOff>
      <xdr:row>84</xdr:row>
      <xdr:rowOff>30399</xdr:rowOff>
    </xdr:from>
    <xdr:ext cx="523874" cy="521425"/>
    <xdr:pic>
      <xdr:nvPicPr>
        <xdr:cNvPr id="12" name="Imagen 11">
          <a:extLst>
            <a:ext uri="{FF2B5EF4-FFF2-40B4-BE49-F238E27FC236}">
              <a16:creationId xmlns:a16="http://schemas.microsoft.com/office/drawing/2014/main" id="{FDA03F7F-6873-45EB-A1EC-34B76AEA6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6381751" y="1097199"/>
          <a:ext cx="523874" cy="521425"/>
        </a:xfrm>
        <a:prstGeom prst="rect">
          <a:avLst/>
        </a:prstGeom>
      </xdr:spPr>
    </xdr:pic>
    <xdr:clientData/>
  </xdr:oneCellAnchor>
  <xdr:oneCellAnchor>
    <xdr:from>
      <xdr:col>7</xdr:col>
      <xdr:colOff>85726</xdr:colOff>
      <xdr:row>84</xdr:row>
      <xdr:rowOff>66676</xdr:rowOff>
    </xdr:from>
    <xdr:ext cx="476250" cy="476250"/>
    <xdr:pic>
      <xdr:nvPicPr>
        <xdr:cNvPr id="13" name="Imagen 12">
          <a:extLst>
            <a:ext uri="{FF2B5EF4-FFF2-40B4-BE49-F238E27FC236}">
              <a16:creationId xmlns:a16="http://schemas.microsoft.com/office/drawing/2014/main" id="{79C84A24-58E3-4AC6-8114-167381BB3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6" y="1133476"/>
          <a:ext cx="476250" cy="476250"/>
        </a:xfrm>
        <a:prstGeom prst="rect">
          <a:avLst/>
        </a:prstGeom>
      </xdr:spPr>
    </xdr:pic>
    <xdr:clientData/>
  </xdr:oneCellAnchor>
  <xdr:twoCellAnchor>
    <xdr:from>
      <xdr:col>9</xdr:col>
      <xdr:colOff>95249</xdr:colOff>
      <xdr:row>8</xdr:row>
      <xdr:rowOff>226220</xdr:rowOff>
    </xdr:from>
    <xdr:to>
      <xdr:col>9</xdr:col>
      <xdr:colOff>309562</xdr:colOff>
      <xdr:row>9</xdr:row>
      <xdr:rowOff>214314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BE18CA59-E785-59BD-C006-3152EBBDA1F6}"/>
            </a:ext>
          </a:extLst>
        </xdr:cNvPr>
        <xdr:cNvSpPr/>
      </xdr:nvSpPr>
      <xdr:spPr>
        <a:xfrm>
          <a:off x="6310312" y="2131220"/>
          <a:ext cx="214313" cy="226219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95249</xdr:colOff>
      <xdr:row>13</xdr:row>
      <xdr:rowOff>226220</xdr:rowOff>
    </xdr:from>
    <xdr:to>
      <xdr:col>9</xdr:col>
      <xdr:colOff>309562</xdr:colOff>
      <xdr:row>14</xdr:row>
      <xdr:rowOff>214314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DB45F06B-6D35-46B1-9A63-FB315CE5B166}"/>
            </a:ext>
          </a:extLst>
        </xdr:cNvPr>
        <xdr:cNvSpPr/>
      </xdr:nvSpPr>
      <xdr:spPr>
        <a:xfrm>
          <a:off x="6465093" y="2250283"/>
          <a:ext cx="214313" cy="226219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eddy Llanto" refreshedDate="45572.388884259257" createdVersion="8" refreshedVersion="8" minRefreshableVersion="3" recordCount="116" xr:uid="{44B5357A-C34D-4E5C-8ECA-214A88350974}">
  <cacheSource type="worksheet">
    <worksheetSource ref="B5:F307" sheet="4"/>
  </cacheSource>
  <cacheFields count="5">
    <cacheField name="JV" numFmtId="0">
      <sharedItems containsBlank="1" count="14">
        <s v="JV_10_24_01"/>
        <m/>
        <s v="JV_10_24_02"/>
        <s v="JV_10_24_03"/>
        <s v="JV_10_24_04"/>
        <s v="JV_10_24_05"/>
        <s v="JV_10_24_06"/>
        <s v="JV_10_24_07"/>
        <s v="JV_10_24_08"/>
        <s v="JV_10_24_09"/>
        <s v="JV_10_24_10"/>
        <s v="JV_10_24_11"/>
        <s v="JV_10_24_12"/>
        <s v="JV_10_24_13"/>
      </sharedItems>
    </cacheField>
    <cacheField name="Descripcion de cuenta" numFmtId="0">
      <sharedItems containsBlank="1" count="20">
        <s v="10-EFECTIVO Y EQUIVALENTES DE EFECTIVO"/>
        <s v="50-CAPITAL"/>
        <s v=""/>
        <s v="33-PROPIEDAD, PLANTA Y EQUIPO"/>
        <s v="45-OBLIGACIONES FINANCIERAS"/>
        <s v="20-MERCADERÍAS"/>
        <s v="40-TRIBUTOS, CONTRAPRESTACIONES Y APORTES AL SISTEMA PÚBLICO DE PENSIONES_x000a_ Y DE SALUD POR PAGAR"/>
        <s v="42-CUENTAS POR PAGAR COMERCIALES TERCEROS"/>
        <s v="12-CUENTAS POR COBRAR COMERCIALES TERCEROS"/>
        <s v="70-VENTAS"/>
        <s v="69-COSTO DE VENTAS"/>
        <s v="62-GASTOS DE PERSONAL Y DIRECTORES"/>
        <s v="41-REMUNERACIONES Y PARTICIPACIONES POR PAGAR"/>
        <s v="63-GASTOS DE SERVICIOS PRESTADOS POR TERCEROS"/>
        <s v="46-CUENTAS POR PAGAR DIVERSAS – TERCEROS"/>
        <s v="68-VALUACIÓN Y DETERIORO DE ACTIVOS Y PROVISIONES"/>
        <s v="39-DEPRECIACIÓN y AMORTIZACIÓN ACUMULADOS"/>
        <s v="40171-Renta de tercera categoría"/>
        <s v="881-Impuesto a las ganancias – Corriente"/>
        <m/>
      </sharedItems>
    </cacheField>
    <cacheField name="Glosa" numFmtId="0">
      <sharedItems containsBlank="1"/>
    </cacheField>
    <cacheField name="Debe" numFmtId="164">
      <sharedItems containsString="0" containsBlank="1" containsNumber="1" containsInteger="1" minValue="2000" maxValue="10000000"/>
    </cacheField>
    <cacheField name="Haber" numFmtId="164">
      <sharedItems containsString="0" containsBlank="1" containsNumber="1" containsInteger="1" minValue="2000" maxValue="1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eddy Llanto" refreshedDate="45572.402963310182" createdVersion="8" refreshedVersion="8" minRefreshableVersion="3" recordCount="116" xr:uid="{8CBF2216-8AF6-4672-9C58-865D0DCE8385}">
  <cacheSource type="worksheet">
    <worksheetSource ref="A5:F535" sheet="4"/>
  </cacheSource>
  <cacheFields count="6">
    <cacheField name="Cuenta" numFmtId="0">
      <sharedItems containsString="0" containsBlank="1" containsNumber="1" containsInteger="1" minValue="10" maxValue="40171"/>
    </cacheField>
    <cacheField name="JV" numFmtId="0">
      <sharedItems containsBlank="1"/>
    </cacheField>
    <cacheField name="Descripcion de cuenta" numFmtId="0">
      <sharedItems containsBlank="1" count="20">
        <s v="10-EFECTIVO Y EQUIVALENTES DE EFECTIVO"/>
        <s v="50-CAPITAL"/>
        <s v=""/>
        <s v="33-PROPIEDAD, PLANTA Y EQUIPO"/>
        <s v="45-OBLIGACIONES FINANCIERAS"/>
        <s v="20-MERCADERÍAS"/>
        <s v="40-TRIBUTOS, CONTRAPRESTACIONES Y APORTES AL SISTEMA PÚBLICO DE PENSIONES_x000a_ Y DE SALUD POR PAGAR"/>
        <s v="42-CUENTAS POR PAGAR COMERCIALES TERCEROS"/>
        <s v="12-CUENTAS POR COBRAR COMERCIALES TERCEROS"/>
        <s v="70-VENTAS"/>
        <s v="69-COSTO DE VENTAS"/>
        <s v="62-GASTOS DE PERSONAL Y DIRECTORES"/>
        <s v="41-REMUNERACIONES Y PARTICIPACIONES POR PAGAR"/>
        <s v="63-GASTOS DE SERVICIOS PRESTADOS POR TERCEROS"/>
        <s v="46-CUENTAS POR PAGAR DIVERSAS – TERCEROS"/>
        <s v="68-VALUACIÓN Y DETERIORO DE ACTIVOS Y PROVISIONES"/>
        <s v="39-DEPRECIACIÓN y AMORTIZACIÓN ACUMULADOS"/>
        <s v="881-Impuesto a las ganancias – Corriente"/>
        <s v="40171-Renta de tercera categoría"/>
        <m/>
      </sharedItems>
    </cacheField>
    <cacheField name="Glosa" numFmtId="0">
      <sharedItems containsBlank="1"/>
    </cacheField>
    <cacheField name="Debe" numFmtId="164">
      <sharedItems containsString="0" containsBlank="1" containsNumber="1" containsInteger="1" minValue="2000" maxValue="10000000"/>
    </cacheField>
    <cacheField name="Haber" numFmtId="164">
      <sharedItems containsString="0" containsBlank="1" containsNumber="1" containsInteger="1" minValue="2000" maxValue="1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x v="0"/>
    <x v="0"/>
    <s v="xxxxxxxxxxxxxxxxxx"/>
    <n v="10000000"/>
    <m/>
  </r>
  <r>
    <x v="0"/>
    <x v="1"/>
    <s v="xxxxxxxxxxxxxxxxxx"/>
    <m/>
    <n v="10000000"/>
  </r>
  <r>
    <x v="1"/>
    <x v="2"/>
    <m/>
    <m/>
    <m/>
  </r>
  <r>
    <x v="2"/>
    <x v="3"/>
    <s v="xxxxxxxxxxxxxxxxxx"/>
    <n v="1000000"/>
    <m/>
  </r>
  <r>
    <x v="2"/>
    <x v="1"/>
    <s v="xxxxxxxxxxxxxxxxxx"/>
    <m/>
    <n v="1000000"/>
  </r>
  <r>
    <x v="1"/>
    <x v="2"/>
    <m/>
    <m/>
    <m/>
  </r>
  <r>
    <x v="3"/>
    <x v="3"/>
    <s v="xxxxxxxxxxxxxxxxxx"/>
    <n v="2000000"/>
    <m/>
  </r>
  <r>
    <x v="3"/>
    <x v="4"/>
    <s v="xxxxxxxxxxxxxxxxxx"/>
    <m/>
    <n v="2000000"/>
  </r>
  <r>
    <x v="1"/>
    <x v="2"/>
    <m/>
    <m/>
    <m/>
  </r>
  <r>
    <x v="4"/>
    <x v="5"/>
    <s v="xxxxxxxxxxxxxxxxxx"/>
    <n v="3000000"/>
    <m/>
  </r>
  <r>
    <x v="4"/>
    <x v="6"/>
    <s v="xxxxxxxxxxxxxxxxxx"/>
    <n v="540000"/>
    <m/>
  </r>
  <r>
    <x v="4"/>
    <x v="7"/>
    <s v="xxxxxxxxxxxxxxxxxx"/>
    <m/>
    <n v="3540000"/>
  </r>
  <r>
    <x v="1"/>
    <x v="2"/>
    <m/>
    <m/>
    <m/>
  </r>
  <r>
    <x v="5"/>
    <x v="8"/>
    <s v="xxxxxxxxxxxxxxxxxx"/>
    <n v="1180000"/>
    <m/>
  </r>
  <r>
    <x v="5"/>
    <x v="6"/>
    <s v="xxxxxxxxxxxxxxxxxx"/>
    <m/>
    <n v="180000"/>
  </r>
  <r>
    <x v="5"/>
    <x v="9"/>
    <s v="xxxxxxxxxxxxxxxxxx"/>
    <m/>
    <n v="1000000"/>
  </r>
  <r>
    <x v="1"/>
    <x v="2"/>
    <m/>
    <m/>
    <m/>
  </r>
  <r>
    <x v="6"/>
    <x v="10"/>
    <s v="xxxxxxxxxxxxxxxxxx"/>
    <n v="600000"/>
    <m/>
  </r>
  <r>
    <x v="6"/>
    <x v="5"/>
    <s v="xxxxxxxxxxxxxxxxxx"/>
    <m/>
    <n v="600000"/>
  </r>
  <r>
    <x v="1"/>
    <x v="2"/>
    <m/>
    <m/>
    <m/>
  </r>
  <r>
    <x v="7"/>
    <x v="11"/>
    <s v="xxxxxxxxxxxxxxxxxx"/>
    <n v="40000"/>
    <m/>
  </r>
  <r>
    <x v="7"/>
    <x v="12"/>
    <s v="xxxxxxxxxxxxxxxxxx"/>
    <m/>
    <n v="40000"/>
  </r>
  <r>
    <x v="1"/>
    <x v="2"/>
    <m/>
    <m/>
    <m/>
  </r>
  <r>
    <x v="8"/>
    <x v="13"/>
    <s v="xxxxxxxxxxxxxxxxxx"/>
    <n v="5000"/>
    <m/>
  </r>
  <r>
    <x v="8"/>
    <x v="14"/>
    <s v="xxxxxxxxxxxxxxxxxx"/>
    <m/>
    <n v="5000"/>
  </r>
  <r>
    <x v="1"/>
    <x v="2"/>
    <m/>
    <m/>
    <m/>
  </r>
  <r>
    <x v="9"/>
    <x v="15"/>
    <s v="xxxxxxxxxxxxxxxxxx"/>
    <n v="80000"/>
    <m/>
  </r>
  <r>
    <x v="9"/>
    <x v="16"/>
    <s v="xxxxxxxxxxxxxxxxxx"/>
    <m/>
    <n v="80000"/>
  </r>
  <r>
    <x v="1"/>
    <x v="2"/>
    <m/>
    <m/>
    <m/>
  </r>
  <r>
    <x v="10"/>
    <x v="12"/>
    <s v="xxxxxxxxxxxxxxxxxx"/>
    <n v="35000"/>
    <m/>
  </r>
  <r>
    <x v="10"/>
    <x v="0"/>
    <s v="xxxxxxxxxxxxxxxxxx"/>
    <m/>
    <n v="35000"/>
  </r>
  <r>
    <x v="1"/>
    <x v="2"/>
    <m/>
    <m/>
    <m/>
  </r>
  <r>
    <x v="11"/>
    <x v="7"/>
    <s v="xxxxxxxxxxxxxxxxxx"/>
    <n v="1200000"/>
    <m/>
  </r>
  <r>
    <x v="11"/>
    <x v="0"/>
    <s v="xxxxxxxxxxxxxxxxxx"/>
    <m/>
    <n v="1200000"/>
  </r>
  <r>
    <x v="1"/>
    <x v="2"/>
    <m/>
    <m/>
    <m/>
  </r>
  <r>
    <x v="12"/>
    <x v="14"/>
    <s v="xxxxxxxxxxxxxxxxxx"/>
    <n v="2000"/>
    <m/>
  </r>
  <r>
    <x v="12"/>
    <x v="0"/>
    <s v="xxxxxxxxxxxxxxxxxx"/>
    <m/>
    <n v="2000"/>
  </r>
  <r>
    <x v="1"/>
    <x v="2"/>
    <m/>
    <m/>
    <m/>
  </r>
  <r>
    <x v="13"/>
    <x v="17"/>
    <m/>
    <n v="81125"/>
    <m/>
  </r>
  <r>
    <x v="13"/>
    <x v="18"/>
    <m/>
    <m/>
    <n v="81125"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2"/>
    <m/>
    <m/>
    <m/>
  </r>
  <r>
    <x v="1"/>
    <x v="19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n v="10"/>
    <s v="JV_10_24_01"/>
    <x v="0"/>
    <s v="xxxxxxxxxxxxxxxxxx"/>
    <n v="10000000"/>
    <m/>
  </r>
  <r>
    <n v="50"/>
    <s v="JV_10_24_01"/>
    <x v="1"/>
    <s v="xxxxxxxxxxxxxxxxxx"/>
    <m/>
    <n v="10000000"/>
  </r>
  <r>
    <m/>
    <m/>
    <x v="2"/>
    <m/>
    <m/>
    <m/>
  </r>
  <r>
    <n v="33"/>
    <s v="JV_10_24_02"/>
    <x v="3"/>
    <s v="xxxxxxxxxxxxxxxxxx"/>
    <n v="1000000"/>
    <m/>
  </r>
  <r>
    <n v="50"/>
    <s v="JV_10_24_02"/>
    <x v="1"/>
    <s v="xxxxxxxxxxxxxxxxxx"/>
    <m/>
    <n v="1000000"/>
  </r>
  <r>
    <m/>
    <m/>
    <x v="2"/>
    <m/>
    <m/>
    <m/>
  </r>
  <r>
    <n v="33"/>
    <s v="JV_10_24_03"/>
    <x v="3"/>
    <s v="xxxxxxxxxxxxxxxxxx"/>
    <n v="2000000"/>
    <m/>
  </r>
  <r>
    <n v="45"/>
    <s v="JV_10_24_03"/>
    <x v="4"/>
    <s v="xxxxxxxxxxxxxxxxxx"/>
    <m/>
    <n v="2000000"/>
  </r>
  <r>
    <m/>
    <m/>
    <x v="2"/>
    <m/>
    <m/>
    <m/>
  </r>
  <r>
    <n v="20"/>
    <s v="JV_10_24_04"/>
    <x v="5"/>
    <s v="xxxxxxxxxxxxxxxxxx"/>
    <n v="3000000"/>
    <m/>
  </r>
  <r>
    <n v="40"/>
    <s v="JV_10_24_04"/>
    <x v="6"/>
    <s v="xxxxxxxxxxxxxxxxxx"/>
    <n v="540000"/>
    <m/>
  </r>
  <r>
    <n v="42"/>
    <s v="JV_10_24_04"/>
    <x v="7"/>
    <s v="xxxxxxxxxxxxxxxxxx"/>
    <m/>
    <n v="3540000"/>
  </r>
  <r>
    <m/>
    <m/>
    <x v="2"/>
    <m/>
    <m/>
    <m/>
  </r>
  <r>
    <n v="12"/>
    <s v="JV_10_24_05"/>
    <x v="8"/>
    <s v="xxxxxxxxxxxxxxxxxx"/>
    <n v="1180000"/>
    <m/>
  </r>
  <r>
    <n v="40"/>
    <s v="JV_10_24_05"/>
    <x v="6"/>
    <s v="xxxxxxxxxxxxxxxxxx"/>
    <m/>
    <n v="180000"/>
  </r>
  <r>
    <n v="70"/>
    <s v="JV_10_24_05"/>
    <x v="9"/>
    <s v="xxxxxxxxxxxxxxxxxx"/>
    <m/>
    <n v="1000000"/>
  </r>
  <r>
    <m/>
    <m/>
    <x v="2"/>
    <m/>
    <m/>
    <m/>
  </r>
  <r>
    <n v="69"/>
    <s v="JV_10_24_06"/>
    <x v="10"/>
    <s v="xxxxxxxxxxxxxxxxxx"/>
    <n v="600000"/>
    <m/>
  </r>
  <r>
    <n v="20"/>
    <s v="JV_10_24_06"/>
    <x v="5"/>
    <s v="xxxxxxxxxxxxxxxxxx"/>
    <m/>
    <n v="600000"/>
  </r>
  <r>
    <m/>
    <m/>
    <x v="2"/>
    <m/>
    <m/>
    <m/>
  </r>
  <r>
    <n v="62"/>
    <s v="JV_10_24_07"/>
    <x v="11"/>
    <s v="xxxxxxxxxxxxxxxxxx"/>
    <n v="40000"/>
    <m/>
  </r>
  <r>
    <n v="41"/>
    <s v="JV_10_24_07"/>
    <x v="12"/>
    <s v="xxxxxxxxxxxxxxxxxx"/>
    <m/>
    <n v="40000"/>
  </r>
  <r>
    <m/>
    <m/>
    <x v="2"/>
    <m/>
    <m/>
    <m/>
  </r>
  <r>
    <n v="63"/>
    <s v="JV_10_24_08"/>
    <x v="13"/>
    <s v="xxxxxxxxxxxxxxxxxx"/>
    <n v="5000"/>
    <m/>
  </r>
  <r>
    <n v="46"/>
    <s v="JV_10_24_08"/>
    <x v="14"/>
    <s v="xxxxxxxxxxxxxxxxxx"/>
    <m/>
    <n v="5000"/>
  </r>
  <r>
    <m/>
    <m/>
    <x v="2"/>
    <m/>
    <m/>
    <m/>
  </r>
  <r>
    <n v="68"/>
    <s v="JV_10_24_09"/>
    <x v="15"/>
    <s v="xxxxxxxxxxxxxxxxxx"/>
    <n v="80000"/>
    <m/>
  </r>
  <r>
    <n v="39"/>
    <s v="JV_10_24_09"/>
    <x v="16"/>
    <s v="xxxxxxxxxxxxxxxxxx"/>
    <m/>
    <n v="80000"/>
  </r>
  <r>
    <m/>
    <m/>
    <x v="2"/>
    <m/>
    <m/>
    <m/>
  </r>
  <r>
    <n v="41"/>
    <s v="JV_10_24_10"/>
    <x v="12"/>
    <s v="xxxxxxxxxxxxxxxxxx"/>
    <n v="35000"/>
    <m/>
  </r>
  <r>
    <n v="10"/>
    <s v="JV_10_24_10"/>
    <x v="0"/>
    <s v="xxxxxxxxxxxxxxxxxx"/>
    <m/>
    <n v="35000"/>
  </r>
  <r>
    <m/>
    <m/>
    <x v="2"/>
    <m/>
    <m/>
    <m/>
  </r>
  <r>
    <n v="42"/>
    <s v="JV_10_24_11"/>
    <x v="7"/>
    <s v="xxxxxxxxxxxxxxxxxx"/>
    <n v="1200000"/>
    <m/>
  </r>
  <r>
    <n v="10"/>
    <s v="JV_10_24_11"/>
    <x v="0"/>
    <s v="xxxxxxxxxxxxxxxxxx"/>
    <m/>
    <n v="1200000"/>
  </r>
  <r>
    <m/>
    <m/>
    <x v="2"/>
    <m/>
    <m/>
    <m/>
  </r>
  <r>
    <n v="46"/>
    <s v="JV_10_24_12"/>
    <x v="14"/>
    <s v="xxxxxxxxxxxxxxxxxx"/>
    <n v="2000"/>
    <m/>
  </r>
  <r>
    <n v="10"/>
    <s v="JV_10_24_12"/>
    <x v="0"/>
    <s v="xxxxxxxxxxxxxxxxxx"/>
    <m/>
    <n v="2000"/>
  </r>
  <r>
    <m/>
    <m/>
    <x v="2"/>
    <m/>
    <m/>
    <m/>
  </r>
  <r>
    <n v="881"/>
    <s v="JV_10_24_13"/>
    <x v="17"/>
    <m/>
    <n v="81125"/>
    <m/>
  </r>
  <r>
    <n v="40171"/>
    <s v="JV_10_24_13"/>
    <x v="18"/>
    <m/>
    <m/>
    <n v="81125"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2"/>
    <m/>
    <m/>
    <m/>
  </r>
  <r>
    <m/>
    <m/>
    <x v="1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F31029-072F-4211-A51A-A220BDA9BF0B}" name="TablaDinámica12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F7:BH9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2"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9" hier="-1"/>
  </pageFields>
  <dataFields count="2">
    <dataField name="Suma de Debe" fld="3" baseField="0" baseItem="0"/>
    <dataField name="Suma de Haber" fld="4" baseField="0" baseItem="0"/>
  </dataFields>
  <formats count="3">
    <format dxfId="10">
      <pivotArea outline="0" collapsedLevelsAreSubtotals="1" fieldPosition="0"/>
    </format>
    <format dxfId="11">
      <pivotArea dataOnly="0" labelOnly="1" outline="0" fieldPosition="0">
        <references count="1">
          <reference field="1" count="0"/>
        </references>
      </pivotArea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C281F8-CB96-4A3A-BDA0-DE50116E5A2C}" name="TablaDinámica3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V7:X10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3">
    <i>
      <x v="3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3" hier="-1"/>
  </pageFields>
  <dataFields count="2">
    <dataField name="Suma de Debe" fld="3" baseField="0" baseItem="0"/>
    <dataField name="Suma de Haber" fld="4" baseField="0" baseItem="0"/>
  </dataFields>
  <formats count="3">
    <format dxfId="37">
      <pivotArea outline="0" collapsedLevelsAreSubtotals="1" fieldPosition="0"/>
    </format>
    <format dxfId="38">
      <pivotArea dataOnly="0" labelOnly="1" outline="0" fieldPosition="0">
        <references count="1">
          <reference field="1" count="0"/>
        </references>
      </pivotArea>
    </format>
    <format dxfId="3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3FA391-898E-4C35-B072-67A97F58A0EA}" name="TablaDinámica2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R7:T9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2"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2" hier="-1"/>
  </pageFields>
  <dataFields count="2">
    <dataField name="Suma de Debe" fld="3" baseField="0" baseItem="0"/>
    <dataField name="Suma de Haber" fld="4" baseField="0" baseItem="0"/>
  </dataFields>
  <formats count="3">
    <format dxfId="40">
      <pivotArea outline="0" collapsedLevelsAreSubtotals="1" fieldPosition="0"/>
    </format>
    <format dxfId="41">
      <pivotArea dataOnly="0" labelOnly="1" outline="0" fieldPosition="0">
        <references count="1">
          <reference field="1" count="0"/>
        </references>
      </pivotArea>
    </format>
    <format dxfId="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44349B-72A4-4D1E-8C4F-E5AD42F3138F}" name="TablaDinámica1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7:P12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5">
    <i>
      <x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1" hier="-1"/>
  </pageFields>
  <dataFields count="2">
    <dataField name="Suma de Debe" fld="3" baseField="0" baseItem="0"/>
    <dataField name="Suma de Haber" fld="4" baseField="0" baseItem="0"/>
  </dataFields>
  <formats count="3">
    <format dxfId="45">
      <pivotArea outline="0" collapsedLevelsAreSubtotals="1" fieldPosition="0"/>
    </format>
    <format dxfId="44">
      <pivotArea dataOnly="0" labelOnly="1" outline="0" fieldPosition="0">
        <references count="1">
          <reference field="1" count="0"/>
        </references>
      </pivotArea>
    </format>
    <format dxfId="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54AFD2-85FC-49EA-90F5-FD3FA85CF07D}" name="TablaDinámica13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2:D23" firstHeaderRow="0" firstDataRow="1" firstDataCol="1"/>
  <pivotFields count="6">
    <pivotField showAll="0"/>
    <pivotField showAll="0"/>
    <pivotField axis="axisRow" showAll="0">
      <items count="21">
        <item x="2"/>
        <item x="0"/>
        <item x="8"/>
        <item x="5"/>
        <item x="3"/>
        <item x="16"/>
        <item x="18"/>
        <item x="6"/>
        <item x="12"/>
        <item x="7"/>
        <item x="4"/>
        <item x="14"/>
        <item x="1"/>
        <item x="11"/>
        <item x="13"/>
        <item x="15"/>
        <item x="10"/>
        <item x="9"/>
        <item x="17"/>
        <item x="19"/>
        <item t="default"/>
      </items>
    </pivotField>
    <pivotField showAll="0"/>
    <pivotField dataField="1" showAll="0"/>
    <pivotField dataField="1" showAll="0"/>
  </pivotFields>
  <rowFields count="1"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 Debe" fld="4" baseField="2" baseItem="0"/>
    <dataField name=" Haber" fld="5" baseField="2" baseItem="0"/>
  </dataFields>
  <formats count="2">
    <format dxfId="9">
      <pivotArea outline="0" collapsedLevelsAreSubtotals="1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2E5122-4C58-4BAB-8CAB-2E2F244D5EC8}" name="TablaDinámica11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B7:BD10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3">
    <i>
      <x v="6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7" hier="-1"/>
  </pageFields>
  <dataFields count="2">
    <dataField name="Suma de Debe" fld="3" baseField="0" baseItem="0"/>
    <dataField name="Suma de Haber" fld="4" baseField="0" baseItem="0"/>
  </dataFields>
  <formats count="3">
    <format dxfId="13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55FFA9-8449-400E-9588-320016259956}" name="TablaDinámica10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X7:AZ9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2">
    <i>
      <x v="13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18" hier="-1"/>
  </pageFields>
  <dataFields count="2">
    <dataField name="Suma de Debe" fld="3" baseField="0" baseItem="0"/>
    <dataField name="Suma de Haber" fld="4" baseField="0" baseItem="0"/>
  </dataFields>
  <formats count="3">
    <format dxfId="16">
      <pivotArea outline="0" collapsedLevelsAreSubtotals="1" fieldPosition="0"/>
    </format>
    <format dxfId="17">
      <pivotArea dataOnly="0" labelOnly="1" outline="0" fieldPosition="0">
        <references count="1">
          <reference field="1" count="0"/>
        </references>
      </pivotArea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0D27BA-DC12-4D48-8231-97A1438F4254}" name="TablaDinámica9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T7:AV10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3">
    <i>
      <x v="7"/>
    </i>
    <i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10" hier="-1"/>
  </pageFields>
  <dataFields count="2">
    <dataField name="Suma de Debe" fld="3" baseField="0" baseItem="0"/>
    <dataField name="Suma de Haber" fld="4" baseField="0" baseItem="0"/>
  </dataFields>
  <formats count="3">
    <format dxfId="19">
      <pivotArea outline="0" collapsedLevelsAreSubtotals="1" fieldPosition="0"/>
    </format>
    <format dxfId="20">
      <pivotArea dataOnly="0" labelOnly="1" outline="0" fieldPosition="0">
        <references count="1">
          <reference field="1" count="0"/>
        </references>
      </pivotArea>
    </format>
    <format dxfId="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20C6A1-E9D3-4439-819B-DED72BBD554C}" name="TablaDinámica8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P7:AR10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3">
    <i>
      <x v="3"/>
    </i>
    <i>
      <x v="10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8" hier="-1"/>
  </pageFields>
  <dataFields count="2">
    <dataField name="Suma de Debe" fld="3" baseField="0" baseItem="0"/>
    <dataField name="Suma de Haber" fld="4" baseField="0" baseItem="0"/>
  </dataFields>
  <formats count="3">
    <format dxfId="22">
      <pivotArea outline="0" collapsedLevelsAreSubtotals="1" fieldPosition="0"/>
    </format>
    <format dxfId="23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4EC407-B2DD-4486-BD0A-8AC3E493CB9F}" name="TablaDinámica7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L7:AN9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2">
    <i>
      <x v="8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5" hier="-1"/>
  </pageFields>
  <dataFields count="2">
    <dataField name="Suma de Debe" fld="3" baseField="0" baseItem="0"/>
    <dataField name="Suma de Haber" fld="4" baseField="0" baseItem="0"/>
  </dataFields>
  <formats count="3">
    <format dxfId="25">
      <pivotArea outline="0" collapsedLevelsAreSubtotals="1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A9E4C2-F0CB-4E39-BAC8-F160A3DF3634}" name="TablaDinámica6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H7:AJ10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3"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4" hier="-1"/>
  </pageFields>
  <dataFields count="2">
    <dataField name="Suma de Debe" fld="3" baseField="0" baseItem="0"/>
    <dataField name="Suma de Haber" fld="4" baseField="0" baseItem="0"/>
  </dataFields>
  <formats count="3">
    <format dxfId="28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E963E4-1434-4A12-8362-387DEBBE7145}" name="TablaDinámica5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D7:AF10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3"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6" hier="-1"/>
  </pageFields>
  <dataFields count="2">
    <dataField name="Suma de Debe" fld="3" baseField="0" baseItem="0"/>
    <dataField name="Suma de Haber" fld="4" baseField="0" baseItem="0"/>
  </dataFields>
  <formats count="3">
    <format dxfId="31">
      <pivotArea outline="0" collapsedLevelsAreSubtotals="1" fieldPosition="0"/>
    </format>
    <format dxfId="32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3C0C84-1126-4199-B8F6-0A43FA2910D1}" name="TablaDinámica4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Z7:AB10" firstHeaderRow="0" firstDataRow="1" firstDataCol="1" rowPageCount="1" colPageCount="1"/>
  <pivotFields count="5">
    <pivotField axis="axisRow" showAll="0">
      <items count="15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"/>
        <item x="13"/>
        <item t="default"/>
      </items>
    </pivotField>
    <pivotField axis="axisPage" showAll="0">
      <items count="21">
        <item x="2"/>
        <item x="0"/>
        <item x="8"/>
        <item x="5"/>
        <item x="3"/>
        <item x="16"/>
        <item x="6"/>
        <item x="12"/>
        <item x="7"/>
        <item x="4"/>
        <item x="14"/>
        <item x="1"/>
        <item x="11"/>
        <item x="13"/>
        <item x="15"/>
        <item x="10"/>
        <item x="9"/>
        <item x="19"/>
        <item x="17"/>
        <item x="18"/>
        <item t="default"/>
      </items>
    </pivotField>
    <pivotField showAll="0"/>
    <pivotField dataField="1" showAll="0"/>
    <pivotField dataField="1" showAll="0"/>
  </pivotFields>
  <rowFields count="1">
    <field x="0"/>
  </rowFields>
  <rowItems count="3">
    <i>
      <x v="3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3" hier="-1"/>
  </pageFields>
  <dataFields count="2">
    <dataField name="Suma de Debe" fld="3" baseField="0" baseItem="0"/>
    <dataField name="Suma de Haber" fld="4" baseField="0" baseItem="0"/>
  </dataFields>
  <formats count="3">
    <format dxfId="34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rinterSettings" Target="../printerSettings/printerSettings3.bin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9E88-2E45-48F5-9ABB-6E9686FF7E19}">
  <dimension ref="A1:X36"/>
  <sheetViews>
    <sheetView showGridLines="0" tabSelected="1" workbookViewId="0">
      <selection activeCell="B20" sqref="B20"/>
    </sheetView>
  </sheetViews>
  <sheetFormatPr baseColWidth="10" defaultRowHeight="15" x14ac:dyDescent="0.25"/>
  <cols>
    <col min="2" max="2" width="7.42578125" customWidth="1"/>
    <col min="8" max="8" width="11.42578125" style="44"/>
    <col min="9" max="9" width="2.5703125" customWidth="1"/>
    <col min="10" max="10" width="7" customWidth="1"/>
    <col min="16" max="16" width="11.42578125" style="44"/>
    <col min="17" max="17" width="2.28515625" customWidth="1"/>
    <col min="18" max="18" width="14.7109375" bestFit="1" customWidth="1"/>
    <col min="19" max="19" width="4.140625" customWidth="1"/>
    <col min="23" max="23" width="6.42578125" customWidth="1"/>
    <col min="24" max="24" width="14" customWidth="1"/>
  </cols>
  <sheetData>
    <row r="1" spans="1:24" ht="18.75" x14ac:dyDescent="0.3">
      <c r="A1" s="194" t="s">
        <v>199</v>
      </c>
      <c r="B1" s="195"/>
      <c r="C1" s="195"/>
      <c r="D1" s="195"/>
      <c r="E1" s="195"/>
      <c r="F1" s="195"/>
      <c r="G1" s="195"/>
      <c r="H1" s="45"/>
      <c r="I1" s="195"/>
      <c r="J1" s="195"/>
      <c r="K1" s="195"/>
      <c r="L1" s="195"/>
      <c r="M1" s="195"/>
      <c r="N1" s="195"/>
      <c r="O1" s="195"/>
      <c r="P1" s="45"/>
      <c r="Q1" s="195"/>
      <c r="R1" s="195"/>
      <c r="S1" s="195"/>
      <c r="T1" s="195"/>
      <c r="U1" s="195"/>
      <c r="V1" s="195"/>
      <c r="W1" s="195"/>
      <c r="X1" s="195"/>
    </row>
    <row r="2" spans="1:24" ht="15.75" thickBot="1" x14ac:dyDescent="0.3"/>
    <row r="3" spans="1:24" ht="19.5" thickBot="1" x14ac:dyDescent="0.35">
      <c r="B3" s="171" t="s">
        <v>173</v>
      </c>
      <c r="C3" s="172"/>
      <c r="D3" s="172"/>
      <c r="E3" s="172"/>
      <c r="F3" s="172"/>
      <c r="G3" s="172"/>
      <c r="H3" s="174"/>
      <c r="I3" s="172"/>
      <c r="J3" s="172"/>
      <c r="K3" s="172"/>
      <c r="L3" s="172"/>
      <c r="M3" s="172"/>
      <c r="N3" s="172"/>
      <c r="O3" s="172"/>
      <c r="P3" s="186" t="s">
        <v>198</v>
      </c>
      <c r="Q3" s="173"/>
    </row>
    <row r="4" spans="1:24" ht="15.75" thickBot="1" x14ac:dyDescent="0.3"/>
    <row r="5" spans="1:24" x14ac:dyDescent="0.25">
      <c r="B5" s="146" t="s">
        <v>49</v>
      </c>
      <c r="C5" s="79"/>
      <c r="D5" s="79"/>
      <c r="E5" s="79"/>
      <c r="F5" s="79"/>
      <c r="G5" s="79"/>
      <c r="H5" s="51"/>
      <c r="I5" s="79"/>
      <c r="J5" s="146" t="s">
        <v>50</v>
      </c>
      <c r="K5" s="79"/>
      <c r="L5" s="79"/>
      <c r="M5" s="79"/>
      <c r="N5" s="79"/>
      <c r="O5" s="79"/>
      <c r="P5" s="51"/>
      <c r="Q5" s="155"/>
      <c r="T5" s="187" t="s">
        <v>189</v>
      </c>
      <c r="U5" s="188"/>
      <c r="V5" s="188"/>
      <c r="W5" s="188"/>
      <c r="X5" s="189"/>
    </row>
    <row r="6" spans="1:24" ht="15.75" thickBot="1" x14ac:dyDescent="0.3">
      <c r="B6" s="181" t="s">
        <v>165</v>
      </c>
      <c r="H6" s="54"/>
      <c r="J6" s="181" t="s">
        <v>166</v>
      </c>
      <c r="P6" s="54"/>
      <c r="Q6" s="148"/>
      <c r="T6" s="151" t="s">
        <v>177</v>
      </c>
      <c r="U6" s="152"/>
      <c r="V6" s="152"/>
      <c r="W6" s="152"/>
      <c r="X6" s="154"/>
    </row>
    <row r="7" spans="1:24" ht="15.75" thickBot="1" x14ac:dyDescent="0.3">
      <c r="B7" s="150"/>
      <c r="H7" s="54"/>
      <c r="J7" s="150"/>
      <c r="P7" s="54"/>
      <c r="Q7" s="148"/>
    </row>
    <row r="8" spans="1:24" x14ac:dyDescent="0.25">
      <c r="A8" s="184" t="s">
        <v>49</v>
      </c>
      <c r="B8" s="170" t="s">
        <v>171</v>
      </c>
      <c r="H8" s="54"/>
      <c r="J8" s="170" t="s">
        <v>174</v>
      </c>
      <c r="P8" s="54"/>
      <c r="Q8" s="148"/>
      <c r="R8" s="185" t="s">
        <v>50</v>
      </c>
      <c r="T8" s="187" t="s">
        <v>190</v>
      </c>
      <c r="U8" s="188"/>
      <c r="V8" s="188"/>
      <c r="W8" s="188"/>
      <c r="X8" s="189"/>
    </row>
    <row r="9" spans="1:24" x14ac:dyDescent="0.25">
      <c r="A9" s="184" t="s">
        <v>49</v>
      </c>
      <c r="B9" s="150"/>
      <c r="C9" t="s">
        <v>53</v>
      </c>
      <c r="H9" s="54"/>
      <c r="J9" s="150"/>
      <c r="K9" t="s">
        <v>56</v>
      </c>
      <c r="P9" s="54"/>
      <c r="Q9" s="148"/>
      <c r="R9" s="185" t="s">
        <v>50</v>
      </c>
      <c r="T9" s="150" t="s">
        <v>178</v>
      </c>
      <c r="X9" s="148"/>
    </row>
    <row r="10" spans="1:24" x14ac:dyDescent="0.25">
      <c r="A10" s="184" t="s">
        <v>49</v>
      </c>
      <c r="B10" s="150"/>
      <c r="C10" t="s">
        <v>40</v>
      </c>
      <c r="H10" s="54"/>
      <c r="J10" s="150"/>
      <c r="K10" t="s">
        <v>57</v>
      </c>
      <c r="Q10" s="148"/>
      <c r="R10" s="185" t="s">
        <v>50</v>
      </c>
      <c r="T10" s="150" t="s">
        <v>179</v>
      </c>
      <c r="X10" s="148"/>
    </row>
    <row r="11" spans="1:24" x14ac:dyDescent="0.25">
      <c r="A11" s="184" t="s">
        <v>49</v>
      </c>
      <c r="B11" s="150"/>
      <c r="C11" t="s">
        <v>187</v>
      </c>
      <c r="H11" s="54"/>
      <c r="J11" s="150"/>
      <c r="K11" t="s">
        <v>197</v>
      </c>
      <c r="Q11" s="148"/>
      <c r="R11" s="185" t="s">
        <v>50</v>
      </c>
      <c r="T11" s="150"/>
      <c r="U11" t="s">
        <v>49</v>
      </c>
      <c r="X11" s="148"/>
    </row>
    <row r="12" spans="1:24" x14ac:dyDescent="0.25">
      <c r="A12" s="184" t="s">
        <v>49</v>
      </c>
      <c r="B12" s="150"/>
      <c r="H12" s="54"/>
      <c r="J12" s="150"/>
      <c r="K12" t="s">
        <v>3</v>
      </c>
      <c r="Q12" s="148"/>
      <c r="R12" s="185" t="s">
        <v>50</v>
      </c>
      <c r="T12" s="150"/>
      <c r="U12" t="s">
        <v>50</v>
      </c>
      <c r="X12" s="148"/>
    </row>
    <row r="13" spans="1:24" x14ac:dyDescent="0.25">
      <c r="A13" s="184" t="s">
        <v>49</v>
      </c>
      <c r="B13" s="150"/>
      <c r="H13" s="54"/>
      <c r="J13" s="150"/>
      <c r="K13" t="s">
        <v>188</v>
      </c>
      <c r="P13" s="54"/>
      <c r="Q13" s="148"/>
      <c r="R13" s="185" t="s">
        <v>50</v>
      </c>
      <c r="T13" s="150"/>
      <c r="U13" t="s">
        <v>51</v>
      </c>
      <c r="X13" s="148"/>
    </row>
    <row r="14" spans="1:24" ht="15.75" thickBot="1" x14ac:dyDescent="0.3">
      <c r="A14" s="184" t="s">
        <v>49</v>
      </c>
      <c r="B14" s="150"/>
      <c r="H14" s="54"/>
      <c r="J14" s="150"/>
      <c r="K14" t="s">
        <v>186</v>
      </c>
      <c r="L14" t="s">
        <v>186</v>
      </c>
      <c r="P14" s="54"/>
      <c r="Q14" s="148"/>
      <c r="R14" s="185" t="s">
        <v>50</v>
      </c>
      <c r="T14" s="151"/>
      <c r="U14" s="152" t="s">
        <v>180</v>
      </c>
      <c r="V14" s="152"/>
      <c r="W14" s="152"/>
      <c r="X14" s="154"/>
    </row>
    <row r="15" spans="1:24" ht="15.75" thickBot="1" x14ac:dyDescent="0.3">
      <c r="A15" s="184" t="s">
        <v>49</v>
      </c>
      <c r="B15" s="150"/>
      <c r="H15" s="54"/>
      <c r="J15" s="150"/>
      <c r="K15" s="32" t="s">
        <v>174</v>
      </c>
      <c r="L15" s="32"/>
      <c r="M15" s="32"/>
      <c r="N15" s="32"/>
      <c r="O15" s="32"/>
      <c r="P15" s="180">
        <f>SUM(P9:P14)</f>
        <v>0</v>
      </c>
      <c r="Q15" s="148"/>
      <c r="R15" s="185" t="s">
        <v>50</v>
      </c>
    </row>
    <row r="16" spans="1:24" x14ac:dyDescent="0.25">
      <c r="A16" s="184" t="s">
        <v>49</v>
      </c>
      <c r="B16" s="150"/>
      <c r="H16" s="54"/>
      <c r="J16" s="150"/>
      <c r="P16" s="54"/>
      <c r="Q16" s="148"/>
      <c r="R16" s="185" t="s">
        <v>50</v>
      </c>
      <c r="T16" s="187" t="s">
        <v>191</v>
      </c>
      <c r="U16" s="188"/>
      <c r="V16" s="188"/>
      <c r="W16" s="188"/>
      <c r="X16" s="189"/>
    </row>
    <row r="17" spans="1:24" ht="15.75" thickBot="1" x14ac:dyDescent="0.3">
      <c r="A17" s="184" t="s">
        <v>49</v>
      </c>
      <c r="B17" s="150"/>
      <c r="H17" s="54"/>
      <c r="J17" s="170" t="s">
        <v>185</v>
      </c>
      <c r="Q17" s="148"/>
      <c r="R17" s="185" t="s">
        <v>50</v>
      </c>
      <c r="T17" s="190" t="s">
        <v>49</v>
      </c>
      <c r="U17" s="191" t="s">
        <v>193</v>
      </c>
      <c r="V17" s="191" t="s">
        <v>192</v>
      </c>
      <c r="W17" s="191" t="s">
        <v>194</v>
      </c>
      <c r="X17" s="192" t="s">
        <v>51</v>
      </c>
    </row>
    <row r="18" spans="1:24" x14ac:dyDescent="0.25">
      <c r="A18" s="184" t="s">
        <v>49</v>
      </c>
      <c r="B18" s="150"/>
      <c r="J18" s="150"/>
      <c r="K18" t="s">
        <v>186</v>
      </c>
      <c r="P18" s="54"/>
      <c r="Q18" s="148"/>
      <c r="R18" s="185" t="s">
        <v>50</v>
      </c>
    </row>
    <row r="19" spans="1:24" ht="15.75" thickBot="1" x14ac:dyDescent="0.3">
      <c r="A19" s="184" t="s">
        <v>49</v>
      </c>
      <c r="B19" s="150"/>
      <c r="C19" s="176" t="s">
        <v>171</v>
      </c>
      <c r="D19" s="176"/>
      <c r="E19" s="176"/>
      <c r="F19" s="176"/>
      <c r="G19" s="176"/>
      <c r="H19" s="177">
        <f>SUM(H9:H18)</f>
        <v>0</v>
      </c>
      <c r="J19" s="150"/>
      <c r="K19" s="32" t="s">
        <v>175</v>
      </c>
      <c r="L19" s="32"/>
      <c r="M19" s="32"/>
      <c r="N19" s="32"/>
      <c r="O19" s="32"/>
      <c r="P19" s="180">
        <f>+P18</f>
        <v>0</v>
      </c>
      <c r="Q19" s="148"/>
      <c r="R19" s="185" t="s">
        <v>50</v>
      </c>
    </row>
    <row r="20" spans="1:24" ht="15.75" thickBot="1" x14ac:dyDescent="0.3">
      <c r="A20" s="184" t="s">
        <v>49</v>
      </c>
      <c r="B20" s="150"/>
      <c r="H20" s="54"/>
      <c r="J20" s="150"/>
      <c r="K20" s="176" t="s">
        <v>176</v>
      </c>
      <c r="L20" s="176"/>
      <c r="M20" s="176"/>
      <c r="N20" s="176"/>
      <c r="O20" s="176"/>
      <c r="P20" s="177">
        <f>+P15+P19</f>
        <v>0</v>
      </c>
      <c r="Q20" s="148"/>
      <c r="R20" s="185" t="s">
        <v>50</v>
      </c>
      <c r="T20" s="238" t="s">
        <v>2207</v>
      </c>
      <c r="U20" s="239"/>
      <c r="V20" s="239"/>
      <c r="W20" s="239"/>
      <c r="X20" s="240"/>
    </row>
    <row r="21" spans="1:24" x14ac:dyDescent="0.25">
      <c r="A21" s="184" t="s">
        <v>49</v>
      </c>
      <c r="B21" s="170" t="s">
        <v>172</v>
      </c>
      <c r="H21" s="54"/>
      <c r="J21" s="150"/>
      <c r="P21" s="54"/>
      <c r="Q21" s="148"/>
      <c r="R21" s="183"/>
    </row>
    <row r="22" spans="1:24" x14ac:dyDescent="0.25">
      <c r="A22" s="184" t="s">
        <v>49</v>
      </c>
      <c r="B22" s="150"/>
      <c r="H22" s="54"/>
      <c r="J22" s="170" t="s">
        <v>51</v>
      </c>
      <c r="P22" s="54"/>
      <c r="Q22" s="148"/>
      <c r="R22" s="183"/>
    </row>
    <row r="23" spans="1:24" x14ac:dyDescent="0.25">
      <c r="A23" s="184" t="s">
        <v>49</v>
      </c>
      <c r="B23" s="150"/>
      <c r="C23" t="s">
        <v>195</v>
      </c>
      <c r="H23" s="54"/>
      <c r="J23" s="150" t="s">
        <v>184</v>
      </c>
      <c r="P23" s="54"/>
      <c r="Q23" s="148"/>
      <c r="R23" s="185" t="s">
        <v>51</v>
      </c>
    </row>
    <row r="24" spans="1:24" x14ac:dyDescent="0.25">
      <c r="A24" s="184" t="s">
        <v>49</v>
      </c>
      <c r="B24" s="150"/>
      <c r="C24" t="s">
        <v>196</v>
      </c>
      <c r="H24" s="54"/>
      <c r="J24" s="181" t="s">
        <v>183</v>
      </c>
      <c r="P24" s="132"/>
      <c r="Q24" s="148"/>
      <c r="R24" s="185" t="s">
        <v>51</v>
      </c>
    </row>
    <row r="25" spans="1:24" x14ac:dyDescent="0.25">
      <c r="A25" s="184" t="s">
        <v>49</v>
      </c>
      <c r="B25" s="150"/>
      <c r="J25" s="150" t="s">
        <v>167</v>
      </c>
      <c r="P25" s="54">
        <f>SUM(O26:O31)</f>
        <v>0</v>
      </c>
      <c r="Q25" s="148"/>
      <c r="R25" s="185" t="s">
        <v>51</v>
      </c>
    </row>
    <row r="26" spans="1:24" x14ac:dyDescent="0.25">
      <c r="A26" s="184" t="s">
        <v>49</v>
      </c>
      <c r="B26" s="150"/>
      <c r="J26" s="170"/>
      <c r="K26" t="s">
        <v>181</v>
      </c>
      <c r="L26" t="s">
        <v>71</v>
      </c>
      <c r="O26" s="54"/>
      <c r="P26" s="54"/>
      <c r="Q26" s="148"/>
      <c r="R26" s="185" t="s">
        <v>51</v>
      </c>
    </row>
    <row r="27" spans="1:24" x14ac:dyDescent="0.25">
      <c r="A27" s="184" t="s">
        <v>49</v>
      </c>
      <c r="B27" s="150"/>
      <c r="J27" s="150"/>
      <c r="K27" t="s">
        <v>182</v>
      </c>
      <c r="L27" t="s">
        <v>81</v>
      </c>
      <c r="O27" s="54"/>
      <c r="P27" s="54"/>
      <c r="Q27" s="148"/>
      <c r="R27" s="185" t="s">
        <v>51</v>
      </c>
    </row>
    <row r="28" spans="1:24" x14ac:dyDescent="0.25">
      <c r="A28" s="184" t="s">
        <v>49</v>
      </c>
      <c r="B28" s="150"/>
      <c r="J28" s="150"/>
      <c r="K28" t="s">
        <v>182</v>
      </c>
      <c r="L28" t="s">
        <v>76</v>
      </c>
      <c r="O28" s="54"/>
      <c r="P28" s="54"/>
      <c r="Q28" s="148"/>
      <c r="R28" s="185" t="s">
        <v>51</v>
      </c>
    </row>
    <row r="29" spans="1:24" x14ac:dyDescent="0.25">
      <c r="A29" s="184" t="s">
        <v>49</v>
      </c>
      <c r="B29" s="150"/>
      <c r="H29" s="54"/>
      <c r="J29" s="150"/>
      <c r="K29" t="s">
        <v>182</v>
      </c>
      <c r="L29" t="s">
        <v>168</v>
      </c>
      <c r="O29" s="54"/>
      <c r="P29" s="54"/>
      <c r="Q29" s="148"/>
      <c r="R29" s="185" t="s">
        <v>51</v>
      </c>
    </row>
    <row r="30" spans="1:24" x14ac:dyDescent="0.25">
      <c r="A30" s="184" t="s">
        <v>49</v>
      </c>
      <c r="B30" s="150"/>
      <c r="H30" s="54"/>
      <c r="J30" s="150"/>
      <c r="K30" t="s">
        <v>182</v>
      </c>
      <c r="L30" t="s">
        <v>169</v>
      </c>
      <c r="O30" s="54"/>
      <c r="P30" s="54"/>
      <c r="Q30" s="148"/>
      <c r="R30" s="185" t="s">
        <v>51</v>
      </c>
    </row>
    <row r="31" spans="1:24" x14ac:dyDescent="0.25">
      <c r="A31" s="184" t="s">
        <v>49</v>
      </c>
      <c r="B31" s="150"/>
      <c r="H31" s="54"/>
      <c r="J31" s="150"/>
      <c r="K31" t="s">
        <v>182</v>
      </c>
      <c r="L31" t="s">
        <v>170</v>
      </c>
      <c r="O31" s="54"/>
      <c r="P31" s="54"/>
      <c r="Q31" s="148"/>
      <c r="R31" s="185" t="s">
        <v>51</v>
      </c>
    </row>
    <row r="32" spans="1:24" x14ac:dyDescent="0.25">
      <c r="A32" s="184" t="s">
        <v>49</v>
      </c>
      <c r="B32" s="150"/>
      <c r="H32" s="54"/>
      <c r="J32" s="150"/>
      <c r="P32" s="54"/>
      <c r="Q32" s="148"/>
      <c r="R32" s="185" t="s">
        <v>51</v>
      </c>
    </row>
    <row r="33" spans="1:18" x14ac:dyDescent="0.25">
      <c r="A33" s="184" t="s">
        <v>49</v>
      </c>
      <c r="B33" s="150"/>
      <c r="C33" s="176" t="s">
        <v>172</v>
      </c>
      <c r="D33" s="176"/>
      <c r="E33" s="176"/>
      <c r="F33" s="176"/>
      <c r="G33" s="176"/>
      <c r="H33" s="177">
        <f>SUM(H23:H32)</f>
        <v>0</v>
      </c>
      <c r="J33" s="150"/>
      <c r="K33" s="176"/>
      <c r="L33" s="176"/>
      <c r="M33" s="176"/>
      <c r="N33" s="176"/>
      <c r="O33" s="176"/>
      <c r="P33" s="177">
        <f>+P23+P25</f>
        <v>0</v>
      </c>
      <c r="Q33" s="148"/>
      <c r="R33" s="185" t="s">
        <v>51</v>
      </c>
    </row>
    <row r="34" spans="1:18" x14ac:dyDescent="0.25">
      <c r="A34" s="184" t="s">
        <v>49</v>
      </c>
      <c r="B34" s="150"/>
      <c r="C34" s="178"/>
      <c r="D34" s="178"/>
      <c r="E34" s="178"/>
      <c r="F34" s="178"/>
      <c r="G34" s="178"/>
      <c r="H34" s="179">
        <f>+H19+H33</f>
        <v>0</v>
      </c>
      <c r="J34" s="150"/>
      <c r="K34" s="178"/>
      <c r="L34" s="178"/>
      <c r="M34" s="178"/>
      <c r="N34" s="178"/>
      <c r="O34" s="178"/>
      <c r="P34" s="179">
        <f>+P20+P33</f>
        <v>0</v>
      </c>
      <c r="Q34" s="148"/>
      <c r="R34" s="185" t="s">
        <v>51</v>
      </c>
    </row>
    <row r="35" spans="1:18" ht="15.75" thickBot="1" x14ac:dyDescent="0.3">
      <c r="B35" s="151"/>
      <c r="C35" s="152"/>
      <c r="D35" s="152"/>
      <c r="E35" s="152"/>
      <c r="F35" s="152"/>
      <c r="G35" s="152"/>
      <c r="H35" s="175"/>
      <c r="I35" s="152"/>
      <c r="J35" s="151"/>
      <c r="K35" s="152"/>
      <c r="L35" s="152"/>
      <c r="M35" s="152"/>
      <c r="N35" s="152"/>
      <c r="O35" s="152"/>
      <c r="P35" s="175"/>
      <c r="Q35" s="154"/>
    </row>
    <row r="36" spans="1:18" ht="15.75" thickBot="1" x14ac:dyDescent="0.3">
      <c r="P36" s="182">
        <f>+H34-P34</f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5D369-BD57-486F-A777-E12FEDCADDD4}">
  <dimension ref="A1:T1971"/>
  <sheetViews>
    <sheetView zoomScale="115" zoomScaleNormal="115" workbookViewId="0">
      <pane xSplit="2" ySplit="2" topLeftCell="C933" activePane="bottomRight" state="frozen"/>
      <selection pane="topRight" activeCell="C1" sqref="C1"/>
      <selection pane="bottomLeft" activeCell="A4" sqref="A4"/>
      <selection pane="bottomRight" activeCell="B947" sqref="A947:B947"/>
    </sheetView>
  </sheetViews>
  <sheetFormatPr baseColWidth="10" defaultColWidth="14.42578125" defaultRowHeight="15" customHeight="1" x14ac:dyDescent="0.25"/>
  <cols>
    <col min="1" max="1" width="9" customWidth="1"/>
    <col min="2" max="2" width="85.7109375" customWidth="1"/>
    <col min="3" max="20" width="10.7109375" customWidth="1"/>
  </cols>
  <sheetData>
    <row r="1" spans="1:20" ht="12.75" customHeight="1" x14ac:dyDescent="0.25">
      <c r="A1" s="229"/>
      <c r="B1" s="23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2" t="s">
        <v>0</v>
      </c>
      <c r="B2" s="3" t="s">
        <v>163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206">
        <v>10</v>
      </c>
      <c r="B3" s="207" t="s">
        <v>232</v>
      </c>
    </row>
    <row r="4" spans="1:20" x14ac:dyDescent="0.25">
      <c r="A4" s="6">
        <v>101</v>
      </c>
      <c r="B4" s="1" t="s">
        <v>233</v>
      </c>
    </row>
    <row r="5" spans="1:20" x14ac:dyDescent="0.25">
      <c r="A5" s="6">
        <v>102</v>
      </c>
      <c r="B5" s="1" t="s">
        <v>234</v>
      </c>
    </row>
    <row r="6" spans="1:20" x14ac:dyDescent="0.25">
      <c r="A6" s="6">
        <v>103</v>
      </c>
      <c r="B6" s="1" t="s">
        <v>235</v>
      </c>
    </row>
    <row r="7" spans="1:20" x14ac:dyDescent="0.25">
      <c r="A7" s="6">
        <v>1031</v>
      </c>
      <c r="B7" s="1" t="s">
        <v>236</v>
      </c>
    </row>
    <row r="8" spans="1:20" x14ac:dyDescent="0.25">
      <c r="A8" s="6">
        <v>1032</v>
      </c>
      <c r="B8" s="1" t="s">
        <v>237</v>
      </c>
    </row>
    <row r="9" spans="1:20" x14ac:dyDescent="0.25">
      <c r="A9" s="6">
        <v>104</v>
      </c>
      <c r="B9" s="1" t="s">
        <v>238</v>
      </c>
    </row>
    <row r="10" spans="1:20" x14ac:dyDescent="0.25">
      <c r="A10" s="6">
        <v>1041</v>
      </c>
      <c r="B10" s="1" t="s">
        <v>239</v>
      </c>
    </row>
    <row r="11" spans="1:20" x14ac:dyDescent="0.25">
      <c r="A11" s="6">
        <v>1042</v>
      </c>
      <c r="B11" s="1" t="s">
        <v>240</v>
      </c>
    </row>
    <row r="12" spans="1:20" x14ac:dyDescent="0.25">
      <c r="A12" s="6">
        <v>105</v>
      </c>
      <c r="B12" s="1" t="s">
        <v>241</v>
      </c>
    </row>
    <row r="13" spans="1:20" x14ac:dyDescent="0.25">
      <c r="A13" s="6">
        <v>1051</v>
      </c>
      <c r="B13" s="1" t="s">
        <v>242</v>
      </c>
    </row>
    <row r="14" spans="1:20" x14ac:dyDescent="0.25">
      <c r="A14" s="6">
        <v>106</v>
      </c>
      <c r="B14" s="1" t="s">
        <v>243</v>
      </c>
    </row>
    <row r="15" spans="1:20" x14ac:dyDescent="0.25">
      <c r="A15" s="6">
        <v>1061</v>
      </c>
      <c r="B15" s="1" t="s">
        <v>244</v>
      </c>
    </row>
    <row r="16" spans="1:20" x14ac:dyDescent="0.25">
      <c r="A16" s="6">
        <v>1062</v>
      </c>
      <c r="B16" s="1" t="s">
        <v>245</v>
      </c>
    </row>
    <row r="17" spans="1:2" x14ac:dyDescent="0.25">
      <c r="A17" s="6">
        <v>107</v>
      </c>
      <c r="B17" s="1" t="s">
        <v>246</v>
      </c>
    </row>
    <row r="18" spans="1:2" x14ac:dyDescent="0.25">
      <c r="A18" s="6">
        <v>1071</v>
      </c>
      <c r="B18" s="1" t="s">
        <v>247</v>
      </c>
    </row>
    <row r="19" spans="1:2" x14ac:dyDescent="0.25">
      <c r="A19" s="6">
        <v>1072</v>
      </c>
      <c r="B19" s="1" t="s">
        <v>248</v>
      </c>
    </row>
    <row r="20" spans="1:2" ht="15.75" customHeight="1" x14ac:dyDescent="0.25">
      <c r="A20" s="6">
        <v>1073</v>
      </c>
      <c r="B20" s="1" t="s">
        <v>249</v>
      </c>
    </row>
    <row r="21" spans="1:2" ht="15.75" customHeight="1" x14ac:dyDescent="0.25">
      <c r="A21" s="206">
        <v>11</v>
      </c>
      <c r="B21" s="207" t="s">
        <v>250</v>
      </c>
    </row>
    <row r="22" spans="1:2" ht="15.75" customHeight="1" x14ac:dyDescent="0.25">
      <c r="A22" s="6">
        <v>111</v>
      </c>
      <c r="B22" s="208" t="s">
        <v>251</v>
      </c>
    </row>
    <row r="23" spans="1:2" ht="15.75" customHeight="1" x14ac:dyDescent="0.25">
      <c r="A23" s="6">
        <v>1111</v>
      </c>
      <c r="B23" s="209" t="s">
        <v>252</v>
      </c>
    </row>
    <row r="24" spans="1:2" ht="15.75" customHeight="1" x14ac:dyDescent="0.25">
      <c r="A24" s="6">
        <v>11111</v>
      </c>
      <c r="B24" s="1" t="s">
        <v>253</v>
      </c>
    </row>
    <row r="25" spans="1:2" ht="15.75" customHeight="1" x14ac:dyDescent="0.25">
      <c r="A25" s="6">
        <v>11112</v>
      </c>
      <c r="B25" s="1" t="s">
        <v>254</v>
      </c>
    </row>
    <row r="26" spans="1:2" ht="15.75" customHeight="1" x14ac:dyDescent="0.25">
      <c r="A26" s="6">
        <v>1112</v>
      </c>
      <c r="B26" s="209" t="s">
        <v>255</v>
      </c>
    </row>
    <row r="27" spans="1:2" ht="15.75" customHeight="1" x14ac:dyDescent="0.25">
      <c r="A27" s="6">
        <v>11121</v>
      </c>
      <c r="B27" s="1" t="s">
        <v>256</v>
      </c>
    </row>
    <row r="28" spans="1:2" ht="15.75" customHeight="1" x14ac:dyDescent="0.25">
      <c r="A28" s="6">
        <v>11122</v>
      </c>
      <c r="B28" s="1" t="s">
        <v>257</v>
      </c>
    </row>
    <row r="29" spans="1:2" ht="15.75" customHeight="1" x14ac:dyDescent="0.25">
      <c r="A29" s="6">
        <v>1113</v>
      </c>
      <c r="B29" s="209" t="s">
        <v>258</v>
      </c>
    </row>
    <row r="30" spans="1:2" ht="15.75" customHeight="1" x14ac:dyDescent="0.25">
      <c r="A30" s="6">
        <v>11131</v>
      </c>
      <c r="B30" s="1" t="s">
        <v>259</v>
      </c>
    </row>
    <row r="31" spans="1:2" ht="15.75" customHeight="1" x14ac:dyDescent="0.25">
      <c r="A31" s="6">
        <v>11132</v>
      </c>
      <c r="B31" s="1" t="s">
        <v>260</v>
      </c>
    </row>
    <row r="32" spans="1:2" ht="15.75" customHeight="1" x14ac:dyDescent="0.25">
      <c r="A32" s="6">
        <v>1114</v>
      </c>
      <c r="B32" s="1" t="s">
        <v>261</v>
      </c>
    </row>
    <row r="33" spans="1:2" ht="15.75" customHeight="1" x14ac:dyDescent="0.25">
      <c r="A33" s="6">
        <v>11141</v>
      </c>
      <c r="B33" s="1" t="s">
        <v>262</v>
      </c>
    </row>
    <row r="34" spans="1:2" ht="15.75" customHeight="1" x14ac:dyDescent="0.25">
      <c r="A34" s="6">
        <v>11142</v>
      </c>
      <c r="B34" s="1" t="s">
        <v>263</v>
      </c>
    </row>
    <row r="35" spans="1:2" ht="15.75" customHeight="1" x14ac:dyDescent="0.25">
      <c r="A35" s="6">
        <v>1115</v>
      </c>
      <c r="B35" s="1" t="s">
        <v>264</v>
      </c>
    </row>
    <row r="36" spans="1:2" ht="15.75" customHeight="1" x14ac:dyDescent="0.25">
      <c r="A36" s="6">
        <v>11151</v>
      </c>
      <c r="B36" s="1" t="s">
        <v>265</v>
      </c>
    </row>
    <row r="37" spans="1:2" ht="15.75" customHeight="1" x14ac:dyDescent="0.25">
      <c r="A37" s="6">
        <v>11152</v>
      </c>
      <c r="B37" s="1" t="s">
        <v>266</v>
      </c>
    </row>
    <row r="38" spans="1:2" ht="15.75" customHeight="1" x14ac:dyDescent="0.25">
      <c r="A38" s="6">
        <v>112</v>
      </c>
      <c r="B38" s="208" t="s">
        <v>267</v>
      </c>
    </row>
    <row r="39" spans="1:2" ht="15.75" customHeight="1" x14ac:dyDescent="0.25">
      <c r="A39" s="6">
        <v>1121</v>
      </c>
      <c r="B39" s="1" t="s">
        <v>268</v>
      </c>
    </row>
    <row r="40" spans="1:2" ht="15.75" customHeight="1" x14ac:dyDescent="0.25">
      <c r="A40" s="6">
        <v>11211</v>
      </c>
      <c r="B40" s="1" t="s">
        <v>269</v>
      </c>
    </row>
    <row r="41" spans="1:2" ht="15.75" customHeight="1" x14ac:dyDescent="0.25">
      <c r="A41" s="6">
        <v>11212</v>
      </c>
      <c r="B41" s="1" t="s">
        <v>270</v>
      </c>
    </row>
    <row r="42" spans="1:2" ht="15.75" customHeight="1" x14ac:dyDescent="0.25">
      <c r="A42" s="6">
        <v>113</v>
      </c>
      <c r="B42" s="208" t="s">
        <v>271</v>
      </c>
    </row>
    <row r="43" spans="1:2" ht="15.75" customHeight="1" x14ac:dyDescent="0.25">
      <c r="A43" s="6">
        <v>1131</v>
      </c>
      <c r="B43" s="1" t="s">
        <v>272</v>
      </c>
    </row>
    <row r="44" spans="1:2" ht="15.75" customHeight="1" x14ac:dyDescent="0.25">
      <c r="A44" s="6">
        <v>11311</v>
      </c>
      <c r="B44" s="1" t="s">
        <v>273</v>
      </c>
    </row>
    <row r="45" spans="1:2" ht="15.75" customHeight="1" x14ac:dyDescent="0.25">
      <c r="A45" s="6">
        <v>11312</v>
      </c>
      <c r="B45" s="1" t="s">
        <v>274</v>
      </c>
    </row>
    <row r="46" spans="1:2" ht="15.75" customHeight="1" x14ac:dyDescent="0.25">
      <c r="A46" s="6">
        <v>1132</v>
      </c>
      <c r="B46" s="1" t="s">
        <v>275</v>
      </c>
    </row>
    <row r="47" spans="1:2" ht="15.75" customHeight="1" x14ac:dyDescent="0.25">
      <c r="A47" s="6">
        <v>11321</v>
      </c>
      <c r="B47" s="1" t="s">
        <v>276</v>
      </c>
    </row>
    <row r="48" spans="1:2" ht="15.75" customHeight="1" x14ac:dyDescent="0.25">
      <c r="A48" s="6">
        <v>11322</v>
      </c>
      <c r="B48" s="1" t="s">
        <v>277</v>
      </c>
    </row>
    <row r="49" spans="1:20" ht="15.75" customHeight="1" x14ac:dyDescent="0.25">
      <c r="A49" s="5">
        <v>12</v>
      </c>
      <c r="B49" s="4" t="s">
        <v>278</v>
      </c>
    </row>
    <row r="50" spans="1:20" ht="15.75" customHeight="1" x14ac:dyDescent="0.25">
      <c r="A50" s="6">
        <v>121</v>
      </c>
      <c r="B50" s="1" t="s">
        <v>279</v>
      </c>
    </row>
    <row r="51" spans="1:20" ht="15.75" customHeight="1" x14ac:dyDescent="0.25">
      <c r="A51" s="6">
        <v>1211</v>
      </c>
      <c r="B51" s="1" t="s">
        <v>280</v>
      </c>
    </row>
    <row r="52" spans="1:20" ht="15.75" customHeight="1" x14ac:dyDescent="0.25">
      <c r="A52" s="6">
        <v>1212</v>
      </c>
      <c r="B52" s="1" t="s">
        <v>281</v>
      </c>
    </row>
    <row r="53" spans="1:20" ht="15.75" customHeight="1" x14ac:dyDescent="0.25">
      <c r="A53" s="6">
        <v>1213</v>
      </c>
      <c r="B53" s="1" t="s">
        <v>282</v>
      </c>
    </row>
    <row r="54" spans="1:20" ht="15.75" customHeight="1" x14ac:dyDescent="0.25">
      <c r="A54" s="6">
        <v>1214</v>
      </c>
      <c r="B54" s="1" t="s">
        <v>283</v>
      </c>
    </row>
    <row r="55" spans="1:20" ht="15.75" customHeight="1" x14ac:dyDescent="0.25">
      <c r="A55" s="6">
        <v>122</v>
      </c>
      <c r="B55" s="1" t="s">
        <v>284</v>
      </c>
    </row>
    <row r="56" spans="1:20" ht="15.75" customHeight="1" x14ac:dyDescent="0.25">
      <c r="A56" s="6">
        <v>123</v>
      </c>
      <c r="B56" s="1" t="s">
        <v>285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5.75" customHeight="1" x14ac:dyDescent="0.25">
      <c r="A57" s="6">
        <v>1232</v>
      </c>
      <c r="B57" s="1" t="s">
        <v>286</v>
      </c>
    </row>
    <row r="58" spans="1:20" ht="15.75" customHeight="1" x14ac:dyDescent="0.25">
      <c r="A58" s="6">
        <v>1233</v>
      </c>
      <c r="B58" s="1" t="s">
        <v>287</v>
      </c>
    </row>
    <row r="59" spans="1:20" ht="15.75" customHeight="1" x14ac:dyDescent="0.25">
      <c r="A59" s="6">
        <v>1234</v>
      </c>
      <c r="B59" s="1" t="s">
        <v>288</v>
      </c>
    </row>
    <row r="60" spans="1:20" ht="15.75" customHeight="1" x14ac:dyDescent="0.25">
      <c r="A60" s="5">
        <v>13</v>
      </c>
      <c r="B60" s="4" t="s">
        <v>289</v>
      </c>
    </row>
    <row r="61" spans="1:20" ht="15.75" customHeight="1" x14ac:dyDescent="0.25">
      <c r="A61" s="6">
        <v>131</v>
      </c>
      <c r="B61" s="1" t="s">
        <v>290</v>
      </c>
    </row>
    <row r="62" spans="1:20" ht="15.75" customHeight="1" x14ac:dyDescent="0.25">
      <c r="A62" s="6">
        <v>1311</v>
      </c>
      <c r="B62" s="1" t="s">
        <v>291</v>
      </c>
    </row>
    <row r="63" spans="1:20" ht="15.75" customHeight="1" x14ac:dyDescent="0.25">
      <c r="A63" s="6">
        <v>1312</v>
      </c>
      <c r="B63" s="1" t="s">
        <v>292</v>
      </c>
    </row>
    <row r="64" spans="1:20" ht="15.75" customHeight="1" x14ac:dyDescent="0.25">
      <c r="A64" s="6">
        <v>1313</v>
      </c>
      <c r="B64" s="1" t="s">
        <v>293</v>
      </c>
    </row>
    <row r="65" spans="1:20" ht="15.75" customHeight="1" x14ac:dyDescent="0.25">
      <c r="A65" s="6">
        <v>1314</v>
      </c>
      <c r="B65" s="1" t="s">
        <v>294</v>
      </c>
    </row>
    <row r="66" spans="1:20" ht="15.75" customHeight="1" x14ac:dyDescent="0.25">
      <c r="A66" s="6">
        <v>132</v>
      </c>
      <c r="B66" s="1" t="s">
        <v>295</v>
      </c>
    </row>
    <row r="67" spans="1:20" ht="15.75" customHeight="1" x14ac:dyDescent="0.25">
      <c r="A67" s="6">
        <v>1321</v>
      </c>
      <c r="B67" s="1" t="s">
        <v>296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5.75" customHeight="1" x14ac:dyDescent="0.25">
      <c r="A68" s="6">
        <v>133</v>
      </c>
      <c r="B68" s="1" t="s">
        <v>297</v>
      </c>
    </row>
    <row r="69" spans="1:20" ht="15.75" customHeight="1" x14ac:dyDescent="0.25">
      <c r="A69" s="6">
        <v>1331</v>
      </c>
      <c r="B69" s="1" t="s">
        <v>298</v>
      </c>
    </row>
    <row r="70" spans="1:20" ht="15.75" customHeight="1" x14ac:dyDescent="0.25">
      <c r="A70" s="6">
        <v>1332</v>
      </c>
      <c r="B70" s="1" t="s">
        <v>299</v>
      </c>
    </row>
    <row r="71" spans="1:20" ht="15.75" customHeight="1" x14ac:dyDescent="0.25">
      <c r="A71" s="6">
        <v>1333</v>
      </c>
      <c r="B71" s="1" t="s">
        <v>300</v>
      </c>
    </row>
    <row r="72" spans="1:20" ht="15.75" customHeight="1" x14ac:dyDescent="0.25">
      <c r="A72" s="5">
        <v>14</v>
      </c>
      <c r="B72" s="4" t="s">
        <v>301</v>
      </c>
    </row>
    <row r="73" spans="1:20" ht="15.75" customHeight="1" x14ac:dyDescent="0.25">
      <c r="A73" s="6">
        <v>141</v>
      </c>
      <c r="B73" s="1" t="s">
        <v>302</v>
      </c>
    </row>
    <row r="74" spans="1:20" ht="15.75" customHeight="1" x14ac:dyDescent="0.25">
      <c r="A74" s="6">
        <v>1411</v>
      </c>
      <c r="B74" s="1" t="s">
        <v>303</v>
      </c>
    </row>
    <row r="75" spans="1:20" ht="15.75" customHeight="1" x14ac:dyDescent="0.25">
      <c r="A75" s="6">
        <v>1412</v>
      </c>
      <c r="B75" s="1" t="s">
        <v>304</v>
      </c>
    </row>
    <row r="76" spans="1:20" ht="15.75" customHeight="1" x14ac:dyDescent="0.25">
      <c r="A76" s="6">
        <v>1413</v>
      </c>
      <c r="B76" s="1" t="s">
        <v>305</v>
      </c>
    </row>
    <row r="77" spans="1:20" ht="15.75" customHeight="1" x14ac:dyDescent="0.25">
      <c r="A77" s="6">
        <v>1419</v>
      </c>
      <c r="B77" s="1" t="s">
        <v>306</v>
      </c>
    </row>
    <row r="78" spans="1:20" ht="15.75" customHeight="1" x14ac:dyDescent="0.25">
      <c r="A78" s="6">
        <v>142</v>
      </c>
      <c r="B78" s="1" t="s">
        <v>307</v>
      </c>
    </row>
    <row r="79" spans="1:20" ht="15.75" customHeight="1" x14ac:dyDescent="0.25">
      <c r="A79" s="6">
        <v>1421</v>
      </c>
      <c r="B79" s="1" t="s">
        <v>308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15.75" customHeight="1" x14ac:dyDescent="0.25">
      <c r="A80" s="6">
        <v>1422</v>
      </c>
      <c r="B80" s="1" t="s">
        <v>309</v>
      </c>
    </row>
    <row r="81" spans="1:20" ht="15.75" customHeight="1" x14ac:dyDescent="0.25">
      <c r="A81" s="6">
        <v>143</v>
      </c>
      <c r="B81" s="1" t="s">
        <v>310</v>
      </c>
    </row>
    <row r="82" spans="1:20" ht="15.75" customHeight="1" x14ac:dyDescent="0.25">
      <c r="A82" s="6">
        <v>1431</v>
      </c>
      <c r="B82" s="1" t="s">
        <v>311</v>
      </c>
    </row>
    <row r="83" spans="1:20" ht="15.75" customHeight="1" x14ac:dyDescent="0.25">
      <c r="A83" s="6">
        <v>1432</v>
      </c>
      <c r="B83" s="1" t="s">
        <v>312</v>
      </c>
    </row>
    <row r="84" spans="1:20" ht="15.75" customHeight="1" x14ac:dyDescent="0.25">
      <c r="A84" s="6">
        <v>1433</v>
      </c>
      <c r="B84" s="1" t="s">
        <v>313</v>
      </c>
    </row>
    <row r="85" spans="1:20" ht="15.75" customHeight="1" x14ac:dyDescent="0.25">
      <c r="A85" s="6">
        <v>149</v>
      </c>
      <c r="B85" s="1" t="s">
        <v>314</v>
      </c>
    </row>
    <row r="86" spans="1:20" ht="15.75" customHeight="1" x14ac:dyDescent="0.25">
      <c r="A86" s="5">
        <v>16</v>
      </c>
      <c r="B86" s="4" t="s">
        <v>315</v>
      </c>
    </row>
    <row r="87" spans="1:20" ht="15.75" customHeight="1" x14ac:dyDescent="0.25">
      <c r="A87" s="6">
        <v>161</v>
      </c>
      <c r="B87" s="1" t="s">
        <v>316</v>
      </c>
    </row>
    <row r="88" spans="1:20" ht="15.75" customHeight="1" x14ac:dyDescent="0.25">
      <c r="A88" s="6">
        <v>1611</v>
      </c>
      <c r="B88" s="1" t="s">
        <v>317</v>
      </c>
    </row>
    <row r="89" spans="1:20" ht="15.75" customHeight="1" x14ac:dyDescent="0.25">
      <c r="A89" s="6">
        <v>1612</v>
      </c>
      <c r="B89" s="1" t="s">
        <v>318</v>
      </c>
    </row>
    <row r="90" spans="1:20" ht="15.75" customHeight="1" x14ac:dyDescent="0.25">
      <c r="A90" s="6">
        <v>162</v>
      </c>
      <c r="B90" s="1" t="s">
        <v>319</v>
      </c>
    </row>
    <row r="91" spans="1:20" ht="15.75" customHeight="1" x14ac:dyDescent="0.25">
      <c r="A91" s="6">
        <v>1621</v>
      </c>
      <c r="B91" s="1" t="s">
        <v>320</v>
      </c>
    </row>
    <row r="92" spans="1:20" ht="15.75" customHeight="1" x14ac:dyDescent="0.25">
      <c r="A92" s="6">
        <v>1622</v>
      </c>
      <c r="B92" s="1" t="s">
        <v>321</v>
      </c>
    </row>
    <row r="93" spans="1:20" ht="15.75" customHeight="1" x14ac:dyDescent="0.25">
      <c r="A93" s="6">
        <v>1623</v>
      </c>
      <c r="B93" s="1" t="s">
        <v>322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5.75" customHeight="1" x14ac:dyDescent="0.25">
      <c r="A94" s="6">
        <v>1624</v>
      </c>
      <c r="B94" s="1" t="s">
        <v>323</v>
      </c>
    </row>
    <row r="95" spans="1:20" ht="15.75" customHeight="1" x14ac:dyDescent="0.25">
      <c r="A95" s="6">
        <v>1629</v>
      </c>
      <c r="B95" s="1" t="s">
        <v>324</v>
      </c>
    </row>
    <row r="96" spans="1:20" ht="15.75" customHeight="1" x14ac:dyDescent="0.25">
      <c r="A96" s="6">
        <v>163</v>
      </c>
      <c r="B96" s="1" t="s">
        <v>325</v>
      </c>
    </row>
    <row r="97" spans="1:2" ht="15.75" customHeight="1" x14ac:dyDescent="0.25">
      <c r="A97" s="6">
        <v>1631</v>
      </c>
      <c r="B97" s="1" t="s">
        <v>326</v>
      </c>
    </row>
    <row r="98" spans="1:2" ht="15.75" customHeight="1" x14ac:dyDescent="0.25">
      <c r="A98" s="6">
        <v>1632</v>
      </c>
      <c r="B98" s="1" t="s">
        <v>327</v>
      </c>
    </row>
    <row r="99" spans="1:2" ht="15.75" customHeight="1" x14ac:dyDescent="0.25">
      <c r="A99" s="6">
        <v>1633</v>
      </c>
      <c r="B99" s="1" t="s">
        <v>328</v>
      </c>
    </row>
    <row r="100" spans="1:2" ht="15.75" customHeight="1" x14ac:dyDescent="0.25">
      <c r="A100" s="6">
        <v>164</v>
      </c>
      <c r="B100" s="1" t="s">
        <v>329</v>
      </c>
    </row>
    <row r="101" spans="1:2" ht="15.75" customHeight="1" x14ac:dyDescent="0.25">
      <c r="A101" s="6">
        <v>1641</v>
      </c>
      <c r="B101" s="1" t="s">
        <v>330</v>
      </c>
    </row>
    <row r="102" spans="1:2" ht="15.75" customHeight="1" x14ac:dyDescent="0.25">
      <c r="A102" s="6">
        <v>1642</v>
      </c>
      <c r="B102" s="1" t="s">
        <v>331</v>
      </c>
    </row>
    <row r="103" spans="1:2" ht="15.75" customHeight="1" x14ac:dyDescent="0.25">
      <c r="A103" s="6">
        <v>1643</v>
      </c>
      <c r="B103" s="1" t="s">
        <v>332</v>
      </c>
    </row>
    <row r="104" spans="1:2" ht="15.75" customHeight="1" x14ac:dyDescent="0.25">
      <c r="A104" s="6">
        <v>1649</v>
      </c>
      <c r="B104" s="1" t="s">
        <v>333</v>
      </c>
    </row>
    <row r="105" spans="1:2" ht="15.75" customHeight="1" x14ac:dyDescent="0.25">
      <c r="A105" s="6">
        <v>165</v>
      </c>
      <c r="B105" s="1" t="s">
        <v>334</v>
      </c>
    </row>
    <row r="106" spans="1:2" ht="15.75" customHeight="1" x14ac:dyDescent="0.25">
      <c r="A106" s="6">
        <v>1651</v>
      </c>
      <c r="B106" s="1" t="s">
        <v>335</v>
      </c>
    </row>
    <row r="107" spans="1:2" ht="15.75" customHeight="1" x14ac:dyDescent="0.25">
      <c r="A107" s="6">
        <v>1652</v>
      </c>
      <c r="B107" s="1" t="s">
        <v>336</v>
      </c>
    </row>
    <row r="108" spans="1:2" ht="15.75" customHeight="1" x14ac:dyDescent="0.25">
      <c r="A108" s="6">
        <v>1653</v>
      </c>
      <c r="B108" s="1" t="s">
        <v>337</v>
      </c>
    </row>
    <row r="109" spans="1:2" ht="15.75" customHeight="1" x14ac:dyDescent="0.25">
      <c r="A109" s="6">
        <v>1654</v>
      </c>
      <c r="B109" s="1" t="s">
        <v>338</v>
      </c>
    </row>
    <row r="110" spans="1:2" ht="15.75" customHeight="1" x14ac:dyDescent="0.25">
      <c r="A110" s="6">
        <v>1655</v>
      </c>
      <c r="B110" s="1" t="s">
        <v>339</v>
      </c>
    </row>
    <row r="111" spans="1:2" ht="15.75" customHeight="1" x14ac:dyDescent="0.25">
      <c r="A111" s="6">
        <v>1659</v>
      </c>
      <c r="B111" s="1" t="s">
        <v>340</v>
      </c>
    </row>
    <row r="112" spans="1:2" ht="15.75" customHeight="1" x14ac:dyDescent="0.25">
      <c r="A112" s="6">
        <v>166</v>
      </c>
      <c r="B112" s="1" t="s">
        <v>341</v>
      </c>
    </row>
    <row r="113" spans="1:2" ht="15.75" customHeight="1" x14ac:dyDescent="0.25">
      <c r="A113" s="6">
        <v>1661</v>
      </c>
      <c r="B113" s="1" t="s">
        <v>342</v>
      </c>
    </row>
    <row r="114" spans="1:2" ht="15.75" customHeight="1" x14ac:dyDescent="0.25">
      <c r="A114" s="6">
        <v>16611</v>
      </c>
      <c r="B114" s="1" t="s">
        <v>343</v>
      </c>
    </row>
    <row r="115" spans="1:2" ht="15.75" customHeight="1" x14ac:dyDescent="0.25">
      <c r="A115" s="6">
        <v>16612</v>
      </c>
      <c r="B115" s="1" t="s">
        <v>344</v>
      </c>
    </row>
    <row r="116" spans="1:2" ht="15.75" customHeight="1" x14ac:dyDescent="0.25">
      <c r="A116" s="6">
        <v>1662</v>
      </c>
      <c r="B116" s="1" t="s">
        <v>345</v>
      </c>
    </row>
    <row r="117" spans="1:2" ht="15.75" customHeight="1" x14ac:dyDescent="0.25">
      <c r="A117" s="6">
        <v>16621</v>
      </c>
      <c r="B117" s="1" t="s">
        <v>346</v>
      </c>
    </row>
    <row r="118" spans="1:2" ht="15.75" customHeight="1" x14ac:dyDescent="0.25">
      <c r="A118" s="6">
        <v>16622</v>
      </c>
      <c r="B118" s="1" t="s">
        <v>347</v>
      </c>
    </row>
    <row r="119" spans="1:2" ht="15.75" customHeight="1" x14ac:dyDescent="0.25">
      <c r="A119" s="6">
        <v>167</v>
      </c>
      <c r="B119" s="1" t="s">
        <v>348</v>
      </c>
    </row>
    <row r="120" spans="1:2" ht="15.75" customHeight="1" x14ac:dyDescent="0.25">
      <c r="A120" s="7">
        <v>1671</v>
      </c>
      <c r="B120" s="8" t="s">
        <v>349</v>
      </c>
    </row>
    <row r="121" spans="1:2" ht="15.75" customHeight="1" x14ac:dyDescent="0.25">
      <c r="A121" s="6">
        <v>1672</v>
      </c>
      <c r="B121" s="1" t="s">
        <v>350</v>
      </c>
    </row>
    <row r="122" spans="1:2" ht="15.75" customHeight="1" x14ac:dyDescent="0.25">
      <c r="A122" s="6">
        <v>1673</v>
      </c>
      <c r="B122" s="1" t="s">
        <v>351</v>
      </c>
    </row>
    <row r="123" spans="1:2" ht="15.75" customHeight="1" x14ac:dyDescent="0.25">
      <c r="A123" s="6">
        <v>1674</v>
      </c>
      <c r="B123" s="1" t="s">
        <v>352</v>
      </c>
    </row>
    <row r="124" spans="1:2" ht="15.75" customHeight="1" x14ac:dyDescent="0.25">
      <c r="A124" s="6">
        <v>1675</v>
      </c>
      <c r="B124" s="1" t="s">
        <v>353</v>
      </c>
    </row>
    <row r="125" spans="1:2" ht="15.75" customHeight="1" x14ac:dyDescent="0.25">
      <c r="A125" s="6">
        <v>169</v>
      </c>
      <c r="B125" s="1" t="s">
        <v>354</v>
      </c>
    </row>
    <row r="126" spans="1:2" ht="15.75" customHeight="1" x14ac:dyDescent="0.25">
      <c r="A126" s="6">
        <v>1691</v>
      </c>
      <c r="B126" s="1" t="s">
        <v>355</v>
      </c>
    </row>
    <row r="127" spans="1:2" ht="15.75" customHeight="1" x14ac:dyDescent="0.25">
      <c r="A127" s="6">
        <v>1699</v>
      </c>
      <c r="B127" s="1" t="s">
        <v>356</v>
      </c>
    </row>
    <row r="128" spans="1:2" ht="15.75" customHeight="1" x14ac:dyDescent="0.25">
      <c r="A128" s="5">
        <v>17</v>
      </c>
      <c r="B128" s="4" t="s">
        <v>357</v>
      </c>
    </row>
    <row r="129" spans="1:20" ht="15.75" customHeight="1" x14ac:dyDescent="0.25">
      <c r="A129" s="6">
        <v>171</v>
      </c>
      <c r="B129" s="1" t="s">
        <v>358</v>
      </c>
    </row>
    <row r="130" spans="1:20" ht="15.75" customHeight="1" x14ac:dyDescent="0.25">
      <c r="A130" s="6">
        <v>1711</v>
      </c>
      <c r="B130" s="1" t="s">
        <v>359</v>
      </c>
    </row>
    <row r="131" spans="1:20" ht="15.75" customHeight="1" x14ac:dyDescent="0.25">
      <c r="A131" s="6">
        <v>1712</v>
      </c>
      <c r="B131" s="1" t="s">
        <v>360</v>
      </c>
    </row>
    <row r="132" spans="1:20" ht="15.75" customHeight="1" x14ac:dyDescent="0.25">
      <c r="A132" s="6">
        <v>173</v>
      </c>
      <c r="B132" s="1" t="s">
        <v>361</v>
      </c>
    </row>
    <row r="133" spans="1:20" ht="15.75" customHeight="1" x14ac:dyDescent="0.25">
      <c r="A133" s="6">
        <v>1731</v>
      </c>
      <c r="B133" s="1" t="s">
        <v>362</v>
      </c>
    </row>
    <row r="134" spans="1:20" ht="15.75" customHeight="1" x14ac:dyDescent="0.25">
      <c r="A134" s="6">
        <v>1732</v>
      </c>
      <c r="B134" s="1" t="s">
        <v>363</v>
      </c>
    </row>
    <row r="135" spans="1:20" ht="15.75" customHeight="1" x14ac:dyDescent="0.25">
      <c r="A135" s="6">
        <v>1733</v>
      </c>
      <c r="B135" s="1" t="s">
        <v>364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5.75" customHeight="1" x14ac:dyDescent="0.25">
      <c r="A136" s="6">
        <v>174</v>
      </c>
      <c r="B136" s="1" t="s">
        <v>365</v>
      </c>
    </row>
    <row r="137" spans="1:20" ht="15.75" customHeight="1" x14ac:dyDescent="0.25">
      <c r="A137" s="6">
        <v>1741</v>
      </c>
      <c r="B137" s="1" t="s">
        <v>366</v>
      </c>
    </row>
    <row r="138" spans="1:20" ht="15.75" customHeight="1" x14ac:dyDescent="0.25">
      <c r="A138" s="6">
        <v>1742</v>
      </c>
      <c r="B138" s="1" t="s">
        <v>367</v>
      </c>
    </row>
    <row r="139" spans="1:20" ht="15.75" customHeight="1" x14ac:dyDescent="0.25">
      <c r="A139" s="6">
        <v>1743</v>
      </c>
      <c r="B139" s="1" t="s">
        <v>368</v>
      </c>
    </row>
    <row r="140" spans="1:20" ht="15.75" customHeight="1" x14ac:dyDescent="0.25">
      <c r="A140" s="6">
        <v>1749</v>
      </c>
      <c r="B140" s="1" t="s">
        <v>369</v>
      </c>
    </row>
    <row r="141" spans="1:20" ht="15.75" customHeight="1" x14ac:dyDescent="0.25">
      <c r="A141" s="6">
        <v>175</v>
      </c>
      <c r="B141" s="1" t="s">
        <v>370</v>
      </c>
    </row>
    <row r="142" spans="1:20" ht="15.75" customHeight="1" x14ac:dyDescent="0.25">
      <c r="A142" s="6">
        <v>1751</v>
      </c>
      <c r="B142" s="1" t="s">
        <v>371</v>
      </c>
    </row>
    <row r="143" spans="1:20" ht="15.75" customHeight="1" x14ac:dyDescent="0.25">
      <c r="A143" s="6">
        <v>1752</v>
      </c>
      <c r="B143" s="1" t="s">
        <v>372</v>
      </c>
    </row>
    <row r="144" spans="1:20" ht="15.75" customHeight="1" x14ac:dyDescent="0.25">
      <c r="A144" s="6">
        <v>1753</v>
      </c>
      <c r="B144" s="1" t="s">
        <v>373</v>
      </c>
    </row>
    <row r="145" spans="1:2" ht="15.75" customHeight="1" x14ac:dyDescent="0.25">
      <c r="A145" s="6">
        <v>1754</v>
      </c>
      <c r="B145" s="1" t="s">
        <v>374</v>
      </c>
    </row>
    <row r="146" spans="1:2" ht="15.75" customHeight="1" x14ac:dyDescent="0.25">
      <c r="A146" s="6">
        <v>1755</v>
      </c>
      <c r="B146" s="1" t="s">
        <v>375</v>
      </c>
    </row>
    <row r="147" spans="1:2" ht="15.75" customHeight="1" x14ac:dyDescent="0.25">
      <c r="A147" s="6">
        <v>1759</v>
      </c>
      <c r="B147" s="1" t="s">
        <v>376</v>
      </c>
    </row>
    <row r="148" spans="1:2" ht="15.75" customHeight="1" x14ac:dyDescent="0.25">
      <c r="A148" s="6">
        <v>176</v>
      </c>
      <c r="B148" s="1" t="s">
        <v>377</v>
      </c>
    </row>
    <row r="149" spans="1:2" ht="15.75" customHeight="1" x14ac:dyDescent="0.25">
      <c r="A149" s="6">
        <v>1761</v>
      </c>
      <c r="B149" s="1" t="s">
        <v>378</v>
      </c>
    </row>
    <row r="150" spans="1:2" ht="15.75" customHeight="1" x14ac:dyDescent="0.25">
      <c r="A150" s="6">
        <v>17611</v>
      </c>
      <c r="B150" s="1" t="s">
        <v>379</v>
      </c>
    </row>
    <row r="151" spans="1:2" ht="15.75" customHeight="1" x14ac:dyDescent="0.25">
      <c r="A151" s="6">
        <v>17612</v>
      </c>
      <c r="B151" s="1" t="s">
        <v>380</v>
      </c>
    </row>
    <row r="152" spans="1:2" ht="15.75" customHeight="1" x14ac:dyDescent="0.25">
      <c r="A152" s="6">
        <v>1762</v>
      </c>
      <c r="B152" s="1" t="s">
        <v>381</v>
      </c>
    </row>
    <row r="153" spans="1:2" ht="15.75" customHeight="1" x14ac:dyDescent="0.25">
      <c r="A153" s="6">
        <v>17621</v>
      </c>
      <c r="B153" s="1" t="s">
        <v>382</v>
      </c>
    </row>
    <row r="154" spans="1:2" ht="15.75" customHeight="1" x14ac:dyDescent="0.25">
      <c r="A154" s="6">
        <v>17622</v>
      </c>
      <c r="B154" s="1" t="s">
        <v>383</v>
      </c>
    </row>
    <row r="155" spans="1:2" ht="15.75" customHeight="1" x14ac:dyDescent="0.25">
      <c r="A155" s="6">
        <v>179</v>
      </c>
      <c r="B155" s="1" t="s">
        <v>384</v>
      </c>
    </row>
    <row r="156" spans="1:2" ht="15.75" customHeight="1" x14ac:dyDescent="0.25">
      <c r="A156" s="5">
        <v>18</v>
      </c>
      <c r="B156" s="4" t="s">
        <v>385</v>
      </c>
    </row>
    <row r="157" spans="1:2" ht="15.75" customHeight="1" x14ac:dyDescent="0.25">
      <c r="A157" s="6">
        <v>181</v>
      </c>
      <c r="B157" s="1" t="s">
        <v>386</v>
      </c>
    </row>
    <row r="158" spans="1:2" ht="15.75" customHeight="1" x14ac:dyDescent="0.25">
      <c r="A158" s="6">
        <v>182</v>
      </c>
      <c r="B158" s="1" t="s">
        <v>387</v>
      </c>
    </row>
    <row r="159" spans="1:2" ht="15.75" customHeight="1" x14ac:dyDescent="0.25">
      <c r="A159" s="6">
        <v>183</v>
      </c>
      <c r="B159" s="1" t="s">
        <v>388</v>
      </c>
    </row>
    <row r="160" spans="1:2" ht="15.75" customHeight="1" x14ac:dyDescent="0.25">
      <c r="A160" s="6">
        <v>184</v>
      </c>
      <c r="B160" s="1" t="s">
        <v>389</v>
      </c>
    </row>
    <row r="161" spans="1:20" ht="15.75" customHeight="1" x14ac:dyDescent="0.25">
      <c r="A161" s="6">
        <v>185</v>
      </c>
      <c r="B161" s="1" t="s">
        <v>390</v>
      </c>
    </row>
    <row r="162" spans="1:20" ht="15.75" customHeight="1" x14ac:dyDescent="0.25">
      <c r="A162" s="6">
        <v>189</v>
      </c>
      <c r="B162" s="1" t="s">
        <v>391</v>
      </c>
    </row>
    <row r="163" spans="1:20" ht="15.75" customHeight="1" x14ac:dyDescent="0.25">
      <c r="A163" s="5">
        <v>19</v>
      </c>
      <c r="B163" s="4" t="s">
        <v>392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5.75" customHeight="1" x14ac:dyDescent="0.25">
      <c r="A164" s="6">
        <v>191</v>
      </c>
      <c r="B164" s="1" t="s">
        <v>393</v>
      </c>
    </row>
    <row r="165" spans="1:20" ht="15.75" customHeight="1" x14ac:dyDescent="0.25">
      <c r="A165" s="6">
        <v>1911</v>
      </c>
      <c r="B165" s="1" t="s">
        <v>394</v>
      </c>
    </row>
    <row r="166" spans="1:20" ht="15.75" customHeight="1" x14ac:dyDescent="0.25">
      <c r="A166" s="6">
        <v>1913</v>
      </c>
      <c r="B166" s="1" t="s">
        <v>395</v>
      </c>
    </row>
    <row r="167" spans="1:20" ht="15.75" customHeight="1" x14ac:dyDescent="0.25">
      <c r="A167" s="6">
        <v>192</v>
      </c>
      <c r="B167" s="1" t="s">
        <v>396</v>
      </c>
    </row>
    <row r="168" spans="1:20" ht="15.75" customHeight="1" x14ac:dyDescent="0.25">
      <c r="A168" s="6">
        <v>1921</v>
      </c>
      <c r="B168" s="1" t="s">
        <v>397</v>
      </c>
    </row>
    <row r="169" spans="1:20" ht="15.75" customHeight="1" x14ac:dyDescent="0.25">
      <c r="A169" s="6">
        <v>1923</v>
      </c>
      <c r="B169" s="1" t="s">
        <v>398</v>
      </c>
    </row>
    <row r="170" spans="1:20" ht="15.75" customHeight="1" x14ac:dyDescent="0.25">
      <c r="A170" s="6">
        <v>193</v>
      </c>
      <c r="B170" s="1" t="s">
        <v>399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5.75" customHeight="1" x14ac:dyDescent="0.25">
      <c r="A171" s="6">
        <v>1931</v>
      </c>
      <c r="B171" s="1" t="s">
        <v>400</v>
      </c>
    </row>
    <row r="172" spans="1:20" ht="15.75" customHeight="1" x14ac:dyDescent="0.25">
      <c r="A172" s="6">
        <v>1932</v>
      </c>
      <c r="B172" s="1" t="s">
        <v>401</v>
      </c>
    </row>
    <row r="173" spans="1:20" ht="15.75" customHeight="1" x14ac:dyDescent="0.25">
      <c r="A173" s="6">
        <v>1933</v>
      </c>
      <c r="B173" s="1" t="s">
        <v>402</v>
      </c>
    </row>
    <row r="174" spans="1:20" ht="15.75" customHeight="1" x14ac:dyDescent="0.25">
      <c r="A174" s="6">
        <v>1939</v>
      </c>
      <c r="B174" s="1" t="s">
        <v>403</v>
      </c>
    </row>
    <row r="175" spans="1:20" ht="15.75" customHeight="1" x14ac:dyDescent="0.25">
      <c r="A175" s="6">
        <v>194</v>
      </c>
      <c r="B175" s="1" t="s">
        <v>404</v>
      </c>
    </row>
    <row r="176" spans="1:20" ht="15.75" customHeight="1" x14ac:dyDescent="0.25">
      <c r="A176" s="6">
        <v>1941</v>
      </c>
      <c r="B176" s="1" t="s">
        <v>405</v>
      </c>
    </row>
    <row r="177" spans="1:2" ht="15.75" customHeight="1" x14ac:dyDescent="0.25">
      <c r="A177" s="6">
        <v>1942</v>
      </c>
      <c r="B177" s="1" t="s">
        <v>406</v>
      </c>
    </row>
    <row r="178" spans="1:2" ht="15.75" customHeight="1" x14ac:dyDescent="0.25">
      <c r="A178" s="6">
        <v>1943</v>
      </c>
      <c r="B178" s="1" t="s">
        <v>407</v>
      </c>
    </row>
    <row r="179" spans="1:2" ht="15.75" customHeight="1" x14ac:dyDescent="0.25">
      <c r="A179" s="6">
        <v>1944</v>
      </c>
      <c r="B179" s="1" t="s">
        <v>408</v>
      </c>
    </row>
    <row r="180" spans="1:2" ht="15.75" customHeight="1" x14ac:dyDescent="0.25">
      <c r="A180" s="6">
        <v>1945</v>
      </c>
      <c r="B180" s="1" t="s">
        <v>409</v>
      </c>
    </row>
    <row r="181" spans="1:2" ht="15.75" customHeight="1" x14ac:dyDescent="0.25">
      <c r="A181" s="6">
        <v>1946</v>
      </c>
      <c r="B181" s="1" t="s">
        <v>410</v>
      </c>
    </row>
    <row r="182" spans="1:2" ht="15.75" customHeight="1" x14ac:dyDescent="0.25">
      <c r="A182" s="6">
        <v>1949</v>
      </c>
      <c r="B182" s="1" t="s">
        <v>411</v>
      </c>
    </row>
    <row r="183" spans="1:2" ht="15.75" customHeight="1" x14ac:dyDescent="0.25">
      <c r="A183" s="6">
        <v>195</v>
      </c>
      <c r="B183" s="1" t="s">
        <v>412</v>
      </c>
    </row>
    <row r="184" spans="1:2" ht="15.75" customHeight="1" x14ac:dyDescent="0.25">
      <c r="A184" s="6">
        <v>1951</v>
      </c>
      <c r="B184" s="1" t="s">
        <v>413</v>
      </c>
    </row>
    <row r="185" spans="1:2" ht="15.75" customHeight="1" x14ac:dyDescent="0.25">
      <c r="A185" s="6">
        <v>1953</v>
      </c>
      <c r="B185" s="1" t="s">
        <v>414</v>
      </c>
    </row>
    <row r="186" spans="1:2" ht="15.75" customHeight="1" x14ac:dyDescent="0.25">
      <c r="A186" s="6">
        <v>1954</v>
      </c>
      <c r="B186" s="1" t="s">
        <v>415</v>
      </c>
    </row>
    <row r="187" spans="1:2" ht="15.75" customHeight="1" x14ac:dyDescent="0.25">
      <c r="A187" s="6">
        <v>1955</v>
      </c>
      <c r="B187" s="1" t="s">
        <v>416</v>
      </c>
    </row>
    <row r="188" spans="1:2" ht="15.75" customHeight="1" x14ac:dyDescent="0.25">
      <c r="A188" s="6">
        <v>1956</v>
      </c>
      <c r="B188" s="1" t="s">
        <v>417</v>
      </c>
    </row>
    <row r="189" spans="1:2" ht="15.75" customHeight="1" x14ac:dyDescent="0.25">
      <c r="A189" s="6">
        <v>1959</v>
      </c>
      <c r="B189" s="1" t="s">
        <v>418</v>
      </c>
    </row>
    <row r="190" spans="1:2" ht="15.75" customHeight="1" x14ac:dyDescent="0.25">
      <c r="A190" s="5">
        <v>20</v>
      </c>
      <c r="B190" s="4" t="s">
        <v>419</v>
      </c>
    </row>
    <row r="191" spans="1:2" ht="15.75" customHeight="1" x14ac:dyDescent="0.25">
      <c r="A191" s="6">
        <v>201</v>
      </c>
      <c r="B191" s="1" t="s">
        <v>420</v>
      </c>
    </row>
    <row r="192" spans="1:2" ht="15.75" customHeight="1" x14ac:dyDescent="0.25">
      <c r="A192" s="6">
        <v>2011</v>
      </c>
      <c r="B192" s="1" t="s">
        <v>421</v>
      </c>
    </row>
    <row r="193" spans="1:20" ht="15.75" customHeight="1" x14ac:dyDescent="0.25">
      <c r="A193" s="6">
        <v>20111</v>
      </c>
      <c r="B193" s="1" t="s">
        <v>422</v>
      </c>
    </row>
    <row r="194" spans="1:20" ht="15.75" customHeight="1" x14ac:dyDescent="0.25">
      <c r="A194" s="6">
        <v>20114</v>
      </c>
      <c r="B194" s="1" t="s">
        <v>423</v>
      </c>
    </row>
    <row r="195" spans="1:20" ht="15.75" customHeight="1" x14ac:dyDescent="0.25">
      <c r="A195" s="5">
        <v>21</v>
      </c>
      <c r="B195" s="4" t="s">
        <v>424</v>
      </c>
    </row>
    <row r="196" spans="1:20" ht="15.75" customHeight="1" x14ac:dyDescent="0.25">
      <c r="A196" s="6">
        <v>211</v>
      </c>
      <c r="B196" s="1" t="s">
        <v>425</v>
      </c>
    </row>
    <row r="197" spans="1:20" ht="15.75" customHeight="1" x14ac:dyDescent="0.25">
      <c r="A197" s="6">
        <v>2111</v>
      </c>
      <c r="B197" s="1" t="s">
        <v>426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5.75" customHeight="1" x14ac:dyDescent="0.25">
      <c r="A198" s="6">
        <v>21111</v>
      </c>
      <c r="B198" s="1" t="s">
        <v>427</v>
      </c>
    </row>
    <row r="199" spans="1:20" ht="15.75" customHeight="1" x14ac:dyDescent="0.25">
      <c r="A199" s="6">
        <v>21113</v>
      </c>
      <c r="B199" s="1" t="s">
        <v>428</v>
      </c>
    </row>
    <row r="200" spans="1:20" ht="15.75" customHeight="1" x14ac:dyDescent="0.25">
      <c r="A200" s="6">
        <v>21114</v>
      </c>
      <c r="B200" s="1" t="s">
        <v>429</v>
      </c>
    </row>
    <row r="201" spans="1:20" ht="15.75" customHeight="1" x14ac:dyDescent="0.25">
      <c r="A201" s="6">
        <v>215</v>
      </c>
      <c r="B201" s="1" t="s">
        <v>430</v>
      </c>
    </row>
    <row r="202" spans="1:20" ht="15.75" customHeight="1" x14ac:dyDescent="0.25">
      <c r="A202" s="6">
        <v>2151</v>
      </c>
      <c r="B202" s="1" t="s">
        <v>431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5.75" customHeight="1" x14ac:dyDescent="0.25">
      <c r="A203" s="6">
        <v>21511</v>
      </c>
      <c r="B203" s="1" t="s">
        <v>432</v>
      </c>
    </row>
    <row r="204" spans="1:20" ht="15.75" customHeight="1" x14ac:dyDescent="0.25">
      <c r="A204" s="5">
        <v>22</v>
      </c>
      <c r="B204" s="4" t="s">
        <v>433</v>
      </c>
    </row>
    <row r="205" spans="1:20" ht="15.75" customHeight="1" x14ac:dyDescent="0.25">
      <c r="A205" s="6">
        <v>221</v>
      </c>
      <c r="B205" s="1" t="s">
        <v>434</v>
      </c>
    </row>
    <row r="206" spans="1:20" ht="15.75" customHeight="1" x14ac:dyDescent="0.25">
      <c r="A206" s="6">
        <v>222</v>
      </c>
      <c r="B206" s="1" t="s">
        <v>435</v>
      </c>
    </row>
    <row r="207" spans="1:20" ht="15.75" customHeight="1" x14ac:dyDescent="0.25">
      <c r="A207" s="5">
        <v>23</v>
      </c>
      <c r="B207" s="4" t="s">
        <v>436</v>
      </c>
    </row>
    <row r="208" spans="1:20" ht="15.75" customHeight="1" x14ac:dyDescent="0.25">
      <c r="A208" s="6">
        <v>231</v>
      </c>
      <c r="B208" s="1" t="s">
        <v>437</v>
      </c>
    </row>
    <row r="209" spans="1:20" ht="15.75" customHeight="1" x14ac:dyDescent="0.25">
      <c r="A209" s="6">
        <v>2311</v>
      </c>
      <c r="B209" s="1" t="s">
        <v>438</v>
      </c>
    </row>
    <row r="210" spans="1:20" ht="15.75" customHeight="1" x14ac:dyDescent="0.25">
      <c r="A210" s="6">
        <v>23111</v>
      </c>
      <c r="B210" s="1" t="s">
        <v>439</v>
      </c>
    </row>
    <row r="211" spans="1:20" ht="15.75" customHeight="1" x14ac:dyDescent="0.25">
      <c r="A211" s="6">
        <v>23113</v>
      </c>
      <c r="B211" s="1" t="s">
        <v>440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5.75" customHeight="1" x14ac:dyDescent="0.25">
      <c r="A212" s="6">
        <v>235</v>
      </c>
      <c r="B212" s="1" t="s">
        <v>441</v>
      </c>
    </row>
    <row r="213" spans="1:20" ht="15.75" customHeight="1" x14ac:dyDescent="0.25">
      <c r="A213" s="6">
        <v>2351</v>
      </c>
      <c r="B213" s="1" t="s">
        <v>442</v>
      </c>
    </row>
    <row r="214" spans="1:20" ht="15.75" customHeight="1" x14ac:dyDescent="0.25">
      <c r="A214" s="6">
        <v>23511</v>
      </c>
      <c r="B214" s="1" t="s">
        <v>443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5.75" customHeight="1" x14ac:dyDescent="0.25">
      <c r="A215" s="5">
        <v>24</v>
      </c>
      <c r="B215" s="4" t="s">
        <v>444</v>
      </c>
    </row>
    <row r="216" spans="1:20" ht="15.75" customHeight="1" x14ac:dyDescent="0.25">
      <c r="A216" s="6">
        <v>241</v>
      </c>
      <c r="B216" s="1" t="s">
        <v>445</v>
      </c>
    </row>
    <row r="217" spans="1:20" ht="15.75" customHeight="1" x14ac:dyDescent="0.25">
      <c r="A217" s="6">
        <v>2411</v>
      </c>
      <c r="B217" s="1" t="s">
        <v>446</v>
      </c>
    </row>
    <row r="218" spans="1:20" ht="15.75" customHeight="1" x14ac:dyDescent="0.25">
      <c r="A218" s="6">
        <v>24111</v>
      </c>
      <c r="B218" s="1" t="s">
        <v>447</v>
      </c>
    </row>
    <row r="219" spans="1:20" ht="15.75" customHeight="1" x14ac:dyDescent="0.25">
      <c r="A219" s="6">
        <v>24114</v>
      </c>
      <c r="B219" s="1" t="s">
        <v>448</v>
      </c>
    </row>
    <row r="220" spans="1:20" ht="15.75" customHeight="1" x14ac:dyDescent="0.25">
      <c r="A220" s="5">
        <v>25</v>
      </c>
      <c r="B220" s="4" t="s">
        <v>449</v>
      </c>
    </row>
    <row r="221" spans="1:20" ht="15.75" customHeight="1" x14ac:dyDescent="0.25">
      <c r="A221" s="6">
        <v>251</v>
      </c>
      <c r="B221" s="1" t="s">
        <v>450</v>
      </c>
    </row>
    <row r="222" spans="1:20" ht="15.75" customHeight="1" x14ac:dyDescent="0.25">
      <c r="A222" s="6">
        <v>252</v>
      </c>
      <c r="B222" s="1" t="s">
        <v>451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5.75" customHeight="1" x14ac:dyDescent="0.25">
      <c r="A223" s="6">
        <v>2521</v>
      </c>
      <c r="B223" s="1" t="s">
        <v>452</v>
      </c>
    </row>
    <row r="224" spans="1:20" ht="15.75" customHeight="1" x14ac:dyDescent="0.25">
      <c r="A224" s="6">
        <v>2522</v>
      </c>
      <c r="B224" s="1" t="s">
        <v>453</v>
      </c>
    </row>
    <row r="225" spans="1:20" ht="15.75" customHeight="1" x14ac:dyDescent="0.25">
      <c r="A225" s="6">
        <v>2523</v>
      </c>
      <c r="B225" s="1" t="s">
        <v>454</v>
      </c>
    </row>
    <row r="226" spans="1:20" ht="15.75" customHeight="1" x14ac:dyDescent="0.25">
      <c r="A226" s="6">
        <v>2524</v>
      </c>
      <c r="B226" s="1" t="s">
        <v>455</v>
      </c>
    </row>
    <row r="227" spans="1:20" ht="15.75" customHeight="1" x14ac:dyDescent="0.25">
      <c r="A227" s="6">
        <v>253</v>
      </c>
      <c r="B227" s="1" t="s">
        <v>456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5.75" customHeight="1" x14ac:dyDescent="0.25">
      <c r="A228" s="5">
        <v>26</v>
      </c>
      <c r="B228" s="4" t="s">
        <v>457</v>
      </c>
    </row>
    <row r="229" spans="1:20" ht="15.75" customHeight="1" x14ac:dyDescent="0.25">
      <c r="A229" s="6">
        <v>261</v>
      </c>
      <c r="B229" s="1" t="s">
        <v>458</v>
      </c>
    </row>
    <row r="230" spans="1:20" ht="15.75" customHeight="1" x14ac:dyDescent="0.25">
      <c r="A230" s="6">
        <v>262</v>
      </c>
      <c r="B230" s="1" t="s">
        <v>459</v>
      </c>
    </row>
    <row r="231" spans="1:20" ht="15.75" customHeight="1" x14ac:dyDescent="0.25">
      <c r="A231" s="5">
        <v>27</v>
      </c>
      <c r="B231" s="4" t="s">
        <v>460</v>
      </c>
    </row>
    <row r="232" spans="1:20" ht="15.75" customHeight="1" x14ac:dyDescent="0.25">
      <c r="A232" s="6">
        <v>271</v>
      </c>
      <c r="B232" s="1" t="s">
        <v>461</v>
      </c>
    </row>
    <row r="233" spans="1:20" ht="15.75" customHeight="1" x14ac:dyDescent="0.25">
      <c r="A233" s="6">
        <v>2711</v>
      </c>
      <c r="B233" s="1" t="s">
        <v>462</v>
      </c>
    </row>
    <row r="234" spans="1:20" ht="15.75" customHeight="1" x14ac:dyDescent="0.25">
      <c r="A234" s="6">
        <v>27111</v>
      </c>
      <c r="B234" s="1" t="s">
        <v>463</v>
      </c>
    </row>
    <row r="235" spans="1:20" ht="15.75" customHeight="1" x14ac:dyDescent="0.25">
      <c r="A235" s="6">
        <v>27112</v>
      </c>
      <c r="B235" s="1" t="s">
        <v>464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5.75" customHeight="1" x14ac:dyDescent="0.25">
      <c r="A236" s="6">
        <v>27114</v>
      </c>
      <c r="B236" s="1" t="s">
        <v>465</v>
      </c>
    </row>
    <row r="237" spans="1:20" ht="15.75" customHeight="1" x14ac:dyDescent="0.25">
      <c r="A237" s="6">
        <v>2712</v>
      </c>
      <c r="B237" s="1" t="s">
        <v>466</v>
      </c>
    </row>
    <row r="238" spans="1:20" ht="15.75" customHeight="1" x14ac:dyDescent="0.25">
      <c r="A238" s="6">
        <v>27121</v>
      </c>
      <c r="B238" s="1" t="s">
        <v>467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5.75" customHeight="1" x14ac:dyDescent="0.25">
      <c r="A239" s="6">
        <v>27122</v>
      </c>
      <c r="B239" s="1" t="s">
        <v>468</v>
      </c>
    </row>
    <row r="240" spans="1:20" ht="15.75" customHeight="1" x14ac:dyDescent="0.25">
      <c r="A240" s="6">
        <v>27123</v>
      </c>
      <c r="B240" s="1" t="s">
        <v>469</v>
      </c>
    </row>
    <row r="241" spans="1:2" ht="15.75" customHeight="1" x14ac:dyDescent="0.25">
      <c r="A241" s="6">
        <v>27124</v>
      </c>
      <c r="B241" s="1" t="s">
        <v>470</v>
      </c>
    </row>
    <row r="242" spans="1:2" ht="15.75" customHeight="1" x14ac:dyDescent="0.25">
      <c r="A242" s="6">
        <v>272</v>
      </c>
      <c r="B242" s="1" t="s">
        <v>471</v>
      </c>
    </row>
    <row r="243" spans="1:2" ht="15.75" customHeight="1" x14ac:dyDescent="0.25">
      <c r="A243" s="6">
        <v>2720</v>
      </c>
      <c r="B243" s="1" t="s">
        <v>472</v>
      </c>
    </row>
    <row r="244" spans="1:2" ht="15.75" customHeight="1" x14ac:dyDescent="0.25">
      <c r="A244" s="6">
        <v>27201</v>
      </c>
      <c r="B244" s="1" t="s">
        <v>473</v>
      </c>
    </row>
    <row r="245" spans="1:2" ht="15.75" customHeight="1" x14ac:dyDescent="0.25">
      <c r="A245" s="6">
        <v>27202</v>
      </c>
      <c r="B245" s="1" t="s">
        <v>474</v>
      </c>
    </row>
    <row r="246" spans="1:2" ht="15.75" customHeight="1" x14ac:dyDescent="0.25">
      <c r="A246" s="6">
        <v>27203</v>
      </c>
      <c r="B246" s="1" t="s">
        <v>475</v>
      </c>
    </row>
    <row r="247" spans="1:2" ht="15.75" customHeight="1" x14ac:dyDescent="0.25">
      <c r="A247" s="6">
        <v>27204</v>
      </c>
      <c r="B247" s="1" t="s">
        <v>476</v>
      </c>
    </row>
    <row r="248" spans="1:2" ht="15.75" customHeight="1" x14ac:dyDescent="0.25">
      <c r="A248" s="6">
        <v>2721</v>
      </c>
      <c r="B248" s="1" t="s">
        <v>477</v>
      </c>
    </row>
    <row r="249" spans="1:2" ht="15.75" customHeight="1" x14ac:dyDescent="0.25">
      <c r="A249" s="6">
        <v>27211</v>
      </c>
      <c r="B249" s="1" t="s">
        <v>478</v>
      </c>
    </row>
    <row r="250" spans="1:2" ht="15.75" customHeight="1" x14ac:dyDescent="0.25">
      <c r="A250" s="6">
        <v>27212</v>
      </c>
      <c r="B250" s="1" t="s">
        <v>479</v>
      </c>
    </row>
    <row r="251" spans="1:2" ht="15.75" customHeight="1" x14ac:dyDescent="0.25">
      <c r="A251" s="6">
        <v>27213</v>
      </c>
      <c r="B251" s="1" t="s">
        <v>480</v>
      </c>
    </row>
    <row r="252" spans="1:2" ht="15.75" customHeight="1" x14ac:dyDescent="0.25">
      <c r="A252" s="6">
        <v>27214</v>
      </c>
      <c r="B252" s="1" t="s">
        <v>481</v>
      </c>
    </row>
    <row r="253" spans="1:2" ht="15.75" customHeight="1" x14ac:dyDescent="0.25">
      <c r="A253" s="6">
        <v>2722</v>
      </c>
      <c r="B253" s="1" t="s">
        <v>482</v>
      </c>
    </row>
    <row r="254" spans="1:2" ht="15.75" customHeight="1" x14ac:dyDescent="0.25">
      <c r="A254" s="6">
        <v>27221</v>
      </c>
      <c r="B254" s="1" t="s">
        <v>483</v>
      </c>
    </row>
    <row r="255" spans="1:2" ht="15.75" customHeight="1" x14ac:dyDescent="0.25">
      <c r="A255" s="6">
        <v>27222</v>
      </c>
      <c r="B255" s="1" t="s">
        <v>484</v>
      </c>
    </row>
    <row r="256" spans="1:2" ht="15.75" customHeight="1" x14ac:dyDescent="0.25">
      <c r="A256" s="6">
        <v>2723</v>
      </c>
      <c r="B256" s="1" t="s">
        <v>485</v>
      </c>
    </row>
    <row r="257" spans="1:2" ht="15.75" customHeight="1" x14ac:dyDescent="0.25">
      <c r="A257" s="6">
        <v>27231</v>
      </c>
      <c r="B257" s="1" t="s">
        <v>486</v>
      </c>
    </row>
    <row r="258" spans="1:2" ht="15.75" customHeight="1" x14ac:dyDescent="0.25">
      <c r="A258" s="6">
        <v>27232</v>
      </c>
      <c r="B258" s="1" t="s">
        <v>487</v>
      </c>
    </row>
    <row r="259" spans="1:2" ht="15.75" customHeight="1" x14ac:dyDescent="0.25">
      <c r="A259" s="6">
        <v>27233</v>
      </c>
      <c r="B259" s="1" t="s">
        <v>488</v>
      </c>
    </row>
    <row r="260" spans="1:2" ht="15.75" customHeight="1" x14ac:dyDescent="0.25">
      <c r="A260" s="6">
        <v>2724</v>
      </c>
      <c r="B260" s="1" t="s">
        <v>489</v>
      </c>
    </row>
    <row r="261" spans="1:2" ht="15.75" customHeight="1" x14ac:dyDescent="0.25">
      <c r="A261" s="6">
        <v>27241</v>
      </c>
      <c r="B261" s="1" t="s">
        <v>490</v>
      </c>
    </row>
    <row r="262" spans="1:2" ht="15.75" customHeight="1" x14ac:dyDescent="0.25">
      <c r="A262" s="6">
        <v>27242</v>
      </c>
      <c r="B262" s="1" t="s">
        <v>491</v>
      </c>
    </row>
    <row r="263" spans="1:2" ht="15.75" customHeight="1" x14ac:dyDescent="0.25">
      <c r="A263" s="6">
        <v>27243</v>
      </c>
      <c r="B263" s="1" t="s">
        <v>492</v>
      </c>
    </row>
    <row r="264" spans="1:2" ht="15.75" customHeight="1" x14ac:dyDescent="0.25">
      <c r="A264" s="6">
        <v>2725</v>
      </c>
      <c r="B264" s="1" t="s">
        <v>493</v>
      </c>
    </row>
    <row r="265" spans="1:2" ht="15.75" customHeight="1" x14ac:dyDescent="0.25">
      <c r="A265" s="6">
        <v>27251</v>
      </c>
      <c r="B265" s="1" t="s">
        <v>494</v>
      </c>
    </row>
    <row r="266" spans="1:2" ht="15.75" customHeight="1" x14ac:dyDescent="0.25">
      <c r="A266" s="6">
        <v>27252</v>
      </c>
      <c r="B266" s="1" t="s">
        <v>495</v>
      </c>
    </row>
    <row r="267" spans="1:2" ht="15.75" customHeight="1" x14ac:dyDescent="0.25">
      <c r="A267" s="6">
        <v>2726</v>
      </c>
      <c r="B267" s="1" t="s">
        <v>496</v>
      </c>
    </row>
    <row r="268" spans="1:2" ht="15.75" customHeight="1" x14ac:dyDescent="0.25">
      <c r="A268" s="6">
        <v>27261</v>
      </c>
      <c r="B268" s="1" t="s">
        <v>497</v>
      </c>
    </row>
    <row r="269" spans="1:2" ht="15.75" customHeight="1" x14ac:dyDescent="0.25">
      <c r="A269" s="6">
        <v>27262</v>
      </c>
      <c r="B269" s="1" t="s">
        <v>498</v>
      </c>
    </row>
    <row r="270" spans="1:2" ht="15.75" customHeight="1" x14ac:dyDescent="0.25">
      <c r="A270" s="6">
        <v>2727</v>
      </c>
      <c r="B270" s="1" t="s">
        <v>499</v>
      </c>
    </row>
    <row r="271" spans="1:2" ht="15.75" customHeight="1" x14ac:dyDescent="0.25">
      <c r="A271" s="6">
        <v>27271</v>
      </c>
      <c r="B271" s="1" t="s">
        <v>500</v>
      </c>
    </row>
    <row r="272" spans="1:2" ht="15.75" customHeight="1" x14ac:dyDescent="0.25">
      <c r="A272" s="6">
        <v>27272</v>
      </c>
      <c r="B272" s="1" t="s">
        <v>501</v>
      </c>
    </row>
    <row r="273" spans="1:2" ht="15.75" customHeight="1" x14ac:dyDescent="0.25">
      <c r="A273" s="6">
        <v>2728</v>
      </c>
      <c r="B273" s="1" t="s">
        <v>502</v>
      </c>
    </row>
    <row r="274" spans="1:2" ht="15.75" customHeight="1" x14ac:dyDescent="0.25">
      <c r="A274" s="6">
        <v>27281</v>
      </c>
      <c r="B274" s="1" t="s">
        <v>503</v>
      </c>
    </row>
    <row r="275" spans="1:2" ht="15.75" customHeight="1" x14ac:dyDescent="0.25">
      <c r="A275" s="6">
        <v>27282</v>
      </c>
      <c r="B275" s="1" t="s">
        <v>504</v>
      </c>
    </row>
    <row r="276" spans="1:2" ht="15.75" customHeight="1" x14ac:dyDescent="0.25">
      <c r="A276" s="6">
        <v>272</v>
      </c>
      <c r="B276" s="1" t="s">
        <v>505</v>
      </c>
    </row>
    <row r="277" spans="1:2" ht="15.75" customHeight="1" x14ac:dyDescent="0.25">
      <c r="A277" s="6">
        <v>27291</v>
      </c>
      <c r="B277" s="1" t="s">
        <v>506</v>
      </c>
    </row>
    <row r="278" spans="1:2" ht="15.75" customHeight="1" x14ac:dyDescent="0.25">
      <c r="A278" s="6">
        <v>27292</v>
      </c>
      <c r="B278" s="1" t="s">
        <v>507</v>
      </c>
    </row>
    <row r="279" spans="1:2" ht="15.75" customHeight="1" x14ac:dyDescent="0.25">
      <c r="A279" s="6">
        <v>273</v>
      </c>
      <c r="B279" s="1" t="s">
        <v>508</v>
      </c>
    </row>
    <row r="280" spans="1:2" ht="15.75" customHeight="1" x14ac:dyDescent="0.25">
      <c r="A280" s="6">
        <v>2731</v>
      </c>
      <c r="B280" s="1" t="s">
        <v>509</v>
      </c>
    </row>
    <row r="281" spans="1:2" ht="15.75" customHeight="1" x14ac:dyDescent="0.25">
      <c r="A281" s="6">
        <v>27311</v>
      </c>
      <c r="B281" s="1" t="s">
        <v>510</v>
      </c>
    </row>
    <row r="282" spans="1:2" ht="15.75" customHeight="1" x14ac:dyDescent="0.25">
      <c r="A282" s="6">
        <v>27312</v>
      </c>
      <c r="B282" s="1" t="s">
        <v>511</v>
      </c>
    </row>
    <row r="283" spans="1:2" ht="15.75" customHeight="1" x14ac:dyDescent="0.25">
      <c r="A283" s="6">
        <v>2732</v>
      </c>
      <c r="B283" s="1" t="s">
        <v>512</v>
      </c>
    </row>
    <row r="284" spans="1:2" ht="15.75" customHeight="1" x14ac:dyDescent="0.25">
      <c r="A284" s="6">
        <v>27321</v>
      </c>
      <c r="B284" s="1" t="s">
        <v>513</v>
      </c>
    </row>
    <row r="285" spans="1:2" ht="15.75" customHeight="1" x14ac:dyDescent="0.25">
      <c r="A285" s="6">
        <v>27322</v>
      </c>
      <c r="B285" s="1" t="s">
        <v>514</v>
      </c>
    </row>
    <row r="286" spans="1:2" ht="15.75" customHeight="1" x14ac:dyDescent="0.25">
      <c r="A286" s="6">
        <v>2733</v>
      </c>
      <c r="B286" s="1" t="s">
        <v>515</v>
      </c>
    </row>
    <row r="287" spans="1:2" ht="15.75" customHeight="1" x14ac:dyDescent="0.25">
      <c r="A287" s="6">
        <v>27331</v>
      </c>
      <c r="B287" s="1" t="s">
        <v>516</v>
      </c>
    </row>
    <row r="288" spans="1:2" ht="15.75" customHeight="1" x14ac:dyDescent="0.25">
      <c r="A288" s="6">
        <v>27332</v>
      </c>
      <c r="B288" s="1" t="s">
        <v>517</v>
      </c>
    </row>
    <row r="289" spans="1:2" ht="15.75" customHeight="1" x14ac:dyDescent="0.25">
      <c r="A289" s="6">
        <v>2734</v>
      </c>
      <c r="B289" s="1" t="s">
        <v>518</v>
      </c>
    </row>
    <row r="290" spans="1:2" ht="15.75" customHeight="1" x14ac:dyDescent="0.25">
      <c r="A290" s="6">
        <v>27341</v>
      </c>
      <c r="B290" s="1" t="s">
        <v>519</v>
      </c>
    </row>
    <row r="291" spans="1:2" ht="15.75" customHeight="1" x14ac:dyDescent="0.25">
      <c r="A291" s="6">
        <v>27342</v>
      </c>
      <c r="B291" s="1" t="s">
        <v>520</v>
      </c>
    </row>
    <row r="292" spans="1:2" ht="15.75" customHeight="1" x14ac:dyDescent="0.25">
      <c r="A292" s="6">
        <v>2735</v>
      </c>
      <c r="B292" s="1" t="s">
        <v>521</v>
      </c>
    </row>
    <row r="293" spans="1:2" ht="15.75" customHeight="1" x14ac:dyDescent="0.25">
      <c r="A293" s="6">
        <v>27351</v>
      </c>
      <c r="B293" s="1" t="s">
        <v>522</v>
      </c>
    </row>
    <row r="294" spans="1:2" ht="15.75" customHeight="1" x14ac:dyDescent="0.25">
      <c r="A294" s="6">
        <v>27352</v>
      </c>
      <c r="B294" s="1" t="s">
        <v>523</v>
      </c>
    </row>
    <row r="295" spans="1:2" ht="15.75" customHeight="1" x14ac:dyDescent="0.25">
      <c r="A295" s="6">
        <v>2739</v>
      </c>
      <c r="B295" s="1" t="s">
        <v>524</v>
      </c>
    </row>
    <row r="296" spans="1:2" ht="15.75" customHeight="1" x14ac:dyDescent="0.25">
      <c r="A296" s="6">
        <v>27391</v>
      </c>
      <c r="B296" s="1" t="s">
        <v>525</v>
      </c>
    </row>
    <row r="297" spans="1:2" ht="15.75" customHeight="1" x14ac:dyDescent="0.25">
      <c r="A297" s="6">
        <v>27392</v>
      </c>
      <c r="B297" s="1" t="s">
        <v>526</v>
      </c>
    </row>
    <row r="298" spans="1:2" ht="15.75" customHeight="1" x14ac:dyDescent="0.25">
      <c r="A298" s="6">
        <v>274</v>
      </c>
      <c r="B298" s="1" t="s">
        <v>527</v>
      </c>
    </row>
    <row r="299" spans="1:2" ht="15.75" customHeight="1" x14ac:dyDescent="0.25">
      <c r="A299" s="6">
        <v>2741</v>
      </c>
      <c r="B299" s="1" t="s">
        <v>528</v>
      </c>
    </row>
    <row r="300" spans="1:2" ht="15.75" customHeight="1" x14ac:dyDescent="0.25">
      <c r="A300" s="6">
        <v>27411</v>
      </c>
      <c r="B300" s="1" t="s">
        <v>529</v>
      </c>
    </row>
    <row r="301" spans="1:2" ht="15.75" customHeight="1" x14ac:dyDescent="0.25">
      <c r="A301" s="6">
        <v>27413</v>
      </c>
      <c r="B301" s="1" t="s">
        <v>530</v>
      </c>
    </row>
    <row r="302" spans="1:2" ht="15.75" customHeight="1" x14ac:dyDescent="0.25">
      <c r="A302" s="6">
        <v>27414</v>
      </c>
      <c r="B302" s="1" t="s">
        <v>531</v>
      </c>
    </row>
    <row r="303" spans="1:2" ht="15.75" customHeight="1" x14ac:dyDescent="0.25">
      <c r="A303" s="6">
        <v>2742</v>
      </c>
      <c r="B303" s="1" t="s">
        <v>532</v>
      </c>
    </row>
    <row r="304" spans="1:2" ht="15.75" customHeight="1" x14ac:dyDescent="0.25">
      <c r="A304" s="6">
        <v>27421</v>
      </c>
      <c r="B304" s="1" t="s">
        <v>533</v>
      </c>
    </row>
    <row r="305" spans="1:2" ht="15.75" customHeight="1" x14ac:dyDescent="0.25">
      <c r="A305" s="6">
        <v>27423</v>
      </c>
      <c r="B305" s="1" t="s">
        <v>534</v>
      </c>
    </row>
    <row r="306" spans="1:2" ht="15.75" customHeight="1" x14ac:dyDescent="0.25">
      <c r="A306" s="6">
        <v>27424</v>
      </c>
      <c r="B306" s="1" t="s">
        <v>535</v>
      </c>
    </row>
    <row r="307" spans="1:2" ht="15.75" customHeight="1" x14ac:dyDescent="0.25">
      <c r="A307" s="6">
        <v>275</v>
      </c>
      <c r="B307" s="1" t="s">
        <v>536</v>
      </c>
    </row>
    <row r="308" spans="1:2" ht="15.75" customHeight="1" x14ac:dyDescent="0.25">
      <c r="A308" s="6">
        <v>2752</v>
      </c>
      <c r="B308" s="1" t="s">
        <v>537</v>
      </c>
    </row>
    <row r="309" spans="1:2" ht="15.75" customHeight="1" x14ac:dyDescent="0.25">
      <c r="A309" s="6">
        <v>27521</v>
      </c>
      <c r="B309" s="1" t="s">
        <v>538</v>
      </c>
    </row>
    <row r="310" spans="1:2" ht="15.75" customHeight="1" x14ac:dyDescent="0.25">
      <c r="A310" s="6">
        <v>27522</v>
      </c>
      <c r="B310" s="1" t="s">
        <v>539</v>
      </c>
    </row>
    <row r="311" spans="1:2" ht="15.75" customHeight="1" x14ac:dyDescent="0.25">
      <c r="A311" s="6">
        <v>27523</v>
      </c>
      <c r="B311" s="1" t="s">
        <v>540</v>
      </c>
    </row>
    <row r="312" spans="1:2" ht="15.75" customHeight="1" x14ac:dyDescent="0.25">
      <c r="A312" s="6">
        <v>276</v>
      </c>
      <c r="B312" s="1" t="s">
        <v>541</v>
      </c>
    </row>
    <row r="313" spans="1:2" ht="15.75" customHeight="1" x14ac:dyDescent="0.25">
      <c r="A313" s="6">
        <v>2760</v>
      </c>
      <c r="B313" s="1" t="s">
        <v>542</v>
      </c>
    </row>
    <row r="314" spans="1:2" ht="15.75" customHeight="1" x14ac:dyDescent="0.25">
      <c r="A314" s="6">
        <v>27601</v>
      </c>
      <c r="B314" s="1" t="s">
        <v>543</v>
      </c>
    </row>
    <row r="315" spans="1:2" ht="15.75" customHeight="1" x14ac:dyDescent="0.25">
      <c r="A315" s="6">
        <v>27602</v>
      </c>
      <c r="B315" s="1" t="s">
        <v>544</v>
      </c>
    </row>
    <row r="316" spans="1:2" ht="15.75" customHeight="1" x14ac:dyDescent="0.25">
      <c r="A316" s="6">
        <v>27603</v>
      </c>
      <c r="B316" s="1" t="s">
        <v>545</v>
      </c>
    </row>
    <row r="317" spans="1:2" ht="15.75" customHeight="1" x14ac:dyDescent="0.25">
      <c r="A317" s="6">
        <v>27604</v>
      </c>
      <c r="B317" s="1" t="s">
        <v>546</v>
      </c>
    </row>
    <row r="318" spans="1:2" ht="15.75" customHeight="1" x14ac:dyDescent="0.25">
      <c r="A318" s="6">
        <v>2762</v>
      </c>
      <c r="B318" s="1" t="s">
        <v>547</v>
      </c>
    </row>
    <row r="319" spans="1:2" ht="15.75" customHeight="1" x14ac:dyDescent="0.25">
      <c r="A319" s="6">
        <v>27621</v>
      </c>
      <c r="B319" s="1" t="s">
        <v>548</v>
      </c>
    </row>
    <row r="320" spans="1:2" ht="15.75" customHeight="1" x14ac:dyDescent="0.25">
      <c r="A320" s="6">
        <v>27622</v>
      </c>
      <c r="B320" s="1" t="s">
        <v>549</v>
      </c>
    </row>
    <row r="321" spans="1:2" ht="15.75" customHeight="1" x14ac:dyDescent="0.25">
      <c r="A321" s="6">
        <v>27623</v>
      </c>
      <c r="B321" s="1" t="s">
        <v>550</v>
      </c>
    </row>
    <row r="322" spans="1:2" ht="15.75" customHeight="1" x14ac:dyDescent="0.25">
      <c r="A322" s="6">
        <v>2763</v>
      </c>
      <c r="B322" s="1" t="s">
        <v>551</v>
      </c>
    </row>
    <row r="323" spans="1:2" ht="15.75" customHeight="1" x14ac:dyDescent="0.25">
      <c r="A323" s="6">
        <v>27631</v>
      </c>
      <c r="B323" s="1" t="s">
        <v>552</v>
      </c>
    </row>
    <row r="324" spans="1:2" ht="15.75" customHeight="1" x14ac:dyDescent="0.25">
      <c r="A324" s="6">
        <v>27632</v>
      </c>
      <c r="B324" s="1" t="s">
        <v>553</v>
      </c>
    </row>
    <row r="325" spans="1:2" ht="15.75" customHeight="1" x14ac:dyDescent="0.25">
      <c r="A325" s="6">
        <v>27633</v>
      </c>
      <c r="B325" s="1" t="s">
        <v>554</v>
      </c>
    </row>
    <row r="326" spans="1:2" ht="15.75" customHeight="1" x14ac:dyDescent="0.25">
      <c r="A326" s="6">
        <v>2764</v>
      </c>
      <c r="B326" s="1" t="s">
        <v>555</v>
      </c>
    </row>
    <row r="327" spans="1:2" ht="15.75" customHeight="1" x14ac:dyDescent="0.25">
      <c r="A327" s="6">
        <v>27641</v>
      </c>
      <c r="B327" s="1" t="s">
        <v>556</v>
      </c>
    </row>
    <row r="328" spans="1:2" ht="15.75" customHeight="1" x14ac:dyDescent="0.25">
      <c r="A328" s="6">
        <v>27642</v>
      </c>
      <c r="B328" s="1" t="s">
        <v>557</v>
      </c>
    </row>
    <row r="329" spans="1:2" ht="15.75" customHeight="1" x14ac:dyDescent="0.25">
      <c r="A329" s="6">
        <v>2765</v>
      </c>
      <c r="B329" s="1" t="s">
        <v>558</v>
      </c>
    </row>
    <row r="330" spans="1:2" ht="15.75" customHeight="1" x14ac:dyDescent="0.25">
      <c r="A330" s="6">
        <v>27651</v>
      </c>
      <c r="B330" s="1" t="s">
        <v>559</v>
      </c>
    </row>
    <row r="331" spans="1:2" ht="15.75" customHeight="1" x14ac:dyDescent="0.25">
      <c r="A331" s="6">
        <v>27652</v>
      </c>
      <c r="B331" s="1" t="s">
        <v>560</v>
      </c>
    </row>
    <row r="332" spans="1:2" ht="15.75" customHeight="1" x14ac:dyDescent="0.25">
      <c r="A332" s="6">
        <v>2766</v>
      </c>
      <c r="B332" s="1" t="s">
        <v>561</v>
      </c>
    </row>
    <row r="333" spans="1:2" ht="15.75" customHeight="1" x14ac:dyDescent="0.25">
      <c r="A333" s="6">
        <v>27661</v>
      </c>
      <c r="B333" s="1" t="s">
        <v>562</v>
      </c>
    </row>
    <row r="334" spans="1:2" ht="15.75" customHeight="1" x14ac:dyDescent="0.25">
      <c r="A334" s="6">
        <v>27662</v>
      </c>
      <c r="B334" s="1" t="s">
        <v>563</v>
      </c>
    </row>
    <row r="335" spans="1:2" ht="15.75" customHeight="1" x14ac:dyDescent="0.25">
      <c r="A335" s="6">
        <v>2767</v>
      </c>
      <c r="B335" s="1" t="s">
        <v>564</v>
      </c>
    </row>
    <row r="336" spans="1:2" ht="15.75" customHeight="1" x14ac:dyDescent="0.25">
      <c r="A336" s="6">
        <v>27671</v>
      </c>
      <c r="B336" s="1" t="s">
        <v>565</v>
      </c>
    </row>
    <row r="337" spans="1:2" ht="15.75" customHeight="1" x14ac:dyDescent="0.25">
      <c r="A337" s="6">
        <v>27672</v>
      </c>
      <c r="B337" s="1" t="s">
        <v>566</v>
      </c>
    </row>
    <row r="338" spans="1:2" ht="15.75" customHeight="1" x14ac:dyDescent="0.25">
      <c r="A338" s="6">
        <v>277</v>
      </c>
      <c r="B338" s="1" t="s">
        <v>567</v>
      </c>
    </row>
    <row r="339" spans="1:2" ht="15.75" customHeight="1" x14ac:dyDescent="0.25">
      <c r="A339" s="6">
        <v>2771</v>
      </c>
      <c r="B339" s="1" t="s">
        <v>568</v>
      </c>
    </row>
    <row r="340" spans="1:2" ht="15.75" customHeight="1" x14ac:dyDescent="0.25">
      <c r="A340" s="6">
        <v>27711</v>
      </c>
      <c r="B340" s="1" t="s">
        <v>569</v>
      </c>
    </row>
    <row r="341" spans="1:2" ht="15.75" customHeight="1" x14ac:dyDescent="0.25">
      <c r="A341" s="6">
        <v>27712</v>
      </c>
      <c r="B341" s="1" t="s">
        <v>570</v>
      </c>
    </row>
    <row r="342" spans="1:2" ht="15.75" customHeight="1" x14ac:dyDescent="0.25">
      <c r="A342" s="6">
        <v>2772</v>
      </c>
      <c r="B342" s="1" t="s">
        <v>571</v>
      </c>
    </row>
    <row r="343" spans="1:2" ht="15.75" customHeight="1" x14ac:dyDescent="0.25">
      <c r="A343" s="6">
        <v>27721</v>
      </c>
      <c r="B343" s="1" t="s">
        <v>572</v>
      </c>
    </row>
    <row r="344" spans="1:2" ht="15.75" customHeight="1" x14ac:dyDescent="0.25">
      <c r="A344" s="6">
        <v>27722</v>
      </c>
      <c r="B344" s="1" t="s">
        <v>573</v>
      </c>
    </row>
    <row r="345" spans="1:2" ht="15.75" customHeight="1" x14ac:dyDescent="0.25">
      <c r="A345" s="6">
        <v>2773</v>
      </c>
      <c r="B345" s="1" t="s">
        <v>574</v>
      </c>
    </row>
    <row r="346" spans="1:2" ht="15.75" customHeight="1" x14ac:dyDescent="0.25">
      <c r="A346" s="6">
        <v>27731</v>
      </c>
      <c r="B346" s="1" t="s">
        <v>575</v>
      </c>
    </row>
    <row r="347" spans="1:2" ht="15.75" customHeight="1" x14ac:dyDescent="0.25">
      <c r="A347" s="6">
        <v>27732</v>
      </c>
      <c r="B347" s="1" t="s">
        <v>576</v>
      </c>
    </row>
    <row r="348" spans="1:2" ht="15.75" customHeight="1" x14ac:dyDescent="0.25">
      <c r="A348" s="6">
        <v>2774</v>
      </c>
      <c r="B348" s="1" t="s">
        <v>577</v>
      </c>
    </row>
    <row r="349" spans="1:2" ht="15.75" customHeight="1" x14ac:dyDescent="0.25">
      <c r="A349" s="6">
        <v>27741</v>
      </c>
      <c r="B349" s="1" t="s">
        <v>578</v>
      </c>
    </row>
    <row r="350" spans="1:2" ht="15.75" customHeight="1" x14ac:dyDescent="0.25">
      <c r="A350" s="6">
        <v>27742</v>
      </c>
      <c r="B350" s="1" t="s">
        <v>579</v>
      </c>
    </row>
    <row r="351" spans="1:2" ht="15.75" customHeight="1" x14ac:dyDescent="0.25">
      <c r="A351" s="6">
        <v>2775</v>
      </c>
      <c r="B351" s="1" t="s">
        <v>580</v>
      </c>
    </row>
    <row r="352" spans="1:2" ht="15.75" customHeight="1" x14ac:dyDescent="0.25">
      <c r="A352" s="6">
        <v>27751</v>
      </c>
      <c r="B352" s="1" t="s">
        <v>581</v>
      </c>
    </row>
    <row r="353" spans="1:2" ht="15.75" customHeight="1" x14ac:dyDescent="0.25">
      <c r="A353" s="6">
        <v>27752</v>
      </c>
      <c r="B353" s="1" t="s">
        <v>582</v>
      </c>
    </row>
    <row r="354" spans="1:2" ht="15.75" customHeight="1" x14ac:dyDescent="0.25">
      <c r="A354" s="6">
        <v>2779</v>
      </c>
      <c r="B354" s="1" t="s">
        <v>583</v>
      </c>
    </row>
    <row r="355" spans="1:2" ht="15.75" customHeight="1" x14ac:dyDescent="0.25">
      <c r="A355" s="6">
        <v>27791</v>
      </c>
      <c r="B355" s="1" t="s">
        <v>584</v>
      </c>
    </row>
    <row r="356" spans="1:2" ht="15.75" customHeight="1" x14ac:dyDescent="0.25">
      <c r="A356" s="6">
        <v>27792</v>
      </c>
      <c r="B356" s="1" t="s">
        <v>585</v>
      </c>
    </row>
    <row r="357" spans="1:2" ht="15.75" customHeight="1" x14ac:dyDescent="0.25">
      <c r="A357" s="6">
        <v>278</v>
      </c>
      <c r="B357" s="1" t="s">
        <v>586</v>
      </c>
    </row>
    <row r="358" spans="1:2" ht="15.75" customHeight="1" x14ac:dyDescent="0.25">
      <c r="A358" s="6">
        <v>2781</v>
      </c>
      <c r="B358" s="1" t="s">
        <v>587</v>
      </c>
    </row>
    <row r="359" spans="1:2" ht="15.75" customHeight="1" x14ac:dyDescent="0.25">
      <c r="A359" s="6">
        <v>27811</v>
      </c>
      <c r="B359" s="1" t="s">
        <v>588</v>
      </c>
    </row>
    <row r="360" spans="1:2" ht="15.75" customHeight="1" x14ac:dyDescent="0.25">
      <c r="A360" s="6">
        <v>27813</v>
      </c>
      <c r="B360" s="1" t="s">
        <v>589</v>
      </c>
    </row>
    <row r="361" spans="1:2" ht="15.75" customHeight="1" x14ac:dyDescent="0.25">
      <c r="A361" s="6">
        <v>2782</v>
      </c>
      <c r="B361" s="1" t="s">
        <v>590</v>
      </c>
    </row>
    <row r="362" spans="1:2" ht="15.75" customHeight="1" x14ac:dyDescent="0.25">
      <c r="A362" s="6">
        <v>27821</v>
      </c>
      <c r="B362" s="1" t="s">
        <v>591</v>
      </c>
    </row>
    <row r="363" spans="1:2" ht="15.75" customHeight="1" x14ac:dyDescent="0.25">
      <c r="A363" s="6">
        <v>27823</v>
      </c>
      <c r="B363" s="1" t="s">
        <v>592</v>
      </c>
    </row>
    <row r="364" spans="1:2" ht="15.75" customHeight="1" x14ac:dyDescent="0.25">
      <c r="A364" s="6">
        <v>279</v>
      </c>
      <c r="B364" s="1" t="s">
        <v>593</v>
      </c>
    </row>
    <row r="365" spans="1:2" ht="15.75" customHeight="1" x14ac:dyDescent="0.25">
      <c r="A365" s="6">
        <v>2791</v>
      </c>
      <c r="B365" s="1" t="s">
        <v>594</v>
      </c>
    </row>
    <row r="366" spans="1:2" ht="15.75" customHeight="1" x14ac:dyDescent="0.25">
      <c r="A366" s="6">
        <v>27910</v>
      </c>
      <c r="B366" s="1" t="s">
        <v>595</v>
      </c>
    </row>
    <row r="367" spans="1:2" ht="15.75" customHeight="1" x14ac:dyDescent="0.25">
      <c r="A367" s="6">
        <v>27911</v>
      </c>
      <c r="B367" s="1" t="s">
        <v>596</v>
      </c>
    </row>
    <row r="368" spans="1:2" ht="15.75" customHeight="1" x14ac:dyDescent="0.25">
      <c r="A368" s="6">
        <v>27912</v>
      </c>
      <c r="B368" s="1" t="s">
        <v>597</v>
      </c>
    </row>
    <row r="369" spans="1:2" ht="15.75" customHeight="1" x14ac:dyDescent="0.25">
      <c r="A369" s="6">
        <v>27913</v>
      </c>
      <c r="B369" s="1" t="s">
        <v>598</v>
      </c>
    </row>
    <row r="370" spans="1:2" ht="15.75" customHeight="1" x14ac:dyDescent="0.25">
      <c r="A370" s="6">
        <v>2793</v>
      </c>
      <c r="B370" s="1" t="s">
        <v>599</v>
      </c>
    </row>
    <row r="371" spans="1:2" ht="15.75" customHeight="1" x14ac:dyDescent="0.25">
      <c r="A371" s="6">
        <v>27930</v>
      </c>
      <c r="B371" s="1" t="s">
        <v>600</v>
      </c>
    </row>
    <row r="372" spans="1:2" ht="15.75" customHeight="1" x14ac:dyDescent="0.25">
      <c r="A372" s="6">
        <v>27931</v>
      </c>
      <c r="B372" s="1" t="s">
        <v>601</v>
      </c>
    </row>
    <row r="373" spans="1:2" ht="15.75" customHeight="1" x14ac:dyDescent="0.25">
      <c r="A373" s="6">
        <v>27932</v>
      </c>
      <c r="B373" s="1" t="s">
        <v>602</v>
      </c>
    </row>
    <row r="374" spans="1:2" ht="15.75" customHeight="1" x14ac:dyDescent="0.25">
      <c r="A374" s="6">
        <v>27933</v>
      </c>
      <c r="B374" s="1" t="s">
        <v>603</v>
      </c>
    </row>
    <row r="375" spans="1:2" ht="15.75" customHeight="1" x14ac:dyDescent="0.25">
      <c r="A375" s="6">
        <v>27934</v>
      </c>
      <c r="B375" s="1" t="s">
        <v>604</v>
      </c>
    </row>
    <row r="376" spans="1:2" ht="15.75" customHeight="1" x14ac:dyDescent="0.25">
      <c r="A376" s="6">
        <v>27935</v>
      </c>
      <c r="B376" s="1" t="s">
        <v>605</v>
      </c>
    </row>
    <row r="377" spans="1:2" ht="15.75" customHeight="1" x14ac:dyDescent="0.25">
      <c r="A377" s="6">
        <v>27936</v>
      </c>
      <c r="B377" s="1" t="s">
        <v>606</v>
      </c>
    </row>
    <row r="378" spans="1:2" ht="15.75" customHeight="1" x14ac:dyDescent="0.25">
      <c r="A378" s="6">
        <v>27937</v>
      </c>
      <c r="B378" s="1" t="s">
        <v>607</v>
      </c>
    </row>
    <row r="379" spans="1:2" ht="15.75" customHeight="1" x14ac:dyDescent="0.25">
      <c r="A379" s="6">
        <v>27938</v>
      </c>
      <c r="B379" s="1" t="s">
        <v>608</v>
      </c>
    </row>
    <row r="380" spans="1:2" ht="15.75" customHeight="1" x14ac:dyDescent="0.25">
      <c r="A380" s="6">
        <v>2794</v>
      </c>
      <c r="B380" s="1" t="s">
        <v>609</v>
      </c>
    </row>
    <row r="381" spans="1:2" ht="15.75" customHeight="1" x14ac:dyDescent="0.25">
      <c r="A381" s="6">
        <v>27941</v>
      </c>
      <c r="B381" s="1" t="s">
        <v>610</v>
      </c>
    </row>
    <row r="382" spans="1:2" ht="15.75" customHeight="1" x14ac:dyDescent="0.25">
      <c r="A382" s="6">
        <v>27942</v>
      </c>
      <c r="B382" s="1" t="s">
        <v>611</v>
      </c>
    </row>
    <row r="383" spans="1:2" ht="15.75" customHeight="1" x14ac:dyDescent="0.25">
      <c r="A383" s="6">
        <v>27943</v>
      </c>
      <c r="B383" s="1" t="s">
        <v>612</v>
      </c>
    </row>
    <row r="384" spans="1:2" ht="15.75" customHeight="1" x14ac:dyDescent="0.25">
      <c r="A384" s="6">
        <v>27944</v>
      </c>
      <c r="B384" s="1" t="s">
        <v>613</v>
      </c>
    </row>
    <row r="385" spans="1:20" ht="15.75" customHeight="1" x14ac:dyDescent="0.25">
      <c r="A385" s="6">
        <v>27945</v>
      </c>
      <c r="B385" s="1" t="s">
        <v>614</v>
      </c>
    </row>
    <row r="386" spans="1:20" ht="15.75" customHeight="1" x14ac:dyDescent="0.25">
      <c r="A386" s="6">
        <v>27949</v>
      </c>
      <c r="B386" s="1" t="s">
        <v>615</v>
      </c>
    </row>
    <row r="387" spans="1:20" ht="15.75" customHeight="1" x14ac:dyDescent="0.25">
      <c r="A387" s="6">
        <v>2795</v>
      </c>
      <c r="B387" s="1" t="s">
        <v>616</v>
      </c>
    </row>
    <row r="388" spans="1:20" ht="15.75" customHeight="1" x14ac:dyDescent="0.25">
      <c r="A388" s="6">
        <v>27951</v>
      </c>
      <c r="B388" s="1" t="s">
        <v>617</v>
      </c>
    </row>
    <row r="389" spans="1:20" ht="15.75" customHeight="1" x14ac:dyDescent="0.25">
      <c r="A389" s="6">
        <v>27952</v>
      </c>
      <c r="B389" s="1" t="s">
        <v>618</v>
      </c>
    </row>
    <row r="390" spans="1:20" ht="15.75" customHeight="1" x14ac:dyDescent="0.25">
      <c r="A390" s="5">
        <v>28</v>
      </c>
      <c r="B390" s="4" t="s">
        <v>619</v>
      </c>
    </row>
    <row r="391" spans="1:20" ht="15.75" customHeight="1" x14ac:dyDescent="0.25">
      <c r="A391" s="6">
        <v>281</v>
      </c>
      <c r="B391" s="1" t="s">
        <v>620</v>
      </c>
    </row>
    <row r="392" spans="1:20" ht="15.75" customHeight="1" x14ac:dyDescent="0.25">
      <c r="A392" s="6">
        <v>284</v>
      </c>
      <c r="B392" s="1" t="s">
        <v>621</v>
      </c>
    </row>
    <row r="393" spans="1:20" ht="15.75" customHeight="1" x14ac:dyDescent="0.25">
      <c r="A393" s="6">
        <v>285</v>
      </c>
      <c r="B393" s="1" t="s">
        <v>622</v>
      </c>
    </row>
    <row r="394" spans="1:20" ht="15.75" customHeight="1" x14ac:dyDescent="0.25">
      <c r="A394" s="6">
        <v>286</v>
      </c>
      <c r="B394" s="1" t="s">
        <v>623</v>
      </c>
    </row>
    <row r="395" spans="1:20" ht="15.75" customHeight="1" x14ac:dyDescent="0.25">
      <c r="A395" s="5">
        <v>29</v>
      </c>
      <c r="B395" s="4" t="s">
        <v>624</v>
      </c>
    </row>
    <row r="396" spans="1:20" ht="15.75" customHeight="1" x14ac:dyDescent="0.25">
      <c r="A396" s="6">
        <v>291</v>
      </c>
      <c r="B396" s="1" t="s">
        <v>625</v>
      </c>
    </row>
    <row r="397" spans="1:20" ht="15.75" customHeight="1" x14ac:dyDescent="0.25">
      <c r="A397" s="6">
        <v>2911</v>
      </c>
      <c r="B397" s="1" t="s">
        <v>626</v>
      </c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15.75" customHeight="1" x14ac:dyDescent="0.25">
      <c r="A398" s="6">
        <v>29111</v>
      </c>
      <c r="B398" s="1" t="s">
        <v>627</v>
      </c>
    </row>
    <row r="399" spans="1:20" ht="15.75" customHeight="1" x14ac:dyDescent="0.25">
      <c r="A399" s="6">
        <v>292</v>
      </c>
      <c r="B399" s="1" t="s">
        <v>628</v>
      </c>
    </row>
    <row r="400" spans="1:20" ht="15.75" customHeight="1" x14ac:dyDescent="0.25">
      <c r="A400" s="6">
        <v>2921</v>
      </c>
      <c r="B400" s="1" t="s">
        <v>629</v>
      </c>
    </row>
    <row r="401" spans="1:20" ht="15.75" customHeight="1" x14ac:dyDescent="0.25">
      <c r="A401" s="6">
        <v>29211</v>
      </c>
      <c r="B401" s="1" t="s">
        <v>630</v>
      </c>
    </row>
    <row r="402" spans="1:20" ht="15.75" customHeight="1" x14ac:dyDescent="0.25">
      <c r="A402" s="6">
        <v>29213</v>
      </c>
      <c r="B402" s="1" t="s">
        <v>631</v>
      </c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15.75" customHeight="1" x14ac:dyDescent="0.25">
      <c r="A403" s="6">
        <v>2925</v>
      </c>
      <c r="B403" s="1" t="s">
        <v>632</v>
      </c>
    </row>
    <row r="404" spans="1:20" ht="15.75" customHeight="1" x14ac:dyDescent="0.25">
      <c r="A404" s="6">
        <v>29251</v>
      </c>
      <c r="B404" s="1" t="s">
        <v>633</v>
      </c>
    </row>
    <row r="405" spans="1:20" ht="15.75" customHeight="1" x14ac:dyDescent="0.25">
      <c r="A405" s="6">
        <v>293</v>
      </c>
      <c r="B405" s="1" t="s">
        <v>634</v>
      </c>
    </row>
    <row r="406" spans="1:20" ht="15.75" customHeight="1" x14ac:dyDescent="0.25">
      <c r="A406" s="6">
        <v>2931</v>
      </c>
      <c r="B406" s="1" t="s">
        <v>635</v>
      </c>
    </row>
    <row r="407" spans="1:20" ht="15.75" customHeight="1" x14ac:dyDescent="0.25">
      <c r="A407" s="6">
        <v>2932</v>
      </c>
      <c r="B407" s="1" t="s">
        <v>636</v>
      </c>
    </row>
    <row r="408" spans="1:20" ht="15.75" customHeight="1" x14ac:dyDescent="0.25">
      <c r="A408" s="6">
        <v>294</v>
      </c>
      <c r="B408" s="1" t="s">
        <v>637</v>
      </c>
    </row>
    <row r="409" spans="1:20" ht="15.75" customHeight="1" x14ac:dyDescent="0.25">
      <c r="A409" s="6">
        <v>2941</v>
      </c>
      <c r="B409" s="1" t="s">
        <v>638</v>
      </c>
    </row>
    <row r="410" spans="1:20" ht="15.75" customHeight="1" x14ac:dyDescent="0.25">
      <c r="A410" s="6">
        <v>29411</v>
      </c>
      <c r="B410" s="1" t="s">
        <v>639</v>
      </c>
    </row>
    <row r="411" spans="1:20" ht="15.75" customHeight="1" x14ac:dyDescent="0.25">
      <c r="A411" s="6">
        <v>29413</v>
      </c>
      <c r="B411" s="1" t="s">
        <v>640</v>
      </c>
    </row>
    <row r="412" spans="1:20" ht="15.75" customHeight="1" x14ac:dyDescent="0.25">
      <c r="A412" s="6">
        <v>2945</v>
      </c>
      <c r="B412" s="1" t="s">
        <v>641</v>
      </c>
    </row>
    <row r="413" spans="1:20" ht="15.75" customHeight="1" x14ac:dyDescent="0.25">
      <c r="A413" s="6">
        <v>295</v>
      </c>
      <c r="B413" s="1" t="s">
        <v>642</v>
      </c>
    </row>
    <row r="414" spans="1:20" ht="15.75" customHeight="1" x14ac:dyDescent="0.25">
      <c r="A414" s="6">
        <v>2951</v>
      </c>
      <c r="B414" s="1" t="s">
        <v>643</v>
      </c>
    </row>
    <row r="415" spans="1:20" ht="15.75" customHeight="1" x14ac:dyDescent="0.25">
      <c r="A415" s="6">
        <v>29511</v>
      </c>
      <c r="B415" s="1" t="s">
        <v>644</v>
      </c>
    </row>
    <row r="416" spans="1:20" ht="15.75" customHeight="1" x14ac:dyDescent="0.25">
      <c r="A416" s="6">
        <v>296</v>
      </c>
      <c r="B416" s="1" t="s">
        <v>645</v>
      </c>
    </row>
    <row r="417" spans="1:2" ht="15.75" customHeight="1" x14ac:dyDescent="0.25">
      <c r="A417" s="6">
        <v>2961</v>
      </c>
      <c r="B417" s="1" t="s">
        <v>646</v>
      </c>
    </row>
    <row r="418" spans="1:2" ht="15.75" customHeight="1" x14ac:dyDescent="0.25">
      <c r="A418" s="6">
        <v>2962</v>
      </c>
      <c r="B418" s="1" t="s">
        <v>647</v>
      </c>
    </row>
    <row r="419" spans="1:2" ht="15.75" customHeight="1" x14ac:dyDescent="0.25">
      <c r="A419" s="6">
        <v>2963</v>
      </c>
      <c r="B419" s="1" t="s">
        <v>648</v>
      </c>
    </row>
    <row r="420" spans="1:2" ht="15.75" customHeight="1" x14ac:dyDescent="0.25">
      <c r="A420" s="6">
        <v>297</v>
      </c>
      <c r="B420" s="1" t="s">
        <v>649</v>
      </c>
    </row>
    <row r="421" spans="1:2" ht="15.75" customHeight="1" x14ac:dyDescent="0.25">
      <c r="A421" s="6">
        <v>2971</v>
      </c>
      <c r="B421" s="1" t="s">
        <v>650</v>
      </c>
    </row>
    <row r="422" spans="1:2" ht="15.75" customHeight="1" x14ac:dyDescent="0.25">
      <c r="A422" s="6">
        <v>2972</v>
      </c>
      <c r="B422" s="1" t="s">
        <v>651</v>
      </c>
    </row>
    <row r="423" spans="1:2" ht="15.75" customHeight="1" x14ac:dyDescent="0.25">
      <c r="A423" s="6">
        <v>298</v>
      </c>
      <c r="B423" s="1" t="s">
        <v>652</v>
      </c>
    </row>
    <row r="424" spans="1:2" ht="15.75" customHeight="1" x14ac:dyDescent="0.25">
      <c r="A424" s="6">
        <v>2981</v>
      </c>
      <c r="B424" s="1" t="s">
        <v>653</v>
      </c>
    </row>
    <row r="425" spans="1:2" ht="15.75" customHeight="1" x14ac:dyDescent="0.25">
      <c r="A425" s="6">
        <v>2982</v>
      </c>
      <c r="B425" s="1" t="s">
        <v>654</v>
      </c>
    </row>
    <row r="426" spans="1:2" ht="15.75" customHeight="1" x14ac:dyDescent="0.25">
      <c r="A426" s="6">
        <v>2983</v>
      </c>
      <c r="B426" s="1" t="s">
        <v>655</v>
      </c>
    </row>
    <row r="427" spans="1:2" ht="15.75" customHeight="1" x14ac:dyDescent="0.25">
      <c r="A427" s="6">
        <v>2984</v>
      </c>
      <c r="B427" s="1" t="s">
        <v>656</v>
      </c>
    </row>
    <row r="428" spans="1:2" ht="15.75" customHeight="1" x14ac:dyDescent="0.25">
      <c r="A428" s="5">
        <v>30</v>
      </c>
      <c r="B428" s="4" t="s">
        <v>657</v>
      </c>
    </row>
    <row r="429" spans="1:2" ht="15.75" customHeight="1" x14ac:dyDescent="0.25">
      <c r="A429" s="6">
        <v>301</v>
      </c>
      <c r="B429" s="1" t="s">
        <v>658</v>
      </c>
    </row>
    <row r="430" spans="1:2" ht="15.75" customHeight="1" x14ac:dyDescent="0.25">
      <c r="A430" s="6">
        <v>3011</v>
      </c>
      <c r="B430" s="1" t="s">
        <v>659</v>
      </c>
    </row>
    <row r="431" spans="1:2" ht="15.75" customHeight="1" x14ac:dyDescent="0.25">
      <c r="A431" s="6">
        <v>30111</v>
      </c>
      <c r="B431" s="1" t="s">
        <v>660</v>
      </c>
    </row>
    <row r="432" spans="1:2" ht="15.75" customHeight="1" x14ac:dyDescent="0.25">
      <c r="A432" s="6">
        <v>30114</v>
      </c>
      <c r="B432" s="1" t="s">
        <v>661</v>
      </c>
    </row>
    <row r="433" spans="1:20" ht="15.75" customHeight="1" x14ac:dyDescent="0.25">
      <c r="A433" s="9">
        <v>302</v>
      </c>
      <c r="B433" s="10" t="s">
        <v>662</v>
      </c>
    </row>
    <row r="434" spans="1:20" ht="15.75" customHeight="1" x14ac:dyDescent="0.25">
      <c r="A434" s="6">
        <v>3021</v>
      </c>
      <c r="B434" s="1" t="s">
        <v>663</v>
      </c>
    </row>
    <row r="435" spans="1:20" ht="15.75" customHeight="1" x14ac:dyDescent="0.25">
      <c r="A435" s="9">
        <v>3022</v>
      </c>
      <c r="B435" s="10" t="s">
        <v>664</v>
      </c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ht="15.75" customHeight="1" x14ac:dyDescent="0.25">
      <c r="A436" s="6">
        <v>30221</v>
      </c>
      <c r="B436" s="1" t="s">
        <v>665</v>
      </c>
    </row>
    <row r="437" spans="1:20" ht="15.75" customHeight="1" x14ac:dyDescent="0.25">
      <c r="A437" s="6">
        <v>30224</v>
      </c>
      <c r="B437" s="1" t="s">
        <v>666</v>
      </c>
    </row>
    <row r="438" spans="1:20" ht="15.75" customHeight="1" x14ac:dyDescent="0.25">
      <c r="A438" s="6">
        <v>30225</v>
      </c>
      <c r="B438" s="1" t="s">
        <v>667</v>
      </c>
    </row>
    <row r="439" spans="1:20" ht="15.75" customHeight="1" x14ac:dyDescent="0.25">
      <c r="A439" s="6">
        <v>3023</v>
      </c>
      <c r="B439" s="1" t="s">
        <v>668</v>
      </c>
    </row>
    <row r="440" spans="1:20" ht="15.75" customHeight="1" x14ac:dyDescent="0.25">
      <c r="A440" s="6">
        <v>30231</v>
      </c>
      <c r="B440" s="1" t="s">
        <v>669</v>
      </c>
    </row>
    <row r="441" spans="1:20" ht="15.75" customHeight="1" x14ac:dyDescent="0.25">
      <c r="A441" s="6">
        <v>30234</v>
      </c>
      <c r="B441" s="1" t="s">
        <v>670</v>
      </c>
    </row>
    <row r="442" spans="1:20" ht="15.75" customHeight="1" x14ac:dyDescent="0.25">
      <c r="A442" s="6">
        <v>30235</v>
      </c>
      <c r="B442" s="1" t="s">
        <v>671</v>
      </c>
    </row>
    <row r="443" spans="1:20" ht="15.75" customHeight="1" x14ac:dyDescent="0.25">
      <c r="A443" s="6">
        <v>3024</v>
      </c>
      <c r="B443" s="1" t="s">
        <v>672</v>
      </c>
    </row>
    <row r="444" spans="1:20" ht="15.75" customHeight="1" x14ac:dyDescent="0.25">
      <c r="A444" s="6">
        <v>30241</v>
      </c>
      <c r="B444" s="1" t="s">
        <v>673</v>
      </c>
    </row>
    <row r="445" spans="1:20" ht="15.75" customHeight="1" x14ac:dyDescent="0.25">
      <c r="A445" s="6">
        <v>30244</v>
      </c>
      <c r="B445" s="1" t="s">
        <v>674</v>
      </c>
    </row>
    <row r="446" spans="1:20" ht="15.75" customHeight="1" x14ac:dyDescent="0.25">
      <c r="A446" s="6">
        <v>30245</v>
      </c>
      <c r="B446" s="1" t="s">
        <v>675</v>
      </c>
    </row>
    <row r="447" spans="1:20" ht="15.75" customHeight="1" x14ac:dyDescent="0.25">
      <c r="A447" s="6">
        <v>3028</v>
      </c>
      <c r="B447" s="1" t="s">
        <v>676</v>
      </c>
    </row>
    <row r="448" spans="1:20" ht="15.75" customHeight="1" x14ac:dyDescent="0.25">
      <c r="A448" s="6">
        <v>30281</v>
      </c>
      <c r="B448" s="1" t="s">
        <v>677</v>
      </c>
    </row>
    <row r="449" spans="1:2" ht="15.75" customHeight="1" x14ac:dyDescent="0.25">
      <c r="A449" s="6">
        <v>30284</v>
      </c>
      <c r="B449" s="1" t="s">
        <v>678</v>
      </c>
    </row>
    <row r="450" spans="1:2" ht="15.75" customHeight="1" x14ac:dyDescent="0.25">
      <c r="A450" s="6">
        <v>30285</v>
      </c>
      <c r="B450" s="1" t="s">
        <v>679</v>
      </c>
    </row>
    <row r="451" spans="1:2" ht="15.75" customHeight="1" x14ac:dyDescent="0.25">
      <c r="A451" s="6">
        <v>303</v>
      </c>
      <c r="B451" s="1" t="s">
        <v>680</v>
      </c>
    </row>
    <row r="452" spans="1:2" ht="15.75" customHeight="1" x14ac:dyDescent="0.25">
      <c r="A452" s="6">
        <v>3031</v>
      </c>
      <c r="B452" s="1" t="s">
        <v>681</v>
      </c>
    </row>
    <row r="453" spans="1:2" ht="15.75" customHeight="1" x14ac:dyDescent="0.25">
      <c r="A453" s="6">
        <v>30311</v>
      </c>
      <c r="B453" s="1" t="s">
        <v>682</v>
      </c>
    </row>
    <row r="454" spans="1:2" ht="15.75" customHeight="1" x14ac:dyDescent="0.25">
      <c r="A454" s="6">
        <v>30314</v>
      </c>
      <c r="B454" s="1" t="s">
        <v>683</v>
      </c>
    </row>
    <row r="455" spans="1:2" ht="15.75" customHeight="1" x14ac:dyDescent="0.25">
      <c r="A455" s="6">
        <v>3032</v>
      </c>
      <c r="B455" s="1" t="s">
        <v>684</v>
      </c>
    </row>
    <row r="456" spans="1:2" ht="15.75" customHeight="1" x14ac:dyDescent="0.25">
      <c r="A456" s="6">
        <v>30321</v>
      </c>
      <c r="B456" s="1" t="s">
        <v>685</v>
      </c>
    </row>
    <row r="457" spans="1:2" ht="15.75" customHeight="1" x14ac:dyDescent="0.25">
      <c r="A457" s="6">
        <v>30324</v>
      </c>
      <c r="B457" s="1" t="s">
        <v>686</v>
      </c>
    </row>
    <row r="458" spans="1:2" ht="15.75" customHeight="1" x14ac:dyDescent="0.25">
      <c r="A458" s="6">
        <v>304</v>
      </c>
      <c r="B458" s="1" t="s">
        <v>687</v>
      </c>
    </row>
    <row r="459" spans="1:2" ht="15.75" customHeight="1" x14ac:dyDescent="0.25">
      <c r="A459" s="6">
        <v>3041</v>
      </c>
      <c r="B459" s="1" t="s">
        <v>688</v>
      </c>
    </row>
    <row r="460" spans="1:2" ht="15.75" customHeight="1" x14ac:dyDescent="0.25">
      <c r="A460" s="6">
        <v>30411</v>
      </c>
      <c r="B460" s="1" t="s">
        <v>689</v>
      </c>
    </row>
    <row r="461" spans="1:2" ht="15.75" customHeight="1" x14ac:dyDescent="0.25">
      <c r="A461" s="6">
        <v>30414</v>
      </c>
      <c r="B461" s="1" t="s">
        <v>690</v>
      </c>
    </row>
    <row r="462" spans="1:2" ht="15.75" customHeight="1" x14ac:dyDescent="0.25">
      <c r="A462" s="6">
        <v>30415</v>
      </c>
      <c r="B462" s="1" t="s">
        <v>691</v>
      </c>
    </row>
    <row r="463" spans="1:2" ht="15.75" customHeight="1" x14ac:dyDescent="0.25">
      <c r="A463" s="6">
        <v>3042</v>
      </c>
      <c r="B463" s="1" t="s">
        <v>692</v>
      </c>
    </row>
    <row r="464" spans="1:2" ht="15.75" customHeight="1" x14ac:dyDescent="0.25">
      <c r="A464" s="6">
        <v>30421</v>
      </c>
      <c r="B464" s="1" t="s">
        <v>693</v>
      </c>
    </row>
    <row r="465" spans="1:2" ht="15.75" customHeight="1" x14ac:dyDescent="0.25">
      <c r="A465" s="6">
        <v>30424</v>
      </c>
      <c r="B465" s="1" t="s">
        <v>694</v>
      </c>
    </row>
    <row r="466" spans="1:2" ht="15.75" customHeight="1" x14ac:dyDescent="0.25">
      <c r="A466" s="6">
        <v>30425</v>
      </c>
      <c r="B466" s="1" t="s">
        <v>695</v>
      </c>
    </row>
    <row r="467" spans="1:2" ht="15.75" customHeight="1" x14ac:dyDescent="0.25">
      <c r="A467" s="6">
        <v>308</v>
      </c>
      <c r="B467" s="1" t="s">
        <v>696</v>
      </c>
    </row>
    <row r="468" spans="1:2" ht="15.75" customHeight="1" x14ac:dyDescent="0.25">
      <c r="A468" s="6">
        <v>3081</v>
      </c>
      <c r="B468" s="1" t="s">
        <v>697</v>
      </c>
    </row>
    <row r="469" spans="1:2" ht="15.75" customHeight="1" x14ac:dyDescent="0.25">
      <c r="A469" s="6">
        <v>30811</v>
      </c>
      <c r="B469" s="1" t="s">
        <v>698</v>
      </c>
    </row>
    <row r="470" spans="1:2" ht="15.75" customHeight="1" x14ac:dyDescent="0.25">
      <c r="A470" s="6">
        <v>30814</v>
      </c>
      <c r="B470" s="1" t="s">
        <v>699</v>
      </c>
    </row>
    <row r="471" spans="1:2" ht="15.75" customHeight="1" x14ac:dyDescent="0.25">
      <c r="A471" s="6">
        <v>3082</v>
      </c>
      <c r="B471" s="1" t="s">
        <v>700</v>
      </c>
    </row>
    <row r="472" spans="1:2" ht="15.75" customHeight="1" x14ac:dyDescent="0.25">
      <c r="A472" s="6">
        <v>30821</v>
      </c>
      <c r="B472" s="1" t="s">
        <v>701</v>
      </c>
    </row>
    <row r="473" spans="1:2" ht="15.75" customHeight="1" x14ac:dyDescent="0.25">
      <c r="A473" s="6">
        <v>30824</v>
      </c>
      <c r="B473" s="1" t="s">
        <v>702</v>
      </c>
    </row>
    <row r="474" spans="1:2" ht="15.75" customHeight="1" x14ac:dyDescent="0.25">
      <c r="A474" s="5">
        <v>31</v>
      </c>
      <c r="B474" s="4" t="s">
        <v>703</v>
      </c>
    </row>
    <row r="475" spans="1:2" ht="15.75" customHeight="1" x14ac:dyDescent="0.25">
      <c r="A475" s="6">
        <v>311</v>
      </c>
      <c r="B475" s="1" t="s">
        <v>704</v>
      </c>
    </row>
    <row r="476" spans="1:2" ht="15.75" customHeight="1" x14ac:dyDescent="0.25">
      <c r="A476" s="6">
        <v>3111</v>
      </c>
      <c r="B476" s="1" t="s">
        <v>705</v>
      </c>
    </row>
    <row r="477" spans="1:2" ht="15.75" customHeight="1" x14ac:dyDescent="0.25">
      <c r="A477" s="6">
        <v>31111</v>
      </c>
      <c r="B477" s="1" t="s">
        <v>706</v>
      </c>
    </row>
    <row r="478" spans="1:2" ht="15.75" customHeight="1" x14ac:dyDescent="0.25">
      <c r="A478" s="6">
        <v>31112</v>
      </c>
      <c r="B478" s="1" t="s">
        <v>707</v>
      </c>
    </row>
    <row r="479" spans="1:2" ht="15.75" customHeight="1" x14ac:dyDescent="0.25">
      <c r="A479" s="6">
        <v>31114</v>
      </c>
      <c r="B479" s="1" t="s">
        <v>708</v>
      </c>
    </row>
    <row r="480" spans="1:2" ht="15.75" customHeight="1" x14ac:dyDescent="0.25">
      <c r="A480" s="6">
        <v>3112</v>
      </c>
      <c r="B480" s="1" t="s">
        <v>709</v>
      </c>
    </row>
    <row r="481" spans="1:20" ht="15.75" customHeight="1" x14ac:dyDescent="0.25">
      <c r="A481" s="6">
        <v>31121</v>
      </c>
      <c r="B481" s="1" t="s">
        <v>710</v>
      </c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ht="15.75" customHeight="1" x14ac:dyDescent="0.25">
      <c r="A482" s="6">
        <v>31122</v>
      </c>
      <c r="B482" s="1" t="s">
        <v>711</v>
      </c>
    </row>
    <row r="483" spans="1:20" ht="15.75" customHeight="1" x14ac:dyDescent="0.25">
      <c r="A483" s="6">
        <v>31124</v>
      </c>
      <c r="B483" s="1" t="s">
        <v>712</v>
      </c>
    </row>
    <row r="484" spans="1:20" ht="15.75" customHeight="1" x14ac:dyDescent="0.25">
      <c r="A484" s="6">
        <v>312</v>
      </c>
      <c r="B484" s="1" t="s">
        <v>713</v>
      </c>
    </row>
    <row r="485" spans="1:20" ht="15.75" customHeight="1" x14ac:dyDescent="0.25">
      <c r="A485" s="6">
        <v>3121</v>
      </c>
      <c r="B485" s="1" t="s">
        <v>714</v>
      </c>
    </row>
    <row r="486" spans="1:20" ht="15.75" customHeight="1" x14ac:dyDescent="0.25">
      <c r="A486" s="6">
        <v>31211</v>
      </c>
      <c r="B486" s="1" t="s">
        <v>715</v>
      </c>
    </row>
    <row r="487" spans="1:20" ht="15.75" customHeight="1" x14ac:dyDescent="0.25">
      <c r="A487" s="6">
        <v>31212</v>
      </c>
      <c r="B487" s="1" t="s">
        <v>716</v>
      </c>
    </row>
    <row r="488" spans="1:20" ht="15.75" customHeight="1" x14ac:dyDescent="0.25">
      <c r="A488" s="6">
        <v>31213</v>
      </c>
      <c r="B488" s="1" t="s">
        <v>717</v>
      </c>
    </row>
    <row r="489" spans="1:20" ht="15.75" customHeight="1" x14ac:dyDescent="0.25">
      <c r="A489" s="6">
        <v>31214</v>
      </c>
      <c r="B489" s="1" t="s">
        <v>718</v>
      </c>
    </row>
    <row r="490" spans="1:20" ht="15.75" customHeight="1" x14ac:dyDescent="0.25">
      <c r="A490" s="6">
        <v>313</v>
      </c>
      <c r="B490" s="1" t="s">
        <v>719</v>
      </c>
    </row>
    <row r="491" spans="1:20" ht="15.75" customHeight="1" x14ac:dyDescent="0.25">
      <c r="A491" s="6">
        <v>3131</v>
      </c>
      <c r="B491" s="1" t="s">
        <v>720</v>
      </c>
    </row>
    <row r="492" spans="1:20" ht="15.75" customHeight="1" x14ac:dyDescent="0.25">
      <c r="A492" s="6">
        <v>31311</v>
      </c>
      <c r="B492" s="1" t="s">
        <v>721</v>
      </c>
    </row>
    <row r="493" spans="1:20" ht="15.75" customHeight="1" x14ac:dyDescent="0.25">
      <c r="A493" s="6">
        <v>31312</v>
      </c>
      <c r="B493" s="1" t="s">
        <v>722</v>
      </c>
    </row>
    <row r="494" spans="1:20" ht="15.75" customHeight="1" x14ac:dyDescent="0.25">
      <c r="A494" s="6">
        <v>31313</v>
      </c>
      <c r="B494" s="1" t="s">
        <v>723</v>
      </c>
    </row>
    <row r="495" spans="1:20" ht="15.75" customHeight="1" x14ac:dyDescent="0.25">
      <c r="A495" s="6">
        <v>31314</v>
      </c>
      <c r="B495" s="1" t="s">
        <v>724</v>
      </c>
    </row>
    <row r="496" spans="1:20" ht="15.75" customHeight="1" x14ac:dyDescent="0.25">
      <c r="A496" s="11">
        <v>32</v>
      </c>
      <c r="B496" s="12" t="s">
        <v>725</v>
      </c>
    </row>
    <row r="497" spans="1:20" ht="15.75" customHeight="1" x14ac:dyDescent="0.25">
      <c r="A497" s="7">
        <v>321</v>
      </c>
      <c r="B497" s="8" t="s">
        <v>726</v>
      </c>
    </row>
    <row r="498" spans="1:20" ht="15.75" customHeight="1" x14ac:dyDescent="0.25">
      <c r="A498" s="7">
        <v>3211</v>
      </c>
      <c r="B498" s="8" t="s">
        <v>727</v>
      </c>
    </row>
    <row r="499" spans="1:20" ht="15.75" customHeight="1" x14ac:dyDescent="0.25">
      <c r="A499" s="7">
        <v>32111</v>
      </c>
      <c r="B499" s="8" t="s">
        <v>728</v>
      </c>
    </row>
    <row r="500" spans="1:20" ht="15.75" customHeight="1" x14ac:dyDescent="0.25">
      <c r="A500" s="7">
        <v>32112</v>
      </c>
      <c r="B500" s="8" t="s">
        <v>729</v>
      </c>
    </row>
    <row r="501" spans="1:20" ht="15.75" customHeight="1" x14ac:dyDescent="0.25">
      <c r="A501" s="7">
        <v>32114</v>
      </c>
      <c r="B501" s="8" t="s">
        <v>730</v>
      </c>
    </row>
    <row r="502" spans="1:20" ht="15.75" customHeight="1" x14ac:dyDescent="0.25">
      <c r="A502" s="7">
        <v>3212</v>
      </c>
      <c r="B502" s="8" t="s">
        <v>731</v>
      </c>
    </row>
    <row r="503" spans="1:20" ht="15.75" customHeight="1" x14ac:dyDescent="0.25">
      <c r="A503" s="7">
        <v>32121</v>
      </c>
      <c r="B503" s="8" t="s">
        <v>732</v>
      </c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ht="15.75" customHeight="1" x14ac:dyDescent="0.25">
      <c r="A504" s="7">
        <v>32122</v>
      </c>
      <c r="B504" s="8" t="s">
        <v>733</v>
      </c>
    </row>
    <row r="505" spans="1:20" ht="15.75" customHeight="1" x14ac:dyDescent="0.25">
      <c r="A505" s="7">
        <v>32123</v>
      </c>
      <c r="B505" s="8" t="s">
        <v>734</v>
      </c>
    </row>
    <row r="506" spans="1:20" ht="15.75" customHeight="1" x14ac:dyDescent="0.25">
      <c r="A506" s="7">
        <v>32124</v>
      </c>
      <c r="B506" s="8" t="s">
        <v>735</v>
      </c>
    </row>
    <row r="507" spans="1:20" ht="15.75" customHeight="1" x14ac:dyDescent="0.25">
      <c r="A507" s="7">
        <v>322</v>
      </c>
      <c r="B507" s="8" t="s">
        <v>736</v>
      </c>
    </row>
    <row r="508" spans="1:20" ht="15.75" customHeight="1" x14ac:dyDescent="0.25">
      <c r="A508" s="7">
        <v>3220</v>
      </c>
      <c r="B508" s="8" t="s">
        <v>737</v>
      </c>
    </row>
    <row r="509" spans="1:20" ht="15.75" customHeight="1" x14ac:dyDescent="0.25">
      <c r="A509" s="7">
        <v>32201</v>
      </c>
      <c r="B509" s="8" t="s">
        <v>738</v>
      </c>
    </row>
    <row r="510" spans="1:20" ht="15.75" customHeight="1" x14ac:dyDescent="0.25">
      <c r="A510" s="7">
        <v>32202</v>
      </c>
      <c r="B510" s="8" t="s">
        <v>739</v>
      </c>
    </row>
    <row r="511" spans="1:20" ht="15.75" customHeight="1" x14ac:dyDescent="0.25">
      <c r="A511" s="7">
        <v>32203</v>
      </c>
      <c r="B511" s="8" t="s">
        <v>740</v>
      </c>
    </row>
    <row r="512" spans="1:20" ht="15.75" customHeight="1" x14ac:dyDescent="0.25">
      <c r="A512" s="7">
        <v>3221</v>
      </c>
      <c r="B512" s="8" t="s">
        <v>741</v>
      </c>
    </row>
    <row r="513" spans="1:2" ht="15.75" customHeight="1" x14ac:dyDescent="0.25">
      <c r="A513" s="7">
        <v>32211</v>
      </c>
      <c r="B513" s="8" t="s">
        <v>742</v>
      </c>
    </row>
    <row r="514" spans="1:2" ht="15.75" customHeight="1" x14ac:dyDescent="0.25">
      <c r="A514" s="7">
        <v>32212</v>
      </c>
      <c r="B514" s="8" t="s">
        <v>743</v>
      </c>
    </row>
    <row r="515" spans="1:2" ht="15.75" customHeight="1" x14ac:dyDescent="0.25">
      <c r="A515" s="7">
        <v>32213</v>
      </c>
      <c r="B515" s="8" t="s">
        <v>744</v>
      </c>
    </row>
    <row r="516" spans="1:2" ht="15.75" customHeight="1" x14ac:dyDescent="0.25">
      <c r="A516" s="7">
        <v>3222</v>
      </c>
      <c r="B516" s="8" t="s">
        <v>745</v>
      </c>
    </row>
    <row r="517" spans="1:2" ht="15.75" customHeight="1" x14ac:dyDescent="0.25">
      <c r="A517" s="7">
        <v>32221</v>
      </c>
      <c r="B517" s="8" t="s">
        <v>746</v>
      </c>
    </row>
    <row r="518" spans="1:2" ht="15.75" customHeight="1" x14ac:dyDescent="0.25">
      <c r="A518" s="7">
        <v>32222</v>
      </c>
      <c r="B518" s="8" t="s">
        <v>747</v>
      </c>
    </row>
    <row r="519" spans="1:2" ht="15.75" customHeight="1" x14ac:dyDescent="0.25">
      <c r="A519" s="7">
        <v>3223</v>
      </c>
      <c r="B519" s="8" t="s">
        <v>748</v>
      </c>
    </row>
    <row r="520" spans="1:2" ht="15.75" customHeight="1" x14ac:dyDescent="0.25">
      <c r="A520" s="7">
        <v>32231</v>
      </c>
      <c r="B520" s="8" t="s">
        <v>749</v>
      </c>
    </row>
    <row r="521" spans="1:2" ht="15.75" customHeight="1" x14ac:dyDescent="0.25">
      <c r="A521" s="7">
        <v>32232</v>
      </c>
      <c r="B521" s="8" t="s">
        <v>750</v>
      </c>
    </row>
    <row r="522" spans="1:2" ht="15.75" customHeight="1" x14ac:dyDescent="0.25">
      <c r="A522" s="7">
        <v>32233</v>
      </c>
      <c r="B522" s="8" t="s">
        <v>751</v>
      </c>
    </row>
    <row r="523" spans="1:2" ht="15.75" customHeight="1" x14ac:dyDescent="0.25">
      <c r="A523" s="7">
        <v>3224</v>
      </c>
      <c r="B523" s="8" t="s">
        <v>752</v>
      </c>
    </row>
    <row r="524" spans="1:2" ht="15.75" customHeight="1" x14ac:dyDescent="0.25">
      <c r="A524" s="7">
        <v>32241</v>
      </c>
      <c r="B524" s="8" t="s">
        <v>753</v>
      </c>
    </row>
    <row r="525" spans="1:2" ht="15.75" customHeight="1" x14ac:dyDescent="0.25">
      <c r="A525" s="7">
        <v>32242</v>
      </c>
      <c r="B525" s="8" t="s">
        <v>754</v>
      </c>
    </row>
    <row r="526" spans="1:2" ht="15.75" customHeight="1" x14ac:dyDescent="0.25">
      <c r="A526" s="7">
        <v>32243</v>
      </c>
      <c r="B526" s="8" t="s">
        <v>755</v>
      </c>
    </row>
    <row r="527" spans="1:2" ht="15.75" customHeight="1" x14ac:dyDescent="0.25">
      <c r="A527" s="7">
        <v>3225</v>
      </c>
      <c r="B527" s="8" t="s">
        <v>756</v>
      </c>
    </row>
    <row r="528" spans="1:2" ht="15.75" customHeight="1" x14ac:dyDescent="0.25">
      <c r="A528" s="7">
        <v>32251</v>
      </c>
      <c r="B528" s="8" t="s">
        <v>757</v>
      </c>
    </row>
    <row r="529" spans="1:2" ht="15.75" customHeight="1" x14ac:dyDescent="0.25">
      <c r="A529" s="7">
        <v>32252</v>
      </c>
      <c r="B529" s="8" t="s">
        <v>758</v>
      </c>
    </row>
    <row r="530" spans="1:2" ht="15.75" customHeight="1" x14ac:dyDescent="0.25">
      <c r="A530" s="7">
        <v>3226</v>
      </c>
      <c r="B530" s="8" t="s">
        <v>759</v>
      </c>
    </row>
    <row r="531" spans="1:2" ht="15.75" customHeight="1" x14ac:dyDescent="0.25">
      <c r="A531" s="7">
        <v>32261</v>
      </c>
      <c r="B531" s="8" t="s">
        <v>760</v>
      </c>
    </row>
    <row r="532" spans="1:2" ht="15.75" customHeight="1" x14ac:dyDescent="0.25">
      <c r="A532" s="7">
        <v>32262</v>
      </c>
      <c r="B532" s="8" t="s">
        <v>761</v>
      </c>
    </row>
    <row r="533" spans="1:2" ht="15.75" customHeight="1" x14ac:dyDescent="0.25">
      <c r="A533" s="7">
        <v>3227</v>
      </c>
      <c r="B533" s="8" t="s">
        <v>762</v>
      </c>
    </row>
    <row r="534" spans="1:2" ht="15.75" customHeight="1" x14ac:dyDescent="0.25">
      <c r="A534" s="7">
        <v>32271</v>
      </c>
      <c r="B534" s="8" t="s">
        <v>763</v>
      </c>
    </row>
    <row r="535" spans="1:2" ht="15.75" customHeight="1" x14ac:dyDescent="0.25">
      <c r="A535" s="7">
        <v>32272</v>
      </c>
      <c r="B535" s="8" t="s">
        <v>764</v>
      </c>
    </row>
    <row r="536" spans="1:2" ht="15.75" customHeight="1" x14ac:dyDescent="0.25">
      <c r="A536" s="7">
        <v>3228</v>
      </c>
      <c r="B536" s="8" t="s">
        <v>765</v>
      </c>
    </row>
    <row r="537" spans="1:2" ht="15.75" customHeight="1" x14ac:dyDescent="0.25">
      <c r="A537" s="7">
        <v>32281</v>
      </c>
      <c r="B537" s="8" t="s">
        <v>766</v>
      </c>
    </row>
    <row r="538" spans="1:2" ht="15.75" customHeight="1" x14ac:dyDescent="0.25">
      <c r="A538" s="7">
        <v>32282</v>
      </c>
      <c r="B538" s="8" t="s">
        <v>767</v>
      </c>
    </row>
    <row r="539" spans="1:2" ht="15.75" customHeight="1" x14ac:dyDescent="0.25">
      <c r="A539" s="7">
        <v>323</v>
      </c>
      <c r="B539" s="8" t="s">
        <v>768</v>
      </c>
    </row>
    <row r="540" spans="1:2" ht="15.75" customHeight="1" x14ac:dyDescent="0.25">
      <c r="A540" s="7">
        <v>3230</v>
      </c>
      <c r="B540" s="8" t="s">
        <v>769</v>
      </c>
    </row>
    <row r="541" spans="1:2" ht="15.75" customHeight="1" x14ac:dyDescent="0.25">
      <c r="A541" s="7">
        <v>32301</v>
      </c>
      <c r="B541" s="8" t="s">
        <v>770</v>
      </c>
    </row>
    <row r="542" spans="1:2" ht="15.75" customHeight="1" x14ac:dyDescent="0.25">
      <c r="A542" s="7">
        <v>32302</v>
      </c>
      <c r="B542" s="8" t="s">
        <v>771</v>
      </c>
    </row>
    <row r="543" spans="1:2" ht="15.75" customHeight="1" x14ac:dyDescent="0.25">
      <c r="A543" s="7">
        <v>3232</v>
      </c>
      <c r="B543" s="8" t="s">
        <v>772</v>
      </c>
    </row>
    <row r="544" spans="1:2" ht="15.75" customHeight="1" x14ac:dyDescent="0.25">
      <c r="A544" s="7">
        <v>32321</v>
      </c>
      <c r="B544" s="8" t="s">
        <v>773</v>
      </c>
    </row>
    <row r="545" spans="1:2" ht="15.75" customHeight="1" x14ac:dyDescent="0.25">
      <c r="A545" s="7">
        <v>3233</v>
      </c>
      <c r="B545" s="8" t="s">
        <v>774</v>
      </c>
    </row>
    <row r="546" spans="1:2" ht="15.75" customHeight="1" x14ac:dyDescent="0.25">
      <c r="A546" s="7">
        <v>32331</v>
      </c>
      <c r="B546" s="8" t="s">
        <v>775</v>
      </c>
    </row>
    <row r="547" spans="1:2" ht="15.75" customHeight="1" x14ac:dyDescent="0.25">
      <c r="A547" s="7">
        <v>32332</v>
      </c>
      <c r="B547" s="8" t="s">
        <v>776</v>
      </c>
    </row>
    <row r="548" spans="1:2" ht="15.75" customHeight="1" x14ac:dyDescent="0.25">
      <c r="A548" s="7">
        <v>3234</v>
      </c>
      <c r="B548" s="8" t="s">
        <v>777</v>
      </c>
    </row>
    <row r="549" spans="1:2" ht="15.75" customHeight="1" x14ac:dyDescent="0.25">
      <c r="A549" s="7">
        <v>32341</v>
      </c>
      <c r="B549" s="8" t="s">
        <v>778</v>
      </c>
    </row>
    <row r="550" spans="1:2" ht="15.75" customHeight="1" x14ac:dyDescent="0.25">
      <c r="A550" s="7">
        <v>32342</v>
      </c>
      <c r="B550" s="8" t="s">
        <v>779</v>
      </c>
    </row>
    <row r="551" spans="1:2" ht="15.75" customHeight="1" x14ac:dyDescent="0.25">
      <c r="A551" s="7">
        <v>3235</v>
      </c>
      <c r="B551" s="8" t="s">
        <v>780</v>
      </c>
    </row>
    <row r="552" spans="1:2" ht="15.75" customHeight="1" x14ac:dyDescent="0.25">
      <c r="A552" s="7">
        <v>32351</v>
      </c>
      <c r="B552" s="8" t="s">
        <v>781</v>
      </c>
    </row>
    <row r="553" spans="1:2" ht="15.75" customHeight="1" x14ac:dyDescent="0.25">
      <c r="A553" s="7">
        <v>32352</v>
      </c>
      <c r="B553" s="8" t="s">
        <v>782</v>
      </c>
    </row>
    <row r="554" spans="1:2" ht="15.75" customHeight="1" x14ac:dyDescent="0.25">
      <c r="A554" s="7">
        <v>3236</v>
      </c>
      <c r="B554" s="8" t="s">
        <v>783</v>
      </c>
    </row>
    <row r="555" spans="1:2" ht="15.75" customHeight="1" x14ac:dyDescent="0.25">
      <c r="A555" s="7">
        <v>32361</v>
      </c>
      <c r="B555" s="8" t="s">
        <v>784</v>
      </c>
    </row>
    <row r="556" spans="1:2" ht="15.75" customHeight="1" x14ac:dyDescent="0.25">
      <c r="A556" s="7">
        <v>32362</v>
      </c>
      <c r="B556" s="8" t="s">
        <v>785</v>
      </c>
    </row>
    <row r="557" spans="1:2" ht="15.75" customHeight="1" x14ac:dyDescent="0.25">
      <c r="A557" s="5">
        <v>33</v>
      </c>
      <c r="B557" s="4" t="s">
        <v>786</v>
      </c>
    </row>
    <row r="558" spans="1:2" ht="15.75" customHeight="1" x14ac:dyDescent="0.25">
      <c r="A558" s="6">
        <v>330</v>
      </c>
      <c r="B558" s="1" t="s">
        <v>787</v>
      </c>
    </row>
    <row r="559" spans="1:2" ht="15.75" customHeight="1" x14ac:dyDescent="0.25">
      <c r="A559" s="6">
        <v>3301</v>
      </c>
      <c r="B559" s="1" t="s">
        <v>788</v>
      </c>
    </row>
    <row r="560" spans="1:2" ht="15.75" customHeight="1" x14ac:dyDescent="0.25">
      <c r="A560" s="6">
        <v>33011</v>
      </c>
      <c r="B560" s="1" t="s">
        <v>789</v>
      </c>
    </row>
    <row r="561" spans="1:20" ht="15.75" customHeight="1" x14ac:dyDescent="0.25">
      <c r="A561" s="6">
        <v>33012</v>
      </c>
      <c r="B561" s="1" t="s">
        <v>790</v>
      </c>
    </row>
    <row r="562" spans="1:20" ht="15.75" customHeight="1" x14ac:dyDescent="0.25">
      <c r="A562" s="6">
        <v>33013</v>
      </c>
      <c r="B562" s="1" t="s">
        <v>791</v>
      </c>
    </row>
    <row r="563" spans="1:20" ht="15.75" customHeight="1" x14ac:dyDescent="0.25">
      <c r="A563" s="6">
        <v>33014</v>
      </c>
      <c r="B563" s="1" t="s">
        <v>792</v>
      </c>
    </row>
    <row r="564" spans="1:20" ht="15.75" customHeight="1" x14ac:dyDescent="0.25">
      <c r="A564" s="6">
        <v>3302</v>
      </c>
      <c r="B564" s="1" t="s">
        <v>793</v>
      </c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ht="15.75" customHeight="1" x14ac:dyDescent="0.25">
      <c r="A565" s="6">
        <v>33021</v>
      </c>
      <c r="B565" s="1" t="s">
        <v>794</v>
      </c>
    </row>
    <row r="566" spans="1:20" ht="15.75" customHeight="1" x14ac:dyDescent="0.25">
      <c r="A566" s="6">
        <v>33022</v>
      </c>
      <c r="B566" s="1" t="s">
        <v>795</v>
      </c>
    </row>
    <row r="567" spans="1:20" ht="15.75" customHeight="1" x14ac:dyDescent="0.25">
      <c r="A567" s="6">
        <v>33023</v>
      </c>
      <c r="B567" s="1" t="s">
        <v>796</v>
      </c>
    </row>
    <row r="568" spans="1:20" ht="15.75" customHeight="1" x14ac:dyDescent="0.25">
      <c r="A568" s="6">
        <v>33024</v>
      </c>
      <c r="B568" s="1" t="s">
        <v>797</v>
      </c>
    </row>
    <row r="569" spans="1:20" ht="15.75" customHeight="1" x14ac:dyDescent="0.25">
      <c r="A569" s="6">
        <v>331</v>
      </c>
      <c r="B569" s="1" t="s">
        <v>798</v>
      </c>
    </row>
    <row r="570" spans="1:20" ht="15.75" customHeight="1" x14ac:dyDescent="0.25">
      <c r="A570" s="6">
        <v>3311</v>
      </c>
      <c r="B570" s="1" t="s">
        <v>799</v>
      </c>
    </row>
    <row r="571" spans="1:20" ht="15.75" customHeight="1" x14ac:dyDescent="0.25">
      <c r="A571" s="6">
        <v>33111</v>
      </c>
      <c r="B571" s="1" t="s">
        <v>800</v>
      </c>
    </row>
    <row r="572" spans="1:20" ht="15.75" customHeight="1" x14ac:dyDescent="0.25">
      <c r="A572" s="6">
        <v>33112</v>
      </c>
      <c r="B572" s="1" t="s">
        <v>801</v>
      </c>
    </row>
    <row r="573" spans="1:20" ht="15.75" customHeight="1" x14ac:dyDescent="0.25">
      <c r="A573" s="6">
        <v>332</v>
      </c>
      <c r="B573" s="1" t="s">
        <v>802</v>
      </c>
    </row>
    <row r="574" spans="1:20" ht="15.75" customHeight="1" x14ac:dyDescent="0.25">
      <c r="A574" s="6">
        <v>3321</v>
      </c>
      <c r="B574" s="1" t="s">
        <v>803</v>
      </c>
    </row>
    <row r="575" spans="1:20" ht="15.75" customHeight="1" x14ac:dyDescent="0.25">
      <c r="A575" s="6">
        <v>33211</v>
      </c>
      <c r="B575" s="1" t="s">
        <v>804</v>
      </c>
    </row>
    <row r="576" spans="1:20" ht="15.75" customHeight="1" x14ac:dyDescent="0.25">
      <c r="A576" s="6">
        <v>33212</v>
      </c>
      <c r="B576" s="1" t="s">
        <v>805</v>
      </c>
    </row>
    <row r="577" spans="1:2" ht="15.75" customHeight="1" x14ac:dyDescent="0.25">
      <c r="A577" s="6">
        <v>33213</v>
      </c>
      <c r="B577" s="1" t="s">
        <v>806</v>
      </c>
    </row>
    <row r="578" spans="1:2" ht="15.75" customHeight="1" x14ac:dyDescent="0.25">
      <c r="A578" s="6">
        <v>3324</v>
      </c>
      <c r="B578" s="1" t="s">
        <v>807</v>
      </c>
    </row>
    <row r="579" spans="1:2" ht="15.75" customHeight="1" x14ac:dyDescent="0.25">
      <c r="A579" s="6">
        <v>33241</v>
      </c>
      <c r="B579" s="1" t="s">
        <v>808</v>
      </c>
    </row>
    <row r="580" spans="1:2" ht="15.75" customHeight="1" x14ac:dyDescent="0.25">
      <c r="A580" s="6">
        <v>33242</v>
      </c>
      <c r="B580" s="1" t="s">
        <v>809</v>
      </c>
    </row>
    <row r="581" spans="1:2" ht="15.75" customHeight="1" x14ac:dyDescent="0.25">
      <c r="A581" s="6">
        <v>33243</v>
      </c>
      <c r="B581" s="1" t="s">
        <v>810</v>
      </c>
    </row>
    <row r="582" spans="1:2" ht="15.75" customHeight="1" x14ac:dyDescent="0.25">
      <c r="A582" s="6">
        <v>3325</v>
      </c>
      <c r="B582" s="1" t="s">
        <v>811</v>
      </c>
    </row>
    <row r="583" spans="1:2" ht="15.75" customHeight="1" x14ac:dyDescent="0.25">
      <c r="A583" s="6">
        <v>33251</v>
      </c>
      <c r="B583" s="1" t="s">
        <v>812</v>
      </c>
    </row>
    <row r="584" spans="1:2" ht="15.75" customHeight="1" x14ac:dyDescent="0.25">
      <c r="A584" s="6">
        <v>33252</v>
      </c>
      <c r="B584" s="1" t="s">
        <v>813</v>
      </c>
    </row>
    <row r="585" spans="1:2" ht="15.75" customHeight="1" x14ac:dyDescent="0.25">
      <c r="A585" s="6">
        <v>33253</v>
      </c>
      <c r="B585" s="1" t="s">
        <v>814</v>
      </c>
    </row>
    <row r="586" spans="1:2" ht="15.75" customHeight="1" x14ac:dyDescent="0.25">
      <c r="A586" s="6">
        <v>333</v>
      </c>
      <c r="B586" s="1" t="s">
        <v>815</v>
      </c>
    </row>
    <row r="587" spans="1:2" ht="15.75" customHeight="1" x14ac:dyDescent="0.25">
      <c r="A587" s="6">
        <v>3331</v>
      </c>
      <c r="B587" s="1" t="s">
        <v>816</v>
      </c>
    </row>
    <row r="588" spans="1:2" ht="15.75" customHeight="1" x14ac:dyDescent="0.25">
      <c r="A588" s="6">
        <v>33311</v>
      </c>
      <c r="B588" s="1" t="s">
        <v>817</v>
      </c>
    </row>
    <row r="589" spans="1:2" ht="15.75" customHeight="1" x14ac:dyDescent="0.25">
      <c r="A589" s="6">
        <v>33312</v>
      </c>
      <c r="B589" s="1" t="s">
        <v>818</v>
      </c>
    </row>
    <row r="590" spans="1:2" ht="15.75" customHeight="1" x14ac:dyDescent="0.25">
      <c r="A590" s="6">
        <v>33313</v>
      </c>
      <c r="B590" s="1" t="s">
        <v>819</v>
      </c>
    </row>
    <row r="591" spans="1:2" ht="15.75" customHeight="1" x14ac:dyDescent="0.25">
      <c r="A591" s="6">
        <v>334</v>
      </c>
      <c r="B591" s="1" t="s">
        <v>820</v>
      </c>
    </row>
    <row r="592" spans="1:2" ht="15.75" customHeight="1" x14ac:dyDescent="0.25">
      <c r="A592" s="6">
        <v>3341</v>
      </c>
      <c r="B592" s="1" t="s">
        <v>821</v>
      </c>
    </row>
    <row r="593" spans="1:2" ht="15.75" customHeight="1" x14ac:dyDescent="0.25">
      <c r="A593" s="6">
        <v>33411</v>
      </c>
      <c r="B593" s="1" t="s">
        <v>822</v>
      </c>
    </row>
    <row r="594" spans="1:2" ht="15.75" customHeight="1" x14ac:dyDescent="0.25">
      <c r="A594" s="6">
        <v>33412</v>
      </c>
      <c r="B594" s="1" t="s">
        <v>823</v>
      </c>
    </row>
    <row r="595" spans="1:2" ht="15.75" customHeight="1" x14ac:dyDescent="0.25">
      <c r="A595" s="6">
        <v>3342</v>
      </c>
      <c r="B595" s="1" t="s">
        <v>824</v>
      </c>
    </row>
    <row r="596" spans="1:2" ht="15.75" customHeight="1" x14ac:dyDescent="0.25">
      <c r="A596" s="6">
        <v>33421</v>
      </c>
      <c r="B596" s="1" t="s">
        <v>825</v>
      </c>
    </row>
    <row r="597" spans="1:2" ht="15.75" customHeight="1" x14ac:dyDescent="0.25">
      <c r="A597" s="6">
        <v>33422</v>
      </c>
      <c r="B597" s="1" t="s">
        <v>826</v>
      </c>
    </row>
    <row r="598" spans="1:2" ht="15.75" customHeight="1" x14ac:dyDescent="0.25">
      <c r="A598" s="6">
        <v>335</v>
      </c>
      <c r="B598" s="1" t="s">
        <v>827</v>
      </c>
    </row>
    <row r="599" spans="1:2" ht="15.75" customHeight="1" x14ac:dyDescent="0.25">
      <c r="A599" s="6">
        <v>3351</v>
      </c>
      <c r="B599" s="1" t="s">
        <v>828</v>
      </c>
    </row>
    <row r="600" spans="1:2" ht="15.75" customHeight="1" x14ac:dyDescent="0.25">
      <c r="A600" s="6">
        <v>33511</v>
      </c>
      <c r="B600" s="1" t="s">
        <v>829</v>
      </c>
    </row>
    <row r="601" spans="1:2" ht="15.75" customHeight="1" x14ac:dyDescent="0.25">
      <c r="A601" s="6">
        <v>33512</v>
      </c>
      <c r="B601" s="1" t="s">
        <v>830</v>
      </c>
    </row>
    <row r="602" spans="1:2" ht="15.75" customHeight="1" x14ac:dyDescent="0.25">
      <c r="A602" s="6">
        <v>3352</v>
      </c>
      <c r="B602" s="1" t="s">
        <v>831</v>
      </c>
    </row>
    <row r="603" spans="1:2" ht="15.75" customHeight="1" x14ac:dyDescent="0.25">
      <c r="A603" s="6">
        <v>33521</v>
      </c>
      <c r="B603" s="1" t="s">
        <v>832</v>
      </c>
    </row>
    <row r="604" spans="1:2" ht="15.75" customHeight="1" x14ac:dyDescent="0.25">
      <c r="A604" s="6">
        <v>33522</v>
      </c>
      <c r="B604" s="1" t="s">
        <v>833</v>
      </c>
    </row>
    <row r="605" spans="1:2" ht="15.75" customHeight="1" x14ac:dyDescent="0.25">
      <c r="A605" s="6">
        <v>336</v>
      </c>
      <c r="B605" s="1" t="s">
        <v>834</v>
      </c>
    </row>
    <row r="606" spans="1:2" ht="15.75" customHeight="1" x14ac:dyDescent="0.25">
      <c r="A606" s="6">
        <v>3361</v>
      </c>
      <c r="B606" s="1" t="s">
        <v>835</v>
      </c>
    </row>
    <row r="607" spans="1:2" ht="15.75" customHeight="1" x14ac:dyDescent="0.25">
      <c r="A607" s="6">
        <v>33611</v>
      </c>
      <c r="B607" s="1" t="s">
        <v>836</v>
      </c>
    </row>
    <row r="608" spans="1:2" ht="15.75" customHeight="1" x14ac:dyDescent="0.25">
      <c r="A608" s="6">
        <v>33612</v>
      </c>
      <c r="B608" s="1" t="s">
        <v>837</v>
      </c>
    </row>
    <row r="609" spans="1:2" ht="15.75" customHeight="1" x14ac:dyDescent="0.25">
      <c r="A609" s="6">
        <v>3362</v>
      </c>
      <c r="B609" s="1" t="s">
        <v>838</v>
      </c>
    </row>
    <row r="610" spans="1:2" ht="15.75" customHeight="1" x14ac:dyDescent="0.25">
      <c r="A610" s="6">
        <v>33621</v>
      </c>
      <c r="B610" s="1" t="s">
        <v>839</v>
      </c>
    </row>
    <row r="611" spans="1:2" ht="15.75" customHeight="1" x14ac:dyDescent="0.25">
      <c r="A611" s="6">
        <v>33622</v>
      </c>
      <c r="B611" s="1" t="s">
        <v>840</v>
      </c>
    </row>
    <row r="612" spans="1:2" ht="15.75" customHeight="1" x14ac:dyDescent="0.25">
      <c r="A612" s="6">
        <v>3363</v>
      </c>
      <c r="B612" s="1" t="s">
        <v>841</v>
      </c>
    </row>
    <row r="613" spans="1:2" ht="15.75" customHeight="1" x14ac:dyDescent="0.25">
      <c r="A613" s="6">
        <v>33631</v>
      </c>
      <c r="B613" s="1" t="s">
        <v>842</v>
      </c>
    </row>
    <row r="614" spans="1:2" ht="15.75" customHeight="1" x14ac:dyDescent="0.25">
      <c r="A614" s="6">
        <v>33632</v>
      </c>
      <c r="B614" s="1" t="s">
        <v>843</v>
      </c>
    </row>
    <row r="615" spans="1:2" ht="15.75" customHeight="1" x14ac:dyDescent="0.25">
      <c r="A615" s="6">
        <v>3364</v>
      </c>
      <c r="B615" s="1" t="s">
        <v>844</v>
      </c>
    </row>
    <row r="616" spans="1:2" ht="15.75" customHeight="1" x14ac:dyDescent="0.25">
      <c r="A616" s="6">
        <v>33641</v>
      </c>
      <c r="B616" s="1" t="s">
        <v>845</v>
      </c>
    </row>
    <row r="617" spans="1:2" ht="15.75" customHeight="1" x14ac:dyDescent="0.25">
      <c r="A617" s="6">
        <v>33642</v>
      </c>
      <c r="B617" s="1" t="s">
        <v>846</v>
      </c>
    </row>
    <row r="618" spans="1:2" ht="15.75" customHeight="1" x14ac:dyDescent="0.25">
      <c r="A618" s="6">
        <v>3369</v>
      </c>
      <c r="B618" s="1" t="s">
        <v>847</v>
      </c>
    </row>
    <row r="619" spans="1:2" ht="15.75" customHeight="1" x14ac:dyDescent="0.25">
      <c r="A619" s="6">
        <v>33691</v>
      </c>
      <c r="B619" s="1" t="s">
        <v>848</v>
      </c>
    </row>
    <row r="620" spans="1:2" ht="15.75" customHeight="1" x14ac:dyDescent="0.25">
      <c r="A620" s="6">
        <v>33692</v>
      </c>
      <c r="B620" s="1" t="s">
        <v>849</v>
      </c>
    </row>
    <row r="621" spans="1:2" ht="15.75" customHeight="1" x14ac:dyDescent="0.25">
      <c r="A621" s="6">
        <v>337</v>
      </c>
      <c r="B621" s="1" t="s">
        <v>850</v>
      </c>
    </row>
    <row r="622" spans="1:2" ht="15.75" customHeight="1" x14ac:dyDescent="0.25">
      <c r="A622" s="6">
        <v>3371</v>
      </c>
      <c r="B622" s="1" t="s">
        <v>851</v>
      </c>
    </row>
    <row r="623" spans="1:2" ht="15.75" customHeight="1" x14ac:dyDescent="0.25">
      <c r="A623" s="6">
        <v>33711</v>
      </c>
      <c r="B623" s="1" t="s">
        <v>852</v>
      </c>
    </row>
    <row r="624" spans="1:2" ht="15.75" customHeight="1" x14ac:dyDescent="0.25">
      <c r="A624" s="6">
        <v>33712</v>
      </c>
      <c r="B624" s="1" t="s">
        <v>853</v>
      </c>
    </row>
    <row r="625" spans="1:2" ht="15.75" customHeight="1" x14ac:dyDescent="0.25">
      <c r="A625" s="6">
        <v>3372</v>
      </c>
      <c r="B625" s="1" t="s">
        <v>854</v>
      </c>
    </row>
    <row r="626" spans="1:2" ht="15.75" customHeight="1" x14ac:dyDescent="0.25">
      <c r="A626" s="6">
        <v>33721</v>
      </c>
      <c r="B626" s="1" t="s">
        <v>855</v>
      </c>
    </row>
    <row r="627" spans="1:2" ht="15.75" customHeight="1" x14ac:dyDescent="0.25">
      <c r="A627" s="6">
        <v>33722</v>
      </c>
      <c r="B627" s="1" t="s">
        <v>856</v>
      </c>
    </row>
    <row r="628" spans="1:2" ht="15.75" customHeight="1" x14ac:dyDescent="0.25">
      <c r="A628" s="6">
        <v>338</v>
      </c>
      <c r="B628" s="1" t="s">
        <v>857</v>
      </c>
    </row>
    <row r="629" spans="1:2" ht="15.75" customHeight="1" x14ac:dyDescent="0.25">
      <c r="A629" s="6">
        <v>3381</v>
      </c>
      <c r="B629" s="1" t="s">
        <v>858</v>
      </c>
    </row>
    <row r="630" spans="1:2" ht="15.75" customHeight="1" x14ac:dyDescent="0.25">
      <c r="A630" s="6">
        <v>3382</v>
      </c>
      <c r="B630" s="1" t="s">
        <v>859</v>
      </c>
    </row>
    <row r="631" spans="1:2" ht="15.75" customHeight="1" x14ac:dyDescent="0.25">
      <c r="A631" s="6">
        <v>3383</v>
      </c>
      <c r="B631" s="1" t="s">
        <v>860</v>
      </c>
    </row>
    <row r="632" spans="1:2" ht="15.75" customHeight="1" x14ac:dyDescent="0.25">
      <c r="A632" s="6">
        <v>3386</v>
      </c>
      <c r="B632" s="1" t="s">
        <v>861</v>
      </c>
    </row>
    <row r="633" spans="1:2" ht="15.75" customHeight="1" x14ac:dyDescent="0.25">
      <c r="A633" s="6">
        <v>3387</v>
      </c>
      <c r="B633" s="1" t="s">
        <v>862</v>
      </c>
    </row>
    <row r="634" spans="1:2" ht="15.75" customHeight="1" x14ac:dyDescent="0.25">
      <c r="A634" s="6">
        <v>339</v>
      </c>
      <c r="B634" s="1" t="s">
        <v>863</v>
      </c>
    </row>
    <row r="635" spans="1:2" ht="15.75" customHeight="1" x14ac:dyDescent="0.25">
      <c r="A635" s="6">
        <v>3391</v>
      </c>
      <c r="B635" s="1" t="s">
        <v>864</v>
      </c>
    </row>
    <row r="636" spans="1:2" ht="15.75" customHeight="1" x14ac:dyDescent="0.25">
      <c r="A636" s="6">
        <v>3392</v>
      </c>
      <c r="B636" s="1" t="s">
        <v>865</v>
      </c>
    </row>
    <row r="637" spans="1:2" ht="15.75" customHeight="1" x14ac:dyDescent="0.25">
      <c r="A637" s="6">
        <v>33921</v>
      </c>
      <c r="B637" s="1" t="s">
        <v>866</v>
      </c>
    </row>
    <row r="638" spans="1:2" ht="15.75" customHeight="1" x14ac:dyDescent="0.25">
      <c r="A638" s="6">
        <v>33922</v>
      </c>
      <c r="B638" s="1" t="s">
        <v>867</v>
      </c>
    </row>
    <row r="639" spans="1:2" ht="15.75" customHeight="1" x14ac:dyDescent="0.25">
      <c r="A639" s="6">
        <v>3393</v>
      </c>
      <c r="B639" s="1" t="s">
        <v>868</v>
      </c>
    </row>
    <row r="640" spans="1:2" ht="15.75" customHeight="1" x14ac:dyDescent="0.25">
      <c r="A640" s="6">
        <v>33931</v>
      </c>
      <c r="B640" s="1" t="s">
        <v>869</v>
      </c>
    </row>
    <row r="641" spans="1:20" ht="15.75" customHeight="1" x14ac:dyDescent="0.25">
      <c r="A641" s="6">
        <v>33932</v>
      </c>
      <c r="B641" s="1" t="s">
        <v>870</v>
      </c>
    </row>
    <row r="642" spans="1:20" ht="15.75" customHeight="1" x14ac:dyDescent="0.25">
      <c r="A642" s="5">
        <v>34</v>
      </c>
      <c r="B642" s="4" t="s">
        <v>871</v>
      </c>
    </row>
    <row r="643" spans="1:20" ht="15.75" customHeight="1" x14ac:dyDescent="0.25">
      <c r="A643" s="6">
        <v>341</v>
      </c>
      <c r="B643" s="1" t="s">
        <v>872</v>
      </c>
    </row>
    <row r="644" spans="1:20" ht="15.75" customHeight="1" x14ac:dyDescent="0.25">
      <c r="A644" s="6">
        <v>3411</v>
      </c>
      <c r="B644" s="1" t="s">
        <v>873</v>
      </c>
    </row>
    <row r="645" spans="1:20" ht="15.75" customHeight="1" x14ac:dyDescent="0.25">
      <c r="A645" s="6">
        <v>34111</v>
      </c>
      <c r="B645" s="1" t="s">
        <v>874</v>
      </c>
    </row>
    <row r="646" spans="1:20" ht="15.75" customHeight="1" x14ac:dyDescent="0.25">
      <c r="A646" s="6">
        <v>34112</v>
      </c>
      <c r="B646" s="1" t="s">
        <v>875</v>
      </c>
    </row>
    <row r="647" spans="1:20" ht="15.75" customHeight="1" x14ac:dyDescent="0.25">
      <c r="A647" s="6">
        <v>3412</v>
      </c>
      <c r="B647" s="1" t="s">
        <v>876</v>
      </c>
    </row>
    <row r="648" spans="1:20" ht="15.75" customHeight="1" x14ac:dyDescent="0.25">
      <c r="A648" s="6">
        <v>34121</v>
      </c>
      <c r="B648" s="1" t="s">
        <v>877</v>
      </c>
    </row>
    <row r="649" spans="1:20" ht="15.75" customHeight="1" x14ac:dyDescent="0.25">
      <c r="A649" s="6">
        <v>34122</v>
      </c>
      <c r="B649" s="1" t="s">
        <v>878</v>
      </c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1:20" ht="15.75" customHeight="1" x14ac:dyDescent="0.25">
      <c r="A650" s="6">
        <v>3419</v>
      </c>
      <c r="B650" s="1" t="s">
        <v>879</v>
      </c>
    </row>
    <row r="651" spans="1:20" ht="15.75" customHeight="1" x14ac:dyDescent="0.25">
      <c r="A651" s="6">
        <v>34191</v>
      </c>
      <c r="B651" s="1" t="s">
        <v>880</v>
      </c>
    </row>
    <row r="652" spans="1:20" ht="15.75" customHeight="1" x14ac:dyDescent="0.25">
      <c r="A652" s="6">
        <v>34192</v>
      </c>
      <c r="B652" s="1" t="s">
        <v>881</v>
      </c>
    </row>
    <row r="653" spans="1:20" ht="15.75" customHeight="1" x14ac:dyDescent="0.25">
      <c r="A653" s="6">
        <v>342</v>
      </c>
      <c r="B653" s="1" t="s">
        <v>882</v>
      </c>
    </row>
    <row r="654" spans="1:20" ht="15.75" customHeight="1" x14ac:dyDescent="0.25">
      <c r="A654" s="6">
        <v>3421</v>
      </c>
      <c r="B654" s="1" t="s">
        <v>883</v>
      </c>
    </row>
    <row r="655" spans="1:20" ht="15.75" customHeight="1" x14ac:dyDescent="0.25">
      <c r="A655" s="6">
        <v>34211</v>
      </c>
      <c r="B655" s="1" t="s">
        <v>884</v>
      </c>
    </row>
    <row r="656" spans="1:20" ht="15.75" customHeight="1" x14ac:dyDescent="0.25">
      <c r="A656" s="6">
        <v>34212</v>
      </c>
      <c r="B656" s="1" t="s">
        <v>885</v>
      </c>
    </row>
    <row r="657" spans="1:2" ht="15.75" customHeight="1" x14ac:dyDescent="0.25">
      <c r="A657" s="6">
        <v>3422</v>
      </c>
      <c r="B657" s="1" t="s">
        <v>886</v>
      </c>
    </row>
    <row r="658" spans="1:2" ht="15.75" customHeight="1" x14ac:dyDescent="0.25">
      <c r="A658" s="6">
        <v>34221</v>
      </c>
      <c r="B658" s="1" t="s">
        <v>887</v>
      </c>
    </row>
    <row r="659" spans="1:2" ht="15.75" customHeight="1" x14ac:dyDescent="0.25">
      <c r="A659" s="6">
        <v>34222</v>
      </c>
      <c r="B659" s="1" t="s">
        <v>888</v>
      </c>
    </row>
    <row r="660" spans="1:2" ht="15.75" customHeight="1" x14ac:dyDescent="0.25">
      <c r="A660" s="6">
        <v>343</v>
      </c>
      <c r="B660" s="1" t="s">
        <v>889</v>
      </c>
    </row>
    <row r="661" spans="1:2" ht="15.75" customHeight="1" x14ac:dyDescent="0.25">
      <c r="A661" s="6">
        <v>3431</v>
      </c>
      <c r="B661" s="1" t="s">
        <v>890</v>
      </c>
    </row>
    <row r="662" spans="1:2" ht="15.75" customHeight="1" x14ac:dyDescent="0.25">
      <c r="A662" s="6">
        <v>34311</v>
      </c>
      <c r="B662" s="1" t="s">
        <v>891</v>
      </c>
    </row>
    <row r="663" spans="1:2" ht="15.75" customHeight="1" x14ac:dyDescent="0.25">
      <c r="A663" s="6">
        <v>34312</v>
      </c>
      <c r="B663" s="1" t="s">
        <v>892</v>
      </c>
    </row>
    <row r="664" spans="1:2" ht="15.75" customHeight="1" x14ac:dyDescent="0.25">
      <c r="A664" s="6">
        <v>344</v>
      </c>
      <c r="B664" s="1" t="s">
        <v>893</v>
      </c>
    </row>
    <row r="665" spans="1:2" ht="15.75" customHeight="1" x14ac:dyDescent="0.25">
      <c r="A665" s="6">
        <v>3441</v>
      </c>
      <c r="B665" s="1" t="s">
        <v>894</v>
      </c>
    </row>
    <row r="666" spans="1:2" ht="15.75" customHeight="1" x14ac:dyDescent="0.25">
      <c r="A666" s="6">
        <v>34411</v>
      </c>
      <c r="B666" s="1" t="s">
        <v>895</v>
      </c>
    </row>
    <row r="667" spans="1:2" ht="15.75" customHeight="1" x14ac:dyDescent="0.25">
      <c r="A667" s="6">
        <v>34412</v>
      </c>
      <c r="B667" s="1" t="s">
        <v>896</v>
      </c>
    </row>
    <row r="668" spans="1:2" ht="15.75" customHeight="1" x14ac:dyDescent="0.25">
      <c r="A668" s="6">
        <v>34413</v>
      </c>
      <c r="B668" s="1" t="s">
        <v>897</v>
      </c>
    </row>
    <row r="669" spans="1:2" ht="15.75" customHeight="1" x14ac:dyDescent="0.25">
      <c r="A669" s="6">
        <v>3442</v>
      </c>
      <c r="B669" s="1" t="s">
        <v>898</v>
      </c>
    </row>
    <row r="670" spans="1:2" ht="15.75" customHeight="1" x14ac:dyDescent="0.25">
      <c r="A670" s="6">
        <v>34421</v>
      </c>
      <c r="B670" s="1" t="s">
        <v>899</v>
      </c>
    </row>
    <row r="671" spans="1:2" ht="15.75" customHeight="1" x14ac:dyDescent="0.25">
      <c r="A671" s="6">
        <v>34422</v>
      </c>
      <c r="B671" s="1" t="s">
        <v>900</v>
      </c>
    </row>
    <row r="672" spans="1:2" ht="15.75" customHeight="1" x14ac:dyDescent="0.25">
      <c r="A672" s="6">
        <v>34423</v>
      </c>
      <c r="B672" s="1" t="s">
        <v>901</v>
      </c>
    </row>
    <row r="673" spans="1:2" ht="15.75" customHeight="1" x14ac:dyDescent="0.25">
      <c r="A673" s="6">
        <v>345</v>
      </c>
      <c r="B673" s="1" t="s">
        <v>902</v>
      </c>
    </row>
    <row r="674" spans="1:2" ht="15.75" customHeight="1" x14ac:dyDescent="0.25">
      <c r="A674" s="6">
        <v>3451</v>
      </c>
      <c r="B674" s="1" t="s">
        <v>903</v>
      </c>
    </row>
    <row r="675" spans="1:2" ht="15.75" customHeight="1" x14ac:dyDescent="0.25">
      <c r="A675" s="6">
        <v>34511</v>
      </c>
      <c r="B675" s="1" t="s">
        <v>904</v>
      </c>
    </row>
    <row r="676" spans="1:2" ht="15.75" customHeight="1" x14ac:dyDescent="0.25">
      <c r="A676" s="6">
        <v>34512</v>
      </c>
      <c r="B676" s="1" t="s">
        <v>905</v>
      </c>
    </row>
    <row r="677" spans="1:2" ht="15.75" customHeight="1" x14ac:dyDescent="0.25">
      <c r="A677" s="6">
        <v>3452</v>
      </c>
      <c r="B677" s="1" t="s">
        <v>906</v>
      </c>
    </row>
    <row r="678" spans="1:2" ht="15.75" customHeight="1" x14ac:dyDescent="0.25">
      <c r="A678" s="6">
        <v>34521</v>
      </c>
      <c r="B678" s="1" t="s">
        <v>907</v>
      </c>
    </row>
    <row r="679" spans="1:2" ht="15.75" customHeight="1" x14ac:dyDescent="0.25">
      <c r="A679" s="6">
        <v>34522</v>
      </c>
      <c r="B679" s="1" t="s">
        <v>908</v>
      </c>
    </row>
    <row r="680" spans="1:2" ht="15.75" customHeight="1" x14ac:dyDescent="0.25">
      <c r="A680" s="6">
        <v>347</v>
      </c>
      <c r="B680" s="1" t="s">
        <v>909</v>
      </c>
    </row>
    <row r="681" spans="1:2" ht="15.75" customHeight="1" x14ac:dyDescent="0.25">
      <c r="A681" s="6">
        <v>3471</v>
      </c>
      <c r="B681" s="1" t="s">
        <v>910</v>
      </c>
    </row>
    <row r="682" spans="1:2" ht="15.75" customHeight="1" x14ac:dyDescent="0.25">
      <c r="A682" s="6">
        <v>349</v>
      </c>
      <c r="B682" s="1" t="s">
        <v>911</v>
      </c>
    </row>
    <row r="683" spans="1:2" ht="15.75" customHeight="1" x14ac:dyDescent="0.25">
      <c r="A683" s="6">
        <v>3491</v>
      </c>
      <c r="B683" s="1" t="s">
        <v>912</v>
      </c>
    </row>
    <row r="684" spans="1:2" ht="15.75" customHeight="1" x14ac:dyDescent="0.25">
      <c r="A684" s="6">
        <v>34911</v>
      </c>
      <c r="B684" s="1" t="s">
        <v>913</v>
      </c>
    </row>
    <row r="685" spans="1:2" ht="15.75" customHeight="1" x14ac:dyDescent="0.25">
      <c r="A685" s="6">
        <v>34912</v>
      </c>
      <c r="B685" s="1" t="s">
        <v>914</v>
      </c>
    </row>
    <row r="686" spans="1:2" ht="15.75" customHeight="1" x14ac:dyDescent="0.25">
      <c r="A686" s="5">
        <v>35</v>
      </c>
      <c r="B686" s="4" t="s">
        <v>915</v>
      </c>
    </row>
    <row r="687" spans="1:2" ht="15.75" customHeight="1" x14ac:dyDescent="0.25">
      <c r="A687" s="6">
        <v>351</v>
      </c>
      <c r="B687" s="1" t="s">
        <v>916</v>
      </c>
    </row>
    <row r="688" spans="1:2" ht="15.75" customHeight="1" x14ac:dyDescent="0.25">
      <c r="A688" s="6">
        <v>3511</v>
      </c>
      <c r="B688" s="1" t="s">
        <v>917</v>
      </c>
    </row>
    <row r="689" spans="1:20" ht="15.75" customHeight="1" x14ac:dyDescent="0.25">
      <c r="A689" s="6">
        <v>35111</v>
      </c>
      <c r="B689" s="1" t="s">
        <v>918</v>
      </c>
    </row>
    <row r="690" spans="1:20" ht="15.75" customHeight="1" x14ac:dyDescent="0.25">
      <c r="A690" s="6">
        <v>35113</v>
      </c>
      <c r="B690" s="1" t="s">
        <v>919</v>
      </c>
    </row>
    <row r="691" spans="1:20" ht="15.75" customHeight="1" x14ac:dyDescent="0.25">
      <c r="A691" s="6">
        <v>35114</v>
      </c>
      <c r="B691" s="1" t="s">
        <v>920</v>
      </c>
    </row>
    <row r="692" spans="1:20" ht="15.75" customHeight="1" x14ac:dyDescent="0.25">
      <c r="A692" s="6">
        <v>3512</v>
      </c>
      <c r="B692" s="1" t="s">
        <v>921</v>
      </c>
    </row>
    <row r="693" spans="1:20" ht="15.75" customHeight="1" x14ac:dyDescent="0.25">
      <c r="A693" s="6">
        <v>35121</v>
      </c>
      <c r="B693" s="1" t="s">
        <v>922</v>
      </c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spans="1:20" ht="15.75" customHeight="1" x14ac:dyDescent="0.25">
      <c r="A694" s="6">
        <v>35123</v>
      </c>
      <c r="B694" s="1" t="s">
        <v>923</v>
      </c>
    </row>
    <row r="695" spans="1:20" ht="15.75" customHeight="1" x14ac:dyDescent="0.25">
      <c r="A695" s="6">
        <v>35124</v>
      </c>
      <c r="B695" s="1" t="s">
        <v>924</v>
      </c>
    </row>
    <row r="696" spans="1:20" ht="15.75" customHeight="1" x14ac:dyDescent="0.25">
      <c r="A696" s="6">
        <v>352</v>
      </c>
      <c r="B696" s="1" t="s">
        <v>925</v>
      </c>
    </row>
    <row r="697" spans="1:20" ht="15.75" customHeight="1" x14ac:dyDescent="0.25">
      <c r="A697" s="6">
        <v>3521</v>
      </c>
      <c r="B697" s="1" t="s">
        <v>926</v>
      </c>
    </row>
    <row r="698" spans="1:20" ht="15.75" customHeight="1" x14ac:dyDescent="0.25">
      <c r="A698" s="6">
        <v>35211</v>
      </c>
      <c r="B698" s="1" t="s">
        <v>927</v>
      </c>
    </row>
    <row r="699" spans="1:20" ht="15.75" customHeight="1" x14ac:dyDescent="0.25">
      <c r="A699" s="6">
        <v>35213</v>
      </c>
      <c r="B699" s="1" t="s">
        <v>928</v>
      </c>
    </row>
    <row r="700" spans="1:20" ht="15.75" customHeight="1" x14ac:dyDescent="0.25">
      <c r="A700" s="6">
        <v>35214</v>
      </c>
      <c r="B700" s="1" t="s">
        <v>929</v>
      </c>
    </row>
    <row r="701" spans="1:20" ht="15.75" customHeight="1" x14ac:dyDescent="0.25">
      <c r="A701" s="6">
        <v>3522</v>
      </c>
      <c r="B701" s="1" t="s">
        <v>930</v>
      </c>
    </row>
    <row r="702" spans="1:20" ht="15.75" customHeight="1" x14ac:dyDescent="0.25">
      <c r="A702" s="6">
        <v>35221</v>
      </c>
      <c r="B702" s="1" t="s">
        <v>931</v>
      </c>
    </row>
    <row r="703" spans="1:20" ht="15.75" customHeight="1" x14ac:dyDescent="0.25">
      <c r="A703" s="6">
        <v>35223</v>
      </c>
      <c r="B703" s="1" t="s">
        <v>932</v>
      </c>
    </row>
    <row r="704" spans="1:20" ht="15.75" customHeight="1" x14ac:dyDescent="0.25">
      <c r="A704" s="6">
        <v>35224</v>
      </c>
      <c r="B704" s="1" t="s">
        <v>933</v>
      </c>
    </row>
    <row r="705" spans="1:20" ht="15.75" customHeight="1" x14ac:dyDescent="0.25">
      <c r="A705" s="5">
        <v>36</v>
      </c>
      <c r="B705" s="4" t="s">
        <v>934</v>
      </c>
    </row>
    <row r="706" spans="1:20" ht="15.75" customHeight="1" x14ac:dyDescent="0.25">
      <c r="A706" s="6">
        <v>361</v>
      </c>
      <c r="B706" s="1" t="s">
        <v>935</v>
      </c>
    </row>
    <row r="707" spans="1:20" ht="15.75" customHeight="1" x14ac:dyDescent="0.25">
      <c r="A707" s="6">
        <v>3611</v>
      </c>
      <c r="B707" s="1" t="s">
        <v>936</v>
      </c>
    </row>
    <row r="708" spans="1:20" ht="15.75" customHeight="1" x14ac:dyDescent="0.25">
      <c r="A708" s="6">
        <v>36111</v>
      </c>
      <c r="B708" s="1" t="s">
        <v>937</v>
      </c>
    </row>
    <row r="709" spans="1:20" ht="15.75" customHeight="1" x14ac:dyDescent="0.25">
      <c r="A709" s="6">
        <v>36112</v>
      </c>
      <c r="B709" s="1" t="s">
        <v>938</v>
      </c>
    </row>
    <row r="710" spans="1:20" ht="15.75" customHeight="1" x14ac:dyDescent="0.25">
      <c r="A710" s="6">
        <v>3612</v>
      </c>
      <c r="B710" s="1" t="s">
        <v>939</v>
      </c>
    </row>
    <row r="711" spans="1:20" ht="15.75" customHeight="1" x14ac:dyDescent="0.25">
      <c r="A711" s="6">
        <v>36121</v>
      </c>
      <c r="B711" s="1" t="s">
        <v>940</v>
      </c>
    </row>
    <row r="712" spans="1:20" ht="15.75" customHeight="1" x14ac:dyDescent="0.25">
      <c r="A712" s="6">
        <v>36122</v>
      </c>
      <c r="B712" s="1" t="s">
        <v>941</v>
      </c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spans="1:20" ht="15.75" customHeight="1" x14ac:dyDescent="0.25">
      <c r="A713" s="6">
        <v>36123</v>
      </c>
      <c r="B713" s="1" t="s">
        <v>942</v>
      </c>
    </row>
    <row r="714" spans="1:20" ht="15.75" customHeight="1" x14ac:dyDescent="0.25">
      <c r="A714" s="6">
        <v>3613</v>
      </c>
      <c r="B714" s="1" t="s">
        <v>943</v>
      </c>
    </row>
    <row r="715" spans="1:20" ht="15.75" customHeight="1" x14ac:dyDescent="0.25">
      <c r="A715" s="6">
        <v>36131</v>
      </c>
      <c r="B715" s="1" t="s">
        <v>944</v>
      </c>
    </row>
    <row r="716" spans="1:20" ht="15.75" customHeight="1" x14ac:dyDescent="0.25">
      <c r="A716" s="6">
        <v>36132</v>
      </c>
      <c r="B716" s="1" t="s">
        <v>945</v>
      </c>
    </row>
    <row r="717" spans="1:20" ht="15.75" customHeight="1" x14ac:dyDescent="0.25">
      <c r="A717" s="6">
        <v>36133</v>
      </c>
      <c r="B717" s="1" t="s">
        <v>946</v>
      </c>
    </row>
    <row r="718" spans="1:20" ht="15.75" customHeight="1" x14ac:dyDescent="0.25">
      <c r="A718" s="6">
        <v>362</v>
      </c>
      <c r="B718" s="1" t="s">
        <v>947</v>
      </c>
    </row>
    <row r="719" spans="1:20" ht="15.75" customHeight="1" x14ac:dyDescent="0.25">
      <c r="A719" s="6">
        <v>3621</v>
      </c>
      <c r="B719" s="1" t="s">
        <v>948</v>
      </c>
    </row>
    <row r="720" spans="1:20" ht="15.75" customHeight="1" x14ac:dyDescent="0.25">
      <c r="A720" s="6">
        <v>36211</v>
      </c>
      <c r="B720" s="1" t="s">
        <v>949</v>
      </c>
    </row>
    <row r="721" spans="1:2" ht="15.75" customHeight="1" x14ac:dyDescent="0.25">
      <c r="A721" s="6">
        <v>36212</v>
      </c>
      <c r="B721" s="1" t="s">
        <v>950</v>
      </c>
    </row>
    <row r="722" spans="1:2" ht="15.75" customHeight="1" x14ac:dyDescent="0.25">
      <c r="A722" s="6">
        <v>3622</v>
      </c>
      <c r="B722" s="1" t="s">
        <v>951</v>
      </c>
    </row>
    <row r="723" spans="1:2" ht="15.75" customHeight="1" x14ac:dyDescent="0.25">
      <c r="A723" s="6">
        <v>36221</v>
      </c>
      <c r="B723" s="1" t="s">
        <v>952</v>
      </c>
    </row>
    <row r="724" spans="1:2" ht="15.75" customHeight="1" x14ac:dyDescent="0.25">
      <c r="A724" s="6">
        <v>36222</v>
      </c>
      <c r="B724" s="1" t="s">
        <v>953</v>
      </c>
    </row>
    <row r="725" spans="1:2" ht="15.75" customHeight="1" x14ac:dyDescent="0.25">
      <c r="A725" s="6">
        <v>36223</v>
      </c>
      <c r="B725" s="1" t="s">
        <v>954</v>
      </c>
    </row>
    <row r="726" spans="1:2" ht="15.75" customHeight="1" x14ac:dyDescent="0.25">
      <c r="A726" s="6">
        <v>363</v>
      </c>
      <c r="B726" s="1" t="s">
        <v>955</v>
      </c>
    </row>
    <row r="727" spans="1:2" ht="15.75" customHeight="1" x14ac:dyDescent="0.25">
      <c r="A727" s="6">
        <v>3631</v>
      </c>
      <c r="B727" s="1" t="s">
        <v>956</v>
      </c>
    </row>
    <row r="728" spans="1:2" ht="15.75" customHeight="1" x14ac:dyDescent="0.25">
      <c r="A728" s="6">
        <v>36311</v>
      </c>
      <c r="B728" s="1" t="s">
        <v>957</v>
      </c>
    </row>
    <row r="729" spans="1:2" ht="15.75" customHeight="1" x14ac:dyDescent="0.25">
      <c r="A729" s="6">
        <v>36312</v>
      </c>
      <c r="B729" s="1" t="s">
        <v>958</v>
      </c>
    </row>
    <row r="730" spans="1:2" ht="15.75" customHeight="1" x14ac:dyDescent="0.25">
      <c r="A730" s="6">
        <v>3632</v>
      </c>
      <c r="B730" s="1" t="s">
        <v>959</v>
      </c>
    </row>
    <row r="731" spans="1:2" ht="15.75" customHeight="1" x14ac:dyDescent="0.25">
      <c r="A731" s="6">
        <v>36321</v>
      </c>
      <c r="B731" s="1" t="s">
        <v>960</v>
      </c>
    </row>
    <row r="732" spans="1:2" ht="15.75" customHeight="1" x14ac:dyDescent="0.25">
      <c r="A732" s="6">
        <v>36322</v>
      </c>
      <c r="B732" s="1" t="s">
        <v>961</v>
      </c>
    </row>
    <row r="733" spans="1:2" ht="15.75" customHeight="1" x14ac:dyDescent="0.25">
      <c r="A733" s="6">
        <v>36323</v>
      </c>
      <c r="B733" s="1" t="s">
        <v>962</v>
      </c>
    </row>
    <row r="734" spans="1:2" ht="15.75" customHeight="1" x14ac:dyDescent="0.25">
      <c r="A734" s="6">
        <v>3633</v>
      </c>
      <c r="B734" s="1" t="s">
        <v>963</v>
      </c>
    </row>
    <row r="735" spans="1:2" ht="15.75" customHeight="1" x14ac:dyDescent="0.25">
      <c r="A735" s="6">
        <v>36331</v>
      </c>
      <c r="B735" s="1" t="s">
        <v>964</v>
      </c>
    </row>
    <row r="736" spans="1:2" ht="15.75" customHeight="1" x14ac:dyDescent="0.25">
      <c r="A736" s="6">
        <v>36332</v>
      </c>
      <c r="B736" s="1" t="s">
        <v>965</v>
      </c>
    </row>
    <row r="737" spans="1:2" ht="15.75" customHeight="1" x14ac:dyDescent="0.25">
      <c r="A737" s="6">
        <v>36333</v>
      </c>
      <c r="B737" s="1" t="s">
        <v>966</v>
      </c>
    </row>
    <row r="738" spans="1:2" ht="15.75" customHeight="1" x14ac:dyDescent="0.25">
      <c r="A738" s="6">
        <v>3634</v>
      </c>
      <c r="B738" s="1" t="s">
        <v>967</v>
      </c>
    </row>
    <row r="739" spans="1:2" ht="15.75" customHeight="1" x14ac:dyDescent="0.25">
      <c r="A739" s="6">
        <v>36341</v>
      </c>
      <c r="B739" s="1" t="s">
        <v>968</v>
      </c>
    </row>
    <row r="740" spans="1:2" ht="15.75" customHeight="1" x14ac:dyDescent="0.25">
      <c r="A740" s="6">
        <v>36342</v>
      </c>
      <c r="B740" s="1" t="s">
        <v>969</v>
      </c>
    </row>
    <row r="741" spans="1:2" ht="15.75" customHeight="1" x14ac:dyDescent="0.25">
      <c r="A741" s="6">
        <v>3635</v>
      </c>
      <c r="B741" s="1" t="s">
        <v>970</v>
      </c>
    </row>
    <row r="742" spans="1:2" ht="15.75" customHeight="1" x14ac:dyDescent="0.25">
      <c r="A742" s="6">
        <v>36351</v>
      </c>
      <c r="B742" s="1" t="s">
        <v>971</v>
      </c>
    </row>
    <row r="743" spans="1:2" ht="15.75" customHeight="1" x14ac:dyDescent="0.25">
      <c r="A743" s="6">
        <v>36352</v>
      </c>
      <c r="B743" s="1" t="s">
        <v>972</v>
      </c>
    </row>
    <row r="744" spans="1:2" ht="15.75" customHeight="1" x14ac:dyDescent="0.25">
      <c r="A744" s="6">
        <v>3636</v>
      </c>
      <c r="B744" s="1" t="s">
        <v>973</v>
      </c>
    </row>
    <row r="745" spans="1:2" ht="15.75" customHeight="1" x14ac:dyDescent="0.25">
      <c r="A745" s="6">
        <v>36361</v>
      </c>
      <c r="B745" s="1" t="s">
        <v>974</v>
      </c>
    </row>
    <row r="746" spans="1:2" ht="15.75" customHeight="1" x14ac:dyDescent="0.25">
      <c r="A746" s="6">
        <v>36362</v>
      </c>
      <c r="B746" s="1" t="s">
        <v>975</v>
      </c>
    </row>
    <row r="747" spans="1:2" ht="15.75" customHeight="1" x14ac:dyDescent="0.25">
      <c r="A747" s="6">
        <v>364</v>
      </c>
      <c r="B747" s="1" t="s">
        <v>976</v>
      </c>
    </row>
    <row r="748" spans="1:2" ht="15.75" customHeight="1" x14ac:dyDescent="0.25">
      <c r="A748" s="6">
        <v>3640</v>
      </c>
      <c r="B748" s="1" t="s">
        <v>977</v>
      </c>
    </row>
    <row r="749" spans="1:2" ht="15.75" customHeight="1" x14ac:dyDescent="0.25">
      <c r="A749" s="6">
        <v>36401</v>
      </c>
      <c r="B749" s="1" t="s">
        <v>978</v>
      </c>
    </row>
    <row r="750" spans="1:2" ht="15.75" customHeight="1" x14ac:dyDescent="0.25">
      <c r="A750" s="6">
        <v>36402</v>
      </c>
      <c r="B750" s="1" t="s">
        <v>979</v>
      </c>
    </row>
    <row r="751" spans="1:2" ht="15.75" customHeight="1" x14ac:dyDescent="0.25">
      <c r="A751" s="6">
        <v>36403</v>
      </c>
      <c r="B751" s="1" t="s">
        <v>980</v>
      </c>
    </row>
    <row r="752" spans="1:2" ht="15.75" customHeight="1" x14ac:dyDescent="0.25">
      <c r="A752" s="6">
        <v>33404</v>
      </c>
      <c r="B752" s="1" t="s">
        <v>981</v>
      </c>
    </row>
    <row r="753" spans="1:2" ht="15.75" customHeight="1" x14ac:dyDescent="0.25">
      <c r="A753" s="6">
        <v>36405</v>
      </c>
      <c r="B753" s="1" t="s">
        <v>982</v>
      </c>
    </row>
    <row r="754" spans="1:2" ht="15.75" customHeight="1" x14ac:dyDescent="0.25">
      <c r="A754" s="6">
        <v>36406</v>
      </c>
      <c r="B754" s="1" t="s">
        <v>983</v>
      </c>
    </row>
    <row r="755" spans="1:2" ht="15.75" customHeight="1" x14ac:dyDescent="0.25">
      <c r="A755" s="6">
        <v>36407</v>
      </c>
      <c r="B755" s="1" t="s">
        <v>984</v>
      </c>
    </row>
    <row r="756" spans="1:2" ht="15.75" customHeight="1" x14ac:dyDescent="0.25">
      <c r="A756" s="6">
        <v>36408</v>
      </c>
      <c r="B756" s="1" t="s">
        <v>985</v>
      </c>
    </row>
    <row r="757" spans="1:2" ht="15.75" customHeight="1" x14ac:dyDescent="0.25">
      <c r="A757" s="6">
        <v>3641</v>
      </c>
      <c r="B757" s="1" t="s">
        <v>986</v>
      </c>
    </row>
    <row r="758" spans="1:2" ht="15.75" customHeight="1" x14ac:dyDescent="0.25">
      <c r="A758" s="6">
        <v>36411</v>
      </c>
      <c r="B758" s="1" t="s">
        <v>987</v>
      </c>
    </row>
    <row r="759" spans="1:2" ht="15.75" customHeight="1" x14ac:dyDescent="0.25">
      <c r="A759" s="6">
        <v>36412</v>
      </c>
      <c r="B759" s="1" t="s">
        <v>988</v>
      </c>
    </row>
    <row r="760" spans="1:2" ht="15.75" customHeight="1" x14ac:dyDescent="0.25">
      <c r="A760" s="6">
        <v>3642</v>
      </c>
      <c r="B760" s="1" t="s">
        <v>989</v>
      </c>
    </row>
    <row r="761" spans="1:2" ht="15.75" customHeight="1" x14ac:dyDescent="0.25">
      <c r="A761" s="6">
        <v>36421</v>
      </c>
      <c r="B761" s="1" t="s">
        <v>990</v>
      </c>
    </row>
    <row r="762" spans="1:2" ht="15.75" customHeight="1" x14ac:dyDescent="0.25">
      <c r="A762" s="6">
        <v>36422</v>
      </c>
      <c r="B762" s="1" t="s">
        <v>991</v>
      </c>
    </row>
    <row r="763" spans="1:2" ht="15.75" customHeight="1" x14ac:dyDescent="0.25">
      <c r="A763" s="6">
        <v>36423</v>
      </c>
      <c r="B763" s="1" t="s">
        <v>992</v>
      </c>
    </row>
    <row r="764" spans="1:2" ht="15.75" customHeight="1" x14ac:dyDescent="0.25">
      <c r="A764" s="6">
        <v>36424</v>
      </c>
      <c r="B764" s="1" t="s">
        <v>993</v>
      </c>
    </row>
    <row r="765" spans="1:2" ht="15.75" customHeight="1" x14ac:dyDescent="0.25">
      <c r="A765" s="6">
        <v>36425</v>
      </c>
      <c r="B765" s="1" t="s">
        <v>994</v>
      </c>
    </row>
    <row r="766" spans="1:2" ht="15.75" customHeight="1" x14ac:dyDescent="0.25">
      <c r="A766" s="6">
        <v>36426</v>
      </c>
      <c r="B766" s="1" t="s">
        <v>995</v>
      </c>
    </row>
    <row r="767" spans="1:2" ht="15.75" customHeight="1" x14ac:dyDescent="0.25">
      <c r="A767" s="6">
        <v>36427</v>
      </c>
      <c r="B767" s="1" t="s">
        <v>996</v>
      </c>
    </row>
    <row r="768" spans="1:2" ht="15.75" customHeight="1" x14ac:dyDescent="0.25">
      <c r="A768" s="6">
        <v>36428</v>
      </c>
      <c r="B768" s="1" t="s">
        <v>997</v>
      </c>
    </row>
    <row r="769" spans="1:2" ht="15.75" customHeight="1" x14ac:dyDescent="0.25">
      <c r="A769" s="6">
        <v>36429</v>
      </c>
      <c r="B769" s="1" t="s">
        <v>998</v>
      </c>
    </row>
    <row r="770" spans="1:2" ht="15.75" customHeight="1" x14ac:dyDescent="0.25">
      <c r="A770" s="6">
        <v>3643</v>
      </c>
      <c r="B770" s="1" t="s">
        <v>999</v>
      </c>
    </row>
    <row r="771" spans="1:2" ht="15.75" customHeight="1" x14ac:dyDescent="0.25">
      <c r="A771" s="6">
        <v>36431</v>
      </c>
      <c r="B771" s="1" t="s">
        <v>1000</v>
      </c>
    </row>
    <row r="772" spans="1:2" ht="15.75" customHeight="1" x14ac:dyDescent="0.25">
      <c r="A772" s="6">
        <v>36432</v>
      </c>
      <c r="B772" s="1" t="s">
        <v>1001</v>
      </c>
    </row>
    <row r="773" spans="1:2" ht="15.75" customHeight="1" x14ac:dyDescent="0.25">
      <c r="A773" s="6">
        <v>36433</v>
      </c>
      <c r="B773" s="1" t="s">
        <v>1002</v>
      </c>
    </row>
    <row r="774" spans="1:2" ht="15.75" customHeight="1" x14ac:dyDescent="0.25">
      <c r="A774" s="6">
        <v>3644</v>
      </c>
      <c r="B774" s="1" t="s">
        <v>1003</v>
      </c>
    </row>
    <row r="775" spans="1:2" ht="15.75" customHeight="1" x14ac:dyDescent="0.25">
      <c r="A775" s="6">
        <v>36441</v>
      </c>
      <c r="B775" s="1" t="s">
        <v>1004</v>
      </c>
    </row>
    <row r="776" spans="1:2" ht="15.75" customHeight="1" x14ac:dyDescent="0.25">
      <c r="A776" s="6">
        <v>36442</v>
      </c>
      <c r="B776" s="1" t="s">
        <v>1005</v>
      </c>
    </row>
    <row r="777" spans="1:2" ht="15.75" customHeight="1" x14ac:dyDescent="0.25">
      <c r="A777" s="6">
        <v>3645</v>
      </c>
      <c r="B777" s="1" t="s">
        <v>1006</v>
      </c>
    </row>
    <row r="778" spans="1:2" ht="15.75" customHeight="1" x14ac:dyDescent="0.25">
      <c r="A778" s="6">
        <v>36451</v>
      </c>
      <c r="B778" s="1" t="s">
        <v>1007</v>
      </c>
    </row>
    <row r="779" spans="1:2" ht="15.75" customHeight="1" x14ac:dyDescent="0.25">
      <c r="A779" s="6">
        <v>36452</v>
      </c>
      <c r="B779" s="1" t="s">
        <v>1008</v>
      </c>
    </row>
    <row r="780" spans="1:2" ht="15.75" customHeight="1" x14ac:dyDescent="0.25">
      <c r="A780" s="6">
        <v>3646</v>
      </c>
      <c r="B780" s="1" t="s">
        <v>1009</v>
      </c>
    </row>
    <row r="781" spans="1:2" ht="15.75" customHeight="1" x14ac:dyDescent="0.25">
      <c r="A781" s="6">
        <v>36461</v>
      </c>
      <c r="B781" s="1" t="s">
        <v>1010</v>
      </c>
    </row>
    <row r="782" spans="1:2" ht="15.75" customHeight="1" x14ac:dyDescent="0.25">
      <c r="A782" s="6">
        <v>36462</v>
      </c>
      <c r="B782" s="1" t="s">
        <v>1011</v>
      </c>
    </row>
    <row r="783" spans="1:2" ht="15.75" customHeight="1" x14ac:dyDescent="0.25">
      <c r="A783" s="6">
        <v>3647</v>
      </c>
      <c r="B783" s="1" t="s">
        <v>1012</v>
      </c>
    </row>
    <row r="784" spans="1:2" ht="15.75" customHeight="1" x14ac:dyDescent="0.25">
      <c r="A784" s="6">
        <v>36471</v>
      </c>
      <c r="B784" s="1" t="s">
        <v>1013</v>
      </c>
    </row>
    <row r="785" spans="1:2" ht="15.75" customHeight="1" x14ac:dyDescent="0.25">
      <c r="A785" s="6">
        <v>38472</v>
      </c>
      <c r="B785" s="1" t="s">
        <v>1014</v>
      </c>
    </row>
    <row r="786" spans="1:2" ht="15.75" customHeight="1" x14ac:dyDescent="0.25">
      <c r="A786" s="6">
        <v>38473</v>
      </c>
      <c r="B786" s="1" t="s">
        <v>1015</v>
      </c>
    </row>
    <row r="787" spans="1:2" ht="15.75" customHeight="1" x14ac:dyDescent="0.25">
      <c r="A787" s="6">
        <v>38474</v>
      </c>
      <c r="B787" s="1" t="s">
        <v>1016</v>
      </c>
    </row>
    <row r="788" spans="1:2" ht="15.75" customHeight="1" x14ac:dyDescent="0.25">
      <c r="A788" s="6">
        <v>3649</v>
      </c>
      <c r="B788" s="1" t="s">
        <v>1017</v>
      </c>
    </row>
    <row r="789" spans="1:2" ht="15.75" customHeight="1" x14ac:dyDescent="0.25">
      <c r="A789" s="6">
        <v>36491</v>
      </c>
      <c r="B789" s="1" t="s">
        <v>1018</v>
      </c>
    </row>
    <row r="790" spans="1:2" ht="15.75" customHeight="1" x14ac:dyDescent="0.25">
      <c r="A790" s="6">
        <v>36492</v>
      </c>
      <c r="B790" s="1" t="s">
        <v>1019</v>
      </c>
    </row>
    <row r="791" spans="1:2" ht="15.75" customHeight="1" x14ac:dyDescent="0.25">
      <c r="A791" s="6">
        <v>365</v>
      </c>
      <c r="B791" s="1" t="s">
        <v>1020</v>
      </c>
    </row>
    <row r="792" spans="1:2" ht="15.75" customHeight="1" x14ac:dyDescent="0.25">
      <c r="A792" s="6">
        <v>3651</v>
      </c>
      <c r="B792" s="1" t="s">
        <v>1021</v>
      </c>
    </row>
    <row r="793" spans="1:2" ht="15.75" customHeight="1" x14ac:dyDescent="0.25">
      <c r="A793" s="6">
        <v>36511</v>
      </c>
      <c r="B793" s="1" t="s">
        <v>1022</v>
      </c>
    </row>
    <row r="794" spans="1:2" ht="15.75" customHeight="1" x14ac:dyDescent="0.25">
      <c r="A794" s="6">
        <v>36512</v>
      </c>
      <c r="B794" s="1" t="s">
        <v>1023</v>
      </c>
    </row>
    <row r="795" spans="1:2" ht="15.75" customHeight="1" x14ac:dyDescent="0.25">
      <c r="A795" s="6">
        <v>3652</v>
      </c>
      <c r="B795" s="1" t="s">
        <v>1024</v>
      </c>
    </row>
    <row r="796" spans="1:2" ht="15.75" customHeight="1" x14ac:dyDescent="0.25">
      <c r="A796" s="6">
        <v>36521</v>
      </c>
      <c r="B796" s="1" t="s">
        <v>1025</v>
      </c>
    </row>
    <row r="797" spans="1:2" ht="15.75" customHeight="1" x14ac:dyDescent="0.25">
      <c r="A797" s="6">
        <v>36522</v>
      </c>
      <c r="B797" s="1" t="s">
        <v>1026</v>
      </c>
    </row>
    <row r="798" spans="1:2" ht="15.75" customHeight="1" x14ac:dyDescent="0.25">
      <c r="A798" s="6">
        <v>3653</v>
      </c>
      <c r="B798" s="1" t="s">
        <v>1027</v>
      </c>
    </row>
    <row r="799" spans="1:2" ht="15.75" customHeight="1" x14ac:dyDescent="0.25">
      <c r="A799" s="6">
        <v>36531</v>
      </c>
      <c r="B799" s="1" t="s">
        <v>1028</v>
      </c>
    </row>
    <row r="800" spans="1:2" ht="15.75" customHeight="1" x14ac:dyDescent="0.25">
      <c r="A800" s="6">
        <v>36532</v>
      </c>
      <c r="B800" s="1" t="s">
        <v>1029</v>
      </c>
    </row>
    <row r="801" spans="1:2" ht="15.75" customHeight="1" x14ac:dyDescent="0.25">
      <c r="A801" s="6">
        <v>3654</v>
      </c>
      <c r="B801" s="1" t="s">
        <v>1030</v>
      </c>
    </row>
    <row r="802" spans="1:2" ht="15.75" customHeight="1" x14ac:dyDescent="0.25">
      <c r="A802" s="6">
        <v>36541</v>
      </c>
      <c r="B802" s="1" t="s">
        <v>1031</v>
      </c>
    </row>
    <row r="803" spans="1:2" ht="15.75" customHeight="1" x14ac:dyDescent="0.25">
      <c r="A803" s="6">
        <v>36542</v>
      </c>
      <c r="B803" s="1" t="s">
        <v>1032</v>
      </c>
    </row>
    <row r="804" spans="1:2" ht="15.75" customHeight="1" x14ac:dyDescent="0.25">
      <c r="A804" s="6">
        <v>36543</v>
      </c>
      <c r="B804" s="1" t="s">
        <v>1033</v>
      </c>
    </row>
    <row r="805" spans="1:2" ht="15.75" customHeight="1" x14ac:dyDescent="0.25">
      <c r="A805" s="6">
        <v>3655</v>
      </c>
      <c r="B805" s="1" t="s">
        <v>1034</v>
      </c>
    </row>
    <row r="806" spans="1:2" ht="15.75" customHeight="1" x14ac:dyDescent="0.25">
      <c r="A806" s="6">
        <v>36551</v>
      </c>
      <c r="B806" s="1" t="s">
        <v>1035</v>
      </c>
    </row>
    <row r="807" spans="1:2" ht="15.75" customHeight="1" x14ac:dyDescent="0.25">
      <c r="A807" s="6">
        <v>36552</v>
      </c>
      <c r="B807" s="1" t="s">
        <v>1036</v>
      </c>
    </row>
    <row r="808" spans="1:2" ht="15.75" customHeight="1" x14ac:dyDescent="0.25">
      <c r="A808" s="6">
        <v>3657</v>
      </c>
      <c r="B808" s="1" t="s">
        <v>1037</v>
      </c>
    </row>
    <row r="809" spans="1:2" ht="15.75" customHeight="1" x14ac:dyDescent="0.25">
      <c r="A809" s="6">
        <v>3659</v>
      </c>
      <c r="B809" s="1" t="s">
        <v>1038</v>
      </c>
    </row>
    <row r="810" spans="1:2" ht="15.75" customHeight="1" x14ac:dyDescent="0.25">
      <c r="A810" s="6">
        <v>36591</v>
      </c>
      <c r="B810" s="1" t="s">
        <v>1039</v>
      </c>
    </row>
    <row r="811" spans="1:2" ht="15.75" customHeight="1" x14ac:dyDescent="0.25">
      <c r="A811" s="6">
        <v>36592</v>
      </c>
      <c r="B811" s="1" t="s">
        <v>1040</v>
      </c>
    </row>
    <row r="812" spans="1:2" ht="15.75" customHeight="1" x14ac:dyDescent="0.25">
      <c r="A812" s="6">
        <v>366</v>
      </c>
      <c r="B812" s="1" t="s">
        <v>1041</v>
      </c>
    </row>
    <row r="813" spans="1:2" ht="15.75" customHeight="1" x14ac:dyDescent="0.25">
      <c r="A813" s="6">
        <v>3661</v>
      </c>
      <c r="B813" s="1" t="s">
        <v>1042</v>
      </c>
    </row>
    <row r="814" spans="1:2" ht="15.75" customHeight="1" x14ac:dyDescent="0.25">
      <c r="A814" s="6">
        <v>36611</v>
      </c>
      <c r="B814" s="1" t="s">
        <v>1043</v>
      </c>
    </row>
    <row r="815" spans="1:2" ht="15.75" customHeight="1" x14ac:dyDescent="0.25">
      <c r="A815" s="6">
        <v>36613</v>
      </c>
      <c r="B815" s="1" t="s">
        <v>1044</v>
      </c>
    </row>
    <row r="816" spans="1:2" ht="15.75" customHeight="1" x14ac:dyDescent="0.25">
      <c r="A816" s="6">
        <v>3662</v>
      </c>
      <c r="B816" s="1" t="s">
        <v>1045</v>
      </c>
    </row>
    <row r="817" spans="1:2" ht="15.75" customHeight="1" x14ac:dyDescent="0.25">
      <c r="A817" s="6">
        <v>36621</v>
      </c>
      <c r="B817" s="1" t="s">
        <v>1046</v>
      </c>
    </row>
    <row r="818" spans="1:2" ht="15.75" customHeight="1" x14ac:dyDescent="0.25">
      <c r="A818" s="6">
        <v>36622</v>
      </c>
      <c r="B818" s="1" t="s">
        <v>1047</v>
      </c>
    </row>
    <row r="819" spans="1:2" ht="15.75" customHeight="1" x14ac:dyDescent="0.25">
      <c r="A819" s="6">
        <v>367</v>
      </c>
      <c r="B819" s="1" t="s">
        <v>1048</v>
      </c>
    </row>
    <row r="820" spans="1:2" ht="15.75" customHeight="1" x14ac:dyDescent="0.25">
      <c r="A820" s="6">
        <v>3671</v>
      </c>
      <c r="B820" s="1" t="s">
        <v>1049</v>
      </c>
    </row>
    <row r="821" spans="1:2" ht="15.75" customHeight="1" x14ac:dyDescent="0.25">
      <c r="A821" s="6">
        <v>36711</v>
      </c>
      <c r="B821" s="1" t="s">
        <v>1050</v>
      </c>
    </row>
    <row r="822" spans="1:2" ht="15.75" customHeight="1" x14ac:dyDescent="0.25">
      <c r="A822" s="6">
        <v>3672</v>
      </c>
      <c r="B822" s="1" t="s">
        <v>1051</v>
      </c>
    </row>
    <row r="823" spans="1:2" ht="15.75" customHeight="1" x14ac:dyDescent="0.25">
      <c r="A823" s="6">
        <v>36721</v>
      </c>
      <c r="B823" s="1" t="s">
        <v>1052</v>
      </c>
    </row>
    <row r="824" spans="1:2" ht="15.75" customHeight="1" x14ac:dyDescent="0.25">
      <c r="A824" s="6">
        <v>3673</v>
      </c>
      <c r="B824" s="1" t="s">
        <v>1053</v>
      </c>
    </row>
    <row r="825" spans="1:2" ht="15.75" customHeight="1" x14ac:dyDescent="0.25">
      <c r="A825" s="6">
        <v>36731</v>
      </c>
      <c r="B825" s="1" t="s">
        <v>1054</v>
      </c>
    </row>
    <row r="826" spans="1:2" ht="15.75" customHeight="1" x14ac:dyDescent="0.25">
      <c r="A826" s="5">
        <v>37</v>
      </c>
      <c r="B826" s="4" t="s">
        <v>1055</v>
      </c>
    </row>
    <row r="827" spans="1:2" ht="15.75" customHeight="1" x14ac:dyDescent="0.25">
      <c r="A827" s="6">
        <v>371</v>
      </c>
      <c r="B827" s="1" t="s">
        <v>1056</v>
      </c>
    </row>
    <row r="828" spans="1:2" ht="15.75" customHeight="1" x14ac:dyDescent="0.25">
      <c r="A828" s="6">
        <v>3711</v>
      </c>
      <c r="B828" s="1" t="s">
        <v>1057</v>
      </c>
    </row>
    <row r="829" spans="1:2" ht="15.75" customHeight="1" x14ac:dyDescent="0.25">
      <c r="A829" s="6">
        <v>3712</v>
      </c>
      <c r="B829" s="1" t="s">
        <v>1058</v>
      </c>
    </row>
    <row r="830" spans="1:2" ht="15.75" customHeight="1" x14ac:dyDescent="0.25">
      <c r="A830" s="6">
        <v>372</v>
      </c>
      <c r="B830" s="1" t="s">
        <v>1059</v>
      </c>
    </row>
    <row r="831" spans="1:2" ht="15.75" customHeight="1" x14ac:dyDescent="0.25">
      <c r="A831" s="6">
        <v>3721</v>
      </c>
      <c r="B831" s="1" t="s">
        <v>1060</v>
      </c>
    </row>
    <row r="832" spans="1:2" ht="15.75" customHeight="1" x14ac:dyDescent="0.25">
      <c r="A832" s="6">
        <v>3722</v>
      </c>
      <c r="B832" s="1" t="s">
        <v>1061</v>
      </c>
    </row>
    <row r="833" spans="1:20" ht="15.75" customHeight="1" x14ac:dyDescent="0.25">
      <c r="A833" s="6">
        <v>373</v>
      </c>
      <c r="B833" s="1" t="s">
        <v>1062</v>
      </c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spans="1:20" ht="15.75" customHeight="1" x14ac:dyDescent="0.25">
      <c r="A834" s="6">
        <v>3731</v>
      </c>
      <c r="B834" s="1" t="s">
        <v>1063</v>
      </c>
    </row>
    <row r="835" spans="1:20" ht="15.75" customHeight="1" x14ac:dyDescent="0.25">
      <c r="A835" s="6">
        <v>3732</v>
      </c>
      <c r="B835" s="1" t="s">
        <v>1064</v>
      </c>
    </row>
    <row r="836" spans="1:20" ht="15.75" customHeight="1" x14ac:dyDescent="0.25">
      <c r="A836" s="5">
        <v>38</v>
      </c>
      <c r="B836" s="4" t="s">
        <v>1065</v>
      </c>
    </row>
    <row r="837" spans="1:20" ht="15.75" customHeight="1" x14ac:dyDescent="0.25">
      <c r="A837" s="6">
        <v>381</v>
      </c>
      <c r="B837" s="1" t="s">
        <v>1066</v>
      </c>
    </row>
    <row r="838" spans="1:20" ht="15.75" customHeight="1" x14ac:dyDescent="0.25">
      <c r="A838" s="6">
        <v>3811</v>
      </c>
      <c r="B838" s="1" t="s">
        <v>1067</v>
      </c>
    </row>
    <row r="839" spans="1:20" ht="15.75" customHeight="1" x14ac:dyDescent="0.25">
      <c r="A839" s="6">
        <v>3812</v>
      </c>
      <c r="B839" s="1" t="s">
        <v>1068</v>
      </c>
    </row>
    <row r="840" spans="1:20" ht="15.75" customHeight="1" x14ac:dyDescent="0.25">
      <c r="A840" s="6">
        <v>3813</v>
      </c>
      <c r="B840" s="1" t="s">
        <v>1069</v>
      </c>
    </row>
    <row r="841" spans="1:20" ht="15.75" customHeight="1" x14ac:dyDescent="0.25">
      <c r="A841" s="6">
        <v>382</v>
      </c>
      <c r="B841" s="1" t="s">
        <v>1070</v>
      </c>
    </row>
    <row r="842" spans="1:20" ht="15.75" customHeight="1" x14ac:dyDescent="0.25">
      <c r="A842" s="6">
        <v>3821</v>
      </c>
      <c r="B842" s="1" t="s">
        <v>1071</v>
      </c>
    </row>
    <row r="843" spans="1:20" ht="15.75" customHeight="1" x14ac:dyDescent="0.25">
      <c r="A843" s="6">
        <v>3822</v>
      </c>
      <c r="B843" s="1" t="s">
        <v>1072</v>
      </c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spans="1:20" ht="15.75" customHeight="1" x14ac:dyDescent="0.25">
      <c r="A844" s="6">
        <v>3823</v>
      </c>
      <c r="B844" s="1" t="s">
        <v>1073</v>
      </c>
    </row>
    <row r="845" spans="1:20" ht="15.75" customHeight="1" x14ac:dyDescent="0.25">
      <c r="A845" s="6">
        <v>3829</v>
      </c>
      <c r="B845" s="1" t="s">
        <v>1074</v>
      </c>
    </row>
    <row r="846" spans="1:20" ht="15.75" customHeight="1" x14ac:dyDescent="0.25">
      <c r="A846" s="5">
        <v>39</v>
      </c>
      <c r="B846" s="4" t="s">
        <v>1075</v>
      </c>
    </row>
    <row r="847" spans="1:20" ht="15.75" customHeight="1" x14ac:dyDescent="0.25">
      <c r="A847" s="6">
        <v>391</v>
      </c>
      <c r="B847" s="1" t="s">
        <v>1076</v>
      </c>
    </row>
    <row r="848" spans="1:20" ht="15.75" customHeight="1" x14ac:dyDescent="0.25">
      <c r="A848" s="6">
        <v>3911</v>
      </c>
      <c r="B848" s="1" t="s">
        <v>1077</v>
      </c>
    </row>
    <row r="849" spans="1:20" ht="15.75" customHeight="1" x14ac:dyDescent="0.25">
      <c r="A849" s="6">
        <v>39111</v>
      </c>
      <c r="B849" s="1" t="s">
        <v>1078</v>
      </c>
    </row>
    <row r="850" spans="1:20" ht="15.75" customHeight="1" x14ac:dyDescent="0.25">
      <c r="A850" s="6">
        <v>39112</v>
      </c>
      <c r="B850" s="1" t="s">
        <v>1079</v>
      </c>
    </row>
    <row r="851" spans="1:20" ht="15.75" customHeight="1" x14ac:dyDescent="0.25">
      <c r="A851" s="6">
        <v>39113</v>
      </c>
      <c r="B851" s="1" t="s">
        <v>1080</v>
      </c>
    </row>
    <row r="852" spans="1:20" ht="15.75" customHeight="1" x14ac:dyDescent="0.25">
      <c r="A852" s="6">
        <v>392</v>
      </c>
      <c r="B852" s="1" t="s">
        <v>1081</v>
      </c>
    </row>
    <row r="853" spans="1:20" ht="15.75" customHeight="1" x14ac:dyDescent="0.25">
      <c r="A853" s="6">
        <v>3921</v>
      </c>
      <c r="B853" s="1" t="s">
        <v>1082</v>
      </c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spans="1:20" ht="15.75" customHeight="1" x14ac:dyDescent="0.25">
      <c r="A854" s="6">
        <v>39211</v>
      </c>
      <c r="B854" s="1" t="s">
        <v>1083</v>
      </c>
    </row>
    <row r="855" spans="1:20" ht="15.75" customHeight="1" x14ac:dyDescent="0.25">
      <c r="A855" s="6">
        <v>39212</v>
      </c>
      <c r="B855" s="1" t="s">
        <v>1084</v>
      </c>
    </row>
    <row r="856" spans="1:20" ht="15.75" customHeight="1" x14ac:dyDescent="0.25">
      <c r="A856" s="6">
        <v>39213</v>
      </c>
      <c r="B856" s="1" t="s">
        <v>1085</v>
      </c>
    </row>
    <row r="857" spans="1:20" ht="15.75" customHeight="1" x14ac:dyDescent="0.25">
      <c r="A857" s="6">
        <v>393</v>
      </c>
      <c r="B857" s="1" t="s">
        <v>1086</v>
      </c>
    </row>
    <row r="858" spans="1:20" ht="15.75" customHeight="1" x14ac:dyDescent="0.25">
      <c r="A858" s="6">
        <v>3932</v>
      </c>
      <c r="B858" s="1" t="s">
        <v>1087</v>
      </c>
    </row>
    <row r="859" spans="1:20" ht="15.75" customHeight="1" x14ac:dyDescent="0.25">
      <c r="A859" s="6">
        <v>39321</v>
      </c>
      <c r="B859" s="1" t="s">
        <v>1088</v>
      </c>
    </row>
    <row r="860" spans="1:20" ht="15.75" customHeight="1" x14ac:dyDescent="0.25">
      <c r="A860" s="6">
        <v>39322</v>
      </c>
      <c r="B860" s="1" t="s">
        <v>1089</v>
      </c>
    </row>
    <row r="861" spans="1:20" ht="15.75" customHeight="1" x14ac:dyDescent="0.25">
      <c r="A861" s="6">
        <v>39323</v>
      </c>
      <c r="B861" s="1" t="s">
        <v>1090</v>
      </c>
    </row>
    <row r="862" spans="1:20" ht="15.75" customHeight="1" x14ac:dyDescent="0.25">
      <c r="A862" s="6">
        <v>3933</v>
      </c>
      <c r="B862" s="1" t="s">
        <v>1091</v>
      </c>
    </row>
    <row r="863" spans="1:20" ht="15.75" customHeight="1" x14ac:dyDescent="0.25">
      <c r="A863" s="6">
        <v>39331</v>
      </c>
      <c r="B863" s="1" t="s">
        <v>1092</v>
      </c>
    </row>
    <row r="864" spans="1:20" ht="15.75" customHeight="1" x14ac:dyDescent="0.25">
      <c r="A864" s="6">
        <v>39332</v>
      </c>
      <c r="B864" s="1" t="s">
        <v>1093</v>
      </c>
    </row>
    <row r="865" spans="1:2" ht="15.75" customHeight="1" x14ac:dyDescent="0.25">
      <c r="A865" s="6">
        <v>39333</v>
      </c>
      <c r="B865" s="1" t="s">
        <v>1094</v>
      </c>
    </row>
    <row r="866" spans="1:2" ht="15.75" customHeight="1" x14ac:dyDescent="0.25">
      <c r="A866" s="6">
        <v>3934</v>
      </c>
      <c r="B866" s="1" t="s">
        <v>1095</v>
      </c>
    </row>
    <row r="867" spans="1:2" ht="15.75" customHeight="1" x14ac:dyDescent="0.25">
      <c r="A867" s="6">
        <v>39341</v>
      </c>
      <c r="B867" s="1" t="s">
        <v>1096</v>
      </c>
    </row>
    <row r="868" spans="1:2" ht="15.75" customHeight="1" x14ac:dyDescent="0.25">
      <c r="A868" s="6">
        <v>39342</v>
      </c>
      <c r="B868" s="1" t="s">
        <v>1097</v>
      </c>
    </row>
    <row r="869" spans="1:2" ht="15.75" customHeight="1" x14ac:dyDescent="0.25">
      <c r="A869" s="6">
        <v>3935</v>
      </c>
      <c r="B869" s="1" t="s">
        <v>1098</v>
      </c>
    </row>
    <row r="870" spans="1:2" ht="15.75" customHeight="1" x14ac:dyDescent="0.25">
      <c r="A870" s="6">
        <v>39351</v>
      </c>
      <c r="B870" s="1" t="s">
        <v>1099</v>
      </c>
    </row>
    <row r="871" spans="1:2" ht="15.75" customHeight="1" x14ac:dyDescent="0.25">
      <c r="A871" s="6">
        <v>38352</v>
      </c>
      <c r="B871" s="1" t="s">
        <v>1100</v>
      </c>
    </row>
    <row r="872" spans="1:2" ht="15.75" customHeight="1" x14ac:dyDescent="0.25">
      <c r="A872" s="6">
        <v>3936</v>
      </c>
      <c r="B872" s="1" t="s">
        <v>1101</v>
      </c>
    </row>
    <row r="873" spans="1:2" ht="15.75" customHeight="1" x14ac:dyDescent="0.25">
      <c r="A873" s="6">
        <v>39361</v>
      </c>
      <c r="B873" s="1" t="s">
        <v>1102</v>
      </c>
    </row>
    <row r="874" spans="1:2" ht="15.75" customHeight="1" x14ac:dyDescent="0.25">
      <c r="A874" s="6">
        <v>39362</v>
      </c>
      <c r="B874" s="1" t="s">
        <v>1103</v>
      </c>
    </row>
    <row r="875" spans="1:2" ht="15.75" customHeight="1" x14ac:dyDescent="0.25">
      <c r="A875" s="7">
        <v>394</v>
      </c>
      <c r="B875" s="8" t="s">
        <v>1104</v>
      </c>
    </row>
    <row r="876" spans="1:2" ht="15.75" customHeight="1" x14ac:dyDescent="0.25">
      <c r="A876" s="7">
        <v>3941</v>
      </c>
      <c r="B876" s="8" t="s">
        <v>1105</v>
      </c>
    </row>
    <row r="877" spans="1:2" ht="15.75" customHeight="1" x14ac:dyDescent="0.25">
      <c r="A877" s="7">
        <v>39410</v>
      </c>
      <c r="B877" s="8" t="s">
        <v>1106</v>
      </c>
    </row>
    <row r="878" spans="1:2" ht="15.75" customHeight="1" x14ac:dyDescent="0.25">
      <c r="A878" s="7">
        <v>39411</v>
      </c>
      <c r="B878" s="8" t="s">
        <v>1107</v>
      </c>
    </row>
    <row r="879" spans="1:2" ht="15.75" customHeight="1" x14ac:dyDescent="0.25">
      <c r="A879" s="7">
        <v>39412</v>
      </c>
      <c r="B879" s="8" t="s">
        <v>1108</v>
      </c>
    </row>
    <row r="880" spans="1:2" ht="15.75" customHeight="1" x14ac:dyDescent="0.25">
      <c r="A880" s="7">
        <v>39413</v>
      </c>
      <c r="B880" s="8" t="s">
        <v>1109</v>
      </c>
    </row>
    <row r="881" spans="1:2" ht="15.75" customHeight="1" x14ac:dyDescent="0.25">
      <c r="A881" s="7">
        <v>39414</v>
      </c>
      <c r="B881" s="8" t="s">
        <v>1110</v>
      </c>
    </row>
    <row r="882" spans="1:2" ht="15.75" customHeight="1" x14ac:dyDescent="0.25">
      <c r="A882" s="7">
        <v>39415</v>
      </c>
      <c r="B882" s="8" t="s">
        <v>1111</v>
      </c>
    </row>
    <row r="883" spans="1:2" ht="15.75" customHeight="1" x14ac:dyDescent="0.25">
      <c r="A883" s="6">
        <v>395</v>
      </c>
      <c r="B883" s="1" t="s">
        <v>1112</v>
      </c>
    </row>
    <row r="884" spans="1:2" ht="15.75" customHeight="1" x14ac:dyDescent="0.25">
      <c r="A884" s="6">
        <v>3952</v>
      </c>
      <c r="B884" s="1" t="s">
        <v>1113</v>
      </c>
    </row>
    <row r="885" spans="1:2" ht="15.75" customHeight="1" x14ac:dyDescent="0.25">
      <c r="A885" s="6">
        <v>39520</v>
      </c>
      <c r="B885" s="1" t="s">
        <v>1114</v>
      </c>
    </row>
    <row r="886" spans="1:2" ht="15.75" customHeight="1" x14ac:dyDescent="0.25">
      <c r="A886" s="6">
        <v>39521</v>
      </c>
      <c r="B886" s="1" t="s">
        <v>1115</v>
      </c>
    </row>
    <row r="887" spans="1:2" ht="15.75" customHeight="1" x14ac:dyDescent="0.25">
      <c r="A887" s="6">
        <v>39522</v>
      </c>
      <c r="B887" s="1" t="s">
        <v>1116</v>
      </c>
    </row>
    <row r="888" spans="1:2" ht="15.75" customHeight="1" x14ac:dyDescent="0.25">
      <c r="A888" s="6">
        <v>39523</v>
      </c>
      <c r="B888" s="1" t="s">
        <v>1117</v>
      </c>
    </row>
    <row r="889" spans="1:2" ht="15.75" customHeight="1" x14ac:dyDescent="0.25">
      <c r="A889" s="6">
        <v>39524</v>
      </c>
      <c r="B889" s="1" t="s">
        <v>1118</v>
      </c>
    </row>
    <row r="890" spans="1:2" ht="15.75" customHeight="1" x14ac:dyDescent="0.25">
      <c r="A890" s="6">
        <v>39525</v>
      </c>
      <c r="B890" s="1" t="s">
        <v>1119</v>
      </c>
    </row>
    <row r="891" spans="1:2" ht="15.75" customHeight="1" x14ac:dyDescent="0.25">
      <c r="A891" s="6">
        <v>39526</v>
      </c>
      <c r="B891" s="1" t="s">
        <v>1120</v>
      </c>
    </row>
    <row r="892" spans="1:2" ht="15.75" customHeight="1" x14ac:dyDescent="0.25">
      <c r="A892" s="6">
        <v>39527</v>
      </c>
      <c r="B892" s="1" t="s">
        <v>1121</v>
      </c>
    </row>
    <row r="893" spans="1:2" ht="15.75" customHeight="1" x14ac:dyDescent="0.25">
      <c r="A893" s="6">
        <v>39528</v>
      </c>
      <c r="B893" s="1" t="s">
        <v>1122</v>
      </c>
    </row>
    <row r="894" spans="1:2" ht="15.75" customHeight="1" x14ac:dyDescent="0.25">
      <c r="A894" s="6">
        <v>39529</v>
      </c>
      <c r="B894" s="1" t="s">
        <v>1123</v>
      </c>
    </row>
    <row r="895" spans="1:2" ht="15.75" customHeight="1" x14ac:dyDescent="0.25">
      <c r="A895" s="6">
        <v>3953</v>
      </c>
      <c r="B895" s="1" t="s">
        <v>1124</v>
      </c>
    </row>
    <row r="896" spans="1:2" ht="15.75" customHeight="1" x14ac:dyDescent="0.25">
      <c r="A896" s="6">
        <v>39530</v>
      </c>
      <c r="B896" s="1" t="s">
        <v>1125</v>
      </c>
    </row>
    <row r="897" spans="1:2" ht="15.75" customHeight="1" x14ac:dyDescent="0.25">
      <c r="A897" s="6">
        <v>39531</v>
      </c>
      <c r="B897" s="1" t="s">
        <v>1126</v>
      </c>
    </row>
    <row r="898" spans="1:2" ht="15.75" customHeight="1" x14ac:dyDescent="0.25">
      <c r="A898" s="6">
        <v>39532</v>
      </c>
      <c r="B898" s="1" t="s">
        <v>1127</v>
      </c>
    </row>
    <row r="899" spans="1:2" ht="15.75" customHeight="1" x14ac:dyDescent="0.25">
      <c r="A899" s="6">
        <v>39533</v>
      </c>
      <c r="B899" s="1" t="s">
        <v>1128</v>
      </c>
    </row>
    <row r="900" spans="1:2" ht="15.75" customHeight="1" x14ac:dyDescent="0.25">
      <c r="A900" s="6">
        <v>39534</v>
      </c>
      <c r="B900" s="1" t="s">
        <v>1129</v>
      </c>
    </row>
    <row r="901" spans="1:2" ht="15.75" customHeight="1" x14ac:dyDescent="0.25">
      <c r="A901" s="6">
        <v>39535</v>
      </c>
      <c r="B901" s="1" t="s">
        <v>1130</v>
      </c>
    </row>
    <row r="902" spans="1:2" ht="15.75" customHeight="1" x14ac:dyDescent="0.25">
      <c r="A902" s="6">
        <v>39536</v>
      </c>
      <c r="B902" s="1" t="s">
        <v>1131</v>
      </c>
    </row>
    <row r="903" spans="1:2" ht="15.75" customHeight="1" x14ac:dyDescent="0.25">
      <c r="A903" s="6">
        <v>39537</v>
      </c>
      <c r="B903" s="1" t="s">
        <v>1132</v>
      </c>
    </row>
    <row r="904" spans="1:2" ht="15.75" customHeight="1" x14ac:dyDescent="0.25">
      <c r="A904" s="6">
        <v>39538</v>
      </c>
      <c r="B904" s="1" t="s">
        <v>1133</v>
      </c>
    </row>
    <row r="905" spans="1:2" ht="15.75" customHeight="1" x14ac:dyDescent="0.25">
      <c r="A905" s="6">
        <v>3954</v>
      </c>
      <c r="B905" s="1" t="s">
        <v>1134</v>
      </c>
    </row>
    <row r="906" spans="1:2" ht="15.75" customHeight="1" x14ac:dyDescent="0.25">
      <c r="A906" s="6">
        <v>39540</v>
      </c>
      <c r="B906" s="1" t="s">
        <v>1135</v>
      </c>
    </row>
    <row r="907" spans="1:2" ht="15.75" customHeight="1" x14ac:dyDescent="0.25">
      <c r="A907" s="6">
        <v>39541</v>
      </c>
      <c r="B907" s="1" t="s">
        <v>1136</v>
      </c>
    </row>
    <row r="908" spans="1:2" ht="15.75" customHeight="1" x14ac:dyDescent="0.25">
      <c r="A908" s="6">
        <v>39542</v>
      </c>
      <c r="B908" s="1" t="s">
        <v>1137</v>
      </c>
    </row>
    <row r="909" spans="1:2" ht="15.75" customHeight="1" x14ac:dyDescent="0.25">
      <c r="A909" s="6">
        <v>3955</v>
      </c>
      <c r="B909" s="1" t="s">
        <v>1138</v>
      </c>
    </row>
    <row r="910" spans="1:2" ht="15.75" customHeight="1" x14ac:dyDescent="0.25">
      <c r="A910" s="6">
        <v>39550</v>
      </c>
      <c r="B910" s="1" t="s">
        <v>1139</v>
      </c>
    </row>
    <row r="911" spans="1:2" ht="15.75" customHeight="1" x14ac:dyDescent="0.25">
      <c r="A911" s="6">
        <v>396</v>
      </c>
      <c r="B911" s="1" t="s">
        <v>1140</v>
      </c>
    </row>
    <row r="912" spans="1:2" ht="15.75" customHeight="1" x14ac:dyDescent="0.25">
      <c r="A912" s="6">
        <v>3961</v>
      </c>
      <c r="B912" s="1" t="s">
        <v>1141</v>
      </c>
    </row>
    <row r="913" spans="1:2" ht="15.75" customHeight="1" x14ac:dyDescent="0.25">
      <c r="A913" s="6">
        <v>39611</v>
      </c>
      <c r="B913" s="1" t="s">
        <v>1142</v>
      </c>
    </row>
    <row r="914" spans="1:2" ht="15.75" customHeight="1" x14ac:dyDescent="0.25">
      <c r="A914" s="6">
        <v>39612</v>
      </c>
      <c r="B914" s="1" t="s">
        <v>1143</v>
      </c>
    </row>
    <row r="915" spans="1:2" ht="15.75" customHeight="1" x14ac:dyDescent="0.25">
      <c r="A915" s="6">
        <v>39613</v>
      </c>
      <c r="B915" s="1" t="s">
        <v>1144</v>
      </c>
    </row>
    <row r="916" spans="1:2" ht="15.75" customHeight="1" x14ac:dyDescent="0.25">
      <c r="A916" s="6">
        <v>39614</v>
      </c>
      <c r="B916" s="1" t="s">
        <v>1145</v>
      </c>
    </row>
    <row r="917" spans="1:2" ht="15.75" customHeight="1" x14ac:dyDescent="0.25">
      <c r="A917" s="6">
        <v>39615</v>
      </c>
      <c r="B917" s="1" t="s">
        <v>1146</v>
      </c>
    </row>
    <row r="918" spans="1:2" ht="15.75" customHeight="1" x14ac:dyDescent="0.25">
      <c r="A918" s="6">
        <v>39619</v>
      </c>
      <c r="B918" s="1" t="s">
        <v>1147</v>
      </c>
    </row>
    <row r="919" spans="1:2" ht="15.75" customHeight="1" x14ac:dyDescent="0.25">
      <c r="A919" s="6">
        <v>3962</v>
      </c>
      <c r="B919" s="1" t="s">
        <v>1148</v>
      </c>
    </row>
    <row r="920" spans="1:2" ht="15.75" customHeight="1" x14ac:dyDescent="0.25">
      <c r="A920" s="6">
        <v>39621</v>
      </c>
      <c r="B920" s="1" t="s">
        <v>1149</v>
      </c>
    </row>
    <row r="921" spans="1:2" ht="15.75" customHeight="1" x14ac:dyDescent="0.25">
      <c r="A921" s="6">
        <v>39622</v>
      </c>
      <c r="B921" s="1" t="s">
        <v>1150</v>
      </c>
    </row>
    <row r="922" spans="1:2" ht="15.75" customHeight="1" x14ac:dyDescent="0.25">
      <c r="A922" s="6">
        <v>39623</v>
      </c>
      <c r="B922" s="1" t="s">
        <v>1151</v>
      </c>
    </row>
    <row r="923" spans="1:2" ht="15.75" customHeight="1" x14ac:dyDescent="0.25">
      <c r="A923" s="6">
        <v>39624</v>
      </c>
      <c r="B923" s="1" t="s">
        <v>1152</v>
      </c>
    </row>
    <row r="924" spans="1:2" ht="15.75" customHeight="1" x14ac:dyDescent="0.25">
      <c r="A924" s="6">
        <v>39625</v>
      </c>
      <c r="B924" s="1" t="s">
        <v>1153</v>
      </c>
    </row>
    <row r="925" spans="1:2" ht="15.75" customHeight="1" x14ac:dyDescent="0.25">
      <c r="A925" s="6">
        <v>39629</v>
      </c>
      <c r="B925" s="1" t="s">
        <v>1154</v>
      </c>
    </row>
    <row r="926" spans="1:2" ht="15.75" customHeight="1" x14ac:dyDescent="0.25">
      <c r="A926" s="6">
        <v>3963</v>
      </c>
      <c r="B926" s="1" t="s">
        <v>1155</v>
      </c>
    </row>
    <row r="927" spans="1:2" ht="15.75" customHeight="1" x14ac:dyDescent="0.25">
      <c r="A927" s="6">
        <v>39633</v>
      </c>
      <c r="B927" s="1" t="s">
        <v>1156</v>
      </c>
    </row>
    <row r="928" spans="1:2" ht="15.75" customHeight="1" x14ac:dyDescent="0.25">
      <c r="A928" s="6">
        <v>39634</v>
      </c>
      <c r="B928" s="1" t="s">
        <v>1157</v>
      </c>
    </row>
    <row r="929" spans="1:20" ht="15.75" customHeight="1" x14ac:dyDescent="0.25">
      <c r="A929" s="6">
        <v>39635</v>
      </c>
      <c r="B929" s="1" t="s">
        <v>1158</v>
      </c>
    </row>
    <row r="930" spans="1:20" ht="15.75" customHeight="1" x14ac:dyDescent="0.25">
      <c r="A930" s="6">
        <v>398</v>
      </c>
      <c r="B930" s="1" t="s">
        <v>1159</v>
      </c>
    </row>
    <row r="931" spans="1:20" ht="15.75" customHeight="1" x14ac:dyDescent="0.25">
      <c r="A931" s="6">
        <v>3981</v>
      </c>
      <c r="B931" s="1" t="s">
        <v>1160</v>
      </c>
    </row>
    <row r="932" spans="1:20" ht="15.75" customHeight="1" x14ac:dyDescent="0.25">
      <c r="A932" s="6">
        <v>39811</v>
      </c>
      <c r="B932" s="1" t="s">
        <v>1161</v>
      </c>
    </row>
    <row r="933" spans="1:20" ht="15.75" customHeight="1" x14ac:dyDescent="0.25">
      <c r="A933" s="13">
        <v>40</v>
      </c>
      <c r="B933" s="14" t="s">
        <v>1162</v>
      </c>
    </row>
    <row r="934" spans="1:20" ht="15.75" customHeight="1" x14ac:dyDescent="0.25">
      <c r="A934" s="6">
        <v>401</v>
      </c>
      <c r="B934" s="1" t="s">
        <v>1163</v>
      </c>
    </row>
    <row r="935" spans="1:20" ht="15.75" customHeight="1" x14ac:dyDescent="0.25">
      <c r="A935" s="6">
        <v>4011</v>
      </c>
      <c r="B935" s="1" t="s">
        <v>1164</v>
      </c>
    </row>
    <row r="936" spans="1:20" ht="15.75" customHeight="1" x14ac:dyDescent="0.25">
      <c r="A936" s="6">
        <v>40111</v>
      </c>
      <c r="B936" s="1" t="s">
        <v>1165</v>
      </c>
    </row>
    <row r="937" spans="1:20" ht="15.75" customHeight="1" x14ac:dyDescent="0.25">
      <c r="A937" s="6">
        <v>40112</v>
      </c>
      <c r="B937" s="1" t="s">
        <v>1166</v>
      </c>
    </row>
    <row r="938" spans="1:20" ht="15.75" customHeight="1" x14ac:dyDescent="0.25">
      <c r="A938" s="6">
        <v>40113</v>
      </c>
      <c r="B938" s="1" t="s">
        <v>1167</v>
      </c>
    </row>
    <row r="939" spans="1:20" ht="15.75" customHeight="1" x14ac:dyDescent="0.25">
      <c r="A939" s="6">
        <v>40114</v>
      </c>
      <c r="B939" s="15" t="s">
        <v>1168</v>
      </c>
    </row>
    <row r="940" spans="1:20" ht="15.75" customHeight="1" x14ac:dyDescent="0.25">
      <c r="A940" s="6">
        <v>40115</v>
      </c>
      <c r="B940" s="1" t="s">
        <v>1169</v>
      </c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spans="1:20" ht="15.75" customHeight="1" x14ac:dyDescent="0.25">
      <c r="A941" s="6">
        <v>40116</v>
      </c>
      <c r="B941" s="1" t="s">
        <v>1170</v>
      </c>
    </row>
    <row r="942" spans="1:20" ht="15.75" customHeight="1" x14ac:dyDescent="0.25">
      <c r="A942" s="6">
        <v>40117</v>
      </c>
      <c r="B942" s="1" t="s">
        <v>1171</v>
      </c>
    </row>
    <row r="943" spans="1:20" ht="15.75" customHeight="1" x14ac:dyDescent="0.25">
      <c r="A943" s="6">
        <v>4012</v>
      </c>
      <c r="B943" s="1" t="s">
        <v>1172</v>
      </c>
    </row>
    <row r="944" spans="1:20" ht="15.75" customHeight="1" x14ac:dyDescent="0.25">
      <c r="A944" s="6">
        <v>4015</v>
      </c>
      <c r="B944" s="1" t="s">
        <v>1173</v>
      </c>
    </row>
    <row r="945" spans="1:2" ht="15.75" customHeight="1" x14ac:dyDescent="0.25">
      <c r="A945" s="6">
        <v>40151</v>
      </c>
      <c r="B945" s="1" t="s">
        <v>1174</v>
      </c>
    </row>
    <row r="946" spans="1:2" ht="15.75" customHeight="1" x14ac:dyDescent="0.25">
      <c r="A946" s="6">
        <v>40152</v>
      </c>
      <c r="B946" s="1" t="s">
        <v>1175</v>
      </c>
    </row>
    <row r="947" spans="1:2" ht="15.75" customHeight="1" x14ac:dyDescent="0.25">
      <c r="A947" s="6">
        <v>4017</v>
      </c>
      <c r="B947" s="1" t="s">
        <v>1176</v>
      </c>
    </row>
    <row r="948" spans="1:2" ht="15.75" customHeight="1" x14ac:dyDescent="0.25">
      <c r="A948" s="6">
        <v>40171</v>
      </c>
      <c r="B948" s="1" t="s">
        <v>1177</v>
      </c>
    </row>
    <row r="949" spans="1:2" ht="15.75" customHeight="1" x14ac:dyDescent="0.25">
      <c r="A949" s="6">
        <v>40172</v>
      </c>
      <c r="B949" s="1" t="s">
        <v>1178</v>
      </c>
    </row>
    <row r="950" spans="1:2" ht="15.75" customHeight="1" x14ac:dyDescent="0.25">
      <c r="A950" s="6">
        <v>40173</v>
      </c>
      <c r="B950" s="1" t="s">
        <v>1179</v>
      </c>
    </row>
    <row r="951" spans="1:2" ht="15.75" customHeight="1" x14ac:dyDescent="0.25">
      <c r="A951" s="6">
        <v>40174</v>
      </c>
      <c r="B951" s="1" t="s">
        <v>1180</v>
      </c>
    </row>
    <row r="952" spans="1:2" ht="15.75" customHeight="1" x14ac:dyDescent="0.25">
      <c r="A952" s="6">
        <v>40175</v>
      </c>
      <c r="B952" s="1" t="s">
        <v>1181</v>
      </c>
    </row>
    <row r="953" spans="1:2" ht="15.75" customHeight="1" x14ac:dyDescent="0.25">
      <c r="A953" s="6">
        <v>4018</v>
      </c>
      <c r="B953" s="1" t="s">
        <v>1182</v>
      </c>
    </row>
    <row r="954" spans="1:2" ht="15.75" customHeight="1" x14ac:dyDescent="0.25">
      <c r="A954" s="6">
        <v>40181</v>
      </c>
      <c r="B954" s="1" t="s">
        <v>1183</v>
      </c>
    </row>
    <row r="955" spans="1:2" ht="15.75" customHeight="1" x14ac:dyDescent="0.25">
      <c r="A955" s="6">
        <v>40182</v>
      </c>
      <c r="B955" s="1" t="s">
        <v>1184</v>
      </c>
    </row>
    <row r="956" spans="1:2" ht="15.75" customHeight="1" x14ac:dyDescent="0.25">
      <c r="A956" s="6">
        <v>40183</v>
      </c>
      <c r="B956" s="1" t="s">
        <v>1185</v>
      </c>
    </row>
    <row r="957" spans="1:2" ht="15.75" customHeight="1" x14ac:dyDescent="0.25">
      <c r="A957" s="6">
        <v>40184</v>
      </c>
      <c r="B957" s="1" t="s">
        <v>1186</v>
      </c>
    </row>
    <row r="958" spans="1:2" ht="15.75" customHeight="1" x14ac:dyDescent="0.25">
      <c r="A958" s="6">
        <v>40185</v>
      </c>
      <c r="B958" s="1" t="s">
        <v>1187</v>
      </c>
    </row>
    <row r="959" spans="1:2" ht="15.75" customHeight="1" x14ac:dyDescent="0.25">
      <c r="A959" s="6">
        <v>40186</v>
      </c>
      <c r="B959" s="1" t="s">
        <v>1188</v>
      </c>
    </row>
    <row r="960" spans="1:2" ht="15.75" customHeight="1" x14ac:dyDescent="0.25">
      <c r="A960" s="6">
        <v>40189</v>
      </c>
      <c r="B960" s="1" t="s">
        <v>1189</v>
      </c>
    </row>
    <row r="961" spans="1:2" ht="15.75" customHeight="1" x14ac:dyDescent="0.25">
      <c r="A961" s="6">
        <v>402</v>
      </c>
      <c r="B961" s="1" t="s">
        <v>1190</v>
      </c>
    </row>
    <row r="962" spans="1:2" ht="15.75" customHeight="1" x14ac:dyDescent="0.25">
      <c r="A962" s="6">
        <v>403</v>
      </c>
      <c r="B962" s="1" t="s">
        <v>1191</v>
      </c>
    </row>
    <row r="963" spans="1:2" ht="15.75" customHeight="1" x14ac:dyDescent="0.25">
      <c r="A963" s="6">
        <v>4031</v>
      </c>
      <c r="B963" s="1" t="s">
        <v>1192</v>
      </c>
    </row>
    <row r="964" spans="1:2" ht="15.75" customHeight="1" x14ac:dyDescent="0.25">
      <c r="A964" s="6">
        <v>4032</v>
      </c>
      <c r="B964" s="1" t="s">
        <v>1193</v>
      </c>
    </row>
    <row r="965" spans="1:2" ht="15.75" customHeight="1" x14ac:dyDescent="0.25">
      <c r="A965" s="6">
        <v>4033</v>
      </c>
      <c r="B965" s="1" t="s">
        <v>1194</v>
      </c>
    </row>
    <row r="966" spans="1:2" ht="15.75" customHeight="1" x14ac:dyDescent="0.25">
      <c r="A966" s="6">
        <v>4034</v>
      </c>
      <c r="B966" s="1" t="s">
        <v>1195</v>
      </c>
    </row>
    <row r="967" spans="1:2" ht="15.75" customHeight="1" x14ac:dyDescent="0.25">
      <c r="A967" s="6">
        <v>4039</v>
      </c>
      <c r="B967" s="1" t="s">
        <v>1196</v>
      </c>
    </row>
    <row r="968" spans="1:2" ht="15.75" customHeight="1" x14ac:dyDescent="0.25">
      <c r="A968" s="6">
        <v>405</v>
      </c>
      <c r="B968" s="1" t="s">
        <v>1197</v>
      </c>
    </row>
    <row r="969" spans="1:2" ht="15.75" customHeight="1" x14ac:dyDescent="0.25">
      <c r="A969" s="6">
        <v>406</v>
      </c>
      <c r="B969" s="1" t="s">
        <v>1198</v>
      </c>
    </row>
    <row r="970" spans="1:2" ht="15.75" customHeight="1" x14ac:dyDescent="0.25">
      <c r="A970" s="6">
        <v>4061</v>
      </c>
      <c r="B970" s="1" t="s">
        <v>1199</v>
      </c>
    </row>
    <row r="971" spans="1:2" ht="15.75" customHeight="1" x14ac:dyDescent="0.25">
      <c r="A971" s="6">
        <v>40611</v>
      </c>
      <c r="B971" s="1" t="s">
        <v>1200</v>
      </c>
    </row>
    <row r="972" spans="1:2" ht="15.75" customHeight="1" x14ac:dyDescent="0.25">
      <c r="A972" s="6">
        <v>40612</v>
      </c>
      <c r="B972" s="1" t="s">
        <v>1201</v>
      </c>
    </row>
    <row r="973" spans="1:2" ht="15.75" customHeight="1" x14ac:dyDescent="0.25">
      <c r="A973" s="6">
        <v>40613</v>
      </c>
      <c r="B973" s="1" t="s">
        <v>1202</v>
      </c>
    </row>
    <row r="974" spans="1:2" ht="15.75" customHeight="1" x14ac:dyDescent="0.25">
      <c r="A974" s="6">
        <v>40614</v>
      </c>
      <c r="B974" s="1" t="s">
        <v>1203</v>
      </c>
    </row>
    <row r="975" spans="1:2" ht="15.75" customHeight="1" x14ac:dyDescent="0.25">
      <c r="A975" s="6">
        <v>40615</v>
      </c>
      <c r="B975" s="1" t="s">
        <v>1204</v>
      </c>
    </row>
    <row r="976" spans="1:2" ht="15.75" customHeight="1" x14ac:dyDescent="0.25">
      <c r="A976" s="6">
        <v>40616</v>
      </c>
      <c r="B976" s="1" t="s">
        <v>1205</v>
      </c>
    </row>
    <row r="977" spans="1:20" ht="15.75" customHeight="1" x14ac:dyDescent="0.25">
      <c r="A977" s="6">
        <v>4062</v>
      </c>
      <c r="B977" s="1" t="s">
        <v>1206</v>
      </c>
    </row>
    <row r="978" spans="1:20" ht="15.75" customHeight="1" x14ac:dyDescent="0.25">
      <c r="A978" s="6">
        <v>4063</v>
      </c>
      <c r="B978" s="1" t="s">
        <v>1207</v>
      </c>
    </row>
    <row r="979" spans="1:20" ht="15.75" customHeight="1" x14ac:dyDescent="0.25">
      <c r="A979" s="6">
        <v>40631</v>
      </c>
      <c r="B979" s="1" t="s">
        <v>1208</v>
      </c>
    </row>
    <row r="980" spans="1:20" ht="15.75" customHeight="1" x14ac:dyDescent="0.25">
      <c r="A980" s="6">
        <v>40632</v>
      </c>
      <c r="B980" s="1" t="s">
        <v>1209</v>
      </c>
    </row>
    <row r="981" spans="1:20" ht="15.75" customHeight="1" x14ac:dyDescent="0.25">
      <c r="A981" s="6">
        <v>40633</v>
      </c>
      <c r="B981" s="1" t="s">
        <v>1210</v>
      </c>
    </row>
    <row r="982" spans="1:20" ht="15.75" customHeight="1" x14ac:dyDescent="0.25">
      <c r="A982" s="6">
        <v>40634</v>
      </c>
      <c r="B982" s="1" t="s">
        <v>1211</v>
      </c>
    </row>
    <row r="983" spans="1:20" ht="15.75" customHeight="1" x14ac:dyDescent="0.25">
      <c r="A983" s="6">
        <v>40635</v>
      </c>
      <c r="B983" s="1" t="s">
        <v>1212</v>
      </c>
    </row>
    <row r="984" spans="1:20" ht="15.75" customHeight="1" x14ac:dyDescent="0.25">
      <c r="A984" s="6">
        <v>409</v>
      </c>
      <c r="B984" s="1" t="s">
        <v>1213</v>
      </c>
    </row>
    <row r="985" spans="1:20" ht="15.75" customHeight="1" x14ac:dyDescent="0.25">
      <c r="A985" s="5">
        <v>41</v>
      </c>
      <c r="B985" s="4" t="s">
        <v>1214</v>
      </c>
    </row>
    <row r="986" spans="1:20" ht="15.75" customHeight="1" x14ac:dyDescent="0.25">
      <c r="A986" s="6">
        <v>411</v>
      </c>
      <c r="B986" s="1" t="s">
        <v>1215</v>
      </c>
    </row>
    <row r="987" spans="1:20" ht="15.75" customHeight="1" x14ac:dyDescent="0.25">
      <c r="A987" s="6">
        <v>4111</v>
      </c>
      <c r="B987" s="1" t="s">
        <v>1216</v>
      </c>
    </row>
    <row r="988" spans="1:20" ht="15.75" customHeight="1" x14ac:dyDescent="0.25">
      <c r="A988" s="6">
        <v>4112</v>
      </c>
      <c r="B988" s="1" t="s">
        <v>1217</v>
      </c>
    </row>
    <row r="989" spans="1:20" ht="15.75" customHeight="1" x14ac:dyDescent="0.25">
      <c r="A989" s="6">
        <v>4113</v>
      </c>
      <c r="B989" s="1" t="s">
        <v>1218</v>
      </c>
    </row>
    <row r="990" spans="1:20" ht="15.75" customHeight="1" x14ac:dyDescent="0.25">
      <c r="A990" s="6">
        <v>4114</v>
      </c>
      <c r="B990" s="1" t="s">
        <v>1219</v>
      </c>
    </row>
    <row r="991" spans="1:20" ht="15.75" customHeight="1" x14ac:dyDescent="0.25">
      <c r="A991" s="6">
        <v>4115</v>
      </c>
      <c r="B991" s="1" t="s">
        <v>1220</v>
      </c>
    </row>
    <row r="992" spans="1:20" ht="15.75" customHeight="1" x14ac:dyDescent="0.25">
      <c r="A992" s="6">
        <v>413</v>
      </c>
      <c r="B992" s="1" t="s">
        <v>1221</v>
      </c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spans="1:20" ht="15.75" customHeight="1" x14ac:dyDescent="0.25">
      <c r="A993" s="6">
        <v>415</v>
      </c>
      <c r="B993" s="1" t="s">
        <v>1222</v>
      </c>
    </row>
    <row r="994" spans="1:20" ht="15.75" customHeight="1" x14ac:dyDescent="0.25">
      <c r="A994" s="6">
        <v>4151</v>
      </c>
      <c r="B994" s="1" t="s">
        <v>1223</v>
      </c>
    </row>
    <row r="995" spans="1:20" ht="15.75" customHeight="1" x14ac:dyDescent="0.25">
      <c r="A995" s="6">
        <v>4152</v>
      </c>
      <c r="B995" s="1" t="s">
        <v>1224</v>
      </c>
    </row>
    <row r="996" spans="1:20" ht="15.75" customHeight="1" x14ac:dyDescent="0.25">
      <c r="A996" s="6">
        <v>4153</v>
      </c>
      <c r="B996" s="1" t="s">
        <v>1225</v>
      </c>
    </row>
    <row r="997" spans="1:20" ht="15.75" customHeight="1" x14ac:dyDescent="0.25">
      <c r="A997" s="6">
        <v>417</v>
      </c>
      <c r="B997" s="1" t="s">
        <v>1226</v>
      </c>
    </row>
    <row r="998" spans="1:20" ht="15.75" customHeight="1" x14ac:dyDescent="0.25">
      <c r="A998" s="6">
        <v>419</v>
      </c>
      <c r="B998" s="1" t="s">
        <v>1227</v>
      </c>
    </row>
    <row r="999" spans="1:20" ht="15.75" customHeight="1" x14ac:dyDescent="0.25">
      <c r="A999" s="5">
        <v>42</v>
      </c>
      <c r="B999" s="4" t="s">
        <v>1228</v>
      </c>
    </row>
    <row r="1000" spans="1:20" ht="15.75" customHeight="1" x14ac:dyDescent="0.25">
      <c r="A1000" s="6">
        <v>421</v>
      </c>
      <c r="B1000" s="1" t="s">
        <v>1229</v>
      </c>
    </row>
    <row r="1001" spans="1:20" ht="15.75" customHeight="1" x14ac:dyDescent="0.25">
      <c r="A1001" s="6">
        <v>4211</v>
      </c>
      <c r="B1001" s="1" t="s">
        <v>1230</v>
      </c>
    </row>
    <row r="1002" spans="1:20" ht="15.75" customHeight="1" x14ac:dyDescent="0.25">
      <c r="A1002" s="6">
        <v>4212</v>
      </c>
      <c r="B1002" s="1" t="s">
        <v>1231</v>
      </c>
    </row>
    <row r="1003" spans="1:20" ht="15.75" customHeight="1" x14ac:dyDescent="0.25">
      <c r="A1003" s="6">
        <v>422</v>
      </c>
      <c r="B1003" s="1" t="s">
        <v>1232</v>
      </c>
    </row>
    <row r="1004" spans="1:20" ht="15.75" customHeight="1" x14ac:dyDescent="0.25">
      <c r="A1004" s="6">
        <v>423</v>
      </c>
      <c r="B1004" s="1" t="s">
        <v>1233</v>
      </c>
    </row>
    <row r="1005" spans="1:20" ht="15.75" customHeight="1" x14ac:dyDescent="0.25">
      <c r="A1005" s="6">
        <v>424</v>
      </c>
      <c r="B1005" s="1" t="s">
        <v>1234</v>
      </c>
    </row>
    <row r="1006" spans="1:20" ht="15.75" customHeight="1" x14ac:dyDescent="0.25">
      <c r="A1006" s="5">
        <v>43</v>
      </c>
      <c r="B1006" s="4" t="s">
        <v>1235</v>
      </c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</row>
    <row r="1007" spans="1:20" ht="15.75" customHeight="1" x14ac:dyDescent="0.25">
      <c r="A1007" s="6">
        <v>431</v>
      </c>
      <c r="B1007" s="1" t="s">
        <v>1236</v>
      </c>
    </row>
    <row r="1008" spans="1:20" ht="15.75" customHeight="1" x14ac:dyDescent="0.25">
      <c r="A1008" s="6">
        <v>4311</v>
      </c>
      <c r="B1008" s="1" t="s">
        <v>1237</v>
      </c>
    </row>
    <row r="1009" spans="1:20" ht="15.75" customHeight="1" x14ac:dyDescent="0.25">
      <c r="A1009" s="6">
        <v>4312</v>
      </c>
      <c r="B1009" s="1" t="s">
        <v>1238</v>
      </c>
    </row>
    <row r="1010" spans="1:20" ht="15.75" customHeight="1" x14ac:dyDescent="0.25">
      <c r="A1010" s="6">
        <v>432</v>
      </c>
      <c r="B1010" s="1" t="s">
        <v>1239</v>
      </c>
    </row>
    <row r="1011" spans="1:20" ht="15.75" customHeight="1" x14ac:dyDescent="0.25">
      <c r="A1011" s="6">
        <v>4321</v>
      </c>
      <c r="B1011" s="1" t="s">
        <v>1240</v>
      </c>
    </row>
    <row r="1012" spans="1:20" ht="15.75" customHeight="1" thickBot="1" x14ac:dyDescent="0.3">
      <c r="A1012" s="6">
        <v>433</v>
      </c>
      <c r="B1012" s="1" t="s">
        <v>1241</v>
      </c>
    </row>
    <row r="1013" spans="1:20" ht="15.75" customHeight="1" x14ac:dyDescent="0.25">
      <c r="A1013" s="6">
        <v>4331</v>
      </c>
      <c r="B1013" s="1" t="s">
        <v>1242</v>
      </c>
      <c r="C1013" s="4"/>
      <c r="D1013" s="219" t="s">
        <v>231</v>
      </c>
      <c r="E1013" s="220"/>
      <c r="F1013" s="221" t="s">
        <v>230</v>
      </c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</row>
    <row r="1014" spans="1:20" ht="15.75" customHeight="1" x14ac:dyDescent="0.25">
      <c r="A1014" s="6">
        <v>434</v>
      </c>
      <c r="B1014" s="1" t="s">
        <v>1243</v>
      </c>
      <c r="D1014" s="211">
        <v>1</v>
      </c>
      <c r="E1014" s="112" t="s">
        <v>224</v>
      </c>
      <c r="F1014" s="212" t="s">
        <v>229</v>
      </c>
    </row>
    <row r="1015" spans="1:20" ht="15.75" customHeight="1" x14ac:dyDescent="0.25">
      <c r="A1015" s="6">
        <v>4341</v>
      </c>
      <c r="B1015" s="1" t="s">
        <v>1244</v>
      </c>
      <c r="D1015" s="211">
        <v>2</v>
      </c>
      <c r="E1015" s="112" t="s">
        <v>225</v>
      </c>
      <c r="F1015" s="212">
        <v>4</v>
      </c>
    </row>
    <row r="1016" spans="1:20" ht="15.75" customHeight="1" x14ac:dyDescent="0.25">
      <c r="A1016" s="5">
        <v>44</v>
      </c>
      <c r="B1016" s="4" t="s">
        <v>1245</v>
      </c>
      <c r="D1016" s="211">
        <v>3</v>
      </c>
      <c r="E1016" s="112" t="s">
        <v>226</v>
      </c>
      <c r="F1016" s="212">
        <v>5</v>
      </c>
    </row>
    <row r="1017" spans="1:20" ht="15.75" customHeight="1" x14ac:dyDescent="0.25">
      <c r="A1017" s="6">
        <v>441</v>
      </c>
      <c r="B1017" s="1" t="s">
        <v>1246</v>
      </c>
      <c r="D1017" s="211">
        <v>4</v>
      </c>
      <c r="E1017" s="112" t="s">
        <v>227</v>
      </c>
      <c r="F1017" s="212">
        <v>6</v>
      </c>
    </row>
    <row r="1018" spans="1:20" ht="15.75" customHeight="1" thickBot="1" x14ac:dyDescent="0.3">
      <c r="A1018" s="6">
        <v>4411</v>
      </c>
      <c r="B1018" s="1" t="s">
        <v>1247</v>
      </c>
      <c r="D1018" s="213">
        <v>5</v>
      </c>
      <c r="E1018" s="214" t="s">
        <v>228</v>
      </c>
      <c r="F1018" s="215">
        <v>7</v>
      </c>
    </row>
    <row r="1019" spans="1:20" ht="15.75" customHeight="1" thickBot="1" x14ac:dyDescent="0.3">
      <c r="A1019" s="6">
        <v>4412</v>
      </c>
      <c r="B1019" s="1" t="s">
        <v>1248</v>
      </c>
      <c r="D1019" s="216"/>
      <c r="E1019" s="217"/>
      <c r="F1019" s="218">
        <v>8</v>
      </c>
    </row>
    <row r="1020" spans="1:20" ht="15.75" customHeight="1" x14ac:dyDescent="0.25">
      <c r="A1020" s="6">
        <v>4419</v>
      </c>
      <c r="B1020" s="1" t="s">
        <v>1249</v>
      </c>
    </row>
    <row r="1021" spans="1:20" ht="15.75" customHeight="1" x14ac:dyDescent="0.25">
      <c r="A1021" s="6">
        <v>442</v>
      </c>
      <c r="B1021" s="1" t="s">
        <v>1250</v>
      </c>
    </row>
    <row r="1022" spans="1:20" ht="15.75" customHeight="1" x14ac:dyDescent="0.25">
      <c r="A1022" s="6">
        <v>4421</v>
      </c>
      <c r="B1022" s="1" t="s">
        <v>1251</v>
      </c>
    </row>
    <row r="1023" spans="1:20" ht="15.75" customHeight="1" x14ac:dyDescent="0.25">
      <c r="A1023" s="6">
        <v>4429</v>
      </c>
      <c r="B1023" s="1" t="s">
        <v>1252</v>
      </c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</row>
    <row r="1024" spans="1:20" ht="15.75" customHeight="1" x14ac:dyDescent="0.25">
      <c r="A1024" s="5">
        <v>45</v>
      </c>
      <c r="B1024" s="4" t="s">
        <v>1253</v>
      </c>
    </row>
    <row r="1025" spans="1:20" ht="15.75" customHeight="1" x14ac:dyDescent="0.25">
      <c r="A1025" s="6">
        <v>451</v>
      </c>
      <c r="B1025" s="1" t="s">
        <v>1254</v>
      </c>
    </row>
    <row r="1026" spans="1:20" ht="15.75" customHeight="1" x14ac:dyDescent="0.25">
      <c r="A1026" s="6">
        <v>4511</v>
      </c>
      <c r="B1026" s="1" t="s">
        <v>1255</v>
      </c>
    </row>
    <row r="1027" spans="1:20" ht="15.75" customHeight="1" x14ac:dyDescent="0.25">
      <c r="A1027" s="6">
        <v>4512</v>
      </c>
      <c r="B1027" s="1" t="s">
        <v>1256</v>
      </c>
    </row>
    <row r="1028" spans="1:20" ht="15.75" customHeight="1" x14ac:dyDescent="0.25">
      <c r="A1028" s="6">
        <v>452</v>
      </c>
      <c r="B1028" s="1" t="s">
        <v>1257</v>
      </c>
    </row>
    <row r="1029" spans="1:20" ht="15.75" customHeight="1" x14ac:dyDescent="0.25">
      <c r="A1029" s="6">
        <v>453</v>
      </c>
      <c r="B1029" s="1" t="s">
        <v>1258</v>
      </c>
    </row>
    <row r="1030" spans="1:20" ht="15.75" customHeight="1" x14ac:dyDescent="0.25">
      <c r="A1030" s="6">
        <v>4531</v>
      </c>
      <c r="B1030" s="1" t="s">
        <v>1259</v>
      </c>
    </row>
    <row r="1031" spans="1:20" ht="15.75" customHeight="1" x14ac:dyDescent="0.25">
      <c r="A1031" s="6">
        <v>4532</v>
      </c>
      <c r="B1031" s="1" t="s">
        <v>1260</v>
      </c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</row>
    <row r="1032" spans="1:20" ht="15.75" customHeight="1" x14ac:dyDescent="0.25">
      <c r="A1032" s="6">
        <v>4533</v>
      </c>
      <c r="B1032" s="1" t="s">
        <v>1261</v>
      </c>
    </row>
    <row r="1033" spans="1:20" ht="15.75" customHeight="1" x14ac:dyDescent="0.25">
      <c r="A1033" s="6">
        <v>4539</v>
      </c>
      <c r="B1033" s="1" t="s">
        <v>1262</v>
      </c>
    </row>
    <row r="1034" spans="1:20" ht="15.75" customHeight="1" x14ac:dyDescent="0.25">
      <c r="A1034" s="6">
        <v>454</v>
      </c>
      <c r="B1034" s="1" t="s">
        <v>1263</v>
      </c>
    </row>
    <row r="1035" spans="1:20" ht="15.75" customHeight="1" x14ac:dyDescent="0.25">
      <c r="A1035" s="6">
        <v>4541</v>
      </c>
      <c r="B1035" s="1" t="s">
        <v>1264</v>
      </c>
    </row>
    <row r="1036" spans="1:20" ht="15.75" customHeight="1" x14ac:dyDescent="0.25">
      <c r="A1036" s="6">
        <v>4542</v>
      </c>
      <c r="B1036" s="1" t="s">
        <v>1265</v>
      </c>
    </row>
    <row r="1037" spans="1:20" ht="15.75" customHeight="1" x14ac:dyDescent="0.25">
      <c r="A1037" s="6">
        <v>4543</v>
      </c>
      <c r="B1037" s="1" t="s">
        <v>1266</v>
      </c>
    </row>
    <row r="1038" spans="1:20" ht="15.75" customHeight="1" x14ac:dyDescent="0.25">
      <c r="A1038" s="6">
        <v>4544</v>
      </c>
      <c r="B1038" s="1" t="s">
        <v>1267</v>
      </c>
    </row>
    <row r="1039" spans="1:20" ht="15.75" customHeight="1" x14ac:dyDescent="0.25">
      <c r="A1039" s="6">
        <v>4545</v>
      </c>
      <c r="B1039" s="1" t="s">
        <v>1268</v>
      </c>
    </row>
    <row r="1040" spans="1:20" ht="15.75" customHeight="1" x14ac:dyDescent="0.25">
      <c r="A1040" s="6">
        <v>4549</v>
      </c>
      <c r="B1040" s="1" t="s">
        <v>1269</v>
      </c>
    </row>
    <row r="1041" spans="1:2" ht="15.75" customHeight="1" x14ac:dyDescent="0.25">
      <c r="A1041" s="6">
        <v>455</v>
      </c>
      <c r="B1041" s="1" t="s">
        <v>1270</v>
      </c>
    </row>
    <row r="1042" spans="1:2" ht="15.75" customHeight="1" x14ac:dyDescent="0.25">
      <c r="A1042" s="6">
        <v>4551</v>
      </c>
      <c r="B1042" s="1" t="s">
        <v>1271</v>
      </c>
    </row>
    <row r="1043" spans="1:2" ht="15.75" customHeight="1" x14ac:dyDescent="0.25">
      <c r="A1043" s="6">
        <v>45511</v>
      </c>
      <c r="B1043" s="1" t="s">
        <v>1272</v>
      </c>
    </row>
    <row r="1044" spans="1:2" ht="15.75" customHeight="1" x14ac:dyDescent="0.25">
      <c r="A1044" s="6">
        <v>45512</v>
      </c>
      <c r="B1044" s="1" t="s">
        <v>1273</v>
      </c>
    </row>
    <row r="1045" spans="1:2" ht="15.75" customHeight="1" x14ac:dyDescent="0.25">
      <c r="A1045" s="6">
        <v>4552</v>
      </c>
      <c r="B1045" s="1" t="s">
        <v>1274</v>
      </c>
    </row>
    <row r="1046" spans="1:2" ht="15.75" customHeight="1" x14ac:dyDescent="0.25">
      <c r="A1046" s="6">
        <v>4553</v>
      </c>
      <c r="B1046" s="1" t="s">
        <v>1275</v>
      </c>
    </row>
    <row r="1047" spans="1:2" ht="15.75" customHeight="1" x14ac:dyDescent="0.25">
      <c r="A1047" s="6">
        <v>45531</v>
      </c>
      <c r="B1047" s="1" t="s">
        <v>1276</v>
      </c>
    </row>
    <row r="1048" spans="1:2" ht="15.75" customHeight="1" x14ac:dyDescent="0.25">
      <c r="A1048" s="6">
        <v>45532</v>
      </c>
      <c r="B1048" s="1" t="s">
        <v>1277</v>
      </c>
    </row>
    <row r="1049" spans="1:2" ht="15.75" customHeight="1" x14ac:dyDescent="0.25">
      <c r="A1049" s="6">
        <v>45533</v>
      </c>
      <c r="B1049" s="1" t="s">
        <v>1278</v>
      </c>
    </row>
    <row r="1050" spans="1:2" ht="15.75" customHeight="1" x14ac:dyDescent="0.25">
      <c r="A1050" s="6">
        <v>45539</v>
      </c>
      <c r="B1050" s="1" t="s">
        <v>1279</v>
      </c>
    </row>
    <row r="1051" spans="1:2" ht="15.75" customHeight="1" x14ac:dyDescent="0.25">
      <c r="A1051" s="6">
        <v>4554</v>
      </c>
      <c r="B1051" s="1" t="s">
        <v>1280</v>
      </c>
    </row>
    <row r="1052" spans="1:2" ht="15.75" customHeight="1" x14ac:dyDescent="0.25">
      <c r="A1052" s="6">
        <v>45541</v>
      </c>
      <c r="B1052" s="1" t="s">
        <v>1281</v>
      </c>
    </row>
    <row r="1053" spans="1:2" ht="15.75" customHeight="1" x14ac:dyDescent="0.25">
      <c r="A1053" s="6">
        <v>45542</v>
      </c>
      <c r="B1053" s="1" t="s">
        <v>1282</v>
      </c>
    </row>
    <row r="1054" spans="1:2" ht="15.75" customHeight="1" x14ac:dyDescent="0.25">
      <c r="A1054" s="6">
        <v>45543</v>
      </c>
      <c r="B1054" s="1" t="s">
        <v>1283</v>
      </c>
    </row>
    <row r="1055" spans="1:2" ht="15.75" customHeight="1" x14ac:dyDescent="0.25">
      <c r="A1055" s="6">
        <v>45544</v>
      </c>
      <c r="B1055" s="1" t="s">
        <v>1284</v>
      </c>
    </row>
    <row r="1056" spans="1:2" ht="15.75" customHeight="1" x14ac:dyDescent="0.25">
      <c r="A1056" s="6">
        <v>45545</v>
      </c>
      <c r="B1056" s="1" t="s">
        <v>1285</v>
      </c>
    </row>
    <row r="1057" spans="1:20" ht="15.75" customHeight="1" x14ac:dyDescent="0.25">
      <c r="A1057" s="6">
        <v>45549</v>
      </c>
      <c r="B1057" s="1" t="s">
        <v>1286</v>
      </c>
    </row>
    <row r="1058" spans="1:20" ht="15.75" customHeight="1" x14ac:dyDescent="0.25">
      <c r="A1058" s="6">
        <v>456</v>
      </c>
      <c r="B1058" s="1" t="s">
        <v>1287</v>
      </c>
    </row>
    <row r="1059" spans="1:20" ht="15.75" customHeight="1" x14ac:dyDescent="0.25">
      <c r="A1059" s="5">
        <v>46</v>
      </c>
      <c r="B1059" s="4" t="s">
        <v>1288</v>
      </c>
    </row>
    <row r="1060" spans="1:20" ht="15.75" customHeight="1" x14ac:dyDescent="0.25">
      <c r="A1060" s="6">
        <v>461</v>
      </c>
      <c r="B1060" s="1" t="s">
        <v>1289</v>
      </c>
    </row>
    <row r="1061" spans="1:20" ht="15.75" customHeight="1" x14ac:dyDescent="0.25">
      <c r="A1061" s="6">
        <v>464</v>
      </c>
      <c r="B1061" s="1" t="s">
        <v>1290</v>
      </c>
    </row>
    <row r="1062" spans="1:20" ht="15.75" customHeight="1" x14ac:dyDescent="0.25">
      <c r="A1062" s="6">
        <v>4641</v>
      </c>
      <c r="B1062" s="1" t="s">
        <v>1291</v>
      </c>
    </row>
    <row r="1063" spans="1:20" ht="15.75" customHeight="1" x14ac:dyDescent="0.25">
      <c r="A1063" s="6">
        <v>4642</v>
      </c>
      <c r="B1063" s="1" t="s">
        <v>1292</v>
      </c>
    </row>
    <row r="1064" spans="1:20" ht="15.75" customHeight="1" x14ac:dyDescent="0.25">
      <c r="A1064" s="6">
        <v>46421</v>
      </c>
      <c r="B1064" s="1" t="s">
        <v>1293</v>
      </c>
    </row>
    <row r="1065" spans="1:20" ht="15.75" customHeight="1" x14ac:dyDescent="0.25">
      <c r="A1065" s="6">
        <v>46422</v>
      </c>
      <c r="B1065" s="1" t="s">
        <v>1294</v>
      </c>
    </row>
    <row r="1066" spans="1:20" ht="15.75" customHeight="1" x14ac:dyDescent="0.25">
      <c r="A1066" s="6">
        <v>465</v>
      </c>
      <c r="B1066" s="1" t="s">
        <v>1295</v>
      </c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</row>
    <row r="1067" spans="1:20" ht="15.75" customHeight="1" x14ac:dyDescent="0.25">
      <c r="A1067" s="6">
        <v>4651</v>
      </c>
      <c r="B1067" s="1" t="s">
        <v>1296</v>
      </c>
    </row>
    <row r="1068" spans="1:20" ht="15.75" customHeight="1" x14ac:dyDescent="0.25">
      <c r="A1068" s="6">
        <v>4652</v>
      </c>
      <c r="B1068" s="1" t="s">
        <v>1297</v>
      </c>
    </row>
    <row r="1069" spans="1:20" ht="15.75" customHeight="1" x14ac:dyDescent="0.25">
      <c r="A1069" s="6">
        <v>4653</v>
      </c>
      <c r="B1069" s="1" t="s">
        <v>1298</v>
      </c>
    </row>
    <row r="1070" spans="1:20" ht="15.75" customHeight="1" x14ac:dyDescent="0.25">
      <c r="A1070" s="6">
        <v>4654</v>
      </c>
      <c r="B1070" s="1" t="s">
        <v>1299</v>
      </c>
    </row>
    <row r="1071" spans="1:20" ht="15.75" customHeight="1" x14ac:dyDescent="0.25">
      <c r="A1071" s="6">
        <v>4655</v>
      </c>
      <c r="B1071" s="1" t="s">
        <v>1300</v>
      </c>
    </row>
    <row r="1072" spans="1:20" ht="15.75" customHeight="1" x14ac:dyDescent="0.25">
      <c r="A1072" s="6">
        <v>4656</v>
      </c>
      <c r="B1072" s="1" t="s">
        <v>1301</v>
      </c>
    </row>
    <row r="1073" spans="1:20" ht="15.75" customHeight="1" x14ac:dyDescent="0.25">
      <c r="A1073" s="6">
        <v>466</v>
      </c>
      <c r="B1073" s="1" t="s">
        <v>1302</v>
      </c>
    </row>
    <row r="1074" spans="1:20" ht="15.75" customHeight="1" x14ac:dyDescent="0.25">
      <c r="A1074" s="6">
        <v>467</v>
      </c>
      <c r="B1074" s="1" t="s">
        <v>1303</v>
      </c>
    </row>
    <row r="1075" spans="1:20" ht="15.75" customHeight="1" x14ac:dyDescent="0.25">
      <c r="A1075" s="6">
        <v>469</v>
      </c>
      <c r="B1075" s="1" t="s">
        <v>1304</v>
      </c>
    </row>
    <row r="1076" spans="1:20" ht="15.75" customHeight="1" x14ac:dyDescent="0.25">
      <c r="A1076" s="6">
        <v>4691</v>
      </c>
      <c r="B1076" s="1" t="s">
        <v>1305</v>
      </c>
    </row>
    <row r="1077" spans="1:20" ht="15.75" customHeight="1" x14ac:dyDescent="0.25">
      <c r="A1077" s="6">
        <v>4692</v>
      </c>
      <c r="B1077" s="1" t="s">
        <v>1306</v>
      </c>
    </row>
    <row r="1078" spans="1:20" ht="15.75" customHeight="1" x14ac:dyDescent="0.25">
      <c r="A1078" s="6">
        <v>4699</v>
      </c>
      <c r="B1078" s="1" t="s">
        <v>1307</v>
      </c>
    </row>
    <row r="1079" spans="1:20" ht="15.75" customHeight="1" x14ac:dyDescent="0.25">
      <c r="A1079" s="5">
        <v>47</v>
      </c>
      <c r="B1079" s="4" t="s">
        <v>1308</v>
      </c>
    </row>
    <row r="1080" spans="1:20" ht="15.75" customHeight="1" x14ac:dyDescent="0.25">
      <c r="A1080" s="6">
        <v>471</v>
      </c>
      <c r="B1080" s="1" t="s">
        <v>1309</v>
      </c>
    </row>
    <row r="1081" spans="1:20" ht="15.75" customHeight="1" x14ac:dyDescent="0.25">
      <c r="A1081" s="6">
        <v>472</v>
      </c>
      <c r="B1081" s="1" t="s">
        <v>1310</v>
      </c>
    </row>
    <row r="1082" spans="1:20" ht="15.75" customHeight="1" x14ac:dyDescent="0.25">
      <c r="A1082" s="6">
        <v>473</v>
      </c>
      <c r="B1082" s="1" t="s">
        <v>1311</v>
      </c>
    </row>
    <row r="1083" spans="1:20" ht="15.75" customHeight="1" x14ac:dyDescent="0.25">
      <c r="A1083" s="6">
        <v>474</v>
      </c>
      <c r="B1083" s="1" t="s">
        <v>1312</v>
      </c>
    </row>
    <row r="1084" spans="1:20" ht="15.75" customHeight="1" x14ac:dyDescent="0.25">
      <c r="A1084" s="6">
        <v>475</v>
      </c>
      <c r="B1084" s="1" t="s">
        <v>1313</v>
      </c>
    </row>
    <row r="1085" spans="1:20" ht="15.75" customHeight="1" x14ac:dyDescent="0.25">
      <c r="A1085" s="6">
        <v>476</v>
      </c>
      <c r="B1085" s="1" t="s">
        <v>1314</v>
      </c>
    </row>
    <row r="1086" spans="1:20" ht="15.75" customHeight="1" x14ac:dyDescent="0.25">
      <c r="A1086" s="6">
        <v>477</v>
      </c>
      <c r="B1086" s="1" t="s">
        <v>1315</v>
      </c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</row>
    <row r="1087" spans="1:20" ht="15.75" customHeight="1" x14ac:dyDescent="0.25">
      <c r="A1087" s="6">
        <v>4771</v>
      </c>
      <c r="B1087" s="1" t="s">
        <v>1316</v>
      </c>
    </row>
    <row r="1088" spans="1:20" ht="15.75" customHeight="1" x14ac:dyDescent="0.25">
      <c r="A1088" s="6">
        <v>4772</v>
      </c>
      <c r="B1088" s="1" t="s">
        <v>1317</v>
      </c>
    </row>
    <row r="1089" spans="1:20" ht="15.75" customHeight="1" x14ac:dyDescent="0.25">
      <c r="A1089" s="6">
        <v>4773</v>
      </c>
      <c r="B1089" s="1" t="s">
        <v>1318</v>
      </c>
    </row>
    <row r="1090" spans="1:20" ht="15.75" customHeight="1" x14ac:dyDescent="0.25">
      <c r="A1090" s="6">
        <v>4774</v>
      </c>
      <c r="B1090" s="1" t="s">
        <v>1319</v>
      </c>
    </row>
    <row r="1091" spans="1:20" ht="15.75" customHeight="1" x14ac:dyDescent="0.25">
      <c r="A1091" s="6">
        <v>4775</v>
      </c>
      <c r="B1091" s="1" t="s">
        <v>1320</v>
      </c>
    </row>
    <row r="1092" spans="1:20" ht="15.75" customHeight="1" x14ac:dyDescent="0.25">
      <c r="A1092" s="6">
        <v>4776</v>
      </c>
      <c r="B1092" s="1" t="s">
        <v>1321</v>
      </c>
    </row>
    <row r="1093" spans="1:20" ht="15.75" customHeight="1" x14ac:dyDescent="0.25">
      <c r="A1093" s="6">
        <v>479</v>
      </c>
      <c r="B1093" s="1" t="s">
        <v>1322</v>
      </c>
    </row>
    <row r="1094" spans="1:20" ht="15.75" customHeight="1" x14ac:dyDescent="0.25">
      <c r="A1094" s="6">
        <v>4791</v>
      </c>
      <c r="B1094" s="1" t="s">
        <v>1323</v>
      </c>
    </row>
    <row r="1095" spans="1:20" ht="15.75" customHeight="1" x14ac:dyDescent="0.25">
      <c r="A1095" s="9">
        <v>48</v>
      </c>
      <c r="B1095" s="10" t="s">
        <v>1324</v>
      </c>
    </row>
    <row r="1096" spans="1:20" ht="15.75" customHeight="1" x14ac:dyDescent="0.25">
      <c r="A1096" s="16">
        <v>481</v>
      </c>
      <c r="B1096" s="17" t="s">
        <v>1325</v>
      </c>
    </row>
    <row r="1097" spans="1:20" ht="15.75" customHeight="1" x14ac:dyDescent="0.25">
      <c r="A1097" s="16">
        <v>482</v>
      </c>
      <c r="B1097" s="17" t="s">
        <v>1326</v>
      </c>
    </row>
    <row r="1098" spans="1:20" ht="15.75" customHeight="1" x14ac:dyDescent="0.25">
      <c r="A1098" s="16">
        <v>483</v>
      </c>
      <c r="B1098" s="17" t="s">
        <v>1327</v>
      </c>
    </row>
    <row r="1099" spans="1:20" ht="15.75" customHeight="1" x14ac:dyDescent="0.25">
      <c r="A1099" s="16">
        <v>484</v>
      </c>
      <c r="B1099" s="17" t="s">
        <v>1328</v>
      </c>
    </row>
    <row r="1100" spans="1:20" ht="15.75" customHeight="1" x14ac:dyDescent="0.25">
      <c r="A1100" s="16">
        <v>485</v>
      </c>
      <c r="B1100" s="17" t="s">
        <v>1329</v>
      </c>
    </row>
    <row r="1101" spans="1:20" ht="15.75" customHeight="1" x14ac:dyDescent="0.25">
      <c r="A1101" s="16">
        <v>486</v>
      </c>
      <c r="B1101" s="17" t="s">
        <v>1330</v>
      </c>
    </row>
    <row r="1102" spans="1:20" s="20" customFormat="1" ht="15.75" customHeight="1" x14ac:dyDescent="0.25">
      <c r="A1102" s="18">
        <v>487</v>
      </c>
      <c r="B1102" s="19" t="s">
        <v>1331</v>
      </c>
      <c r="C1102" s="19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</row>
    <row r="1103" spans="1:20" ht="15.75" customHeight="1" x14ac:dyDescent="0.25">
      <c r="A1103" s="16">
        <v>489</v>
      </c>
      <c r="B1103" s="17" t="s">
        <v>1332</v>
      </c>
    </row>
    <row r="1104" spans="1:20" ht="15.75" customHeight="1" x14ac:dyDescent="0.25">
      <c r="A1104" s="5">
        <v>49</v>
      </c>
      <c r="B1104" s="4" t="s">
        <v>1333</v>
      </c>
    </row>
    <row r="1105" spans="1:20" ht="15.75" customHeight="1" x14ac:dyDescent="0.25">
      <c r="A1105" s="6">
        <v>491</v>
      </c>
      <c r="B1105" s="1" t="s">
        <v>1334</v>
      </c>
    </row>
    <row r="1106" spans="1:20" ht="15.75" customHeight="1" x14ac:dyDescent="0.25">
      <c r="A1106" s="6">
        <v>4911</v>
      </c>
      <c r="B1106" s="1" t="s">
        <v>1335</v>
      </c>
    </row>
    <row r="1107" spans="1:20" ht="15.75" customHeight="1" x14ac:dyDescent="0.25">
      <c r="A1107" s="6">
        <v>4912</v>
      </c>
      <c r="B1107" s="1" t="s">
        <v>1336</v>
      </c>
    </row>
    <row r="1108" spans="1:20" ht="15.75" customHeight="1" x14ac:dyDescent="0.25">
      <c r="A1108" s="6">
        <v>492</v>
      </c>
      <c r="B1108" s="1" t="s">
        <v>1337</v>
      </c>
    </row>
    <row r="1109" spans="1:20" ht="15.75" customHeight="1" x14ac:dyDescent="0.25">
      <c r="A1109" s="6">
        <v>4921</v>
      </c>
      <c r="B1109" s="1" t="s">
        <v>1338</v>
      </c>
    </row>
    <row r="1110" spans="1:20" ht="15.75" customHeight="1" x14ac:dyDescent="0.25">
      <c r="A1110" s="6">
        <v>4922</v>
      </c>
      <c r="B1110" s="1" t="s">
        <v>1339</v>
      </c>
    </row>
    <row r="1111" spans="1:20" ht="15.75" customHeight="1" x14ac:dyDescent="0.25">
      <c r="A1111" s="6">
        <v>493</v>
      </c>
      <c r="B1111" s="1" t="s">
        <v>1340</v>
      </c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</row>
    <row r="1112" spans="1:20" ht="15.75" customHeight="1" x14ac:dyDescent="0.25">
      <c r="A1112" s="6">
        <v>4931</v>
      </c>
      <c r="B1112" s="1" t="s">
        <v>1341</v>
      </c>
    </row>
    <row r="1113" spans="1:20" ht="15.75" customHeight="1" x14ac:dyDescent="0.25">
      <c r="A1113" s="6">
        <v>4932</v>
      </c>
      <c r="B1113" s="1" t="s">
        <v>1342</v>
      </c>
    </row>
    <row r="1114" spans="1:20" ht="15.75" customHeight="1" x14ac:dyDescent="0.25">
      <c r="A1114" s="6">
        <v>494</v>
      </c>
      <c r="B1114" s="1" t="s">
        <v>1343</v>
      </c>
    </row>
    <row r="1115" spans="1:20" ht="15.75" customHeight="1" x14ac:dyDescent="0.25">
      <c r="A1115" s="6">
        <v>495</v>
      </c>
      <c r="B1115" s="1" t="s">
        <v>1344</v>
      </c>
    </row>
    <row r="1116" spans="1:20" ht="15.75" customHeight="1" x14ac:dyDescent="0.25">
      <c r="A1116" s="6">
        <v>496</v>
      </c>
      <c r="B1116" s="1" t="s">
        <v>1345</v>
      </c>
    </row>
    <row r="1117" spans="1:20" ht="15.75" customHeight="1" x14ac:dyDescent="0.25">
      <c r="A1117" s="6">
        <v>497</v>
      </c>
      <c r="B1117" s="1" t="s">
        <v>1346</v>
      </c>
    </row>
    <row r="1118" spans="1:20" ht="15.75" customHeight="1" x14ac:dyDescent="0.25">
      <c r="A1118" s="5">
        <v>50</v>
      </c>
      <c r="B1118" s="4" t="s">
        <v>1347</v>
      </c>
    </row>
    <row r="1119" spans="1:20" ht="15.75" customHeight="1" x14ac:dyDescent="0.25">
      <c r="A1119" s="6">
        <v>501</v>
      </c>
      <c r="B1119" s="1" t="s">
        <v>1348</v>
      </c>
    </row>
    <row r="1120" spans="1:20" ht="15.75" customHeight="1" x14ac:dyDescent="0.25">
      <c r="A1120" s="6">
        <v>5011</v>
      </c>
      <c r="B1120" s="1" t="s">
        <v>1349</v>
      </c>
    </row>
    <row r="1121" spans="1:20" ht="15.75" customHeight="1" x14ac:dyDescent="0.25">
      <c r="A1121" s="6">
        <v>5012</v>
      </c>
      <c r="B1121" s="1" t="s">
        <v>1350</v>
      </c>
    </row>
    <row r="1122" spans="1:20" ht="15.75" customHeight="1" x14ac:dyDescent="0.25">
      <c r="A1122" s="6">
        <v>502</v>
      </c>
      <c r="B1122" s="1" t="s">
        <v>1351</v>
      </c>
    </row>
    <row r="1123" spans="1:20" ht="15.75" customHeight="1" x14ac:dyDescent="0.25">
      <c r="A1123" s="5">
        <v>51</v>
      </c>
      <c r="B1123" s="4" t="s">
        <v>1352</v>
      </c>
    </row>
    <row r="1124" spans="1:20" ht="15.75" customHeight="1" x14ac:dyDescent="0.25">
      <c r="A1124" s="6">
        <v>511</v>
      </c>
      <c r="B1124" s="1" t="s">
        <v>1353</v>
      </c>
    </row>
    <row r="1125" spans="1:20" ht="15.75" customHeight="1" x14ac:dyDescent="0.25">
      <c r="A1125" s="6">
        <v>512</v>
      </c>
      <c r="B1125" s="1" t="s">
        <v>1354</v>
      </c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</row>
    <row r="1126" spans="1:20" ht="15.75" customHeight="1" x14ac:dyDescent="0.25">
      <c r="A1126" s="5">
        <v>52</v>
      </c>
      <c r="B1126" s="4" t="s">
        <v>1355</v>
      </c>
    </row>
    <row r="1127" spans="1:20" ht="15.75" customHeight="1" x14ac:dyDescent="0.25">
      <c r="A1127" s="6">
        <v>521</v>
      </c>
      <c r="B1127" s="1" t="s">
        <v>1356</v>
      </c>
    </row>
    <row r="1128" spans="1:20" ht="15.75" customHeight="1" x14ac:dyDescent="0.25">
      <c r="A1128" s="6">
        <v>522</v>
      </c>
      <c r="B1128" s="1" t="s">
        <v>1357</v>
      </c>
    </row>
    <row r="1129" spans="1:20" ht="15.75" customHeight="1" x14ac:dyDescent="0.25">
      <c r="A1129" s="6">
        <v>5221</v>
      </c>
      <c r="B1129" s="1" t="s">
        <v>1358</v>
      </c>
    </row>
    <row r="1130" spans="1:20" ht="15.75" customHeight="1" x14ac:dyDescent="0.25">
      <c r="A1130" s="6">
        <v>5222</v>
      </c>
      <c r="B1130" s="1" t="s">
        <v>1359</v>
      </c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</row>
    <row r="1131" spans="1:20" ht="15.75" customHeight="1" x14ac:dyDescent="0.25">
      <c r="A1131" s="6">
        <v>5223</v>
      </c>
      <c r="B1131" s="1" t="s">
        <v>1360</v>
      </c>
    </row>
    <row r="1132" spans="1:20" ht="15.75" customHeight="1" x14ac:dyDescent="0.25">
      <c r="A1132" s="6">
        <v>5224</v>
      </c>
      <c r="B1132" s="1" t="s">
        <v>1361</v>
      </c>
    </row>
    <row r="1133" spans="1:20" ht="15.75" customHeight="1" x14ac:dyDescent="0.25">
      <c r="A1133" s="6">
        <v>523</v>
      </c>
      <c r="B1133" s="1" t="s">
        <v>1362</v>
      </c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</row>
    <row r="1134" spans="1:20" ht="15.75" customHeight="1" x14ac:dyDescent="0.25">
      <c r="A1134" s="5">
        <v>56</v>
      </c>
      <c r="B1134" s="4" t="s">
        <v>1363</v>
      </c>
    </row>
    <row r="1135" spans="1:20" ht="15.75" customHeight="1" x14ac:dyDescent="0.25">
      <c r="A1135" s="6">
        <v>561</v>
      </c>
      <c r="B1135" s="1" t="s">
        <v>1364</v>
      </c>
    </row>
    <row r="1136" spans="1:20" ht="15.75" customHeight="1" x14ac:dyDescent="0.25">
      <c r="A1136" s="6">
        <v>562</v>
      </c>
      <c r="B1136" s="1" t="s">
        <v>1365</v>
      </c>
    </row>
    <row r="1137" spans="1:20" ht="15.75" customHeight="1" x14ac:dyDescent="0.25">
      <c r="A1137" s="6">
        <v>563</v>
      </c>
      <c r="B1137" s="1" t="s">
        <v>1366</v>
      </c>
    </row>
    <row r="1138" spans="1:20" ht="15.75" customHeight="1" x14ac:dyDescent="0.25">
      <c r="A1138" s="6">
        <v>5631</v>
      </c>
      <c r="B1138" s="1" t="s">
        <v>1367</v>
      </c>
    </row>
    <row r="1139" spans="1:20" ht="15.75" customHeight="1" x14ac:dyDescent="0.25">
      <c r="A1139" s="6">
        <v>5632</v>
      </c>
      <c r="B1139" s="1" t="s">
        <v>1368</v>
      </c>
    </row>
    <row r="1140" spans="1:20" ht="15.75" customHeight="1" x14ac:dyDescent="0.25">
      <c r="A1140" s="6">
        <v>564</v>
      </c>
      <c r="B1140" s="1" t="s">
        <v>1369</v>
      </c>
    </row>
    <row r="1141" spans="1:20" ht="15.75" customHeight="1" x14ac:dyDescent="0.25">
      <c r="A1141" s="6">
        <v>5641</v>
      </c>
      <c r="B1141" s="1" t="s">
        <v>1370</v>
      </c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</row>
    <row r="1142" spans="1:20" ht="15.75" customHeight="1" x14ac:dyDescent="0.25">
      <c r="A1142" s="6">
        <v>5642</v>
      </c>
      <c r="B1142" s="1" t="s">
        <v>1371</v>
      </c>
    </row>
    <row r="1143" spans="1:20" ht="15.75" customHeight="1" x14ac:dyDescent="0.25">
      <c r="A1143" s="6">
        <v>565</v>
      </c>
      <c r="B1143" s="1" t="s">
        <v>1372</v>
      </c>
    </row>
    <row r="1144" spans="1:20" ht="15.75" customHeight="1" x14ac:dyDescent="0.25">
      <c r="A1144" s="6">
        <v>5651</v>
      </c>
      <c r="B1144" s="1" t="s">
        <v>1373</v>
      </c>
    </row>
    <row r="1145" spans="1:20" ht="15.75" customHeight="1" x14ac:dyDescent="0.25">
      <c r="A1145" s="6">
        <v>5652</v>
      </c>
      <c r="B1145" s="1" t="s">
        <v>1374</v>
      </c>
    </row>
    <row r="1146" spans="1:20" ht="15.75" customHeight="1" x14ac:dyDescent="0.25">
      <c r="A1146" s="5">
        <v>57</v>
      </c>
      <c r="B1146" s="4" t="s">
        <v>1375</v>
      </c>
    </row>
    <row r="1147" spans="1:20" ht="15.75" customHeight="1" x14ac:dyDescent="0.25">
      <c r="A1147" s="6">
        <v>571</v>
      </c>
      <c r="B1147" s="1" t="s">
        <v>1376</v>
      </c>
    </row>
    <row r="1148" spans="1:20" ht="15.75" customHeight="1" x14ac:dyDescent="0.25">
      <c r="A1148" s="6">
        <v>5711</v>
      </c>
      <c r="B1148" s="1" t="s">
        <v>1377</v>
      </c>
    </row>
    <row r="1149" spans="1:20" ht="15.75" customHeight="1" x14ac:dyDescent="0.25">
      <c r="A1149" s="6">
        <v>57111</v>
      </c>
      <c r="B1149" s="1" t="s">
        <v>1378</v>
      </c>
    </row>
    <row r="1150" spans="1:20" ht="15.75" customHeight="1" x14ac:dyDescent="0.25">
      <c r="A1150" s="6">
        <v>57112</v>
      </c>
      <c r="B1150" s="1" t="s">
        <v>1379</v>
      </c>
    </row>
    <row r="1151" spans="1:20" ht="15.75" customHeight="1" x14ac:dyDescent="0.25">
      <c r="A1151" s="6">
        <v>5712</v>
      </c>
      <c r="B1151" s="1" t="s">
        <v>1380</v>
      </c>
    </row>
    <row r="1152" spans="1:20" ht="15.75" customHeight="1" x14ac:dyDescent="0.25">
      <c r="A1152" s="6">
        <v>57121</v>
      </c>
      <c r="B1152" s="1" t="s">
        <v>1381</v>
      </c>
    </row>
    <row r="1153" spans="1:20" ht="15.75" customHeight="1" x14ac:dyDescent="0.25">
      <c r="A1153" s="6">
        <v>57122</v>
      </c>
      <c r="B1153" s="1" t="s">
        <v>1382</v>
      </c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</row>
    <row r="1154" spans="1:20" ht="15.75" customHeight="1" x14ac:dyDescent="0.25">
      <c r="A1154" s="6">
        <v>5713</v>
      </c>
      <c r="B1154" s="1" t="s">
        <v>1383</v>
      </c>
    </row>
    <row r="1155" spans="1:20" ht="15.75" customHeight="1" x14ac:dyDescent="0.25">
      <c r="A1155" s="6">
        <v>5714</v>
      </c>
      <c r="B1155" s="1" t="s">
        <v>1384</v>
      </c>
    </row>
    <row r="1156" spans="1:20" ht="15.75" customHeight="1" x14ac:dyDescent="0.25">
      <c r="A1156" s="6">
        <v>572</v>
      </c>
      <c r="B1156" s="1" t="s">
        <v>1385</v>
      </c>
    </row>
    <row r="1157" spans="1:20" ht="15.75" customHeight="1" x14ac:dyDescent="0.25">
      <c r="A1157" s="6">
        <v>573</v>
      </c>
      <c r="B1157" s="1" t="s">
        <v>1386</v>
      </c>
    </row>
    <row r="1158" spans="1:20" ht="15.75" customHeight="1" x14ac:dyDescent="0.25">
      <c r="A1158" s="5">
        <v>58</v>
      </c>
      <c r="B1158" s="4" t="s">
        <v>1387</v>
      </c>
    </row>
    <row r="1159" spans="1:20" ht="15.75" customHeight="1" x14ac:dyDescent="0.25">
      <c r="A1159" s="6">
        <v>581</v>
      </c>
      <c r="B1159" s="1" t="s">
        <v>1388</v>
      </c>
    </row>
    <row r="1160" spans="1:20" ht="15.75" customHeight="1" x14ac:dyDescent="0.25">
      <c r="A1160" s="6">
        <v>582</v>
      </c>
      <c r="B1160" s="1" t="s">
        <v>1389</v>
      </c>
    </row>
    <row r="1161" spans="1:20" ht="15.75" customHeight="1" x14ac:dyDescent="0.25">
      <c r="A1161" s="6">
        <v>583</v>
      </c>
      <c r="B1161" s="1" t="s">
        <v>1390</v>
      </c>
    </row>
    <row r="1162" spans="1:20" ht="15.75" customHeight="1" x14ac:dyDescent="0.25">
      <c r="A1162" s="6">
        <v>584</v>
      </c>
      <c r="B1162" s="1" t="s">
        <v>1391</v>
      </c>
    </row>
    <row r="1163" spans="1:20" ht="15.75" customHeight="1" x14ac:dyDescent="0.25">
      <c r="A1163" s="6">
        <v>585</v>
      </c>
      <c r="B1163" s="1" t="s">
        <v>1392</v>
      </c>
    </row>
    <row r="1164" spans="1:20" ht="15.75" customHeight="1" x14ac:dyDescent="0.25">
      <c r="A1164" s="6">
        <v>589</v>
      </c>
      <c r="B1164" s="1" t="s">
        <v>1393</v>
      </c>
    </row>
    <row r="1165" spans="1:20" ht="15.75" customHeight="1" x14ac:dyDescent="0.25">
      <c r="A1165" s="5">
        <v>59</v>
      </c>
      <c r="B1165" s="4" t="s">
        <v>1394</v>
      </c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</row>
    <row r="1166" spans="1:20" ht="15.75" customHeight="1" x14ac:dyDescent="0.25">
      <c r="A1166" s="6">
        <v>591</v>
      </c>
      <c r="B1166" s="1" t="s">
        <v>1395</v>
      </c>
    </row>
    <row r="1167" spans="1:20" ht="15.75" customHeight="1" x14ac:dyDescent="0.25">
      <c r="A1167" s="6">
        <v>5911</v>
      </c>
      <c r="B1167" s="1" t="s">
        <v>1396</v>
      </c>
    </row>
    <row r="1168" spans="1:20" ht="15.75" customHeight="1" x14ac:dyDescent="0.25">
      <c r="A1168" s="6">
        <v>5912</v>
      </c>
      <c r="B1168" s="1" t="s">
        <v>1397</v>
      </c>
    </row>
    <row r="1169" spans="1:20" ht="15.75" customHeight="1" x14ac:dyDescent="0.25">
      <c r="A1169" s="6">
        <v>592</v>
      </c>
      <c r="B1169" s="1" t="s">
        <v>1398</v>
      </c>
    </row>
    <row r="1170" spans="1:20" ht="15.75" customHeight="1" x14ac:dyDescent="0.25">
      <c r="A1170" s="6">
        <v>5921</v>
      </c>
      <c r="B1170" s="1" t="s">
        <v>1399</v>
      </c>
    </row>
    <row r="1171" spans="1:20" ht="15.75" customHeight="1" x14ac:dyDescent="0.25">
      <c r="A1171" s="6">
        <v>5922</v>
      </c>
      <c r="B1171" s="1" t="s">
        <v>1400</v>
      </c>
    </row>
    <row r="1172" spans="1:20" ht="15.75" customHeight="1" x14ac:dyDescent="0.25">
      <c r="A1172" s="5">
        <v>60</v>
      </c>
      <c r="B1172" s="4" t="s">
        <v>1401</v>
      </c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</row>
    <row r="1173" spans="1:20" ht="15.75" customHeight="1" x14ac:dyDescent="0.25">
      <c r="A1173" s="6">
        <v>601</v>
      </c>
      <c r="B1173" s="1" t="s">
        <v>1402</v>
      </c>
    </row>
    <row r="1174" spans="1:20" ht="15.75" customHeight="1" x14ac:dyDescent="0.25">
      <c r="A1174" s="6">
        <v>6011</v>
      </c>
      <c r="B1174" s="1" t="s">
        <v>1403</v>
      </c>
    </row>
    <row r="1175" spans="1:20" ht="15.75" customHeight="1" x14ac:dyDescent="0.25">
      <c r="A1175" s="6">
        <v>602</v>
      </c>
      <c r="B1175" s="1" t="s">
        <v>1404</v>
      </c>
    </row>
    <row r="1176" spans="1:20" ht="15.75" customHeight="1" x14ac:dyDescent="0.25">
      <c r="A1176" s="6">
        <v>603</v>
      </c>
      <c r="B1176" s="1" t="s">
        <v>1405</v>
      </c>
    </row>
    <row r="1177" spans="1:20" ht="15.75" customHeight="1" x14ac:dyDescent="0.25">
      <c r="A1177" s="6">
        <v>6031</v>
      </c>
      <c r="B1177" s="1" t="s">
        <v>1406</v>
      </c>
    </row>
    <row r="1178" spans="1:20" ht="15.75" customHeight="1" x14ac:dyDescent="0.25">
      <c r="A1178" s="6">
        <v>6032</v>
      </c>
      <c r="B1178" s="1" t="s">
        <v>1407</v>
      </c>
    </row>
    <row r="1179" spans="1:20" ht="15.75" customHeight="1" x14ac:dyDescent="0.25">
      <c r="A1179" s="6">
        <v>6033</v>
      </c>
      <c r="B1179" s="1" t="s">
        <v>1408</v>
      </c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</row>
    <row r="1180" spans="1:20" ht="15.75" customHeight="1" x14ac:dyDescent="0.25">
      <c r="A1180" s="6">
        <v>604</v>
      </c>
      <c r="B1180" s="1" t="s">
        <v>1409</v>
      </c>
    </row>
    <row r="1181" spans="1:20" ht="15.75" customHeight="1" x14ac:dyDescent="0.25">
      <c r="A1181" s="6">
        <v>6041</v>
      </c>
      <c r="B1181" s="1" t="s">
        <v>1410</v>
      </c>
    </row>
    <row r="1182" spans="1:20" ht="15.75" customHeight="1" x14ac:dyDescent="0.25">
      <c r="A1182" s="6">
        <v>6042</v>
      </c>
      <c r="B1182" s="1" t="s">
        <v>1411</v>
      </c>
    </row>
    <row r="1183" spans="1:20" ht="15.75" customHeight="1" x14ac:dyDescent="0.25">
      <c r="A1183" s="6">
        <v>609</v>
      </c>
      <c r="B1183" s="1" t="s">
        <v>1412</v>
      </c>
    </row>
    <row r="1184" spans="1:20" ht="15.75" customHeight="1" x14ac:dyDescent="0.25">
      <c r="A1184" s="6">
        <v>6091</v>
      </c>
      <c r="B1184" s="1" t="s">
        <v>1413</v>
      </c>
    </row>
    <row r="1185" spans="1:2" ht="15.75" customHeight="1" x14ac:dyDescent="0.25">
      <c r="A1185" s="6">
        <v>60911</v>
      </c>
      <c r="B1185" s="1" t="s">
        <v>1414</v>
      </c>
    </row>
    <row r="1186" spans="1:2" ht="15.75" customHeight="1" x14ac:dyDescent="0.25">
      <c r="A1186" s="6">
        <v>60912</v>
      </c>
      <c r="B1186" s="1" t="s">
        <v>1415</v>
      </c>
    </row>
    <row r="1187" spans="1:2" ht="15.75" customHeight="1" x14ac:dyDescent="0.25">
      <c r="A1187" s="6">
        <v>60913</v>
      </c>
      <c r="B1187" s="1" t="s">
        <v>1416</v>
      </c>
    </row>
    <row r="1188" spans="1:2" ht="15.75" customHeight="1" x14ac:dyDescent="0.25">
      <c r="A1188" s="6">
        <v>60914</v>
      </c>
      <c r="B1188" s="1" t="s">
        <v>1417</v>
      </c>
    </row>
    <row r="1189" spans="1:2" ht="15.75" customHeight="1" x14ac:dyDescent="0.25">
      <c r="A1189" s="6">
        <v>60919</v>
      </c>
      <c r="B1189" s="1" t="s">
        <v>1418</v>
      </c>
    </row>
    <row r="1190" spans="1:2" ht="15.75" customHeight="1" x14ac:dyDescent="0.25">
      <c r="A1190" s="6">
        <v>6092</v>
      </c>
      <c r="B1190" s="1" t="s">
        <v>1419</v>
      </c>
    </row>
    <row r="1191" spans="1:2" ht="15.75" customHeight="1" x14ac:dyDescent="0.25">
      <c r="A1191" s="6">
        <v>60921</v>
      </c>
      <c r="B1191" s="1" t="s">
        <v>1420</v>
      </c>
    </row>
    <row r="1192" spans="1:2" ht="15.75" customHeight="1" x14ac:dyDescent="0.25">
      <c r="A1192" s="6">
        <v>60922</v>
      </c>
      <c r="B1192" s="1" t="s">
        <v>1421</v>
      </c>
    </row>
    <row r="1193" spans="1:2" ht="15.75" customHeight="1" x14ac:dyDescent="0.25">
      <c r="A1193" s="6">
        <v>60923</v>
      </c>
      <c r="B1193" s="1" t="s">
        <v>1422</v>
      </c>
    </row>
    <row r="1194" spans="1:2" ht="15.75" customHeight="1" x14ac:dyDescent="0.25">
      <c r="A1194" s="6">
        <v>60924</v>
      </c>
      <c r="B1194" s="1" t="s">
        <v>1423</v>
      </c>
    </row>
    <row r="1195" spans="1:2" ht="15.75" customHeight="1" x14ac:dyDescent="0.25">
      <c r="A1195" s="6">
        <v>60925</v>
      </c>
      <c r="B1195" s="1" t="s">
        <v>1424</v>
      </c>
    </row>
    <row r="1196" spans="1:2" ht="15.75" customHeight="1" x14ac:dyDescent="0.25">
      <c r="A1196" s="6">
        <v>6093</v>
      </c>
      <c r="B1196" s="1" t="s">
        <v>1425</v>
      </c>
    </row>
    <row r="1197" spans="1:2" ht="15.75" customHeight="1" x14ac:dyDescent="0.25">
      <c r="A1197" s="6">
        <v>60931</v>
      </c>
      <c r="B1197" s="1" t="s">
        <v>1426</v>
      </c>
    </row>
    <row r="1198" spans="1:2" ht="15.75" customHeight="1" x14ac:dyDescent="0.25">
      <c r="A1198" s="6">
        <v>60932</v>
      </c>
      <c r="B1198" s="1" t="s">
        <v>1427</v>
      </c>
    </row>
    <row r="1199" spans="1:2" ht="15.75" customHeight="1" x14ac:dyDescent="0.25">
      <c r="A1199" s="6">
        <v>60933</v>
      </c>
      <c r="B1199" s="1" t="s">
        <v>1428</v>
      </c>
    </row>
    <row r="1200" spans="1:2" ht="15.75" customHeight="1" x14ac:dyDescent="0.25">
      <c r="A1200" s="6">
        <v>60934</v>
      </c>
      <c r="B1200" s="1" t="s">
        <v>1429</v>
      </c>
    </row>
    <row r="1201" spans="1:20" ht="15.75" customHeight="1" x14ac:dyDescent="0.25">
      <c r="A1201" s="6">
        <v>60935</v>
      </c>
      <c r="B1201" s="1" t="s">
        <v>1430</v>
      </c>
    </row>
    <row r="1202" spans="1:20" ht="15.75" customHeight="1" x14ac:dyDescent="0.25">
      <c r="A1202" s="6">
        <v>6094</v>
      </c>
      <c r="B1202" s="1" t="s">
        <v>1431</v>
      </c>
    </row>
    <row r="1203" spans="1:20" ht="15.75" customHeight="1" x14ac:dyDescent="0.25">
      <c r="A1203" s="6">
        <v>60941</v>
      </c>
      <c r="B1203" s="1" t="s">
        <v>1432</v>
      </c>
    </row>
    <row r="1204" spans="1:20" ht="15.75" customHeight="1" x14ac:dyDescent="0.25">
      <c r="A1204" s="6">
        <v>60942</v>
      </c>
      <c r="B1204" s="1" t="s">
        <v>1433</v>
      </c>
    </row>
    <row r="1205" spans="1:20" ht="15.75" customHeight="1" x14ac:dyDescent="0.25">
      <c r="A1205" s="6">
        <v>60943</v>
      </c>
      <c r="B1205" s="1" t="s">
        <v>1434</v>
      </c>
    </row>
    <row r="1206" spans="1:20" ht="15.75" customHeight="1" x14ac:dyDescent="0.25">
      <c r="A1206" s="6">
        <v>60944</v>
      </c>
      <c r="B1206" s="1" t="s">
        <v>1435</v>
      </c>
    </row>
    <row r="1207" spans="1:20" ht="15.75" customHeight="1" x14ac:dyDescent="0.25">
      <c r="A1207" s="6">
        <v>60945</v>
      </c>
      <c r="B1207" s="1" t="s">
        <v>1436</v>
      </c>
    </row>
    <row r="1208" spans="1:20" ht="15.75" customHeight="1" x14ac:dyDescent="0.25">
      <c r="A1208" s="5">
        <v>61</v>
      </c>
      <c r="B1208" s="4" t="s">
        <v>1437</v>
      </c>
    </row>
    <row r="1209" spans="1:20" ht="15.75" customHeight="1" x14ac:dyDescent="0.25">
      <c r="A1209" s="6">
        <v>611</v>
      </c>
      <c r="B1209" s="1" t="s">
        <v>1438</v>
      </c>
    </row>
    <row r="1210" spans="1:20" ht="15.75" customHeight="1" x14ac:dyDescent="0.25">
      <c r="A1210" s="6">
        <v>6111</v>
      </c>
      <c r="B1210" s="1" t="s">
        <v>1439</v>
      </c>
    </row>
    <row r="1211" spans="1:20" ht="15.75" customHeight="1" x14ac:dyDescent="0.25">
      <c r="A1211" s="6">
        <v>612</v>
      </c>
      <c r="B1211" s="1" t="s">
        <v>1440</v>
      </c>
    </row>
    <row r="1212" spans="1:20" ht="15.75" customHeight="1" x14ac:dyDescent="0.25">
      <c r="A1212" s="6">
        <v>6121</v>
      </c>
      <c r="B1212" s="1" t="s">
        <v>1441</v>
      </c>
    </row>
    <row r="1213" spans="1:20" ht="15.75" customHeight="1" x14ac:dyDescent="0.25">
      <c r="A1213" s="6">
        <v>613</v>
      </c>
      <c r="B1213" s="1" t="s">
        <v>1442</v>
      </c>
    </row>
    <row r="1214" spans="1:20" ht="15.75" customHeight="1" x14ac:dyDescent="0.25">
      <c r="A1214" s="6">
        <v>6131</v>
      </c>
      <c r="B1214" s="1" t="s">
        <v>1443</v>
      </c>
    </row>
    <row r="1215" spans="1:20" ht="15.75" customHeight="1" x14ac:dyDescent="0.25">
      <c r="A1215" s="6">
        <v>6132</v>
      </c>
      <c r="B1215" s="1" t="s">
        <v>1444</v>
      </c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</row>
    <row r="1216" spans="1:20" ht="15.75" customHeight="1" x14ac:dyDescent="0.25">
      <c r="A1216" s="6">
        <v>6133</v>
      </c>
      <c r="B1216" s="1" t="s">
        <v>1445</v>
      </c>
    </row>
    <row r="1217" spans="1:20" ht="15.75" customHeight="1" x14ac:dyDescent="0.25">
      <c r="A1217" s="6">
        <v>614</v>
      </c>
      <c r="B1217" s="1" t="s">
        <v>1446</v>
      </c>
    </row>
    <row r="1218" spans="1:20" ht="15.75" customHeight="1" x14ac:dyDescent="0.25">
      <c r="A1218" s="6">
        <v>6141</v>
      </c>
      <c r="B1218" s="1" t="s">
        <v>1447</v>
      </c>
    </row>
    <row r="1219" spans="1:20" ht="15.75" customHeight="1" x14ac:dyDescent="0.25">
      <c r="A1219" s="6">
        <v>6142</v>
      </c>
      <c r="B1219" s="1" t="s">
        <v>1448</v>
      </c>
    </row>
    <row r="1220" spans="1:20" ht="15.75" customHeight="1" x14ac:dyDescent="0.25">
      <c r="A1220" s="5">
        <v>62</v>
      </c>
      <c r="B1220" s="4" t="s">
        <v>1449</v>
      </c>
    </row>
    <row r="1221" spans="1:20" ht="15.75" customHeight="1" x14ac:dyDescent="0.25">
      <c r="A1221" s="6">
        <v>621</v>
      </c>
      <c r="B1221" s="1" t="s">
        <v>1450</v>
      </c>
    </row>
    <row r="1222" spans="1:20" ht="15.75" customHeight="1" x14ac:dyDescent="0.25">
      <c r="A1222" s="6">
        <v>6211</v>
      </c>
      <c r="B1222" s="1" t="s">
        <v>1451</v>
      </c>
    </row>
    <row r="1223" spans="1:20" ht="15.75" customHeight="1" x14ac:dyDescent="0.25">
      <c r="A1223" s="6">
        <v>6212</v>
      </c>
      <c r="B1223" s="1" t="s">
        <v>1452</v>
      </c>
    </row>
    <row r="1224" spans="1:20" ht="15.75" customHeight="1" x14ac:dyDescent="0.25">
      <c r="A1224" s="6">
        <v>6213</v>
      </c>
      <c r="B1224" s="1" t="s">
        <v>1453</v>
      </c>
    </row>
    <row r="1225" spans="1:20" ht="15.75" customHeight="1" x14ac:dyDescent="0.25">
      <c r="A1225" s="6">
        <v>6214</v>
      </c>
      <c r="B1225" s="1" t="s">
        <v>1454</v>
      </c>
    </row>
    <row r="1226" spans="1:20" ht="15.75" customHeight="1" x14ac:dyDescent="0.25">
      <c r="A1226" s="6">
        <v>6215</v>
      </c>
      <c r="B1226" s="1" t="s">
        <v>1455</v>
      </c>
    </row>
    <row r="1227" spans="1:20" ht="15.75" customHeight="1" x14ac:dyDescent="0.25">
      <c r="A1227" s="6">
        <v>622</v>
      </c>
      <c r="B1227" s="1" t="s">
        <v>1456</v>
      </c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</row>
    <row r="1228" spans="1:20" ht="15.75" customHeight="1" x14ac:dyDescent="0.25">
      <c r="A1228" s="6">
        <v>623</v>
      </c>
      <c r="B1228" s="1" t="s">
        <v>1457</v>
      </c>
    </row>
    <row r="1229" spans="1:20" ht="15.75" customHeight="1" x14ac:dyDescent="0.25">
      <c r="A1229" s="6">
        <v>624</v>
      </c>
      <c r="B1229" s="1" t="s">
        <v>1458</v>
      </c>
    </row>
    <row r="1230" spans="1:20" ht="15.75" customHeight="1" x14ac:dyDescent="0.25">
      <c r="A1230" s="6">
        <v>625</v>
      </c>
      <c r="B1230" s="1" t="s">
        <v>1459</v>
      </c>
    </row>
    <row r="1231" spans="1:20" ht="15.75" customHeight="1" x14ac:dyDescent="0.25">
      <c r="A1231" s="6">
        <v>627</v>
      </c>
      <c r="B1231" s="1" t="s">
        <v>1460</v>
      </c>
    </row>
    <row r="1232" spans="1:20" ht="15.75" customHeight="1" x14ac:dyDescent="0.25">
      <c r="A1232" s="6">
        <v>6271</v>
      </c>
      <c r="B1232" s="1" t="s">
        <v>1461</v>
      </c>
    </row>
    <row r="1233" spans="1:2" ht="15.75" customHeight="1" x14ac:dyDescent="0.25">
      <c r="A1233" s="6">
        <v>6272</v>
      </c>
      <c r="B1233" s="1" t="s">
        <v>1462</v>
      </c>
    </row>
    <row r="1234" spans="1:2" ht="15.75" customHeight="1" x14ac:dyDescent="0.25">
      <c r="A1234" s="6">
        <v>6273</v>
      </c>
      <c r="B1234" s="1" t="s">
        <v>1463</v>
      </c>
    </row>
    <row r="1235" spans="1:2" ht="15.75" customHeight="1" x14ac:dyDescent="0.25">
      <c r="A1235" s="6">
        <v>6274</v>
      </c>
      <c r="B1235" s="1" t="s">
        <v>1464</v>
      </c>
    </row>
    <row r="1236" spans="1:2" ht="15.75" customHeight="1" x14ac:dyDescent="0.25">
      <c r="A1236" s="6">
        <v>6275</v>
      </c>
      <c r="B1236" s="1" t="s">
        <v>1465</v>
      </c>
    </row>
    <row r="1237" spans="1:2" ht="15.75" customHeight="1" x14ac:dyDescent="0.25">
      <c r="A1237" s="6">
        <v>6276</v>
      </c>
      <c r="B1237" s="1" t="s">
        <v>1466</v>
      </c>
    </row>
    <row r="1238" spans="1:2" ht="15.75" customHeight="1" x14ac:dyDescent="0.25">
      <c r="A1238" s="6">
        <v>6277</v>
      </c>
      <c r="B1238" s="1" t="s">
        <v>1467</v>
      </c>
    </row>
    <row r="1239" spans="1:2" ht="15.75" customHeight="1" x14ac:dyDescent="0.25">
      <c r="A1239" s="6">
        <v>628</v>
      </c>
      <c r="B1239" s="1" t="s">
        <v>1468</v>
      </c>
    </row>
    <row r="1240" spans="1:2" ht="15.75" customHeight="1" x14ac:dyDescent="0.25">
      <c r="A1240" s="6">
        <v>629</v>
      </c>
      <c r="B1240" s="1" t="s">
        <v>1469</v>
      </c>
    </row>
    <row r="1241" spans="1:2" ht="15.75" customHeight="1" x14ac:dyDescent="0.25">
      <c r="A1241" s="6">
        <v>6291</v>
      </c>
      <c r="B1241" s="1" t="s">
        <v>1470</v>
      </c>
    </row>
    <row r="1242" spans="1:2" ht="15.75" customHeight="1" x14ac:dyDescent="0.25">
      <c r="A1242" s="6">
        <v>6292</v>
      </c>
      <c r="B1242" s="1" t="s">
        <v>1471</v>
      </c>
    </row>
    <row r="1243" spans="1:2" ht="15.75" customHeight="1" x14ac:dyDescent="0.25">
      <c r="A1243" s="6">
        <v>6293</v>
      </c>
      <c r="B1243" s="1" t="s">
        <v>1472</v>
      </c>
    </row>
    <row r="1244" spans="1:2" ht="15.75" customHeight="1" x14ac:dyDescent="0.25">
      <c r="A1244" s="6">
        <v>6294</v>
      </c>
      <c r="B1244" s="1" t="s">
        <v>1473</v>
      </c>
    </row>
    <row r="1245" spans="1:2" ht="15.75" customHeight="1" x14ac:dyDescent="0.25">
      <c r="A1245" s="6">
        <v>62941</v>
      </c>
      <c r="B1245" s="1" t="s">
        <v>1474</v>
      </c>
    </row>
    <row r="1246" spans="1:2" ht="15.75" customHeight="1" x14ac:dyDescent="0.25">
      <c r="A1246" s="6">
        <v>62942</v>
      </c>
      <c r="B1246" s="1" t="s">
        <v>1475</v>
      </c>
    </row>
    <row r="1247" spans="1:2" ht="15.75" customHeight="1" x14ac:dyDescent="0.25">
      <c r="A1247" s="5">
        <v>63</v>
      </c>
      <c r="B1247" s="4" t="s">
        <v>1476</v>
      </c>
    </row>
    <row r="1248" spans="1:2" ht="15.75" customHeight="1" x14ac:dyDescent="0.25">
      <c r="A1248" s="6">
        <v>631</v>
      </c>
      <c r="B1248" s="1" t="s">
        <v>1477</v>
      </c>
    </row>
    <row r="1249" spans="1:20" ht="15.75" customHeight="1" x14ac:dyDescent="0.25">
      <c r="A1249" s="6">
        <v>6311</v>
      </c>
      <c r="B1249" s="1" t="s">
        <v>1478</v>
      </c>
    </row>
    <row r="1250" spans="1:20" ht="15.75" customHeight="1" x14ac:dyDescent="0.25">
      <c r="A1250" s="6">
        <v>63111</v>
      </c>
      <c r="B1250" s="1" t="s">
        <v>1479</v>
      </c>
    </row>
    <row r="1251" spans="1:20" ht="15.75" customHeight="1" x14ac:dyDescent="0.25">
      <c r="A1251" s="6">
        <v>63112</v>
      </c>
      <c r="B1251" s="1" t="s">
        <v>1480</v>
      </c>
    </row>
    <row r="1252" spans="1:20" ht="15.75" customHeight="1" x14ac:dyDescent="0.25">
      <c r="A1252" s="6">
        <v>6312</v>
      </c>
      <c r="B1252" s="1" t="s">
        <v>1481</v>
      </c>
    </row>
    <row r="1253" spans="1:20" ht="15.75" customHeight="1" x14ac:dyDescent="0.25">
      <c r="A1253" s="6">
        <v>6313</v>
      </c>
      <c r="B1253" s="1" t="s">
        <v>1482</v>
      </c>
    </row>
    <row r="1254" spans="1:20" ht="15.75" customHeight="1" x14ac:dyDescent="0.25">
      <c r="A1254" s="6">
        <v>6314</v>
      </c>
      <c r="B1254" s="1" t="s">
        <v>1483</v>
      </c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</row>
    <row r="1255" spans="1:20" ht="15.75" customHeight="1" x14ac:dyDescent="0.25">
      <c r="A1255" s="6">
        <v>6315</v>
      </c>
      <c r="B1255" s="1" t="s">
        <v>1484</v>
      </c>
    </row>
    <row r="1256" spans="1:20" ht="15.75" customHeight="1" x14ac:dyDescent="0.25">
      <c r="A1256" s="6">
        <v>632</v>
      </c>
      <c r="B1256" s="1" t="s">
        <v>1485</v>
      </c>
    </row>
    <row r="1257" spans="1:20" ht="15.75" customHeight="1" x14ac:dyDescent="0.25">
      <c r="A1257" s="6">
        <v>6321</v>
      </c>
      <c r="B1257" s="1" t="s">
        <v>1486</v>
      </c>
    </row>
    <row r="1258" spans="1:20" ht="15.75" customHeight="1" x14ac:dyDescent="0.25">
      <c r="A1258" s="6">
        <v>6322</v>
      </c>
      <c r="B1258" s="1" t="s">
        <v>1487</v>
      </c>
    </row>
    <row r="1259" spans="1:20" ht="15.75" customHeight="1" x14ac:dyDescent="0.25">
      <c r="A1259" s="6">
        <v>6323</v>
      </c>
      <c r="B1259" s="1" t="s">
        <v>1488</v>
      </c>
    </row>
    <row r="1260" spans="1:20" ht="15.75" customHeight="1" x14ac:dyDescent="0.25">
      <c r="A1260" s="6">
        <v>6324</v>
      </c>
      <c r="B1260" s="1" t="s">
        <v>1489</v>
      </c>
    </row>
    <row r="1261" spans="1:20" ht="15.75" customHeight="1" x14ac:dyDescent="0.25">
      <c r="A1261" s="6">
        <v>6325</v>
      </c>
      <c r="B1261" s="1" t="s">
        <v>1490</v>
      </c>
    </row>
    <row r="1262" spans="1:20" ht="15.75" customHeight="1" x14ac:dyDescent="0.25">
      <c r="A1262" s="6">
        <v>6326</v>
      </c>
      <c r="B1262" s="1" t="s">
        <v>1491</v>
      </c>
    </row>
    <row r="1263" spans="1:20" ht="15.75" customHeight="1" x14ac:dyDescent="0.25">
      <c r="A1263" s="6">
        <v>6327</v>
      </c>
      <c r="B1263" s="1" t="s">
        <v>1492</v>
      </c>
    </row>
    <row r="1264" spans="1:20" ht="15.75" customHeight="1" x14ac:dyDescent="0.25">
      <c r="A1264" s="6">
        <v>6329</v>
      </c>
      <c r="B1264" s="1" t="s">
        <v>1493</v>
      </c>
    </row>
    <row r="1265" spans="1:2" ht="15.75" customHeight="1" x14ac:dyDescent="0.25">
      <c r="A1265" s="6">
        <v>633</v>
      </c>
      <c r="B1265" s="1" t="s">
        <v>1494</v>
      </c>
    </row>
    <row r="1266" spans="1:2" ht="15.75" customHeight="1" x14ac:dyDescent="0.25">
      <c r="A1266" s="6">
        <v>634</v>
      </c>
      <c r="B1266" s="1" t="s">
        <v>1495</v>
      </c>
    </row>
    <row r="1267" spans="1:2" ht="15.75" customHeight="1" x14ac:dyDescent="0.25">
      <c r="A1267" s="6">
        <v>6341</v>
      </c>
      <c r="B1267" s="1" t="s">
        <v>1496</v>
      </c>
    </row>
    <row r="1268" spans="1:2" ht="15.75" customHeight="1" x14ac:dyDescent="0.25">
      <c r="A1268" s="6">
        <v>6342</v>
      </c>
      <c r="B1268" s="1" t="s">
        <v>1497</v>
      </c>
    </row>
    <row r="1269" spans="1:2" ht="15.75" customHeight="1" x14ac:dyDescent="0.25">
      <c r="A1269" s="6">
        <v>63421</v>
      </c>
      <c r="B1269" s="1" t="s">
        <v>1498</v>
      </c>
    </row>
    <row r="1270" spans="1:2" ht="15.75" customHeight="1" x14ac:dyDescent="0.25">
      <c r="A1270" s="6">
        <v>63432</v>
      </c>
      <c r="B1270" s="1" t="s">
        <v>1499</v>
      </c>
    </row>
    <row r="1271" spans="1:2" ht="15.75" customHeight="1" x14ac:dyDescent="0.25">
      <c r="A1271" s="6">
        <v>6343</v>
      </c>
      <c r="B1271" s="1" t="s">
        <v>1500</v>
      </c>
    </row>
    <row r="1272" spans="1:2" ht="15.75" customHeight="1" x14ac:dyDescent="0.25">
      <c r="A1272" s="6">
        <v>6344</v>
      </c>
      <c r="B1272" s="1" t="s">
        <v>1501</v>
      </c>
    </row>
    <row r="1273" spans="1:2" ht="15.75" customHeight="1" x14ac:dyDescent="0.25">
      <c r="A1273" s="6">
        <v>6345</v>
      </c>
      <c r="B1273" s="1" t="s">
        <v>1502</v>
      </c>
    </row>
    <row r="1274" spans="1:2" ht="15.75" customHeight="1" x14ac:dyDescent="0.25">
      <c r="A1274" s="6">
        <v>635</v>
      </c>
      <c r="B1274" s="1" t="s">
        <v>1503</v>
      </c>
    </row>
    <row r="1275" spans="1:2" ht="15.75" customHeight="1" x14ac:dyDescent="0.25">
      <c r="A1275" s="6">
        <v>6351</v>
      </c>
      <c r="B1275" s="1" t="s">
        <v>1504</v>
      </c>
    </row>
    <row r="1276" spans="1:2" ht="15.75" customHeight="1" x14ac:dyDescent="0.25">
      <c r="A1276" s="6">
        <v>6352</v>
      </c>
      <c r="B1276" s="1" t="s">
        <v>1505</v>
      </c>
    </row>
    <row r="1277" spans="1:2" ht="15.75" customHeight="1" x14ac:dyDescent="0.25">
      <c r="A1277" s="6">
        <v>6353</v>
      </c>
      <c r="B1277" s="1" t="s">
        <v>1506</v>
      </c>
    </row>
    <row r="1278" spans="1:2" ht="15.75" customHeight="1" x14ac:dyDescent="0.25">
      <c r="A1278" s="6" t="s">
        <v>5</v>
      </c>
      <c r="B1278" s="1" t="s">
        <v>1507</v>
      </c>
    </row>
    <row r="1279" spans="1:2" ht="15.75" customHeight="1" x14ac:dyDescent="0.25">
      <c r="A1279" s="6">
        <v>6355</v>
      </c>
      <c r="B1279" s="1" t="s">
        <v>1508</v>
      </c>
    </row>
    <row r="1280" spans="1:2" ht="15.75" customHeight="1" x14ac:dyDescent="0.25">
      <c r="A1280" s="6">
        <v>6356</v>
      </c>
      <c r="B1280" s="1" t="s">
        <v>1509</v>
      </c>
    </row>
    <row r="1281" spans="1:2" ht="15.75" customHeight="1" x14ac:dyDescent="0.25">
      <c r="A1281" s="6">
        <v>636</v>
      </c>
      <c r="B1281" s="1" t="s">
        <v>1510</v>
      </c>
    </row>
    <row r="1282" spans="1:2" ht="15.75" customHeight="1" x14ac:dyDescent="0.25">
      <c r="A1282" s="6">
        <v>6361</v>
      </c>
      <c r="B1282" s="1" t="s">
        <v>1511</v>
      </c>
    </row>
    <row r="1283" spans="1:2" ht="15.75" customHeight="1" x14ac:dyDescent="0.25">
      <c r="A1283" s="6">
        <v>6362</v>
      </c>
      <c r="B1283" s="1" t="s">
        <v>1512</v>
      </c>
    </row>
    <row r="1284" spans="1:2" ht="15.75" customHeight="1" x14ac:dyDescent="0.25">
      <c r="A1284" s="6">
        <v>6363</v>
      </c>
      <c r="B1284" s="1" t="s">
        <v>1513</v>
      </c>
    </row>
    <row r="1285" spans="1:2" ht="15.75" customHeight="1" x14ac:dyDescent="0.25">
      <c r="A1285" s="6">
        <v>6364</v>
      </c>
      <c r="B1285" s="1" t="s">
        <v>1514</v>
      </c>
    </row>
    <row r="1286" spans="1:2" ht="15.75" customHeight="1" x14ac:dyDescent="0.25">
      <c r="A1286" s="6">
        <v>6365</v>
      </c>
      <c r="B1286" s="1" t="s">
        <v>1515</v>
      </c>
    </row>
    <row r="1287" spans="1:2" ht="15.75" customHeight="1" x14ac:dyDescent="0.25">
      <c r="A1287" s="6">
        <v>6366</v>
      </c>
      <c r="B1287" s="1" t="s">
        <v>1516</v>
      </c>
    </row>
    <row r="1288" spans="1:2" ht="15.75" customHeight="1" x14ac:dyDescent="0.25">
      <c r="A1288" s="6">
        <v>6367</v>
      </c>
      <c r="B1288" s="1" t="s">
        <v>1517</v>
      </c>
    </row>
    <row r="1289" spans="1:2" ht="15.75" customHeight="1" x14ac:dyDescent="0.25">
      <c r="A1289" s="6">
        <v>637</v>
      </c>
      <c r="B1289" s="1" t="s">
        <v>1518</v>
      </c>
    </row>
    <row r="1290" spans="1:2" ht="15.75" customHeight="1" x14ac:dyDescent="0.25">
      <c r="A1290" s="6">
        <v>6371</v>
      </c>
      <c r="B1290" s="1" t="s">
        <v>1519</v>
      </c>
    </row>
    <row r="1291" spans="1:2" ht="15.75" customHeight="1" x14ac:dyDescent="0.25">
      <c r="A1291" s="6">
        <v>6372</v>
      </c>
      <c r="B1291" s="1" t="s">
        <v>1520</v>
      </c>
    </row>
    <row r="1292" spans="1:2" ht="15.75" customHeight="1" x14ac:dyDescent="0.25">
      <c r="A1292" s="6">
        <v>6373</v>
      </c>
      <c r="B1292" s="1" t="s">
        <v>1521</v>
      </c>
    </row>
    <row r="1293" spans="1:2" ht="15.75" customHeight="1" x14ac:dyDescent="0.25">
      <c r="A1293" s="6">
        <v>638</v>
      </c>
      <c r="B1293" s="1" t="s">
        <v>1522</v>
      </c>
    </row>
    <row r="1294" spans="1:2" ht="15.75" customHeight="1" x14ac:dyDescent="0.25">
      <c r="A1294" s="6">
        <v>639</v>
      </c>
      <c r="B1294" s="1" t="s">
        <v>1523</v>
      </c>
    </row>
    <row r="1295" spans="1:2" ht="15.75" customHeight="1" x14ac:dyDescent="0.25">
      <c r="A1295" s="6">
        <v>6391</v>
      </c>
      <c r="B1295" s="1" t="s">
        <v>1524</v>
      </c>
    </row>
    <row r="1296" spans="1:2" ht="15.75" customHeight="1" x14ac:dyDescent="0.25">
      <c r="A1296" s="6">
        <v>6392</v>
      </c>
      <c r="B1296" s="1" t="s">
        <v>1525</v>
      </c>
    </row>
    <row r="1297" spans="1:20" ht="15.75" customHeight="1" x14ac:dyDescent="0.25">
      <c r="A1297" s="5">
        <v>64</v>
      </c>
      <c r="B1297" s="4" t="s">
        <v>1526</v>
      </c>
    </row>
    <row r="1298" spans="1:20" ht="15.75" customHeight="1" x14ac:dyDescent="0.25">
      <c r="A1298" s="6">
        <v>641</v>
      </c>
      <c r="B1298" s="1" t="s">
        <v>1527</v>
      </c>
    </row>
    <row r="1299" spans="1:20" ht="15.75" customHeight="1" x14ac:dyDescent="0.25">
      <c r="A1299" s="6">
        <v>6411</v>
      </c>
      <c r="B1299" s="1" t="s">
        <v>1528</v>
      </c>
    </row>
    <row r="1300" spans="1:20" ht="15.75" customHeight="1" x14ac:dyDescent="0.25">
      <c r="A1300" s="6">
        <v>6412</v>
      </c>
      <c r="B1300" s="1" t="s">
        <v>1529</v>
      </c>
    </row>
    <row r="1301" spans="1:20" ht="15.75" customHeight="1" x14ac:dyDescent="0.25">
      <c r="A1301" s="6">
        <v>6413</v>
      </c>
      <c r="B1301" s="1" t="s">
        <v>1530</v>
      </c>
    </row>
    <row r="1302" spans="1:20" ht="15.75" customHeight="1" x14ac:dyDescent="0.25">
      <c r="A1302" s="6">
        <v>6414</v>
      </c>
      <c r="B1302" s="1" t="s">
        <v>1531</v>
      </c>
    </row>
    <row r="1303" spans="1:20" ht="15.75" customHeight="1" x14ac:dyDescent="0.25">
      <c r="A1303" s="6">
        <v>6415</v>
      </c>
      <c r="B1303" s="1" t="s">
        <v>1532</v>
      </c>
    </row>
    <row r="1304" spans="1:20" ht="15.75" customHeight="1" x14ac:dyDescent="0.25">
      <c r="A1304" s="6">
        <v>6416</v>
      </c>
      <c r="B1304" s="1" t="s">
        <v>1533</v>
      </c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</row>
    <row r="1305" spans="1:20" ht="15.75" customHeight="1" x14ac:dyDescent="0.25">
      <c r="A1305" s="6">
        <v>6419</v>
      </c>
      <c r="B1305" s="1" t="s">
        <v>1534</v>
      </c>
    </row>
    <row r="1306" spans="1:20" ht="15.75" customHeight="1" x14ac:dyDescent="0.25">
      <c r="A1306" s="6">
        <v>642</v>
      </c>
      <c r="B1306" s="1" t="s">
        <v>1535</v>
      </c>
    </row>
    <row r="1307" spans="1:20" ht="15.75" customHeight="1" x14ac:dyDescent="0.25">
      <c r="A1307" s="6">
        <v>643</v>
      </c>
      <c r="B1307" s="1" t="s">
        <v>1536</v>
      </c>
    </row>
    <row r="1308" spans="1:20" ht="15.75" customHeight="1" x14ac:dyDescent="0.25">
      <c r="A1308" s="6">
        <v>6431</v>
      </c>
      <c r="B1308" s="1" t="s">
        <v>1537</v>
      </c>
    </row>
    <row r="1309" spans="1:20" ht="15.75" customHeight="1" x14ac:dyDescent="0.25">
      <c r="A1309" s="6">
        <v>6432</v>
      </c>
      <c r="B1309" s="1" t="s">
        <v>1538</v>
      </c>
    </row>
    <row r="1310" spans="1:20" ht="15.75" customHeight="1" x14ac:dyDescent="0.25">
      <c r="A1310" s="6">
        <v>6433</v>
      </c>
      <c r="B1310" s="1" t="s">
        <v>1539</v>
      </c>
    </row>
    <row r="1311" spans="1:20" ht="15.75" customHeight="1" x14ac:dyDescent="0.25">
      <c r="A1311" s="6">
        <v>6434</v>
      </c>
      <c r="B1311" s="1" t="s">
        <v>1540</v>
      </c>
    </row>
    <row r="1312" spans="1:20" ht="15.75" customHeight="1" x14ac:dyDescent="0.25">
      <c r="A1312" s="6">
        <v>6439</v>
      </c>
      <c r="B1312" s="1" t="s">
        <v>1541</v>
      </c>
    </row>
    <row r="1313" spans="1:20" ht="15.75" customHeight="1" x14ac:dyDescent="0.25">
      <c r="A1313" s="6">
        <v>644</v>
      </c>
      <c r="B1313" s="1" t="s">
        <v>1542</v>
      </c>
    </row>
    <row r="1314" spans="1:20" ht="15.75" customHeight="1" x14ac:dyDescent="0.25">
      <c r="A1314" s="6">
        <v>6442</v>
      </c>
      <c r="B1314" s="1" t="s">
        <v>1543</v>
      </c>
    </row>
    <row r="1315" spans="1:20" ht="15.75" customHeight="1" x14ac:dyDescent="0.25">
      <c r="A1315" s="6">
        <v>6443</v>
      </c>
      <c r="B1315" s="1" t="s">
        <v>1544</v>
      </c>
    </row>
    <row r="1316" spans="1:20" ht="15.75" customHeight="1" x14ac:dyDescent="0.25">
      <c r="A1316" s="6">
        <v>645</v>
      </c>
      <c r="B1316" s="1" t="s">
        <v>1545</v>
      </c>
    </row>
    <row r="1317" spans="1:20" ht="15.75" customHeight="1" x14ac:dyDescent="0.25">
      <c r="A1317" s="6">
        <v>6451</v>
      </c>
      <c r="B1317" s="1" t="s">
        <v>1546</v>
      </c>
    </row>
    <row r="1318" spans="1:20" ht="15.75" customHeight="1" x14ac:dyDescent="0.25">
      <c r="A1318" s="6">
        <v>6452</v>
      </c>
      <c r="B1318" s="1" t="s">
        <v>1547</v>
      </c>
    </row>
    <row r="1319" spans="1:20" ht="15.75" customHeight="1" x14ac:dyDescent="0.25">
      <c r="A1319" s="6">
        <v>6453</v>
      </c>
      <c r="B1319" s="1" t="s">
        <v>1548</v>
      </c>
    </row>
    <row r="1320" spans="1:20" ht="15.75" customHeight="1" x14ac:dyDescent="0.25">
      <c r="A1320" s="6">
        <v>6454</v>
      </c>
      <c r="B1320" s="1" t="s">
        <v>1549</v>
      </c>
    </row>
    <row r="1321" spans="1:20" ht="15.75" customHeight="1" x14ac:dyDescent="0.25">
      <c r="A1321" s="5">
        <v>65</v>
      </c>
      <c r="B1321" s="4" t="s">
        <v>1550</v>
      </c>
    </row>
    <row r="1322" spans="1:20" ht="15.75" customHeight="1" x14ac:dyDescent="0.25">
      <c r="A1322" s="6">
        <v>651</v>
      </c>
      <c r="B1322" s="1" t="s">
        <v>1551</v>
      </c>
    </row>
    <row r="1323" spans="1:20" ht="15.75" customHeight="1" x14ac:dyDescent="0.25">
      <c r="A1323" s="6">
        <v>652</v>
      </c>
      <c r="B1323" s="1" t="s">
        <v>1552</v>
      </c>
    </row>
    <row r="1324" spans="1:20" ht="15.75" customHeight="1" x14ac:dyDescent="0.25">
      <c r="A1324" s="6">
        <v>653</v>
      </c>
      <c r="B1324" s="1" t="s">
        <v>1553</v>
      </c>
    </row>
    <row r="1325" spans="1:20" ht="15.75" customHeight="1" x14ac:dyDescent="0.25">
      <c r="A1325" s="6">
        <v>654</v>
      </c>
      <c r="B1325" s="1" t="s">
        <v>1554</v>
      </c>
    </row>
    <row r="1326" spans="1:20" ht="15.75" customHeight="1" x14ac:dyDescent="0.25">
      <c r="A1326" s="6">
        <v>655</v>
      </c>
      <c r="B1326" s="1" t="s">
        <v>1555</v>
      </c>
    </row>
    <row r="1327" spans="1:20" ht="15.75" customHeight="1" x14ac:dyDescent="0.25">
      <c r="A1327" s="6">
        <v>6551</v>
      </c>
      <c r="B1327" s="1" t="s">
        <v>1556</v>
      </c>
    </row>
    <row r="1328" spans="1:20" ht="15.75" customHeight="1" x14ac:dyDescent="0.25">
      <c r="A1328" s="6">
        <v>65511</v>
      </c>
      <c r="B1328" s="1" t="s">
        <v>1557</v>
      </c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</row>
    <row r="1329" spans="1:2" ht="15.75" customHeight="1" x14ac:dyDescent="0.25">
      <c r="A1329" s="6">
        <v>65512</v>
      </c>
      <c r="B1329" s="1" t="s">
        <v>1558</v>
      </c>
    </row>
    <row r="1330" spans="1:2" ht="15.75" customHeight="1" x14ac:dyDescent="0.25">
      <c r="A1330" s="6">
        <v>65513</v>
      </c>
      <c r="B1330" s="1" t="s">
        <v>1559</v>
      </c>
    </row>
    <row r="1331" spans="1:2" ht="15.75" customHeight="1" x14ac:dyDescent="0.25">
      <c r="A1331" s="6">
        <v>65514</v>
      </c>
      <c r="B1331" s="1" t="s">
        <v>1560</v>
      </c>
    </row>
    <row r="1332" spans="1:2" ht="15.75" customHeight="1" x14ac:dyDescent="0.25">
      <c r="A1332" s="6">
        <v>65515</v>
      </c>
      <c r="B1332" s="1" t="s">
        <v>1561</v>
      </c>
    </row>
    <row r="1333" spans="1:2" ht="15.75" customHeight="1" x14ac:dyDescent="0.25">
      <c r="A1333" s="6">
        <v>65516</v>
      </c>
      <c r="B1333" s="1" t="s">
        <v>1562</v>
      </c>
    </row>
    <row r="1334" spans="1:2" ht="15.75" customHeight="1" x14ac:dyDescent="0.25">
      <c r="A1334" s="6">
        <v>6552</v>
      </c>
      <c r="B1334" s="1" t="s">
        <v>1563</v>
      </c>
    </row>
    <row r="1335" spans="1:2" ht="15.75" customHeight="1" x14ac:dyDescent="0.25">
      <c r="A1335" s="6">
        <v>65521</v>
      </c>
      <c r="B1335" s="1" t="s">
        <v>1564</v>
      </c>
    </row>
    <row r="1336" spans="1:2" ht="15.75" customHeight="1" x14ac:dyDescent="0.25">
      <c r="A1336" s="6">
        <v>65522</v>
      </c>
      <c r="B1336" s="1" t="s">
        <v>1565</v>
      </c>
    </row>
    <row r="1337" spans="1:2" ht="15.75" customHeight="1" x14ac:dyDescent="0.25">
      <c r="A1337" s="6">
        <v>65523</v>
      </c>
      <c r="B1337" s="1" t="s">
        <v>1566</v>
      </c>
    </row>
    <row r="1338" spans="1:2" ht="15.75" customHeight="1" x14ac:dyDescent="0.25">
      <c r="A1338" s="6">
        <v>65524</v>
      </c>
      <c r="B1338" s="1" t="s">
        <v>1567</v>
      </c>
    </row>
    <row r="1339" spans="1:2" ht="15.75" customHeight="1" x14ac:dyDescent="0.25">
      <c r="A1339" s="6">
        <v>65525</v>
      </c>
      <c r="B1339" s="1" t="s">
        <v>1568</v>
      </c>
    </row>
    <row r="1340" spans="1:2" ht="15.75" customHeight="1" x14ac:dyDescent="0.25">
      <c r="A1340" s="6">
        <v>656</v>
      </c>
      <c r="B1340" s="1" t="s">
        <v>1569</v>
      </c>
    </row>
    <row r="1341" spans="1:2" ht="15.75" customHeight="1" x14ac:dyDescent="0.25">
      <c r="A1341" s="6">
        <v>658</v>
      </c>
      <c r="B1341" s="1" t="s">
        <v>1570</v>
      </c>
    </row>
    <row r="1342" spans="1:2" ht="15.75" customHeight="1" x14ac:dyDescent="0.25">
      <c r="A1342" s="6">
        <v>659</v>
      </c>
      <c r="B1342" s="1" t="s">
        <v>1571</v>
      </c>
    </row>
    <row r="1343" spans="1:2" ht="15.75" customHeight="1" x14ac:dyDescent="0.25">
      <c r="A1343" s="6">
        <v>6591</v>
      </c>
      <c r="B1343" s="1" t="s">
        <v>1572</v>
      </c>
    </row>
    <row r="1344" spans="1:2" ht="15.75" customHeight="1" x14ac:dyDescent="0.25">
      <c r="A1344" s="6">
        <v>6592</v>
      </c>
      <c r="B1344" s="1" t="s">
        <v>1573</v>
      </c>
    </row>
    <row r="1345" spans="1:20" ht="15.75" customHeight="1" x14ac:dyDescent="0.25">
      <c r="A1345" s="5">
        <v>66</v>
      </c>
      <c r="B1345" s="4" t="s">
        <v>1574</v>
      </c>
    </row>
    <row r="1346" spans="1:20" ht="15.75" customHeight="1" x14ac:dyDescent="0.25">
      <c r="A1346" s="6">
        <v>661</v>
      </c>
      <c r="B1346" s="1" t="s">
        <v>1575</v>
      </c>
    </row>
    <row r="1347" spans="1:20" ht="15.75" customHeight="1" x14ac:dyDescent="0.25">
      <c r="A1347" s="6">
        <v>6611</v>
      </c>
      <c r="B1347" s="1" t="s">
        <v>1576</v>
      </c>
    </row>
    <row r="1348" spans="1:20" ht="15.75" customHeight="1" x14ac:dyDescent="0.25">
      <c r="A1348" s="6">
        <v>6612</v>
      </c>
      <c r="B1348" s="1" t="s">
        <v>1577</v>
      </c>
    </row>
    <row r="1349" spans="1:20" ht="15.75" customHeight="1" x14ac:dyDescent="0.25">
      <c r="A1349" s="6">
        <v>6613</v>
      </c>
      <c r="B1349" s="1" t="s">
        <v>1578</v>
      </c>
    </row>
    <row r="1350" spans="1:20" ht="15.75" customHeight="1" x14ac:dyDescent="0.25">
      <c r="A1350" s="6">
        <v>66131</v>
      </c>
      <c r="B1350" s="1" t="s">
        <v>1579</v>
      </c>
    </row>
    <row r="1351" spans="1:20" ht="15.75" customHeight="1" x14ac:dyDescent="0.25">
      <c r="A1351" s="6">
        <v>66132</v>
      </c>
      <c r="B1351" s="1" t="s">
        <v>1580</v>
      </c>
    </row>
    <row r="1352" spans="1:20" ht="15.75" customHeight="1" x14ac:dyDescent="0.25">
      <c r="A1352" s="6">
        <v>66133</v>
      </c>
      <c r="B1352" s="1" t="s">
        <v>1581</v>
      </c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</row>
    <row r="1353" spans="1:20" ht="15.75" customHeight="1" x14ac:dyDescent="0.25">
      <c r="A1353" s="6">
        <v>66134</v>
      </c>
      <c r="B1353" s="1" t="s">
        <v>1582</v>
      </c>
    </row>
    <row r="1354" spans="1:20" ht="15.75" customHeight="1" x14ac:dyDescent="0.25">
      <c r="A1354" s="6">
        <v>662</v>
      </c>
      <c r="B1354" s="1" t="s">
        <v>1583</v>
      </c>
    </row>
    <row r="1355" spans="1:20" ht="15.75" customHeight="1" x14ac:dyDescent="0.25">
      <c r="A1355" s="6">
        <v>6621</v>
      </c>
      <c r="B1355" s="1" t="s">
        <v>1584</v>
      </c>
    </row>
    <row r="1356" spans="1:20" ht="15.75" customHeight="1" x14ac:dyDescent="0.25">
      <c r="A1356" s="6">
        <v>6622</v>
      </c>
      <c r="B1356" s="1" t="s">
        <v>1585</v>
      </c>
    </row>
    <row r="1357" spans="1:20" ht="15.75" customHeight="1" x14ac:dyDescent="0.25">
      <c r="A1357" s="5">
        <v>67</v>
      </c>
      <c r="B1357" s="4" t="s">
        <v>1586</v>
      </c>
    </row>
    <row r="1358" spans="1:20" ht="15.75" customHeight="1" x14ac:dyDescent="0.25">
      <c r="A1358" s="6">
        <v>671</v>
      </c>
      <c r="B1358" s="1" t="s">
        <v>1587</v>
      </c>
    </row>
    <row r="1359" spans="1:20" ht="15.75" customHeight="1" x14ac:dyDescent="0.25">
      <c r="A1359" s="6">
        <v>6711</v>
      </c>
      <c r="B1359" s="1" t="s">
        <v>1588</v>
      </c>
    </row>
    <row r="1360" spans="1:20" ht="15.75" customHeight="1" x14ac:dyDescent="0.25">
      <c r="A1360" s="6">
        <v>6712</v>
      </c>
      <c r="B1360" s="1" t="s">
        <v>1589</v>
      </c>
    </row>
    <row r="1361" spans="1:20" ht="15.75" customHeight="1" x14ac:dyDescent="0.25">
      <c r="A1361" s="6">
        <v>6713</v>
      </c>
      <c r="B1361" s="1" t="s">
        <v>1590</v>
      </c>
    </row>
    <row r="1362" spans="1:20" ht="15.75" customHeight="1" x14ac:dyDescent="0.25">
      <c r="A1362" s="6">
        <v>6714</v>
      </c>
      <c r="B1362" s="1" t="s">
        <v>1591</v>
      </c>
    </row>
    <row r="1363" spans="1:20" ht="15.75" customHeight="1" x14ac:dyDescent="0.25">
      <c r="A1363" s="6">
        <v>672</v>
      </c>
      <c r="B1363" s="1" t="s">
        <v>1592</v>
      </c>
    </row>
    <row r="1364" spans="1:20" ht="15.75" customHeight="1" x14ac:dyDescent="0.25">
      <c r="A1364" s="6">
        <v>673</v>
      </c>
      <c r="B1364" s="1" t="s">
        <v>1593</v>
      </c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</row>
    <row r="1365" spans="1:20" ht="15.75" customHeight="1" x14ac:dyDescent="0.25">
      <c r="A1365" s="6">
        <v>6731</v>
      </c>
      <c r="B1365" s="1" t="s">
        <v>1594</v>
      </c>
    </row>
    <row r="1366" spans="1:20" ht="15.75" customHeight="1" x14ac:dyDescent="0.25">
      <c r="A1366" s="6">
        <v>67311</v>
      </c>
      <c r="B1366" s="1" t="s">
        <v>1595</v>
      </c>
    </row>
    <row r="1367" spans="1:20" ht="15.75" customHeight="1" x14ac:dyDescent="0.25">
      <c r="A1367" s="6">
        <v>67312</v>
      </c>
      <c r="B1367" s="1" t="s">
        <v>1596</v>
      </c>
    </row>
    <row r="1368" spans="1:20" ht="15.75" customHeight="1" x14ac:dyDescent="0.25">
      <c r="A1368" s="166">
        <v>6732</v>
      </c>
      <c r="B1368" s="167" t="s">
        <v>1597</v>
      </c>
    </row>
    <row r="1369" spans="1:20" ht="15.75" customHeight="1" x14ac:dyDescent="0.25">
      <c r="A1369" s="6">
        <v>6733</v>
      </c>
      <c r="B1369" s="1" t="s">
        <v>1598</v>
      </c>
    </row>
    <row r="1370" spans="1:20" ht="15.75" customHeight="1" x14ac:dyDescent="0.25">
      <c r="A1370" s="6">
        <v>6734</v>
      </c>
      <c r="B1370" s="1" t="s">
        <v>1599</v>
      </c>
    </row>
    <row r="1371" spans="1:20" ht="15.75" customHeight="1" x14ac:dyDescent="0.25">
      <c r="A1371" s="6">
        <v>6735</v>
      </c>
      <c r="B1371" s="1" t="s">
        <v>1600</v>
      </c>
    </row>
    <row r="1372" spans="1:20" ht="15.75" customHeight="1" x14ac:dyDescent="0.25">
      <c r="A1372" s="6">
        <v>6736</v>
      </c>
      <c r="B1372" s="1" t="s">
        <v>1601</v>
      </c>
    </row>
    <row r="1373" spans="1:20" ht="15.75" customHeight="1" x14ac:dyDescent="0.25">
      <c r="A1373" s="168">
        <v>674</v>
      </c>
      <c r="B1373" s="169" t="s">
        <v>1602</v>
      </c>
    </row>
    <row r="1374" spans="1:20" ht="15.75" customHeight="1" x14ac:dyDescent="0.25">
      <c r="A1374" s="168">
        <v>6741</v>
      </c>
      <c r="B1374" s="169" t="s">
        <v>1603</v>
      </c>
    </row>
    <row r="1375" spans="1:20" ht="15.75" customHeight="1" x14ac:dyDescent="0.25">
      <c r="A1375" s="168">
        <v>675</v>
      </c>
      <c r="B1375" s="169" t="s">
        <v>1604</v>
      </c>
    </row>
    <row r="1376" spans="1:20" ht="15.75" customHeight="1" x14ac:dyDescent="0.25">
      <c r="A1376" s="168">
        <v>676</v>
      </c>
      <c r="B1376" s="169" t="s">
        <v>1605</v>
      </c>
    </row>
    <row r="1377" spans="1:2" ht="15.75" customHeight="1" x14ac:dyDescent="0.25">
      <c r="A1377" s="7">
        <v>677</v>
      </c>
      <c r="B1377" s="8" t="s">
        <v>1606</v>
      </c>
    </row>
    <row r="1378" spans="1:2" ht="15.75" customHeight="1" x14ac:dyDescent="0.25">
      <c r="A1378" s="7">
        <v>6771</v>
      </c>
      <c r="B1378" s="8" t="s">
        <v>1607</v>
      </c>
    </row>
    <row r="1379" spans="1:2" ht="15.75" customHeight="1" x14ac:dyDescent="0.25">
      <c r="A1379" s="7">
        <v>6772</v>
      </c>
      <c r="B1379" s="8" t="s">
        <v>1608</v>
      </c>
    </row>
    <row r="1380" spans="1:2" ht="15.75" customHeight="1" x14ac:dyDescent="0.25">
      <c r="A1380" s="7">
        <v>6773</v>
      </c>
      <c r="B1380" s="8" t="s">
        <v>1609</v>
      </c>
    </row>
    <row r="1381" spans="1:2" ht="15.75" customHeight="1" x14ac:dyDescent="0.25">
      <c r="A1381" s="168">
        <v>678</v>
      </c>
      <c r="B1381" s="169" t="s">
        <v>1610</v>
      </c>
    </row>
    <row r="1382" spans="1:2" ht="15.75" customHeight="1" x14ac:dyDescent="0.25">
      <c r="A1382" s="168">
        <v>6781</v>
      </c>
      <c r="B1382" s="169" t="s">
        <v>1611</v>
      </c>
    </row>
    <row r="1383" spans="1:2" ht="15.75" customHeight="1" x14ac:dyDescent="0.25">
      <c r="A1383" s="168">
        <v>6782</v>
      </c>
      <c r="B1383" s="169" t="s">
        <v>1612</v>
      </c>
    </row>
    <row r="1384" spans="1:2" ht="15.75" customHeight="1" x14ac:dyDescent="0.25">
      <c r="A1384" s="166">
        <v>679</v>
      </c>
      <c r="B1384" s="167" t="s">
        <v>1613</v>
      </c>
    </row>
    <row r="1385" spans="1:2" ht="15.75" customHeight="1" x14ac:dyDescent="0.25">
      <c r="A1385" s="166">
        <v>6791</v>
      </c>
      <c r="B1385" s="167" t="s">
        <v>1614</v>
      </c>
    </row>
    <row r="1386" spans="1:2" ht="15.75" customHeight="1" x14ac:dyDescent="0.25">
      <c r="A1386" s="166">
        <v>6792</v>
      </c>
      <c r="B1386" s="167" t="s">
        <v>1615</v>
      </c>
    </row>
    <row r="1387" spans="1:2" ht="15.75" customHeight="1" x14ac:dyDescent="0.25">
      <c r="A1387" s="166">
        <v>6793</v>
      </c>
      <c r="B1387" s="167" t="s">
        <v>1616</v>
      </c>
    </row>
    <row r="1388" spans="1:2" ht="15.75" customHeight="1" x14ac:dyDescent="0.25">
      <c r="A1388" s="5">
        <v>68</v>
      </c>
      <c r="B1388" s="4" t="s">
        <v>1617</v>
      </c>
    </row>
    <row r="1389" spans="1:2" ht="15.75" customHeight="1" x14ac:dyDescent="0.25">
      <c r="A1389" s="6">
        <v>681</v>
      </c>
      <c r="B1389" s="1" t="s">
        <v>1618</v>
      </c>
    </row>
    <row r="1390" spans="1:2" ht="15.75" customHeight="1" x14ac:dyDescent="0.25">
      <c r="A1390" s="6">
        <v>6811</v>
      </c>
      <c r="B1390" s="1" t="s">
        <v>1619</v>
      </c>
    </row>
    <row r="1391" spans="1:2" ht="15.75" customHeight="1" x14ac:dyDescent="0.25">
      <c r="A1391" s="6">
        <v>68111</v>
      </c>
      <c r="B1391" s="1" t="s">
        <v>1620</v>
      </c>
    </row>
    <row r="1392" spans="1:2" ht="15.75" customHeight="1" x14ac:dyDescent="0.25">
      <c r="A1392" s="6">
        <v>68112</v>
      </c>
      <c r="B1392" s="1" t="s">
        <v>1621</v>
      </c>
    </row>
    <row r="1393" spans="1:20" ht="15.75" customHeight="1" x14ac:dyDescent="0.25">
      <c r="A1393" s="6">
        <v>68113</v>
      </c>
      <c r="B1393" s="1" t="s">
        <v>1622</v>
      </c>
    </row>
    <row r="1394" spans="1:20" ht="15.75" customHeight="1" x14ac:dyDescent="0.25">
      <c r="A1394" s="7">
        <v>682</v>
      </c>
      <c r="B1394" s="8" t="s">
        <v>1623</v>
      </c>
    </row>
    <row r="1395" spans="1:20" ht="15.75" customHeight="1" x14ac:dyDescent="0.25">
      <c r="A1395" s="7">
        <v>6821</v>
      </c>
      <c r="B1395" s="8" t="s">
        <v>1624</v>
      </c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</row>
    <row r="1396" spans="1:20" ht="15.75" customHeight="1" x14ac:dyDescent="0.25">
      <c r="A1396" s="7">
        <v>68211</v>
      </c>
      <c r="B1396" s="8" t="s">
        <v>1625</v>
      </c>
    </row>
    <row r="1397" spans="1:20" ht="15.75" customHeight="1" x14ac:dyDescent="0.25">
      <c r="A1397" s="7">
        <v>682111</v>
      </c>
      <c r="B1397" s="8" t="s">
        <v>1626</v>
      </c>
    </row>
    <row r="1398" spans="1:20" ht="15.75" customHeight="1" x14ac:dyDescent="0.25">
      <c r="A1398" s="7">
        <v>682112</v>
      </c>
      <c r="B1398" s="8" t="s">
        <v>1627</v>
      </c>
    </row>
    <row r="1399" spans="1:20" ht="15.75" customHeight="1" x14ac:dyDescent="0.25">
      <c r="A1399" s="7">
        <v>682113</v>
      </c>
      <c r="B1399" s="8" t="s">
        <v>1628</v>
      </c>
    </row>
    <row r="1400" spans="1:20" ht="15.75" customHeight="1" x14ac:dyDescent="0.25">
      <c r="A1400" s="7">
        <v>6822</v>
      </c>
      <c r="B1400" s="8" t="s">
        <v>1629</v>
      </c>
    </row>
    <row r="1401" spans="1:20" ht="15.75" customHeight="1" x14ac:dyDescent="0.25">
      <c r="A1401" s="7">
        <v>68221</v>
      </c>
      <c r="B1401" s="8" t="s">
        <v>1630</v>
      </c>
    </row>
    <row r="1402" spans="1:20" ht="15.75" customHeight="1" x14ac:dyDescent="0.25">
      <c r="A1402" s="7">
        <v>682211</v>
      </c>
      <c r="B1402" s="8" t="s">
        <v>1631</v>
      </c>
    </row>
    <row r="1403" spans="1:20" ht="15.75" customHeight="1" x14ac:dyDescent="0.25">
      <c r="A1403" s="7">
        <v>682212</v>
      </c>
      <c r="B1403" s="8" t="s">
        <v>1632</v>
      </c>
    </row>
    <row r="1404" spans="1:20" ht="15.75" customHeight="1" x14ac:dyDescent="0.25">
      <c r="A1404" s="7">
        <v>682213</v>
      </c>
      <c r="B1404" s="8" t="s">
        <v>1633</v>
      </c>
    </row>
    <row r="1405" spans="1:20" ht="15.75" customHeight="1" x14ac:dyDescent="0.25">
      <c r="A1405" s="7">
        <v>68222</v>
      </c>
      <c r="B1405" s="8" t="s">
        <v>1634</v>
      </c>
    </row>
    <row r="1406" spans="1:20" ht="15.75" customHeight="1" x14ac:dyDescent="0.25">
      <c r="A1406" s="7">
        <v>682221</v>
      </c>
      <c r="B1406" s="8" t="s">
        <v>1635</v>
      </c>
    </row>
    <row r="1407" spans="1:20" ht="15.75" customHeight="1" x14ac:dyDescent="0.25">
      <c r="A1407" s="7">
        <v>682222</v>
      </c>
      <c r="B1407" s="8" t="s">
        <v>1636</v>
      </c>
    </row>
    <row r="1408" spans="1:20" ht="15.75" customHeight="1" x14ac:dyDescent="0.25">
      <c r="A1408" s="7">
        <v>682223</v>
      </c>
      <c r="B1408" s="8" t="s">
        <v>1637</v>
      </c>
    </row>
    <row r="1409" spans="1:2" ht="15.75" customHeight="1" x14ac:dyDescent="0.25">
      <c r="A1409" s="7">
        <v>68223</v>
      </c>
      <c r="B1409" s="8" t="s">
        <v>1638</v>
      </c>
    </row>
    <row r="1410" spans="1:2" ht="15.75" customHeight="1" x14ac:dyDescent="0.25">
      <c r="A1410" s="7">
        <v>682231</v>
      </c>
      <c r="B1410" s="8" t="s">
        <v>1639</v>
      </c>
    </row>
    <row r="1411" spans="1:2" ht="15.75" customHeight="1" x14ac:dyDescent="0.25">
      <c r="A1411" s="7">
        <v>682232</v>
      </c>
      <c r="B1411" s="8" t="s">
        <v>1640</v>
      </c>
    </row>
    <row r="1412" spans="1:2" ht="15.75" customHeight="1" x14ac:dyDescent="0.25">
      <c r="A1412" s="7">
        <v>68225</v>
      </c>
      <c r="B1412" s="8" t="s">
        <v>1641</v>
      </c>
    </row>
    <row r="1413" spans="1:2" ht="15.75" customHeight="1" x14ac:dyDescent="0.25">
      <c r="A1413" s="7">
        <v>682251</v>
      </c>
      <c r="B1413" s="8" t="s">
        <v>1642</v>
      </c>
    </row>
    <row r="1414" spans="1:2" ht="15.75" customHeight="1" x14ac:dyDescent="0.25">
      <c r="A1414" s="7">
        <v>682252</v>
      </c>
      <c r="B1414" s="8" t="s">
        <v>1643</v>
      </c>
    </row>
    <row r="1415" spans="1:2" ht="15.75" customHeight="1" x14ac:dyDescent="0.25">
      <c r="A1415" s="7">
        <v>683</v>
      </c>
      <c r="B1415" s="8" t="s">
        <v>1644</v>
      </c>
    </row>
    <row r="1416" spans="1:2" ht="15.75" customHeight="1" x14ac:dyDescent="0.25">
      <c r="A1416" s="7">
        <v>6831</v>
      </c>
      <c r="B1416" s="8" t="s">
        <v>1645</v>
      </c>
    </row>
    <row r="1417" spans="1:2" ht="15.75" customHeight="1" x14ac:dyDescent="0.25">
      <c r="A1417" s="7">
        <v>68311</v>
      </c>
      <c r="B1417" s="8" t="s">
        <v>1646</v>
      </c>
    </row>
    <row r="1418" spans="1:2" ht="15.75" customHeight="1" x14ac:dyDescent="0.25">
      <c r="A1418" s="7">
        <v>683111</v>
      </c>
      <c r="B1418" s="8" t="s">
        <v>1647</v>
      </c>
    </row>
    <row r="1419" spans="1:2" ht="15.75" customHeight="1" x14ac:dyDescent="0.25">
      <c r="A1419" s="7">
        <v>683112</v>
      </c>
      <c r="B1419" s="8" t="s">
        <v>1648</v>
      </c>
    </row>
    <row r="1420" spans="1:2" ht="15.75" customHeight="1" x14ac:dyDescent="0.25">
      <c r="A1420" s="7">
        <v>68312</v>
      </c>
      <c r="B1420" s="8" t="s">
        <v>1649</v>
      </c>
    </row>
    <row r="1421" spans="1:2" ht="15.75" customHeight="1" x14ac:dyDescent="0.25">
      <c r="A1421" s="7">
        <v>683121</v>
      </c>
      <c r="B1421" s="8" t="s">
        <v>1650</v>
      </c>
    </row>
    <row r="1422" spans="1:2" ht="15.75" customHeight="1" x14ac:dyDescent="0.25">
      <c r="A1422" s="7">
        <v>683122</v>
      </c>
      <c r="B1422" s="8" t="s">
        <v>1651</v>
      </c>
    </row>
    <row r="1423" spans="1:2" ht="15.75" customHeight="1" x14ac:dyDescent="0.25">
      <c r="A1423" s="7">
        <v>68313</v>
      </c>
      <c r="B1423" s="8" t="s">
        <v>1652</v>
      </c>
    </row>
    <row r="1424" spans="1:2" ht="15.75" customHeight="1" x14ac:dyDescent="0.25">
      <c r="A1424" s="7">
        <v>683131</v>
      </c>
      <c r="B1424" s="8" t="s">
        <v>1653</v>
      </c>
    </row>
    <row r="1425" spans="1:2" ht="15.75" customHeight="1" x14ac:dyDescent="0.25">
      <c r="A1425" s="7">
        <v>683132</v>
      </c>
      <c r="B1425" s="8" t="s">
        <v>1654</v>
      </c>
    </row>
    <row r="1426" spans="1:2" ht="15.75" customHeight="1" x14ac:dyDescent="0.25">
      <c r="A1426" s="7">
        <v>68315</v>
      </c>
      <c r="B1426" s="8" t="s">
        <v>1655</v>
      </c>
    </row>
    <row r="1427" spans="1:2" ht="15.75" customHeight="1" x14ac:dyDescent="0.25">
      <c r="A1427" s="7">
        <v>683351</v>
      </c>
      <c r="B1427" s="8" t="s">
        <v>1656</v>
      </c>
    </row>
    <row r="1428" spans="1:2" ht="15.75" customHeight="1" x14ac:dyDescent="0.25">
      <c r="A1428" s="7">
        <v>683152</v>
      </c>
      <c r="B1428" s="8" t="s">
        <v>1657</v>
      </c>
    </row>
    <row r="1429" spans="1:2" ht="15.75" customHeight="1" x14ac:dyDescent="0.25">
      <c r="A1429" s="6">
        <v>684</v>
      </c>
      <c r="B1429" s="1" t="s">
        <v>1658</v>
      </c>
    </row>
    <row r="1430" spans="1:2" ht="15.75" customHeight="1" x14ac:dyDescent="0.25">
      <c r="A1430" s="6">
        <v>6841</v>
      </c>
      <c r="B1430" s="1" t="s">
        <v>1659</v>
      </c>
    </row>
    <row r="1431" spans="1:2" ht="15.75" customHeight="1" x14ac:dyDescent="0.25">
      <c r="A1431" s="6">
        <v>68410</v>
      </c>
      <c r="B1431" s="1" t="s">
        <v>1660</v>
      </c>
    </row>
    <row r="1432" spans="1:2" ht="15.75" customHeight="1" x14ac:dyDescent="0.25">
      <c r="A1432" s="6">
        <v>68411</v>
      </c>
      <c r="B1432" s="1" t="s">
        <v>1661</v>
      </c>
    </row>
    <row r="1433" spans="1:2" ht="15.75" customHeight="1" x14ac:dyDescent="0.25">
      <c r="A1433" s="6">
        <v>68412</v>
      </c>
      <c r="B1433" s="1" t="s">
        <v>1662</v>
      </c>
    </row>
    <row r="1434" spans="1:2" ht="15.75" customHeight="1" x14ac:dyDescent="0.25">
      <c r="A1434" s="6">
        <v>68413</v>
      </c>
      <c r="B1434" s="1" t="s">
        <v>1663</v>
      </c>
    </row>
    <row r="1435" spans="1:2" ht="15.75" customHeight="1" x14ac:dyDescent="0.25">
      <c r="A1435" s="6">
        <v>68414</v>
      </c>
      <c r="B1435" s="1" t="s">
        <v>1664</v>
      </c>
    </row>
    <row r="1436" spans="1:2" ht="15.75" customHeight="1" x14ac:dyDescent="0.25">
      <c r="A1436" s="6">
        <v>68415</v>
      </c>
      <c r="B1436" s="1" t="s">
        <v>1665</v>
      </c>
    </row>
    <row r="1437" spans="1:2" ht="15.75" customHeight="1" x14ac:dyDescent="0.25">
      <c r="A1437" s="6">
        <v>68416</v>
      </c>
      <c r="B1437" s="1" t="s">
        <v>1666</v>
      </c>
    </row>
    <row r="1438" spans="1:2" ht="15.75" customHeight="1" x14ac:dyDescent="0.25">
      <c r="A1438" s="6">
        <v>6842</v>
      </c>
      <c r="B1438" s="1" t="s">
        <v>1667</v>
      </c>
    </row>
    <row r="1439" spans="1:2" ht="15.75" customHeight="1" x14ac:dyDescent="0.25">
      <c r="A1439" s="6">
        <v>68420</v>
      </c>
      <c r="B1439" s="1" t="s">
        <v>1668</v>
      </c>
    </row>
    <row r="1440" spans="1:2" ht="15.75" customHeight="1" x14ac:dyDescent="0.25">
      <c r="A1440" s="6">
        <v>68421</v>
      </c>
      <c r="B1440" s="1" t="s">
        <v>1669</v>
      </c>
    </row>
    <row r="1441" spans="1:2" ht="15.75" customHeight="1" x14ac:dyDescent="0.25">
      <c r="A1441" s="6">
        <v>68422</v>
      </c>
      <c r="B1441" s="1" t="s">
        <v>1670</v>
      </c>
    </row>
    <row r="1442" spans="1:2" ht="15.75" customHeight="1" x14ac:dyDescent="0.25">
      <c r="A1442" s="6">
        <v>68423</v>
      </c>
      <c r="B1442" s="1" t="s">
        <v>1671</v>
      </c>
    </row>
    <row r="1443" spans="1:2" ht="15.75" customHeight="1" x14ac:dyDescent="0.25">
      <c r="A1443" s="6">
        <v>68424</v>
      </c>
      <c r="B1443" s="1" t="s">
        <v>1672</v>
      </c>
    </row>
    <row r="1444" spans="1:2" ht="15.75" customHeight="1" x14ac:dyDescent="0.25">
      <c r="A1444" s="6">
        <v>68425</v>
      </c>
      <c r="B1444" s="1" t="s">
        <v>1673</v>
      </c>
    </row>
    <row r="1445" spans="1:2" ht="15.75" customHeight="1" x14ac:dyDescent="0.25">
      <c r="A1445" s="6">
        <v>68426</v>
      </c>
      <c r="B1445" s="1" t="s">
        <v>1674</v>
      </c>
    </row>
    <row r="1446" spans="1:2" ht="15.75" customHeight="1" x14ac:dyDescent="0.25">
      <c r="A1446" s="6">
        <v>6843</v>
      </c>
      <c r="B1446" s="1" t="s">
        <v>1675</v>
      </c>
    </row>
    <row r="1447" spans="1:2" ht="15.75" customHeight="1" x14ac:dyDescent="0.25">
      <c r="A1447" s="6">
        <v>68430</v>
      </c>
      <c r="B1447" s="1" t="s">
        <v>1676</v>
      </c>
    </row>
    <row r="1448" spans="1:2" ht="15.75" customHeight="1" x14ac:dyDescent="0.25">
      <c r="A1448" s="6">
        <v>68431</v>
      </c>
      <c r="B1448" s="1" t="s">
        <v>1677</v>
      </c>
    </row>
    <row r="1449" spans="1:2" ht="15.75" customHeight="1" x14ac:dyDescent="0.25">
      <c r="A1449" s="6">
        <v>68432</v>
      </c>
      <c r="B1449" s="1" t="s">
        <v>1678</v>
      </c>
    </row>
    <row r="1450" spans="1:2" ht="15.75" customHeight="1" x14ac:dyDescent="0.25">
      <c r="A1450" s="6">
        <v>685</v>
      </c>
      <c r="B1450" s="1" t="s">
        <v>1679</v>
      </c>
    </row>
    <row r="1451" spans="1:2" ht="15.75" customHeight="1" x14ac:dyDescent="0.25">
      <c r="A1451" s="6">
        <v>6851</v>
      </c>
      <c r="B1451" s="1" t="s">
        <v>1680</v>
      </c>
    </row>
    <row r="1452" spans="1:2" ht="15.75" customHeight="1" x14ac:dyDescent="0.25">
      <c r="A1452" s="6">
        <v>68511</v>
      </c>
      <c r="B1452" s="1" t="s">
        <v>1681</v>
      </c>
    </row>
    <row r="1453" spans="1:2" ht="15.75" customHeight="1" x14ac:dyDescent="0.25">
      <c r="A1453" s="6">
        <v>68512</v>
      </c>
      <c r="B1453" s="1" t="s">
        <v>1682</v>
      </c>
    </row>
    <row r="1454" spans="1:2" ht="15.75" customHeight="1" x14ac:dyDescent="0.25">
      <c r="A1454" s="6">
        <v>6852</v>
      </c>
      <c r="B1454" s="1" t="s">
        <v>1683</v>
      </c>
    </row>
    <row r="1455" spans="1:2" ht="15.75" customHeight="1" x14ac:dyDescent="0.25">
      <c r="A1455" s="6">
        <v>68521</v>
      </c>
      <c r="B1455" s="1" t="s">
        <v>1684</v>
      </c>
    </row>
    <row r="1456" spans="1:2" ht="15.75" customHeight="1" x14ac:dyDescent="0.25">
      <c r="A1456" s="6" t="s">
        <v>6</v>
      </c>
      <c r="B1456" s="1" t="s">
        <v>1685</v>
      </c>
    </row>
    <row r="1457" spans="1:2" ht="15.75" customHeight="1" x14ac:dyDescent="0.25">
      <c r="A1457" s="6">
        <v>686</v>
      </c>
      <c r="B1457" s="1" t="s">
        <v>1686</v>
      </c>
    </row>
    <row r="1458" spans="1:2" ht="15.75" customHeight="1" x14ac:dyDescent="0.25">
      <c r="A1458" s="6">
        <v>6861</v>
      </c>
      <c r="B1458" s="1" t="s">
        <v>1687</v>
      </c>
    </row>
    <row r="1459" spans="1:2" ht="15.75" customHeight="1" x14ac:dyDescent="0.25">
      <c r="A1459" s="6" t="s">
        <v>7</v>
      </c>
      <c r="B1459" s="1" t="s">
        <v>1688</v>
      </c>
    </row>
    <row r="1460" spans="1:2" ht="15.75" customHeight="1" x14ac:dyDescent="0.25">
      <c r="A1460" s="6" t="s">
        <v>8</v>
      </c>
      <c r="B1460" s="1" t="s">
        <v>1689</v>
      </c>
    </row>
    <row r="1461" spans="1:2" ht="15.75" customHeight="1" x14ac:dyDescent="0.25">
      <c r="A1461" s="6" t="s">
        <v>9</v>
      </c>
      <c r="B1461" s="1" t="s">
        <v>1690</v>
      </c>
    </row>
    <row r="1462" spans="1:2" ht="15.75" customHeight="1" x14ac:dyDescent="0.25">
      <c r="A1462" s="6" t="s">
        <v>10</v>
      </c>
      <c r="B1462" s="1" t="s">
        <v>1691</v>
      </c>
    </row>
    <row r="1463" spans="1:2" ht="15.75" customHeight="1" x14ac:dyDescent="0.25">
      <c r="A1463" s="6" t="s">
        <v>11</v>
      </c>
      <c r="B1463" s="1" t="s">
        <v>1692</v>
      </c>
    </row>
    <row r="1464" spans="1:2" ht="15.75" customHeight="1" x14ac:dyDescent="0.25">
      <c r="A1464" s="6" t="s">
        <v>12</v>
      </c>
      <c r="B1464" s="1" t="s">
        <v>1693</v>
      </c>
    </row>
    <row r="1465" spans="1:2" ht="15.75" customHeight="1" x14ac:dyDescent="0.25">
      <c r="A1465" s="6">
        <v>6862</v>
      </c>
      <c r="B1465" s="1" t="s">
        <v>1694</v>
      </c>
    </row>
    <row r="1466" spans="1:2" ht="15.75" customHeight="1" x14ac:dyDescent="0.25">
      <c r="A1466" s="6" t="s">
        <v>13</v>
      </c>
      <c r="B1466" s="1" t="s">
        <v>1695</v>
      </c>
    </row>
    <row r="1467" spans="1:2" ht="15.75" customHeight="1" x14ac:dyDescent="0.25">
      <c r="A1467" s="6" t="s">
        <v>14</v>
      </c>
      <c r="B1467" s="1" t="s">
        <v>1696</v>
      </c>
    </row>
    <row r="1468" spans="1:2" ht="15.75" customHeight="1" x14ac:dyDescent="0.25">
      <c r="A1468" s="6" t="s">
        <v>15</v>
      </c>
      <c r="B1468" s="1" t="s">
        <v>1697</v>
      </c>
    </row>
    <row r="1469" spans="1:2" ht="15.75" customHeight="1" x14ac:dyDescent="0.25">
      <c r="A1469" s="6" t="s">
        <v>16</v>
      </c>
      <c r="B1469" s="1" t="s">
        <v>1698</v>
      </c>
    </row>
    <row r="1470" spans="1:2" ht="15.75" customHeight="1" x14ac:dyDescent="0.25">
      <c r="A1470" s="6" t="s">
        <v>17</v>
      </c>
      <c r="B1470" s="1" t="s">
        <v>1699</v>
      </c>
    </row>
    <row r="1471" spans="1:2" ht="15.75" customHeight="1" x14ac:dyDescent="0.25">
      <c r="A1471" s="6" t="s">
        <v>18</v>
      </c>
      <c r="B1471" s="1" t="s">
        <v>1700</v>
      </c>
    </row>
    <row r="1472" spans="1:2" ht="15.75" customHeight="1" x14ac:dyDescent="0.25">
      <c r="A1472" s="6">
        <v>687</v>
      </c>
      <c r="B1472" s="1" t="s">
        <v>1701</v>
      </c>
    </row>
    <row r="1473" spans="1:2" ht="15.75" customHeight="1" x14ac:dyDescent="0.25">
      <c r="A1473" s="6">
        <v>6871</v>
      </c>
      <c r="B1473" s="1" t="s">
        <v>1702</v>
      </c>
    </row>
    <row r="1474" spans="1:2" ht="15.75" customHeight="1" x14ac:dyDescent="0.25">
      <c r="A1474" s="6" t="s">
        <v>19</v>
      </c>
      <c r="B1474" s="1" t="s">
        <v>1703</v>
      </c>
    </row>
    <row r="1475" spans="1:2" ht="15.75" customHeight="1" x14ac:dyDescent="0.25">
      <c r="A1475" s="6" t="s">
        <v>20</v>
      </c>
      <c r="B1475" s="1" t="s">
        <v>1704</v>
      </c>
    </row>
    <row r="1476" spans="1:2" ht="15.75" customHeight="1" x14ac:dyDescent="0.25">
      <c r="A1476" s="6" t="s">
        <v>21</v>
      </c>
      <c r="B1476" s="1" t="s">
        <v>1705</v>
      </c>
    </row>
    <row r="1477" spans="1:2" ht="15.75" customHeight="1" x14ac:dyDescent="0.25">
      <c r="A1477" s="6" t="s">
        <v>22</v>
      </c>
      <c r="B1477" s="1" t="s">
        <v>1706</v>
      </c>
    </row>
    <row r="1478" spans="1:2" ht="15.75" customHeight="1" x14ac:dyDescent="0.25">
      <c r="A1478" s="6" t="s">
        <v>23</v>
      </c>
      <c r="B1478" s="1" t="s">
        <v>1707</v>
      </c>
    </row>
    <row r="1479" spans="1:2" ht="15.75" customHeight="1" x14ac:dyDescent="0.25">
      <c r="A1479" s="6">
        <v>6873</v>
      </c>
      <c r="B1479" s="1" t="s">
        <v>1708</v>
      </c>
    </row>
    <row r="1480" spans="1:2" ht="15.75" customHeight="1" x14ac:dyDescent="0.25">
      <c r="A1480" s="6" t="s">
        <v>24</v>
      </c>
      <c r="B1480" s="1" t="s">
        <v>1709</v>
      </c>
    </row>
    <row r="1481" spans="1:2" ht="15.75" customHeight="1" x14ac:dyDescent="0.25">
      <c r="A1481" s="6" t="s">
        <v>25</v>
      </c>
      <c r="B1481" s="1" t="s">
        <v>1710</v>
      </c>
    </row>
    <row r="1482" spans="1:2" ht="15.75" customHeight="1" x14ac:dyDescent="0.25">
      <c r="A1482" s="6">
        <v>688</v>
      </c>
      <c r="B1482" s="1" t="s">
        <v>1711</v>
      </c>
    </row>
    <row r="1483" spans="1:2" ht="15.75" customHeight="1" x14ac:dyDescent="0.25">
      <c r="A1483" s="6">
        <v>6881</v>
      </c>
      <c r="B1483" s="1" t="s">
        <v>1712</v>
      </c>
    </row>
    <row r="1484" spans="1:2" ht="15.75" customHeight="1" x14ac:dyDescent="0.25">
      <c r="A1484" s="6" t="s">
        <v>26</v>
      </c>
      <c r="B1484" s="1" t="s">
        <v>1713</v>
      </c>
    </row>
    <row r="1485" spans="1:2" ht="15.75" customHeight="1" x14ac:dyDescent="0.25">
      <c r="A1485" s="6" t="s">
        <v>27</v>
      </c>
      <c r="B1485" s="1" t="s">
        <v>1714</v>
      </c>
    </row>
    <row r="1486" spans="1:2" ht="15.75" customHeight="1" x14ac:dyDescent="0.25">
      <c r="A1486" s="6">
        <v>6882</v>
      </c>
      <c r="B1486" s="1" t="s">
        <v>1715</v>
      </c>
    </row>
    <row r="1487" spans="1:2" ht="15.75" customHeight="1" x14ac:dyDescent="0.25">
      <c r="A1487" s="6" t="s">
        <v>28</v>
      </c>
      <c r="B1487" s="1" t="s">
        <v>1716</v>
      </c>
    </row>
    <row r="1488" spans="1:2" ht="15.75" customHeight="1" x14ac:dyDescent="0.25">
      <c r="A1488" s="6" t="s">
        <v>29</v>
      </c>
      <c r="B1488" s="1" t="s">
        <v>1717</v>
      </c>
    </row>
    <row r="1489" spans="1:2" ht="15.75" customHeight="1" x14ac:dyDescent="0.25">
      <c r="A1489" s="6" t="s">
        <v>30</v>
      </c>
      <c r="B1489" s="1" t="s">
        <v>1718</v>
      </c>
    </row>
    <row r="1490" spans="1:2" ht="15.75" customHeight="1" x14ac:dyDescent="0.25">
      <c r="A1490" s="6" t="s">
        <v>31</v>
      </c>
      <c r="B1490" s="1" t="s">
        <v>1719</v>
      </c>
    </row>
    <row r="1491" spans="1:2" ht="15.75" customHeight="1" x14ac:dyDescent="0.25">
      <c r="A1491" s="6" t="s">
        <v>32</v>
      </c>
      <c r="B1491" s="1" t="s">
        <v>1720</v>
      </c>
    </row>
    <row r="1492" spans="1:2" ht="15.75" customHeight="1" x14ac:dyDescent="0.25">
      <c r="A1492" s="6" t="s">
        <v>33</v>
      </c>
      <c r="B1492" s="1" t="s">
        <v>1721</v>
      </c>
    </row>
    <row r="1493" spans="1:2" ht="15.75" customHeight="1" x14ac:dyDescent="0.25">
      <c r="A1493" s="6" t="s">
        <v>34</v>
      </c>
      <c r="B1493" s="1" t="s">
        <v>1722</v>
      </c>
    </row>
    <row r="1494" spans="1:2" ht="15.75" customHeight="1" x14ac:dyDescent="0.25">
      <c r="A1494" s="6" t="s">
        <v>35</v>
      </c>
      <c r="B1494" s="1" t="s">
        <v>1723</v>
      </c>
    </row>
    <row r="1495" spans="1:2" ht="15.75" customHeight="1" x14ac:dyDescent="0.25">
      <c r="A1495" s="6" t="s">
        <v>36</v>
      </c>
      <c r="B1495" s="1" t="s">
        <v>1724</v>
      </c>
    </row>
    <row r="1496" spans="1:2" ht="15.75" customHeight="1" x14ac:dyDescent="0.25">
      <c r="A1496" s="6">
        <v>6883</v>
      </c>
      <c r="B1496" s="1" t="s">
        <v>1725</v>
      </c>
    </row>
    <row r="1497" spans="1:2" ht="15.75" customHeight="1" x14ac:dyDescent="0.25">
      <c r="A1497" s="6" t="s">
        <v>37</v>
      </c>
      <c r="B1497" s="1" t="s">
        <v>1726</v>
      </c>
    </row>
    <row r="1498" spans="1:2" ht="15.75" customHeight="1" x14ac:dyDescent="0.25">
      <c r="A1498" s="6">
        <v>68831</v>
      </c>
      <c r="B1498" s="1" t="s">
        <v>1727</v>
      </c>
    </row>
    <row r="1499" spans="1:2" ht="15.75" customHeight="1" x14ac:dyDescent="0.25">
      <c r="A1499" s="6">
        <v>68832</v>
      </c>
      <c r="B1499" s="1" t="s">
        <v>1728</v>
      </c>
    </row>
    <row r="1500" spans="1:2" ht="15.75" customHeight="1" x14ac:dyDescent="0.25">
      <c r="A1500" s="6">
        <v>68833</v>
      </c>
      <c r="B1500" s="1" t="s">
        <v>1729</v>
      </c>
    </row>
    <row r="1501" spans="1:2" ht="15.75" customHeight="1" x14ac:dyDescent="0.25">
      <c r="A1501" s="6">
        <v>68834</v>
      </c>
      <c r="B1501" s="1" t="s">
        <v>1730</v>
      </c>
    </row>
    <row r="1502" spans="1:2" ht="15.75" customHeight="1" x14ac:dyDescent="0.25">
      <c r="A1502" s="6">
        <v>68835</v>
      </c>
      <c r="B1502" s="1" t="s">
        <v>1731</v>
      </c>
    </row>
    <row r="1503" spans="1:2" ht="15.75" customHeight="1" x14ac:dyDescent="0.25">
      <c r="A1503" s="6">
        <v>68836</v>
      </c>
      <c r="B1503" s="1" t="s">
        <v>1732</v>
      </c>
    </row>
    <row r="1504" spans="1:2" ht="15.75" customHeight="1" x14ac:dyDescent="0.25">
      <c r="A1504" s="6">
        <v>68837</v>
      </c>
      <c r="B1504" s="1" t="s">
        <v>1733</v>
      </c>
    </row>
    <row r="1505" spans="1:2" ht="15.75" customHeight="1" x14ac:dyDescent="0.25">
      <c r="A1505" s="6">
        <v>68838</v>
      </c>
      <c r="B1505" s="1" t="s">
        <v>1734</v>
      </c>
    </row>
    <row r="1506" spans="1:2" ht="15.75" customHeight="1" x14ac:dyDescent="0.25">
      <c r="A1506" s="6">
        <v>6884</v>
      </c>
      <c r="B1506" s="1" t="s">
        <v>1735</v>
      </c>
    </row>
    <row r="1507" spans="1:2" ht="15.75" customHeight="1" x14ac:dyDescent="0.25">
      <c r="A1507" s="6">
        <v>68841</v>
      </c>
      <c r="B1507" s="1" t="s">
        <v>1736</v>
      </c>
    </row>
    <row r="1508" spans="1:2" ht="15.75" customHeight="1" x14ac:dyDescent="0.25">
      <c r="A1508" s="6">
        <v>68842</v>
      </c>
      <c r="B1508" s="1" t="s">
        <v>1737</v>
      </c>
    </row>
    <row r="1509" spans="1:2" ht="15.75" customHeight="1" x14ac:dyDescent="0.25">
      <c r="A1509" s="6">
        <v>68843</v>
      </c>
      <c r="B1509" s="1" t="s">
        <v>1738</v>
      </c>
    </row>
    <row r="1510" spans="1:2" ht="15.75" customHeight="1" x14ac:dyDescent="0.25">
      <c r="A1510" s="6">
        <v>68844</v>
      </c>
      <c r="B1510" s="1" t="s">
        <v>1739</v>
      </c>
    </row>
    <row r="1511" spans="1:2" ht="15.75" customHeight="1" x14ac:dyDescent="0.25">
      <c r="A1511" s="6">
        <v>68845</v>
      </c>
      <c r="B1511" s="1" t="s">
        <v>1740</v>
      </c>
    </row>
    <row r="1512" spans="1:2" ht="15.75" customHeight="1" x14ac:dyDescent="0.25">
      <c r="A1512" s="6">
        <v>68846</v>
      </c>
      <c r="B1512" s="1" t="s">
        <v>1741</v>
      </c>
    </row>
    <row r="1513" spans="1:2" ht="15.75" customHeight="1" x14ac:dyDescent="0.25">
      <c r="A1513" s="6">
        <v>68847</v>
      </c>
      <c r="B1513" s="1" t="s">
        <v>1742</v>
      </c>
    </row>
    <row r="1514" spans="1:2" ht="15.75" customHeight="1" x14ac:dyDescent="0.25">
      <c r="A1514" s="6">
        <v>6885</v>
      </c>
      <c r="B1514" s="1" t="s">
        <v>1743</v>
      </c>
    </row>
    <row r="1515" spans="1:2" ht="15.75" customHeight="1" x14ac:dyDescent="0.25">
      <c r="A1515" s="6">
        <v>68851</v>
      </c>
      <c r="B1515" s="1" t="s">
        <v>1744</v>
      </c>
    </row>
    <row r="1516" spans="1:2" ht="15.75" customHeight="1" x14ac:dyDescent="0.25">
      <c r="A1516" s="6">
        <v>68852</v>
      </c>
      <c r="B1516" s="1" t="s">
        <v>1745</v>
      </c>
    </row>
    <row r="1517" spans="1:2" ht="15.75" customHeight="1" x14ac:dyDescent="0.25">
      <c r="A1517" s="6">
        <v>689</v>
      </c>
      <c r="B1517" s="1" t="s">
        <v>1746</v>
      </c>
    </row>
    <row r="1518" spans="1:2" ht="15.75" customHeight="1" x14ac:dyDescent="0.25">
      <c r="A1518" s="6">
        <v>6891</v>
      </c>
      <c r="B1518" s="1" t="s">
        <v>1747</v>
      </c>
    </row>
    <row r="1519" spans="1:2" ht="15.75" customHeight="1" x14ac:dyDescent="0.25">
      <c r="A1519" s="6">
        <v>68911</v>
      </c>
      <c r="B1519" s="1" t="s">
        <v>1748</v>
      </c>
    </row>
    <row r="1520" spans="1:2" ht="15.75" customHeight="1" x14ac:dyDescent="0.25">
      <c r="A1520" s="6">
        <v>68912</v>
      </c>
      <c r="B1520" s="1" t="s">
        <v>1749</v>
      </c>
    </row>
    <row r="1521" spans="1:2" ht="15.75" customHeight="1" x14ac:dyDescent="0.25">
      <c r="A1521" s="6">
        <v>6892</v>
      </c>
      <c r="B1521" s="1" t="s">
        <v>1750</v>
      </c>
    </row>
    <row r="1522" spans="1:2" ht="15.75" customHeight="1" x14ac:dyDescent="0.25">
      <c r="A1522" s="6">
        <v>68921</v>
      </c>
      <c r="B1522" s="1" t="s">
        <v>1751</v>
      </c>
    </row>
    <row r="1523" spans="1:2" ht="15.75" customHeight="1" x14ac:dyDescent="0.25">
      <c r="A1523" s="6">
        <v>68922</v>
      </c>
      <c r="B1523" s="1" t="s">
        <v>1752</v>
      </c>
    </row>
    <row r="1524" spans="1:2" ht="15.75" customHeight="1" x14ac:dyDescent="0.25">
      <c r="A1524" s="6">
        <v>6893</v>
      </c>
      <c r="B1524" s="1" t="s">
        <v>1753</v>
      </c>
    </row>
    <row r="1525" spans="1:2" ht="15.75" customHeight="1" x14ac:dyDescent="0.25">
      <c r="A1525" s="6">
        <v>6894</v>
      </c>
      <c r="B1525" s="1" t="s">
        <v>1754</v>
      </c>
    </row>
    <row r="1526" spans="1:2" ht="15.75" customHeight="1" x14ac:dyDescent="0.25">
      <c r="A1526" s="6">
        <v>68941</v>
      </c>
      <c r="B1526" s="1" t="s">
        <v>1755</v>
      </c>
    </row>
    <row r="1527" spans="1:2" ht="15.75" customHeight="1" x14ac:dyDescent="0.25">
      <c r="A1527" s="6">
        <v>68942</v>
      </c>
      <c r="B1527" s="1" t="s">
        <v>1756</v>
      </c>
    </row>
    <row r="1528" spans="1:2" ht="15.75" customHeight="1" x14ac:dyDescent="0.25">
      <c r="A1528" s="6">
        <v>6896</v>
      </c>
      <c r="B1528" s="1" t="s">
        <v>1757</v>
      </c>
    </row>
    <row r="1529" spans="1:2" ht="15.75" customHeight="1" x14ac:dyDescent="0.25">
      <c r="A1529" s="6">
        <v>68961</v>
      </c>
      <c r="B1529" s="1" t="s">
        <v>1758</v>
      </c>
    </row>
    <row r="1530" spans="1:2" ht="15.75" customHeight="1" x14ac:dyDescent="0.25">
      <c r="A1530" s="6">
        <v>68962</v>
      </c>
      <c r="B1530" s="1" t="s">
        <v>1759</v>
      </c>
    </row>
    <row r="1531" spans="1:2" ht="15.75" customHeight="1" x14ac:dyDescent="0.25">
      <c r="A1531" s="6">
        <v>6897</v>
      </c>
      <c r="B1531" s="1" t="s">
        <v>1760</v>
      </c>
    </row>
    <row r="1532" spans="1:2" ht="15.75" customHeight="1" x14ac:dyDescent="0.25">
      <c r="A1532" s="7">
        <v>68971</v>
      </c>
      <c r="B1532" s="8" t="s">
        <v>1761</v>
      </c>
    </row>
    <row r="1533" spans="1:2" ht="15.75" customHeight="1" x14ac:dyDescent="0.25">
      <c r="A1533" s="7">
        <v>68972</v>
      </c>
      <c r="B1533" s="159" t="s">
        <v>1762</v>
      </c>
    </row>
    <row r="1534" spans="1:2" ht="15.75" customHeight="1" x14ac:dyDescent="0.25">
      <c r="A1534" s="6">
        <v>6899</v>
      </c>
      <c r="B1534" s="1" t="s">
        <v>1763</v>
      </c>
    </row>
    <row r="1535" spans="1:2" ht="15.75" customHeight="1" x14ac:dyDescent="0.25">
      <c r="A1535" s="5">
        <v>69</v>
      </c>
      <c r="B1535" s="4" t="s">
        <v>1764</v>
      </c>
    </row>
    <row r="1536" spans="1:2" ht="15.75" customHeight="1" x14ac:dyDescent="0.25">
      <c r="A1536" s="6">
        <v>691</v>
      </c>
      <c r="B1536" s="1" t="s">
        <v>1765</v>
      </c>
    </row>
    <row r="1537" spans="1:20" ht="15.75" customHeight="1" x14ac:dyDescent="0.25">
      <c r="A1537" s="6">
        <v>6911</v>
      </c>
      <c r="B1537" s="1" t="s">
        <v>1766</v>
      </c>
    </row>
    <row r="1538" spans="1:20" ht="15.75" customHeight="1" x14ac:dyDescent="0.25">
      <c r="A1538" s="6">
        <v>69111</v>
      </c>
      <c r="B1538" s="1" t="s">
        <v>1767</v>
      </c>
    </row>
    <row r="1539" spans="1:20" ht="15.75" customHeight="1" x14ac:dyDescent="0.25">
      <c r="A1539" s="6">
        <v>69112</v>
      </c>
      <c r="B1539" s="1" t="s">
        <v>1768</v>
      </c>
    </row>
    <row r="1540" spans="1:20" ht="15.75" customHeight="1" x14ac:dyDescent="0.25">
      <c r="A1540" s="6">
        <v>6912</v>
      </c>
      <c r="B1540" s="1" t="s">
        <v>1769</v>
      </c>
    </row>
    <row r="1541" spans="1:20" ht="15.75" customHeight="1" x14ac:dyDescent="0.25">
      <c r="A1541" s="6">
        <v>69121</v>
      </c>
      <c r="B1541" s="1" t="s">
        <v>1770</v>
      </c>
    </row>
    <row r="1542" spans="1:20" ht="15.75" customHeight="1" x14ac:dyDescent="0.25">
      <c r="A1542" s="6">
        <v>69122</v>
      </c>
      <c r="B1542" s="1" t="s">
        <v>1771</v>
      </c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</row>
    <row r="1543" spans="1:20" ht="15.75" customHeight="1" x14ac:dyDescent="0.25">
      <c r="A1543" s="6">
        <v>692</v>
      </c>
      <c r="B1543" s="1" t="s">
        <v>1772</v>
      </c>
    </row>
    <row r="1544" spans="1:20" ht="15.75" customHeight="1" x14ac:dyDescent="0.25">
      <c r="A1544" s="6">
        <v>6921</v>
      </c>
      <c r="B1544" s="1" t="s">
        <v>1773</v>
      </c>
    </row>
    <row r="1545" spans="1:20" ht="15.75" customHeight="1" x14ac:dyDescent="0.25">
      <c r="A1545" s="6">
        <v>69211</v>
      </c>
      <c r="B1545" s="1" t="s">
        <v>1774</v>
      </c>
    </row>
    <row r="1546" spans="1:20" ht="15.75" customHeight="1" x14ac:dyDescent="0.25">
      <c r="A1546" s="6">
        <v>69212</v>
      </c>
      <c r="B1546" s="1" t="s">
        <v>1775</v>
      </c>
    </row>
    <row r="1547" spans="1:20" ht="15.75" customHeight="1" x14ac:dyDescent="0.25">
      <c r="A1547" s="6">
        <v>6922</v>
      </c>
      <c r="B1547" s="1" t="s">
        <v>1776</v>
      </c>
    </row>
    <row r="1548" spans="1:20" ht="15.75" customHeight="1" x14ac:dyDescent="0.25">
      <c r="A1548" s="6">
        <v>69221</v>
      </c>
      <c r="B1548" s="1" t="s">
        <v>1777</v>
      </c>
    </row>
    <row r="1549" spans="1:20" ht="15.75" customHeight="1" x14ac:dyDescent="0.25">
      <c r="A1549" s="6">
        <v>69222</v>
      </c>
      <c r="B1549" s="1" t="s">
        <v>1778</v>
      </c>
    </row>
    <row r="1550" spans="1:20" ht="15.75" customHeight="1" x14ac:dyDescent="0.25">
      <c r="A1550" s="6">
        <v>6923</v>
      </c>
      <c r="B1550" s="1" t="s">
        <v>1779</v>
      </c>
    </row>
    <row r="1551" spans="1:20" ht="15.75" customHeight="1" x14ac:dyDescent="0.25">
      <c r="A1551" s="6">
        <v>69231</v>
      </c>
      <c r="B1551" s="1" t="s">
        <v>1780</v>
      </c>
    </row>
    <row r="1552" spans="1:20" ht="15.75" customHeight="1" x14ac:dyDescent="0.25">
      <c r="A1552" s="6">
        <v>69232</v>
      </c>
      <c r="B1552" s="1" t="s">
        <v>1781</v>
      </c>
    </row>
    <row r="1553" spans="1:2" ht="15.75" customHeight="1" x14ac:dyDescent="0.25">
      <c r="A1553" s="6">
        <v>6924</v>
      </c>
      <c r="B1553" s="1" t="s">
        <v>1782</v>
      </c>
    </row>
    <row r="1554" spans="1:2" ht="15.75" customHeight="1" x14ac:dyDescent="0.25">
      <c r="A1554" s="6">
        <v>6925</v>
      </c>
      <c r="B1554" s="1" t="s">
        <v>1783</v>
      </c>
    </row>
    <row r="1555" spans="1:2" ht="15.75" customHeight="1" x14ac:dyDescent="0.25">
      <c r="A1555" s="6">
        <v>693</v>
      </c>
      <c r="B1555" s="1" t="s">
        <v>1784</v>
      </c>
    </row>
    <row r="1556" spans="1:2" ht="15.75" customHeight="1" x14ac:dyDescent="0.25">
      <c r="A1556" s="6">
        <v>6931</v>
      </c>
      <c r="B1556" s="1" t="s">
        <v>1785</v>
      </c>
    </row>
    <row r="1557" spans="1:2" ht="15.75" customHeight="1" x14ac:dyDescent="0.25">
      <c r="A1557" s="6">
        <v>69311</v>
      </c>
      <c r="B1557" s="1" t="s">
        <v>1786</v>
      </c>
    </row>
    <row r="1558" spans="1:2" ht="15.75" customHeight="1" x14ac:dyDescent="0.25">
      <c r="A1558" s="6">
        <v>69312</v>
      </c>
      <c r="B1558" s="1" t="s">
        <v>1787</v>
      </c>
    </row>
    <row r="1559" spans="1:2" ht="15.75" customHeight="1" x14ac:dyDescent="0.25">
      <c r="A1559" s="6">
        <v>6932</v>
      </c>
      <c r="B1559" s="1" t="s">
        <v>1788</v>
      </c>
    </row>
    <row r="1560" spans="1:2" ht="15.75" customHeight="1" x14ac:dyDescent="0.25">
      <c r="A1560" s="6">
        <v>69321</v>
      </c>
      <c r="B1560" s="1" t="s">
        <v>1789</v>
      </c>
    </row>
    <row r="1561" spans="1:2" ht="15.75" customHeight="1" x14ac:dyDescent="0.25">
      <c r="A1561" s="6">
        <v>69322</v>
      </c>
      <c r="B1561" s="1" t="s">
        <v>1790</v>
      </c>
    </row>
    <row r="1562" spans="1:2" ht="15.75" customHeight="1" x14ac:dyDescent="0.25">
      <c r="A1562" s="6">
        <v>694</v>
      </c>
      <c r="B1562" s="1" t="s">
        <v>1791</v>
      </c>
    </row>
    <row r="1563" spans="1:2" ht="15.75" customHeight="1" x14ac:dyDescent="0.25">
      <c r="A1563" s="6">
        <v>6941</v>
      </c>
      <c r="B1563" s="1" t="s">
        <v>1792</v>
      </c>
    </row>
    <row r="1564" spans="1:2" ht="15.75" customHeight="1" x14ac:dyDescent="0.25">
      <c r="A1564" s="6">
        <v>69411</v>
      </c>
      <c r="B1564" s="1" t="s">
        <v>1793</v>
      </c>
    </row>
    <row r="1565" spans="1:2" ht="15.75" customHeight="1" x14ac:dyDescent="0.25">
      <c r="A1565" s="6">
        <v>69412</v>
      </c>
      <c r="B1565" s="1" t="s">
        <v>1794</v>
      </c>
    </row>
    <row r="1566" spans="1:2" ht="15.75" customHeight="1" x14ac:dyDescent="0.25">
      <c r="A1566" s="6">
        <v>6942</v>
      </c>
      <c r="B1566" s="1" t="s">
        <v>1795</v>
      </c>
    </row>
    <row r="1567" spans="1:2" ht="15.75" customHeight="1" x14ac:dyDescent="0.25">
      <c r="A1567" s="6">
        <v>69421</v>
      </c>
      <c r="B1567" s="1" t="s">
        <v>1796</v>
      </c>
    </row>
    <row r="1568" spans="1:2" ht="15.75" customHeight="1" x14ac:dyDescent="0.25">
      <c r="A1568" s="6">
        <v>69422</v>
      </c>
      <c r="B1568" s="1" t="s">
        <v>1797</v>
      </c>
    </row>
    <row r="1569" spans="1:2" ht="15.75" customHeight="1" x14ac:dyDescent="0.25">
      <c r="A1569" s="6">
        <v>695</v>
      </c>
      <c r="B1569" s="1" t="s">
        <v>1798</v>
      </c>
    </row>
    <row r="1570" spans="1:2" ht="15.75" customHeight="1" x14ac:dyDescent="0.25">
      <c r="A1570" s="6">
        <v>6951</v>
      </c>
      <c r="B1570" s="1" t="s">
        <v>1799</v>
      </c>
    </row>
    <row r="1571" spans="1:2" ht="15.75" customHeight="1" x14ac:dyDescent="0.25">
      <c r="A1571" s="6">
        <v>6952</v>
      </c>
      <c r="B1571" s="1" t="s">
        <v>1800</v>
      </c>
    </row>
    <row r="1572" spans="1:2" ht="15.75" customHeight="1" x14ac:dyDescent="0.25">
      <c r="A1572" s="6">
        <v>6953</v>
      </c>
      <c r="B1572" s="1" t="s">
        <v>1801</v>
      </c>
    </row>
    <row r="1573" spans="1:2" ht="15.75" customHeight="1" x14ac:dyDescent="0.25">
      <c r="A1573" s="6">
        <v>6954</v>
      </c>
      <c r="B1573" s="1" t="s">
        <v>1802</v>
      </c>
    </row>
    <row r="1574" spans="1:2" ht="15.75" customHeight="1" x14ac:dyDescent="0.25">
      <c r="A1574" s="6">
        <v>6955</v>
      </c>
      <c r="B1574" s="1" t="s">
        <v>1803</v>
      </c>
    </row>
    <row r="1575" spans="1:2" ht="15.75" customHeight="1" x14ac:dyDescent="0.25">
      <c r="A1575" s="6">
        <v>6956</v>
      </c>
      <c r="B1575" s="1" t="s">
        <v>1804</v>
      </c>
    </row>
    <row r="1576" spans="1:2" ht="15.75" customHeight="1" x14ac:dyDescent="0.25">
      <c r="A1576" s="6">
        <v>6957</v>
      </c>
      <c r="B1576" s="1" t="s">
        <v>1805</v>
      </c>
    </row>
    <row r="1577" spans="1:2" ht="15.75" customHeight="1" x14ac:dyDescent="0.25">
      <c r="A1577" s="6">
        <v>6958</v>
      </c>
      <c r="B1577" s="1" t="s">
        <v>1806</v>
      </c>
    </row>
    <row r="1578" spans="1:2" ht="15.75" customHeight="1" x14ac:dyDescent="0.25">
      <c r="A1578" s="5">
        <v>70</v>
      </c>
      <c r="B1578" s="4" t="s">
        <v>1807</v>
      </c>
    </row>
    <row r="1579" spans="1:2" ht="15.75" customHeight="1" x14ac:dyDescent="0.25">
      <c r="A1579" s="6">
        <v>701</v>
      </c>
      <c r="B1579" s="1" t="s">
        <v>1808</v>
      </c>
    </row>
    <row r="1580" spans="1:2" ht="15.75" customHeight="1" x14ac:dyDescent="0.25">
      <c r="A1580" s="6">
        <v>7011</v>
      </c>
      <c r="B1580" s="1" t="s">
        <v>1809</v>
      </c>
    </row>
    <row r="1581" spans="1:2" ht="15.75" customHeight="1" x14ac:dyDescent="0.25">
      <c r="A1581" s="6">
        <v>70111</v>
      </c>
      <c r="B1581" s="1" t="s">
        <v>1810</v>
      </c>
    </row>
    <row r="1582" spans="1:2" ht="15.75" customHeight="1" x14ac:dyDescent="0.25">
      <c r="A1582" s="6">
        <v>70112</v>
      </c>
      <c r="B1582" s="1" t="s">
        <v>1811</v>
      </c>
    </row>
    <row r="1583" spans="1:2" ht="15.75" customHeight="1" x14ac:dyDescent="0.25">
      <c r="A1583" s="6">
        <v>7012</v>
      </c>
      <c r="B1583" s="1" t="s">
        <v>1812</v>
      </c>
    </row>
    <row r="1584" spans="1:2" ht="15.75" customHeight="1" x14ac:dyDescent="0.25">
      <c r="A1584" s="6">
        <v>70121</v>
      </c>
      <c r="B1584" s="1" t="s">
        <v>1813</v>
      </c>
    </row>
    <row r="1585" spans="1:20" ht="15.75" customHeight="1" x14ac:dyDescent="0.25">
      <c r="A1585" s="6">
        <v>70122</v>
      </c>
      <c r="B1585" s="1" t="s">
        <v>1814</v>
      </c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</row>
    <row r="1586" spans="1:20" ht="15.75" customHeight="1" x14ac:dyDescent="0.25">
      <c r="A1586" s="6">
        <v>702</v>
      </c>
      <c r="B1586" s="1" t="s">
        <v>1815</v>
      </c>
    </row>
    <row r="1587" spans="1:20" ht="15.75" customHeight="1" x14ac:dyDescent="0.25">
      <c r="A1587" s="6">
        <v>7021</v>
      </c>
      <c r="B1587" s="1" t="s">
        <v>1816</v>
      </c>
    </row>
    <row r="1588" spans="1:20" ht="15.75" customHeight="1" x14ac:dyDescent="0.25">
      <c r="A1588" s="6">
        <v>70211</v>
      </c>
      <c r="B1588" s="1" t="s">
        <v>1817</v>
      </c>
    </row>
    <row r="1589" spans="1:20" ht="15.75" customHeight="1" x14ac:dyDescent="0.25">
      <c r="A1589" s="6">
        <v>70212</v>
      </c>
      <c r="B1589" s="1" t="s">
        <v>1818</v>
      </c>
    </row>
    <row r="1590" spans="1:20" ht="15.75" customHeight="1" x14ac:dyDescent="0.25">
      <c r="A1590" s="6">
        <v>7022</v>
      </c>
      <c r="B1590" s="1" t="s">
        <v>1819</v>
      </c>
    </row>
    <row r="1591" spans="1:20" ht="15.75" customHeight="1" x14ac:dyDescent="0.25">
      <c r="A1591" s="6">
        <v>70221</v>
      </c>
      <c r="B1591" s="1" t="s">
        <v>1820</v>
      </c>
    </row>
    <row r="1592" spans="1:20" ht="15.75" customHeight="1" x14ac:dyDescent="0.25">
      <c r="A1592" s="6">
        <v>70222</v>
      </c>
      <c r="B1592" s="1" t="s">
        <v>1821</v>
      </c>
    </row>
    <row r="1593" spans="1:20" ht="15.75" customHeight="1" x14ac:dyDescent="0.25">
      <c r="A1593" s="6">
        <v>703</v>
      </c>
      <c r="B1593" s="1" t="s">
        <v>1822</v>
      </c>
    </row>
    <row r="1594" spans="1:20" ht="15.75" customHeight="1" x14ac:dyDescent="0.25">
      <c r="A1594" s="6">
        <v>7031</v>
      </c>
      <c r="B1594" s="1" t="s">
        <v>1823</v>
      </c>
    </row>
    <row r="1595" spans="1:20" ht="15.75" customHeight="1" x14ac:dyDescent="0.25">
      <c r="A1595" s="6">
        <v>70311</v>
      </c>
      <c r="B1595" s="1" t="s">
        <v>1824</v>
      </c>
    </row>
    <row r="1596" spans="1:20" ht="15.75" customHeight="1" x14ac:dyDescent="0.25">
      <c r="A1596" s="6">
        <v>70312</v>
      </c>
      <c r="B1596" s="1" t="s">
        <v>1825</v>
      </c>
    </row>
    <row r="1597" spans="1:20" ht="15.75" customHeight="1" x14ac:dyDescent="0.25">
      <c r="A1597" s="6">
        <v>7032</v>
      </c>
      <c r="B1597" s="1" t="s">
        <v>1826</v>
      </c>
    </row>
    <row r="1598" spans="1:20" ht="15.75" customHeight="1" x14ac:dyDescent="0.25">
      <c r="A1598" s="6">
        <v>70321</v>
      </c>
      <c r="B1598" s="1" t="s">
        <v>1827</v>
      </c>
    </row>
    <row r="1599" spans="1:20" ht="15.75" customHeight="1" x14ac:dyDescent="0.25">
      <c r="A1599" s="6">
        <v>70322</v>
      </c>
      <c r="B1599" s="1" t="s">
        <v>1828</v>
      </c>
    </row>
    <row r="1600" spans="1:20" ht="15.75" customHeight="1" x14ac:dyDescent="0.25">
      <c r="A1600" s="6">
        <v>704</v>
      </c>
      <c r="B1600" s="1" t="s">
        <v>1829</v>
      </c>
    </row>
    <row r="1601" spans="1:2" ht="15.75" customHeight="1" x14ac:dyDescent="0.25">
      <c r="A1601" s="6">
        <v>7041</v>
      </c>
      <c r="B1601" s="1" t="s">
        <v>1830</v>
      </c>
    </row>
    <row r="1602" spans="1:2" ht="15.75" customHeight="1" x14ac:dyDescent="0.25">
      <c r="A1602" s="6">
        <v>70411</v>
      </c>
      <c r="B1602" s="1" t="s">
        <v>1831</v>
      </c>
    </row>
    <row r="1603" spans="1:2" ht="15.75" customHeight="1" x14ac:dyDescent="0.25">
      <c r="A1603" s="6">
        <v>70412</v>
      </c>
      <c r="B1603" s="1" t="s">
        <v>1832</v>
      </c>
    </row>
    <row r="1604" spans="1:2" ht="15.75" customHeight="1" x14ac:dyDescent="0.25">
      <c r="A1604" s="6">
        <v>7042</v>
      </c>
      <c r="B1604" s="1" t="s">
        <v>1833</v>
      </c>
    </row>
    <row r="1605" spans="1:2" ht="15.75" customHeight="1" x14ac:dyDescent="0.25">
      <c r="A1605" s="6">
        <v>70421</v>
      </c>
      <c r="B1605" s="1" t="s">
        <v>1834</v>
      </c>
    </row>
    <row r="1606" spans="1:2" ht="15.75" customHeight="1" x14ac:dyDescent="0.25">
      <c r="A1606" s="6">
        <v>70422</v>
      </c>
      <c r="B1606" s="1" t="s">
        <v>1835</v>
      </c>
    </row>
    <row r="1607" spans="1:2" ht="15.75" customHeight="1" x14ac:dyDescent="0.25">
      <c r="A1607" s="6">
        <v>709</v>
      </c>
      <c r="B1607" s="1" t="s">
        <v>1836</v>
      </c>
    </row>
    <row r="1608" spans="1:2" ht="15.75" customHeight="1" x14ac:dyDescent="0.25">
      <c r="A1608" s="6">
        <v>7091</v>
      </c>
      <c r="B1608" s="1" t="s">
        <v>1837</v>
      </c>
    </row>
    <row r="1609" spans="1:2" ht="15.75" customHeight="1" x14ac:dyDescent="0.25">
      <c r="A1609" s="6">
        <v>70911</v>
      </c>
      <c r="B1609" s="1" t="s">
        <v>1838</v>
      </c>
    </row>
    <row r="1610" spans="1:2" ht="15.75" customHeight="1" x14ac:dyDescent="0.25">
      <c r="A1610" s="6">
        <v>70912</v>
      </c>
      <c r="B1610" s="1" t="s">
        <v>1839</v>
      </c>
    </row>
    <row r="1611" spans="1:2" ht="15.75" customHeight="1" x14ac:dyDescent="0.25">
      <c r="A1611" s="6">
        <v>7092</v>
      </c>
      <c r="B1611" s="1" t="s">
        <v>1840</v>
      </c>
    </row>
    <row r="1612" spans="1:2" ht="15.75" customHeight="1" x14ac:dyDescent="0.25">
      <c r="A1612" s="6">
        <v>70921</v>
      </c>
      <c r="B1612" s="1" t="s">
        <v>1841</v>
      </c>
    </row>
    <row r="1613" spans="1:2" ht="15.75" customHeight="1" x14ac:dyDescent="0.25">
      <c r="A1613" s="6">
        <v>70922</v>
      </c>
      <c r="B1613" s="1" t="s">
        <v>1842</v>
      </c>
    </row>
    <row r="1614" spans="1:2" ht="15.75" customHeight="1" x14ac:dyDescent="0.25">
      <c r="A1614" s="6">
        <v>7093</v>
      </c>
      <c r="B1614" s="1" t="s">
        <v>1843</v>
      </c>
    </row>
    <row r="1615" spans="1:2" ht="15.75" customHeight="1" x14ac:dyDescent="0.25">
      <c r="A1615" s="6">
        <v>70931</v>
      </c>
      <c r="B1615" s="1" t="s">
        <v>1844</v>
      </c>
    </row>
    <row r="1616" spans="1:2" ht="15.75" customHeight="1" x14ac:dyDescent="0.25">
      <c r="A1616" s="6">
        <v>70932</v>
      </c>
      <c r="B1616" s="1" t="s">
        <v>1845</v>
      </c>
    </row>
    <row r="1617" spans="1:2" ht="15.75" customHeight="1" x14ac:dyDescent="0.25">
      <c r="A1617" s="6">
        <v>7094</v>
      </c>
      <c r="B1617" s="1" t="s">
        <v>1846</v>
      </c>
    </row>
    <row r="1618" spans="1:2" ht="15.75" customHeight="1" x14ac:dyDescent="0.25">
      <c r="A1618" s="6">
        <v>70941</v>
      </c>
      <c r="B1618" s="1" t="s">
        <v>1847</v>
      </c>
    </row>
    <row r="1619" spans="1:2" ht="15.75" customHeight="1" x14ac:dyDescent="0.25">
      <c r="A1619" s="6">
        <v>70942</v>
      </c>
      <c r="B1619" s="1" t="s">
        <v>1848</v>
      </c>
    </row>
    <row r="1620" spans="1:2" ht="15.75" customHeight="1" x14ac:dyDescent="0.25">
      <c r="A1620" s="6">
        <v>7095</v>
      </c>
      <c r="B1620" s="1" t="s">
        <v>1849</v>
      </c>
    </row>
    <row r="1621" spans="1:2" ht="15.75" customHeight="1" x14ac:dyDescent="0.25">
      <c r="A1621" s="6">
        <v>70951</v>
      </c>
      <c r="B1621" s="1" t="s">
        <v>1850</v>
      </c>
    </row>
    <row r="1622" spans="1:2" ht="15.75" customHeight="1" x14ac:dyDescent="0.25">
      <c r="A1622" s="6">
        <v>70952</v>
      </c>
      <c r="B1622" s="1" t="s">
        <v>1851</v>
      </c>
    </row>
    <row r="1623" spans="1:2" ht="15.75" customHeight="1" x14ac:dyDescent="0.25">
      <c r="A1623" s="6">
        <v>7096</v>
      </c>
      <c r="B1623" s="1" t="s">
        <v>1852</v>
      </c>
    </row>
    <row r="1624" spans="1:2" ht="15.75" customHeight="1" x14ac:dyDescent="0.25">
      <c r="A1624" s="6">
        <v>70961</v>
      </c>
      <c r="B1624" s="1" t="s">
        <v>1853</v>
      </c>
    </row>
    <row r="1625" spans="1:2" ht="15.75" customHeight="1" x14ac:dyDescent="0.25">
      <c r="A1625" s="6">
        <v>70962</v>
      </c>
      <c r="B1625" s="1" t="s">
        <v>1854</v>
      </c>
    </row>
    <row r="1626" spans="1:2" ht="15.75" customHeight="1" x14ac:dyDescent="0.25">
      <c r="A1626" s="5">
        <v>71</v>
      </c>
      <c r="B1626" s="4" t="s">
        <v>1855</v>
      </c>
    </row>
    <row r="1627" spans="1:2" ht="15.75" customHeight="1" x14ac:dyDescent="0.25">
      <c r="A1627" s="6">
        <v>711</v>
      </c>
      <c r="B1627" s="1" t="s">
        <v>1856</v>
      </c>
    </row>
    <row r="1628" spans="1:2" ht="15.75" customHeight="1" x14ac:dyDescent="0.25">
      <c r="A1628" s="6">
        <v>7111</v>
      </c>
      <c r="B1628" s="1" t="s">
        <v>1857</v>
      </c>
    </row>
    <row r="1629" spans="1:2" ht="15.75" customHeight="1" x14ac:dyDescent="0.25">
      <c r="A1629" s="6">
        <v>712</v>
      </c>
      <c r="B1629" s="1" t="s">
        <v>1858</v>
      </c>
    </row>
    <row r="1630" spans="1:2" ht="15.75" customHeight="1" x14ac:dyDescent="0.25">
      <c r="A1630" s="6">
        <v>7121</v>
      </c>
      <c r="B1630" s="1" t="s">
        <v>1859</v>
      </c>
    </row>
    <row r="1631" spans="1:2" ht="15.75" customHeight="1" x14ac:dyDescent="0.25">
      <c r="A1631" s="6">
        <v>7122</v>
      </c>
      <c r="B1631" s="1" t="s">
        <v>1860</v>
      </c>
    </row>
    <row r="1632" spans="1:2" ht="15.75" customHeight="1" x14ac:dyDescent="0.25">
      <c r="A1632" s="6">
        <v>713</v>
      </c>
      <c r="B1632" s="1" t="s">
        <v>1861</v>
      </c>
    </row>
    <row r="1633" spans="1:20" ht="15.75" customHeight="1" x14ac:dyDescent="0.25">
      <c r="A1633" s="6">
        <v>7131</v>
      </c>
      <c r="B1633" s="1" t="s">
        <v>1862</v>
      </c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</row>
    <row r="1634" spans="1:20" ht="15.75" customHeight="1" x14ac:dyDescent="0.25">
      <c r="A1634" s="6">
        <v>714</v>
      </c>
      <c r="B1634" s="1" t="s">
        <v>1863</v>
      </c>
    </row>
    <row r="1635" spans="1:20" ht="15.75" customHeight="1" x14ac:dyDescent="0.25">
      <c r="A1635" s="6">
        <v>7141</v>
      </c>
      <c r="B1635" s="1" t="s">
        <v>1864</v>
      </c>
    </row>
    <row r="1636" spans="1:20" ht="15.75" customHeight="1" x14ac:dyDescent="0.25">
      <c r="A1636" s="6">
        <v>7142</v>
      </c>
      <c r="B1636" s="1" t="s">
        <v>1865</v>
      </c>
    </row>
    <row r="1637" spans="1:20" ht="15.75" customHeight="1" x14ac:dyDescent="0.25">
      <c r="A1637" s="6">
        <v>715</v>
      </c>
      <c r="B1637" s="1" t="s">
        <v>1866</v>
      </c>
    </row>
    <row r="1638" spans="1:20" ht="15.75" customHeight="1" x14ac:dyDescent="0.25">
      <c r="A1638" s="6">
        <v>7151</v>
      </c>
      <c r="B1638" s="1" t="s">
        <v>1867</v>
      </c>
    </row>
    <row r="1639" spans="1:20" ht="15.75" customHeight="1" x14ac:dyDescent="0.25">
      <c r="A1639" s="5">
        <v>72</v>
      </c>
      <c r="B1639" s="4" t="s">
        <v>1868</v>
      </c>
    </row>
    <row r="1640" spans="1:20" ht="15.75" customHeight="1" x14ac:dyDescent="0.25">
      <c r="A1640" s="6">
        <v>721</v>
      </c>
      <c r="B1640" s="1" t="s">
        <v>1869</v>
      </c>
    </row>
    <row r="1641" spans="1:20" ht="15.75" customHeight="1" x14ac:dyDescent="0.25">
      <c r="A1641" s="6">
        <v>7211</v>
      </c>
      <c r="B1641" s="1" t="s">
        <v>1870</v>
      </c>
    </row>
    <row r="1642" spans="1:20" ht="15.75" customHeight="1" x14ac:dyDescent="0.25">
      <c r="A1642" s="6">
        <v>722</v>
      </c>
      <c r="B1642" s="1" t="s">
        <v>1871</v>
      </c>
    </row>
    <row r="1643" spans="1:20" ht="15.75" customHeight="1" x14ac:dyDescent="0.25">
      <c r="A1643" s="6">
        <v>7220</v>
      </c>
      <c r="B1643" s="1" t="s">
        <v>1872</v>
      </c>
    </row>
    <row r="1644" spans="1:20" ht="15.75" customHeight="1" x14ac:dyDescent="0.25">
      <c r="A1644" s="6">
        <v>7221</v>
      </c>
      <c r="B1644" s="1" t="s">
        <v>1873</v>
      </c>
    </row>
    <row r="1645" spans="1:20" ht="15.75" customHeight="1" x14ac:dyDescent="0.25">
      <c r="A1645" s="6">
        <v>7222</v>
      </c>
      <c r="B1645" s="1" t="s">
        <v>1874</v>
      </c>
    </row>
    <row r="1646" spans="1:20" ht="15.75" customHeight="1" x14ac:dyDescent="0.25">
      <c r="A1646" s="6">
        <v>7223</v>
      </c>
      <c r="B1646" s="1" t="s">
        <v>1875</v>
      </c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</row>
    <row r="1647" spans="1:20" ht="15.75" customHeight="1" x14ac:dyDescent="0.25">
      <c r="A1647" s="6">
        <v>7224</v>
      </c>
      <c r="B1647" s="1" t="s">
        <v>1876</v>
      </c>
    </row>
    <row r="1648" spans="1:20" ht="15.75" customHeight="1" x14ac:dyDescent="0.25">
      <c r="A1648" s="6">
        <v>7225</v>
      </c>
      <c r="B1648" s="1" t="s">
        <v>1877</v>
      </c>
    </row>
    <row r="1649" spans="1:2" ht="15.75" customHeight="1" x14ac:dyDescent="0.25">
      <c r="A1649" s="6">
        <v>723</v>
      </c>
      <c r="B1649" s="1" t="s">
        <v>1878</v>
      </c>
    </row>
    <row r="1650" spans="1:2" ht="15.75" customHeight="1" x14ac:dyDescent="0.25">
      <c r="A1650" s="6">
        <v>7231</v>
      </c>
      <c r="B1650" s="1" t="s">
        <v>1879</v>
      </c>
    </row>
    <row r="1651" spans="1:2" ht="15.75" customHeight="1" x14ac:dyDescent="0.25">
      <c r="A1651" s="6">
        <v>7232</v>
      </c>
      <c r="B1651" s="1" t="s">
        <v>1880</v>
      </c>
    </row>
    <row r="1652" spans="1:2" ht="15.75" customHeight="1" x14ac:dyDescent="0.25">
      <c r="A1652" s="6">
        <v>7233</v>
      </c>
      <c r="B1652" s="1" t="s">
        <v>1881</v>
      </c>
    </row>
    <row r="1653" spans="1:2" ht="15.75" customHeight="1" x14ac:dyDescent="0.25">
      <c r="A1653" s="6">
        <v>724</v>
      </c>
      <c r="B1653" s="1" t="s">
        <v>1882</v>
      </c>
    </row>
    <row r="1654" spans="1:2" ht="15.75" customHeight="1" x14ac:dyDescent="0.25">
      <c r="A1654" s="6">
        <v>7241</v>
      </c>
      <c r="B1654" s="1" t="s">
        <v>1883</v>
      </c>
    </row>
    <row r="1655" spans="1:2" ht="15.75" customHeight="1" x14ac:dyDescent="0.25">
      <c r="A1655" s="6">
        <v>7242</v>
      </c>
      <c r="B1655" s="1" t="s">
        <v>1884</v>
      </c>
    </row>
    <row r="1656" spans="1:2" ht="15.75" customHeight="1" x14ac:dyDescent="0.25">
      <c r="A1656" s="6">
        <v>725</v>
      </c>
      <c r="B1656" s="1" t="s">
        <v>1885</v>
      </c>
    </row>
    <row r="1657" spans="1:2" ht="15.75" customHeight="1" x14ac:dyDescent="0.25">
      <c r="A1657" s="6">
        <v>7251</v>
      </c>
      <c r="B1657" s="1" t="s">
        <v>1886</v>
      </c>
    </row>
    <row r="1658" spans="1:2" ht="15.75" customHeight="1" x14ac:dyDescent="0.25">
      <c r="A1658" s="6">
        <v>72511</v>
      </c>
      <c r="B1658" s="1" t="s">
        <v>1887</v>
      </c>
    </row>
    <row r="1659" spans="1:2" ht="15.75" customHeight="1" x14ac:dyDescent="0.25">
      <c r="A1659" s="6">
        <v>72512</v>
      </c>
      <c r="B1659" s="1" t="s">
        <v>1888</v>
      </c>
    </row>
    <row r="1660" spans="1:2" ht="15.75" customHeight="1" x14ac:dyDescent="0.25">
      <c r="A1660" s="6">
        <v>7252</v>
      </c>
      <c r="B1660" s="1" t="s">
        <v>1889</v>
      </c>
    </row>
    <row r="1661" spans="1:2" ht="15.75" customHeight="1" x14ac:dyDescent="0.25">
      <c r="A1661" s="6">
        <v>72521</v>
      </c>
      <c r="B1661" s="1" t="s">
        <v>1890</v>
      </c>
    </row>
    <row r="1662" spans="1:2" ht="15.75" customHeight="1" x14ac:dyDescent="0.25">
      <c r="A1662" s="6">
        <v>72522</v>
      </c>
      <c r="B1662" s="1" t="s">
        <v>1891</v>
      </c>
    </row>
    <row r="1663" spans="1:2" ht="15.75" customHeight="1" x14ac:dyDescent="0.25">
      <c r="A1663" s="6">
        <v>72523</v>
      </c>
      <c r="B1663" s="1" t="s">
        <v>1892</v>
      </c>
    </row>
    <row r="1664" spans="1:2" ht="15.75" customHeight="1" x14ac:dyDescent="0.25">
      <c r="A1664" s="6">
        <v>7253</v>
      </c>
      <c r="B1664" s="1" t="s">
        <v>1893</v>
      </c>
    </row>
    <row r="1665" spans="1:20" ht="15.75" customHeight="1" x14ac:dyDescent="0.25">
      <c r="A1665" s="6">
        <v>7254</v>
      </c>
      <c r="B1665" s="1" t="s">
        <v>1894</v>
      </c>
    </row>
    <row r="1666" spans="1:20" ht="15.75" customHeight="1" x14ac:dyDescent="0.25">
      <c r="A1666" s="6">
        <v>72541</v>
      </c>
      <c r="B1666" s="1" t="s">
        <v>1895</v>
      </c>
    </row>
    <row r="1667" spans="1:20" ht="15.75" customHeight="1" x14ac:dyDescent="0.25">
      <c r="A1667" s="6">
        <v>72542</v>
      </c>
      <c r="B1667" s="1" t="s">
        <v>1896</v>
      </c>
    </row>
    <row r="1668" spans="1:20" ht="15.75" customHeight="1" x14ac:dyDescent="0.25">
      <c r="A1668" s="5">
        <v>73</v>
      </c>
      <c r="B1668" s="4" t="s">
        <v>1897</v>
      </c>
    </row>
    <row r="1669" spans="1:20" ht="15.75" customHeight="1" x14ac:dyDescent="0.25">
      <c r="A1669" s="6">
        <v>731</v>
      </c>
      <c r="B1669" s="1" t="s">
        <v>1898</v>
      </c>
    </row>
    <row r="1670" spans="1:20" ht="15.75" customHeight="1" x14ac:dyDescent="0.25">
      <c r="A1670" s="6">
        <v>7311</v>
      </c>
      <c r="B1670" s="1" t="s">
        <v>1899</v>
      </c>
    </row>
    <row r="1671" spans="1:20" ht="15.75" customHeight="1" x14ac:dyDescent="0.25">
      <c r="A1671" s="6">
        <v>7312</v>
      </c>
      <c r="B1671" s="1" t="s">
        <v>1900</v>
      </c>
    </row>
    <row r="1672" spans="1:20" ht="15.75" customHeight="1" x14ac:dyDescent="0.25">
      <c r="A1672" s="5">
        <v>74</v>
      </c>
      <c r="B1672" s="4" t="s">
        <v>1901</v>
      </c>
    </row>
    <row r="1673" spans="1:20" ht="15.75" customHeight="1" x14ac:dyDescent="0.25">
      <c r="A1673" s="6">
        <v>741</v>
      </c>
      <c r="B1673" s="1" t="s">
        <v>1902</v>
      </c>
    </row>
    <row r="1674" spans="1:20" ht="15.75" customHeight="1" x14ac:dyDescent="0.25">
      <c r="A1674" s="6">
        <v>7411</v>
      </c>
      <c r="B1674" s="1" t="s">
        <v>1903</v>
      </c>
    </row>
    <row r="1675" spans="1:20" ht="15.75" customHeight="1" x14ac:dyDescent="0.25">
      <c r="A1675" s="6">
        <v>7412</v>
      </c>
      <c r="B1675" s="1" t="s">
        <v>1904</v>
      </c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</row>
    <row r="1676" spans="1:20" ht="15.75" customHeight="1" x14ac:dyDescent="0.25">
      <c r="A1676" s="5">
        <v>75</v>
      </c>
      <c r="B1676" s="4" t="s">
        <v>1905</v>
      </c>
    </row>
    <row r="1677" spans="1:20" ht="15.75" customHeight="1" x14ac:dyDescent="0.25">
      <c r="A1677" s="6">
        <v>751</v>
      </c>
      <c r="B1677" s="1" t="s">
        <v>1906</v>
      </c>
    </row>
    <row r="1678" spans="1:20" ht="15.75" customHeight="1" x14ac:dyDescent="0.25">
      <c r="A1678" s="6">
        <v>752</v>
      </c>
      <c r="B1678" s="1" t="s">
        <v>1907</v>
      </c>
    </row>
    <row r="1679" spans="1:20" ht="15.75" customHeight="1" x14ac:dyDescent="0.25">
      <c r="A1679" s="6">
        <v>753</v>
      </c>
      <c r="B1679" s="1" t="s">
        <v>1908</v>
      </c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</row>
    <row r="1680" spans="1:20" ht="15.75" customHeight="1" x14ac:dyDescent="0.25">
      <c r="A1680" s="6">
        <v>754</v>
      </c>
      <c r="B1680" s="1" t="s">
        <v>1909</v>
      </c>
    </row>
    <row r="1681" spans="1:20" ht="15.75" customHeight="1" x14ac:dyDescent="0.25">
      <c r="A1681" s="6">
        <v>7540</v>
      </c>
      <c r="B1681" s="1" t="s">
        <v>1910</v>
      </c>
    </row>
    <row r="1682" spans="1:20" ht="15.75" customHeight="1" x14ac:dyDescent="0.25">
      <c r="A1682" s="6">
        <v>7541</v>
      </c>
      <c r="B1682" s="1" t="s">
        <v>1911</v>
      </c>
    </row>
    <row r="1683" spans="1:20" ht="15.75" customHeight="1" x14ac:dyDescent="0.25">
      <c r="A1683" s="6">
        <v>7542</v>
      </c>
      <c r="B1683" s="1" t="s">
        <v>1912</v>
      </c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</row>
    <row r="1684" spans="1:20" ht="15.75" customHeight="1" x14ac:dyDescent="0.25">
      <c r="A1684" s="6">
        <v>7543</v>
      </c>
      <c r="B1684" s="1" t="s">
        <v>1913</v>
      </c>
    </row>
    <row r="1685" spans="1:20" ht="15.75" customHeight="1" x14ac:dyDescent="0.25">
      <c r="A1685" s="6">
        <v>7544</v>
      </c>
      <c r="B1685" s="1" t="s">
        <v>1914</v>
      </c>
    </row>
    <row r="1686" spans="1:20" ht="15.75" customHeight="1" x14ac:dyDescent="0.25">
      <c r="A1686" s="6">
        <v>7545</v>
      </c>
      <c r="B1686" s="1" t="s">
        <v>1915</v>
      </c>
    </row>
    <row r="1687" spans="1:20" ht="15.75" customHeight="1" x14ac:dyDescent="0.25">
      <c r="A1687" s="6">
        <v>755</v>
      </c>
      <c r="B1687" s="1" t="s">
        <v>1916</v>
      </c>
    </row>
    <row r="1688" spans="1:20" ht="15.75" customHeight="1" x14ac:dyDescent="0.25">
      <c r="A1688" s="6">
        <v>7551</v>
      </c>
      <c r="B1688" s="1" t="s">
        <v>1917</v>
      </c>
    </row>
    <row r="1689" spans="1:20" ht="15.75" customHeight="1" x14ac:dyDescent="0.25">
      <c r="A1689" s="6">
        <v>7552</v>
      </c>
      <c r="B1689" s="1" t="s">
        <v>1918</v>
      </c>
    </row>
    <row r="1690" spans="1:20" ht="15.75" customHeight="1" x14ac:dyDescent="0.25">
      <c r="A1690" s="6">
        <v>7553</v>
      </c>
      <c r="B1690" s="1" t="s">
        <v>1919</v>
      </c>
    </row>
    <row r="1691" spans="1:20" ht="15.75" customHeight="1" x14ac:dyDescent="0.25">
      <c r="A1691" s="6">
        <v>756</v>
      </c>
      <c r="B1691" s="1" t="s">
        <v>1920</v>
      </c>
    </row>
    <row r="1692" spans="1:20" ht="15.75" customHeight="1" x14ac:dyDescent="0.25">
      <c r="A1692" s="6">
        <v>7561</v>
      </c>
      <c r="B1692" s="1" t="s">
        <v>1921</v>
      </c>
    </row>
    <row r="1693" spans="1:20" ht="15.75" customHeight="1" x14ac:dyDescent="0.25">
      <c r="A1693" s="6">
        <v>7562</v>
      </c>
      <c r="B1693" s="1" t="s">
        <v>1922</v>
      </c>
    </row>
    <row r="1694" spans="1:20" ht="15.75" customHeight="1" x14ac:dyDescent="0.25">
      <c r="A1694" s="6">
        <v>7563</v>
      </c>
      <c r="B1694" s="1" t="s">
        <v>1923</v>
      </c>
    </row>
    <row r="1695" spans="1:20" ht="15.75" customHeight="1" x14ac:dyDescent="0.25">
      <c r="A1695" s="6">
        <v>7564</v>
      </c>
      <c r="B1695" s="1" t="s">
        <v>1924</v>
      </c>
    </row>
    <row r="1696" spans="1:20" ht="15.75" customHeight="1" x14ac:dyDescent="0.25">
      <c r="A1696" s="6">
        <v>7565</v>
      </c>
      <c r="B1696" s="1" t="s">
        <v>1925</v>
      </c>
    </row>
    <row r="1697" spans="1:2" ht="15.75" customHeight="1" x14ac:dyDescent="0.25">
      <c r="A1697" s="6">
        <v>7566</v>
      </c>
      <c r="B1697" s="1" t="s">
        <v>1926</v>
      </c>
    </row>
    <row r="1698" spans="1:2" ht="15.75" customHeight="1" x14ac:dyDescent="0.25">
      <c r="A1698" s="6">
        <v>757</v>
      </c>
      <c r="B1698" s="1" t="s">
        <v>1927</v>
      </c>
    </row>
    <row r="1699" spans="1:2" ht="15.75" customHeight="1" x14ac:dyDescent="0.25">
      <c r="A1699" s="6">
        <v>7571</v>
      </c>
      <c r="B1699" s="1" t="s">
        <v>1928</v>
      </c>
    </row>
    <row r="1700" spans="1:2" ht="15.75" customHeight="1" x14ac:dyDescent="0.25">
      <c r="A1700" s="6">
        <v>7572</v>
      </c>
      <c r="B1700" s="1" t="s">
        <v>1929</v>
      </c>
    </row>
    <row r="1701" spans="1:2" ht="15.75" customHeight="1" x14ac:dyDescent="0.25">
      <c r="A1701" s="6">
        <v>7573</v>
      </c>
      <c r="B1701" s="1" t="s">
        <v>1930</v>
      </c>
    </row>
    <row r="1702" spans="1:2" ht="15.75" customHeight="1" x14ac:dyDescent="0.25">
      <c r="A1702" s="6">
        <v>7574</v>
      </c>
      <c r="B1702" s="1" t="s">
        <v>1931</v>
      </c>
    </row>
    <row r="1703" spans="1:2" ht="15.75" customHeight="1" x14ac:dyDescent="0.25">
      <c r="A1703" s="6">
        <v>759</v>
      </c>
      <c r="B1703" s="1" t="s">
        <v>1932</v>
      </c>
    </row>
    <row r="1704" spans="1:2" ht="15.75" customHeight="1" x14ac:dyDescent="0.25">
      <c r="A1704" s="6">
        <v>7591</v>
      </c>
      <c r="B1704" s="1" t="s">
        <v>1933</v>
      </c>
    </row>
    <row r="1705" spans="1:2" ht="15.75" customHeight="1" x14ac:dyDescent="0.25">
      <c r="A1705" s="6">
        <v>7592</v>
      </c>
      <c r="B1705" s="1" t="s">
        <v>1934</v>
      </c>
    </row>
    <row r="1706" spans="1:2" ht="15.75" customHeight="1" x14ac:dyDescent="0.25">
      <c r="A1706" s="6">
        <v>7593</v>
      </c>
      <c r="B1706" s="1" t="s">
        <v>1935</v>
      </c>
    </row>
    <row r="1707" spans="1:2" ht="15.75" customHeight="1" x14ac:dyDescent="0.25">
      <c r="A1707" s="6">
        <v>7594</v>
      </c>
      <c r="B1707" s="1" t="s">
        <v>1936</v>
      </c>
    </row>
    <row r="1708" spans="1:2" ht="15.75" customHeight="1" x14ac:dyDescent="0.25">
      <c r="A1708" s="6">
        <v>7599</v>
      </c>
      <c r="B1708" s="1" t="s">
        <v>1937</v>
      </c>
    </row>
    <row r="1709" spans="1:2" ht="15.75" customHeight="1" x14ac:dyDescent="0.25">
      <c r="A1709" s="5">
        <v>76</v>
      </c>
      <c r="B1709" s="210" t="s">
        <v>1938</v>
      </c>
    </row>
    <row r="1710" spans="1:2" ht="15.75" customHeight="1" x14ac:dyDescent="0.25">
      <c r="A1710" s="6">
        <v>761</v>
      </c>
      <c r="B1710" s="1" t="s">
        <v>1939</v>
      </c>
    </row>
    <row r="1711" spans="1:2" ht="15.75" customHeight="1" x14ac:dyDescent="0.25">
      <c r="A1711" s="6">
        <v>7611</v>
      </c>
      <c r="B1711" s="1" t="s">
        <v>1940</v>
      </c>
    </row>
    <row r="1712" spans="1:2" ht="15.75" customHeight="1" x14ac:dyDescent="0.25">
      <c r="A1712" s="6">
        <v>7612</v>
      </c>
      <c r="B1712" s="1" t="s">
        <v>1941</v>
      </c>
    </row>
    <row r="1713" spans="1:20" ht="15.75" customHeight="1" x14ac:dyDescent="0.25">
      <c r="A1713" s="6">
        <v>7613</v>
      </c>
      <c r="B1713" s="1" t="s">
        <v>1942</v>
      </c>
    </row>
    <row r="1714" spans="1:20" ht="15.75" customHeight="1" x14ac:dyDescent="0.25">
      <c r="A1714" s="6">
        <v>76131</v>
      </c>
      <c r="B1714" s="1" t="s">
        <v>1943</v>
      </c>
    </row>
    <row r="1715" spans="1:20" ht="15.75" customHeight="1" x14ac:dyDescent="0.25">
      <c r="A1715" s="6">
        <v>76132</v>
      </c>
      <c r="B1715" s="1" t="s">
        <v>1944</v>
      </c>
    </row>
    <row r="1716" spans="1:20" ht="15.75" customHeight="1" x14ac:dyDescent="0.25">
      <c r="A1716" s="6">
        <v>76133</v>
      </c>
      <c r="B1716" s="1" t="s">
        <v>1945</v>
      </c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</row>
    <row r="1717" spans="1:20" ht="15.75" customHeight="1" x14ac:dyDescent="0.25">
      <c r="A1717" s="6">
        <v>76134</v>
      </c>
      <c r="B1717" s="1" t="s">
        <v>1946</v>
      </c>
    </row>
    <row r="1718" spans="1:20" ht="15.75" customHeight="1" x14ac:dyDescent="0.25">
      <c r="A1718" s="6">
        <v>762</v>
      </c>
      <c r="B1718" s="1" t="s">
        <v>1947</v>
      </c>
    </row>
    <row r="1719" spans="1:20" ht="15.75" customHeight="1" x14ac:dyDescent="0.25">
      <c r="A1719" s="6">
        <v>7621</v>
      </c>
      <c r="B1719" s="1" t="s">
        <v>1948</v>
      </c>
    </row>
    <row r="1720" spans="1:20" ht="15.75" customHeight="1" x14ac:dyDescent="0.25">
      <c r="A1720" s="6">
        <v>7622</v>
      </c>
      <c r="B1720" s="1" t="s">
        <v>1949</v>
      </c>
    </row>
    <row r="1721" spans="1:20" ht="15.75" customHeight="1" x14ac:dyDescent="0.25">
      <c r="A1721" s="5">
        <v>77</v>
      </c>
      <c r="B1721" s="210" t="s">
        <v>1950</v>
      </c>
    </row>
    <row r="1722" spans="1:20" ht="15.75" customHeight="1" x14ac:dyDescent="0.25">
      <c r="A1722" s="6">
        <v>771</v>
      </c>
      <c r="B1722" s="1" t="s">
        <v>1951</v>
      </c>
    </row>
    <row r="1723" spans="1:20" ht="15.75" customHeight="1" x14ac:dyDescent="0.25">
      <c r="A1723" s="6">
        <v>772</v>
      </c>
      <c r="B1723" s="1" t="s">
        <v>1952</v>
      </c>
    </row>
    <row r="1724" spans="1:20" ht="15.75" customHeight="1" x14ac:dyDescent="0.25">
      <c r="A1724" s="6">
        <v>7721</v>
      </c>
      <c r="B1724" s="1" t="s">
        <v>1953</v>
      </c>
    </row>
    <row r="1725" spans="1:20" ht="15.75" customHeight="1" x14ac:dyDescent="0.25">
      <c r="A1725" s="6">
        <v>7722</v>
      </c>
      <c r="B1725" s="1" t="s">
        <v>1954</v>
      </c>
    </row>
    <row r="1726" spans="1:20" ht="15.75" customHeight="1" x14ac:dyDescent="0.25">
      <c r="A1726" s="6">
        <v>7723</v>
      </c>
      <c r="B1726" s="1" t="s">
        <v>1955</v>
      </c>
    </row>
    <row r="1727" spans="1:20" ht="15.75" customHeight="1" x14ac:dyDescent="0.25">
      <c r="A1727" s="6">
        <v>7724</v>
      </c>
      <c r="B1727" s="1" t="s">
        <v>1956</v>
      </c>
    </row>
    <row r="1728" spans="1:20" ht="15.75" customHeight="1" x14ac:dyDescent="0.25">
      <c r="A1728" s="6">
        <v>7725</v>
      </c>
      <c r="B1728" s="1" t="s">
        <v>1957</v>
      </c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</row>
    <row r="1729" spans="1:2" ht="15.75" customHeight="1" x14ac:dyDescent="0.25">
      <c r="A1729" s="6">
        <v>773</v>
      </c>
      <c r="B1729" s="1" t="s">
        <v>1958</v>
      </c>
    </row>
    <row r="1730" spans="1:2" ht="15.75" customHeight="1" x14ac:dyDescent="0.25">
      <c r="A1730" s="6">
        <v>774</v>
      </c>
      <c r="B1730" s="1" t="s">
        <v>1959</v>
      </c>
    </row>
    <row r="1731" spans="1:2" ht="15.75" customHeight="1" x14ac:dyDescent="0.25">
      <c r="A1731" s="6">
        <v>775</v>
      </c>
      <c r="B1731" s="1" t="s">
        <v>1960</v>
      </c>
    </row>
    <row r="1732" spans="1:2" ht="15.75" customHeight="1" x14ac:dyDescent="0.25">
      <c r="A1732" s="6">
        <v>776</v>
      </c>
      <c r="B1732" s="1" t="s">
        <v>1961</v>
      </c>
    </row>
    <row r="1733" spans="1:2" ht="15.75" customHeight="1" x14ac:dyDescent="0.25">
      <c r="A1733" s="6">
        <v>777</v>
      </c>
      <c r="B1733" s="1" t="s">
        <v>1962</v>
      </c>
    </row>
    <row r="1734" spans="1:2" ht="15.75" customHeight="1" x14ac:dyDescent="0.25">
      <c r="A1734" s="6">
        <v>7771</v>
      </c>
      <c r="B1734" s="209" t="s">
        <v>1963</v>
      </c>
    </row>
    <row r="1735" spans="1:2" ht="15.75" customHeight="1" x14ac:dyDescent="0.25">
      <c r="A1735" s="6">
        <v>7772</v>
      </c>
      <c r="B1735" s="1" t="s">
        <v>1964</v>
      </c>
    </row>
    <row r="1736" spans="1:2" ht="15.75" customHeight="1" x14ac:dyDescent="0.25">
      <c r="A1736" s="6">
        <v>7773</v>
      </c>
      <c r="B1736" s="1" t="s">
        <v>1965</v>
      </c>
    </row>
    <row r="1737" spans="1:2" ht="15.75" customHeight="1" x14ac:dyDescent="0.25">
      <c r="A1737" s="6">
        <v>778</v>
      </c>
      <c r="B1737" s="1" t="s">
        <v>1966</v>
      </c>
    </row>
    <row r="1738" spans="1:2" ht="15.75" customHeight="1" x14ac:dyDescent="0.25">
      <c r="A1738" s="6">
        <v>7781</v>
      </c>
      <c r="B1738" s="1" t="s">
        <v>1967</v>
      </c>
    </row>
    <row r="1739" spans="1:2" ht="15.75" customHeight="1" x14ac:dyDescent="0.25">
      <c r="A1739" s="6">
        <v>7782</v>
      </c>
      <c r="B1739" s="1" t="s">
        <v>1968</v>
      </c>
    </row>
    <row r="1740" spans="1:2" ht="15.75" customHeight="1" x14ac:dyDescent="0.25">
      <c r="A1740" s="6">
        <v>779</v>
      </c>
      <c r="B1740" s="1" t="s">
        <v>1969</v>
      </c>
    </row>
    <row r="1741" spans="1:2" ht="15.75" customHeight="1" x14ac:dyDescent="0.25">
      <c r="A1741" s="6">
        <v>7792</v>
      </c>
      <c r="B1741" s="1" t="s">
        <v>1970</v>
      </c>
    </row>
    <row r="1742" spans="1:2" ht="15.75" customHeight="1" x14ac:dyDescent="0.25">
      <c r="A1742" s="5">
        <v>78</v>
      </c>
      <c r="B1742" s="4" t="s">
        <v>1971</v>
      </c>
    </row>
    <row r="1743" spans="1:2" ht="15.75" customHeight="1" x14ac:dyDescent="0.25">
      <c r="A1743" s="6">
        <v>781</v>
      </c>
      <c r="B1743" s="1" t="s">
        <v>1972</v>
      </c>
    </row>
    <row r="1744" spans="1:2" ht="15.75" customHeight="1" x14ac:dyDescent="0.25">
      <c r="A1744" s="5">
        <v>79</v>
      </c>
      <c r="B1744" s="4" t="s">
        <v>1973</v>
      </c>
    </row>
    <row r="1745" spans="1:20" ht="15.75" customHeight="1" x14ac:dyDescent="0.25">
      <c r="A1745" s="6">
        <v>791</v>
      </c>
      <c r="B1745" s="1" t="s">
        <v>1974</v>
      </c>
    </row>
    <row r="1746" spans="1:20" ht="15.75" customHeight="1" x14ac:dyDescent="0.25">
      <c r="A1746" s="6">
        <v>792</v>
      </c>
      <c r="B1746" s="1" t="s">
        <v>1975</v>
      </c>
    </row>
    <row r="1747" spans="1:20" ht="15.75" customHeight="1" x14ac:dyDescent="0.25">
      <c r="A1747" s="5">
        <v>80</v>
      </c>
      <c r="B1747" s="4" t="s">
        <v>1976</v>
      </c>
    </row>
    <row r="1748" spans="1:20" ht="15.75" customHeight="1" x14ac:dyDescent="0.25">
      <c r="A1748" s="6">
        <v>801</v>
      </c>
      <c r="B1748" s="1" t="s">
        <v>1977</v>
      </c>
    </row>
    <row r="1749" spans="1:20" ht="15.75" customHeight="1" x14ac:dyDescent="0.25">
      <c r="A1749" s="5">
        <v>81</v>
      </c>
      <c r="B1749" s="4" t="s">
        <v>1978</v>
      </c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</row>
    <row r="1750" spans="1:20" ht="15.75" customHeight="1" x14ac:dyDescent="0.25">
      <c r="A1750" s="6">
        <v>811</v>
      </c>
      <c r="B1750" s="1" t="s">
        <v>1979</v>
      </c>
    </row>
    <row r="1751" spans="1:20" ht="15.75" customHeight="1" x14ac:dyDescent="0.25">
      <c r="A1751" s="6">
        <v>812</v>
      </c>
      <c r="B1751" s="1" t="s">
        <v>1980</v>
      </c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</row>
    <row r="1752" spans="1:20" ht="15.75" customHeight="1" x14ac:dyDescent="0.25">
      <c r="A1752" s="6">
        <v>813</v>
      </c>
      <c r="B1752" s="1" t="s">
        <v>1981</v>
      </c>
    </row>
    <row r="1753" spans="1:20" ht="15.75" customHeight="1" x14ac:dyDescent="0.25">
      <c r="A1753" s="5">
        <v>82</v>
      </c>
      <c r="B1753" s="4" t="s">
        <v>1982</v>
      </c>
    </row>
    <row r="1754" spans="1:20" ht="15.75" customHeight="1" x14ac:dyDescent="0.25">
      <c r="A1754" s="6">
        <v>821</v>
      </c>
      <c r="B1754" s="1" t="s">
        <v>1983</v>
      </c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</row>
    <row r="1755" spans="1:20" ht="15.75" customHeight="1" x14ac:dyDescent="0.25">
      <c r="A1755" s="5">
        <v>83</v>
      </c>
      <c r="B1755" s="4" t="s">
        <v>1984</v>
      </c>
    </row>
    <row r="1756" spans="1:20" ht="15.75" customHeight="1" x14ac:dyDescent="0.25">
      <c r="A1756" s="6">
        <v>831</v>
      </c>
      <c r="B1756" s="1" t="s">
        <v>1985</v>
      </c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</row>
    <row r="1757" spans="1:20" ht="15.75" customHeight="1" x14ac:dyDescent="0.25">
      <c r="A1757" s="5">
        <v>84</v>
      </c>
      <c r="B1757" s="4" t="s">
        <v>1986</v>
      </c>
    </row>
    <row r="1758" spans="1:20" ht="15.75" customHeight="1" x14ac:dyDescent="0.25">
      <c r="A1758" s="6">
        <v>841</v>
      </c>
      <c r="B1758" s="1" t="s">
        <v>1987</v>
      </c>
    </row>
    <row r="1759" spans="1:20" ht="15.75" customHeight="1" x14ac:dyDescent="0.25">
      <c r="A1759" s="5">
        <v>85</v>
      </c>
      <c r="B1759" s="4" t="s">
        <v>1988</v>
      </c>
    </row>
    <row r="1760" spans="1:20" ht="15.75" customHeight="1" x14ac:dyDescent="0.25">
      <c r="A1760" s="6">
        <v>851</v>
      </c>
      <c r="B1760" s="1" t="s">
        <v>1989</v>
      </c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</row>
    <row r="1761" spans="1:20" ht="15.75" customHeight="1" x14ac:dyDescent="0.25">
      <c r="A1761" s="5">
        <v>88</v>
      </c>
      <c r="B1761" s="4" t="s">
        <v>1990</v>
      </c>
    </row>
    <row r="1762" spans="1:20" ht="15.75" customHeight="1" x14ac:dyDescent="0.25">
      <c r="A1762" s="6">
        <v>881</v>
      </c>
      <c r="B1762" s="1" t="s">
        <v>1991</v>
      </c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</row>
    <row r="1763" spans="1:20" ht="15.75" customHeight="1" x14ac:dyDescent="0.25">
      <c r="A1763" s="6">
        <v>882</v>
      </c>
      <c r="B1763" s="1" t="s">
        <v>1992</v>
      </c>
    </row>
    <row r="1764" spans="1:20" ht="15.75" customHeight="1" x14ac:dyDescent="0.25">
      <c r="A1764" s="5">
        <v>89</v>
      </c>
      <c r="B1764" s="4" t="s">
        <v>1993</v>
      </c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</row>
    <row r="1765" spans="1:20" ht="15.75" customHeight="1" x14ac:dyDescent="0.25">
      <c r="A1765" s="6">
        <v>891</v>
      </c>
      <c r="B1765" s="1" t="s">
        <v>1994</v>
      </c>
    </row>
    <row r="1766" spans="1:20" ht="15.75" customHeight="1" x14ac:dyDescent="0.25">
      <c r="A1766" s="6">
        <v>892</v>
      </c>
      <c r="B1766" s="1" t="s">
        <v>1995</v>
      </c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</row>
    <row r="1767" spans="1:20" ht="15.75" customHeight="1" x14ac:dyDescent="0.25">
      <c r="A1767" s="21">
        <v>90</v>
      </c>
      <c r="B1767" s="22" t="s">
        <v>1996</v>
      </c>
    </row>
    <row r="1768" spans="1:20" ht="15.75" customHeight="1" x14ac:dyDescent="0.25">
      <c r="A1768" s="23">
        <v>901</v>
      </c>
      <c r="B1768" s="23" t="s">
        <v>1997</v>
      </c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</row>
    <row r="1769" spans="1:20" ht="15.75" customHeight="1" x14ac:dyDescent="0.25">
      <c r="A1769" s="23">
        <v>902</v>
      </c>
      <c r="B1769" s="23" t="s">
        <v>1998</v>
      </c>
    </row>
    <row r="1770" spans="1:20" ht="15.75" customHeight="1" x14ac:dyDescent="0.25">
      <c r="A1770" s="23">
        <v>9021</v>
      </c>
      <c r="B1770" s="23" t="s">
        <v>1999</v>
      </c>
    </row>
    <row r="1771" spans="1:20" ht="15.75" customHeight="1" x14ac:dyDescent="0.25">
      <c r="A1771" s="23">
        <v>9022</v>
      </c>
      <c r="B1771" s="23" t="s">
        <v>2000</v>
      </c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</row>
    <row r="1772" spans="1:20" ht="15.75" customHeight="1" x14ac:dyDescent="0.25">
      <c r="A1772" s="23">
        <v>9023</v>
      </c>
      <c r="B1772" s="23" t="s">
        <v>2001</v>
      </c>
    </row>
    <row r="1773" spans="1:20" ht="15.75" customHeight="1" x14ac:dyDescent="0.25">
      <c r="A1773" s="23">
        <v>9024</v>
      </c>
      <c r="B1773" s="23" t="s">
        <v>2002</v>
      </c>
    </row>
    <row r="1774" spans="1:20" ht="15.75" customHeight="1" x14ac:dyDescent="0.25">
      <c r="A1774" s="23">
        <v>9025</v>
      </c>
      <c r="B1774" s="23" t="s">
        <v>2003</v>
      </c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</row>
    <row r="1775" spans="1:20" ht="15.75" customHeight="1" x14ac:dyDescent="0.25">
      <c r="A1775" s="23">
        <v>9027</v>
      </c>
      <c r="B1775" s="23" t="s">
        <v>2004</v>
      </c>
    </row>
    <row r="1776" spans="1:20" ht="15.75" customHeight="1" x14ac:dyDescent="0.25">
      <c r="A1776" s="23">
        <v>9028</v>
      </c>
      <c r="B1776" s="23" t="s">
        <v>2005</v>
      </c>
    </row>
    <row r="1777" spans="1:2" ht="15.75" customHeight="1" x14ac:dyDescent="0.25">
      <c r="A1777" s="23">
        <v>9029</v>
      </c>
      <c r="B1777" s="23" t="s">
        <v>2006</v>
      </c>
    </row>
    <row r="1778" spans="1:2" ht="15.75" customHeight="1" x14ac:dyDescent="0.25">
      <c r="A1778" s="23">
        <v>903</v>
      </c>
      <c r="B1778" s="23" t="s">
        <v>2007</v>
      </c>
    </row>
    <row r="1779" spans="1:2" ht="15.75" customHeight="1" x14ac:dyDescent="0.25">
      <c r="A1779" s="23">
        <v>9031</v>
      </c>
      <c r="B1779" s="23" t="s">
        <v>2008</v>
      </c>
    </row>
    <row r="1780" spans="1:2" ht="15.75" customHeight="1" x14ac:dyDescent="0.25">
      <c r="A1780" s="23">
        <v>9032</v>
      </c>
      <c r="B1780" s="23" t="s">
        <v>2009</v>
      </c>
    </row>
    <row r="1781" spans="1:2" ht="15.75" customHeight="1" x14ac:dyDescent="0.25">
      <c r="A1781" s="23">
        <v>9033</v>
      </c>
      <c r="B1781" s="6" t="s">
        <v>2010</v>
      </c>
    </row>
    <row r="1782" spans="1:2" ht="15.75" customHeight="1" x14ac:dyDescent="0.25">
      <c r="A1782" s="23">
        <v>9034</v>
      </c>
      <c r="B1782" s="6" t="s">
        <v>2011</v>
      </c>
    </row>
    <row r="1783" spans="1:2" ht="15.75" customHeight="1" x14ac:dyDescent="0.25">
      <c r="A1783" s="23">
        <v>9035</v>
      </c>
      <c r="B1783" s="6" t="s">
        <v>2012</v>
      </c>
    </row>
    <row r="1784" spans="1:2" ht="15.75" customHeight="1" x14ac:dyDescent="0.25">
      <c r="A1784" s="23">
        <v>9036</v>
      </c>
      <c r="B1784" s="6" t="s">
        <v>2013</v>
      </c>
    </row>
    <row r="1785" spans="1:2" ht="15.75" customHeight="1" x14ac:dyDescent="0.25">
      <c r="A1785" s="23">
        <v>9037</v>
      </c>
      <c r="B1785" s="6" t="s">
        <v>2014</v>
      </c>
    </row>
    <row r="1786" spans="1:2" ht="15.75" customHeight="1" x14ac:dyDescent="0.25">
      <c r="A1786" s="23">
        <v>9038</v>
      </c>
      <c r="B1786" s="6" t="s">
        <v>2015</v>
      </c>
    </row>
    <row r="1787" spans="1:2" ht="15.75" customHeight="1" x14ac:dyDescent="0.25">
      <c r="A1787" s="23">
        <v>9039</v>
      </c>
      <c r="B1787" s="23" t="s">
        <v>2016</v>
      </c>
    </row>
    <row r="1788" spans="1:2" ht="15.75" customHeight="1" x14ac:dyDescent="0.25">
      <c r="A1788" s="24">
        <v>91</v>
      </c>
      <c r="B1788" s="5" t="s">
        <v>2017</v>
      </c>
    </row>
    <row r="1789" spans="1:2" ht="15.75" customHeight="1" x14ac:dyDescent="0.25">
      <c r="A1789" s="23">
        <v>911</v>
      </c>
      <c r="B1789" s="23" t="s">
        <v>2018</v>
      </c>
    </row>
    <row r="1790" spans="1:2" ht="15.75" customHeight="1" x14ac:dyDescent="0.25">
      <c r="A1790" s="23">
        <v>9111</v>
      </c>
      <c r="B1790" s="23" t="s">
        <v>2019</v>
      </c>
    </row>
    <row r="1791" spans="1:2" ht="15.75" customHeight="1" x14ac:dyDescent="0.25">
      <c r="A1791" s="23">
        <v>9112</v>
      </c>
      <c r="B1791" s="23" t="s">
        <v>2020</v>
      </c>
    </row>
    <row r="1792" spans="1:2" ht="15.75" customHeight="1" x14ac:dyDescent="0.25">
      <c r="A1792" s="23">
        <v>9113</v>
      </c>
      <c r="B1792" s="23" t="s">
        <v>2021</v>
      </c>
    </row>
    <row r="1793" spans="1:2" ht="15.75" customHeight="1" x14ac:dyDescent="0.25">
      <c r="A1793" s="23">
        <v>9114</v>
      </c>
      <c r="B1793" s="23" t="s">
        <v>2022</v>
      </c>
    </row>
    <row r="1794" spans="1:2" ht="15.75" customHeight="1" x14ac:dyDescent="0.25">
      <c r="A1794" s="23">
        <v>9115</v>
      </c>
      <c r="B1794" s="23" t="s">
        <v>2023</v>
      </c>
    </row>
    <row r="1795" spans="1:2" ht="15.75" customHeight="1" x14ac:dyDescent="0.25">
      <c r="A1795" s="23">
        <v>9117</v>
      </c>
      <c r="B1795" s="23" t="s">
        <v>2024</v>
      </c>
    </row>
    <row r="1796" spans="1:2" ht="15.75" customHeight="1" x14ac:dyDescent="0.25">
      <c r="A1796" s="23">
        <v>9118</v>
      </c>
      <c r="B1796" s="23" t="s">
        <v>2025</v>
      </c>
    </row>
    <row r="1797" spans="1:2" ht="15.75" customHeight="1" x14ac:dyDescent="0.25">
      <c r="A1797" s="23">
        <v>9119</v>
      </c>
      <c r="B1797" s="23" t="s">
        <v>2026</v>
      </c>
    </row>
    <row r="1798" spans="1:2" ht="15.75" customHeight="1" x14ac:dyDescent="0.25">
      <c r="A1798" s="23">
        <v>912</v>
      </c>
      <c r="B1798" s="23" t="s">
        <v>2027</v>
      </c>
    </row>
    <row r="1799" spans="1:2" ht="15.75" customHeight="1" x14ac:dyDescent="0.25">
      <c r="A1799" s="23">
        <v>9121</v>
      </c>
      <c r="B1799" s="23" t="s">
        <v>2028</v>
      </c>
    </row>
    <row r="1800" spans="1:2" ht="15.75" customHeight="1" x14ac:dyDescent="0.25">
      <c r="A1800" s="23">
        <v>9122</v>
      </c>
      <c r="B1800" s="23" t="s">
        <v>2029</v>
      </c>
    </row>
    <row r="1801" spans="1:2" ht="15.75" customHeight="1" x14ac:dyDescent="0.25">
      <c r="A1801" s="23">
        <v>9123</v>
      </c>
      <c r="B1801" s="6" t="s">
        <v>2030</v>
      </c>
    </row>
    <row r="1802" spans="1:2" ht="15.75" customHeight="1" x14ac:dyDescent="0.25">
      <c r="A1802" s="23">
        <v>9124</v>
      </c>
      <c r="B1802" s="6" t="s">
        <v>2031</v>
      </c>
    </row>
    <row r="1803" spans="1:2" ht="15.75" customHeight="1" x14ac:dyDescent="0.25">
      <c r="A1803" s="23">
        <v>9125</v>
      </c>
      <c r="B1803" s="6" t="s">
        <v>2032</v>
      </c>
    </row>
    <row r="1804" spans="1:2" ht="15.75" customHeight="1" x14ac:dyDescent="0.25">
      <c r="A1804" s="23">
        <v>9126</v>
      </c>
      <c r="B1804" s="6" t="s">
        <v>2033</v>
      </c>
    </row>
    <row r="1805" spans="1:2" ht="15.75" customHeight="1" x14ac:dyDescent="0.25">
      <c r="A1805" s="23">
        <v>9127</v>
      </c>
      <c r="B1805" s="6" t="s">
        <v>2034</v>
      </c>
    </row>
    <row r="1806" spans="1:2" ht="15.75" customHeight="1" x14ac:dyDescent="0.25">
      <c r="A1806" s="23">
        <v>9128</v>
      </c>
      <c r="B1806" s="6" t="s">
        <v>2035</v>
      </c>
    </row>
    <row r="1807" spans="1:2" ht="15.75" customHeight="1" x14ac:dyDescent="0.25">
      <c r="A1807" s="23">
        <v>9129</v>
      </c>
      <c r="B1807" s="23" t="s">
        <v>2036</v>
      </c>
    </row>
    <row r="1808" spans="1:2" ht="15.75" customHeight="1" x14ac:dyDescent="0.25">
      <c r="A1808" s="24">
        <v>94</v>
      </c>
      <c r="B1808" s="5" t="s">
        <v>2037</v>
      </c>
    </row>
    <row r="1809" spans="1:2" ht="15.75" customHeight="1" x14ac:dyDescent="0.25">
      <c r="A1809" s="23">
        <v>942</v>
      </c>
      <c r="B1809" s="23" t="s">
        <v>2038</v>
      </c>
    </row>
    <row r="1810" spans="1:2" ht="15.75" customHeight="1" x14ac:dyDescent="0.25">
      <c r="A1810" s="23">
        <v>9421</v>
      </c>
      <c r="B1810" s="23" t="s">
        <v>2039</v>
      </c>
    </row>
    <row r="1811" spans="1:2" ht="15.75" customHeight="1" x14ac:dyDescent="0.25">
      <c r="A1811" s="23">
        <v>9422</v>
      </c>
      <c r="B1811" s="23" t="s">
        <v>2040</v>
      </c>
    </row>
    <row r="1812" spans="1:2" ht="15.75" customHeight="1" x14ac:dyDescent="0.25">
      <c r="A1812" s="23">
        <v>9423</v>
      </c>
      <c r="B1812" s="23" t="s">
        <v>2041</v>
      </c>
    </row>
    <row r="1813" spans="1:2" ht="15.75" customHeight="1" x14ac:dyDescent="0.25">
      <c r="A1813" s="23">
        <v>9424</v>
      </c>
      <c r="B1813" s="23" t="s">
        <v>2042</v>
      </c>
    </row>
    <row r="1814" spans="1:2" ht="15.75" customHeight="1" x14ac:dyDescent="0.25">
      <c r="A1814" s="23">
        <v>9425</v>
      </c>
      <c r="B1814" s="23" t="s">
        <v>2043</v>
      </c>
    </row>
    <row r="1815" spans="1:2" ht="15.75" customHeight="1" x14ac:dyDescent="0.25">
      <c r="A1815" s="25">
        <v>9427</v>
      </c>
      <c r="B1815" s="23" t="s">
        <v>2044</v>
      </c>
    </row>
    <row r="1816" spans="1:2" ht="15.75" customHeight="1" x14ac:dyDescent="0.25">
      <c r="A1816" s="23">
        <v>9428</v>
      </c>
      <c r="B1816" s="23" t="s">
        <v>2045</v>
      </c>
    </row>
    <row r="1817" spans="1:2" ht="15.75" customHeight="1" x14ac:dyDescent="0.25">
      <c r="A1817" s="23">
        <v>9429</v>
      </c>
      <c r="B1817" s="23" t="s">
        <v>2046</v>
      </c>
    </row>
    <row r="1818" spans="1:2" ht="15.75" customHeight="1" x14ac:dyDescent="0.25">
      <c r="A1818" s="23">
        <v>943</v>
      </c>
      <c r="B1818" s="23" t="s">
        <v>2047</v>
      </c>
    </row>
    <row r="1819" spans="1:2" ht="15.75" customHeight="1" x14ac:dyDescent="0.25">
      <c r="A1819" s="23">
        <v>9431</v>
      </c>
      <c r="B1819" s="23" t="s">
        <v>2048</v>
      </c>
    </row>
    <row r="1820" spans="1:2" ht="15.75" customHeight="1" x14ac:dyDescent="0.25">
      <c r="A1820" s="23">
        <v>9432</v>
      </c>
      <c r="B1820" s="23" t="s">
        <v>2049</v>
      </c>
    </row>
    <row r="1821" spans="1:2" ht="15.75" customHeight="1" x14ac:dyDescent="0.25">
      <c r="A1821" s="23">
        <v>9434</v>
      </c>
      <c r="B1821" s="23" t="s">
        <v>2050</v>
      </c>
    </row>
    <row r="1822" spans="1:2" ht="15.75" customHeight="1" x14ac:dyDescent="0.25">
      <c r="A1822" s="23">
        <v>9435</v>
      </c>
      <c r="B1822" s="23" t="s">
        <v>2051</v>
      </c>
    </row>
    <row r="1823" spans="1:2" ht="15.75" customHeight="1" x14ac:dyDescent="0.25">
      <c r="A1823" s="23">
        <v>9436</v>
      </c>
      <c r="B1823" s="23" t="s">
        <v>2052</v>
      </c>
    </row>
    <row r="1824" spans="1:2" ht="15.75" customHeight="1" x14ac:dyDescent="0.25">
      <c r="A1824" s="23">
        <v>9437</v>
      </c>
      <c r="B1824" s="23" t="s">
        <v>2053</v>
      </c>
    </row>
    <row r="1825" spans="1:2" ht="15.75" customHeight="1" x14ac:dyDescent="0.25">
      <c r="A1825" s="23">
        <v>9438</v>
      </c>
      <c r="B1825" s="23" t="s">
        <v>2054</v>
      </c>
    </row>
    <row r="1826" spans="1:2" ht="15.75" customHeight="1" x14ac:dyDescent="0.25">
      <c r="A1826" s="23">
        <v>9439</v>
      </c>
      <c r="B1826" s="23" t="s">
        <v>2055</v>
      </c>
    </row>
    <row r="1827" spans="1:2" ht="15.75" customHeight="1" x14ac:dyDescent="0.25">
      <c r="A1827" s="23">
        <v>944</v>
      </c>
      <c r="B1827" s="23" t="s">
        <v>2056</v>
      </c>
    </row>
    <row r="1828" spans="1:2" ht="15.75" customHeight="1" x14ac:dyDescent="0.25">
      <c r="A1828" s="23">
        <v>9441</v>
      </c>
      <c r="B1828" s="23" t="s">
        <v>2057</v>
      </c>
    </row>
    <row r="1829" spans="1:2" ht="15.75" customHeight="1" x14ac:dyDescent="0.25">
      <c r="A1829" s="23">
        <v>9442</v>
      </c>
      <c r="B1829" s="23" t="s">
        <v>2058</v>
      </c>
    </row>
    <row r="1830" spans="1:2" ht="15.75" customHeight="1" x14ac:dyDescent="0.25">
      <c r="A1830" s="23">
        <v>9443</v>
      </c>
      <c r="B1830" s="23" t="s">
        <v>2059</v>
      </c>
    </row>
    <row r="1831" spans="1:2" ht="15.75" customHeight="1" x14ac:dyDescent="0.25">
      <c r="A1831" s="23">
        <v>9444</v>
      </c>
      <c r="B1831" s="23" t="s">
        <v>2060</v>
      </c>
    </row>
    <row r="1832" spans="1:2" ht="15.75" customHeight="1" x14ac:dyDescent="0.25">
      <c r="A1832" s="23">
        <v>9445</v>
      </c>
      <c r="B1832" s="23" t="s">
        <v>2061</v>
      </c>
    </row>
    <row r="1833" spans="1:2" ht="15.75" customHeight="1" x14ac:dyDescent="0.25">
      <c r="A1833" s="23">
        <v>945</v>
      </c>
      <c r="B1833" s="23" t="s">
        <v>2062</v>
      </c>
    </row>
    <row r="1834" spans="1:2" ht="15.75" customHeight="1" x14ac:dyDescent="0.25">
      <c r="A1834" s="23">
        <v>9451</v>
      </c>
      <c r="B1834" s="23" t="s">
        <v>2063</v>
      </c>
    </row>
    <row r="1835" spans="1:2" ht="15.75" customHeight="1" x14ac:dyDescent="0.25">
      <c r="A1835" s="23">
        <v>9452</v>
      </c>
      <c r="B1835" s="23" t="s">
        <v>2064</v>
      </c>
    </row>
    <row r="1836" spans="1:2" ht="15.75" customHeight="1" x14ac:dyDescent="0.25">
      <c r="A1836" s="23">
        <v>9453</v>
      </c>
      <c r="B1836" s="23" t="s">
        <v>2065</v>
      </c>
    </row>
    <row r="1837" spans="1:2" ht="15.75" customHeight="1" x14ac:dyDescent="0.25">
      <c r="A1837" s="23">
        <v>9454</v>
      </c>
      <c r="B1837" s="23" t="s">
        <v>2066</v>
      </c>
    </row>
    <row r="1838" spans="1:2" ht="15.75" customHeight="1" x14ac:dyDescent="0.25">
      <c r="A1838" s="23">
        <v>9455</v>
      </c>
      <c r="B1838" s="23" t="s">
        <v>2067</v>
      </c>
    </row>
    <row r="1839" spans="1:2" ht="15.75" customHeight="1" x14ac:dyDescent="0.25">
      <c r="A1839" s="23">
        <v>9456</v>
      </c>
      <c r="B1839" s="23" t="s">
        <v>2068</v>
      </c>
    </row>
    <row r="1840" spans="1:2" ht="15.75" customHeight="1" x14ac:dyDescent="0.25">
      <c r="A1840" s="23">
        <v>9458</v>
      </c>
      <c r="B1840" s="23" t="s">
        <v>2069</v>
      </c>
    </row>
    <row r="1841" spans="1:2" ht="15.75" customHeight="1" x14ac:dyDescent="0.25">
      <c r="A1841" s="23">
        <v>9459</v>
      </c>
      <c r="B1841" s="23" t="s">
        <v>2070</v>
      </c>
    </row>
    <row r="1842" spans="1:2" ht="15.75" customHeight="1" x14ac:dyDescent="0.25">
      <c r="A1842" s="23">
        <v>948</v>
      </c>
      <c r="B1842" s="23" t="s">
        <v>2071</v>
      </c>
    </row>
    <row r="1843" spans="1:2" ht="15.75" customHeight="1" x14ac:dyDescent="0.25">
      <c r="A1843" s="23">
        <v>9481</v>
      </c>
      <c r="B1843" s="23" t="s">
        <v>2072</v>
      </c>
    </row>
    <row r="1844" spans="1:2" ht="15.75" customHeight="1" x14ac:dyDescent="0.25">
      <c r="A1844" s="23">
        <v>9482</v>
      </c>
      <c r="B1844" s="23" t="s">
        <v>2073</v>
      </c>
    </row>
    <row r="1845" spans="1:2" ht="15.75" customHeight="1" x14ac:dyDescent="0.25">
      <c r="A1845" s="23">
        <v>9483</v>
      </c>
      <c r="B1845" s="23" t="s">
        <v>2074</v>
      </c>
    </row>
    <row r="1846" spans="1:2" ht="15.75" customHeight="1" x14ac:dyDescent="0.25">
      <c r="A1846" s="23">
        <v>9484</v>
      </c>
      <c r="B1846" s="23" t="s">
        <v>2075</v>
      </c>
    </row>
    <row r="1847" spans="1:2" ht="15.75" customHeight="1" x14ac:dyDescent="0.25">
      <c r="A1847" s="23">
        <v>9486</v>
      </c>
      <c r="B1847" s="23" t="s">
        <v>2076</v>
      </c>
    </row>
    <row r="1848" spans="1:2" ht="15.75" customHeight="1" x14ac:dyDescent="0.25">
      <c r="A1848" s="23">
        <v>9487</v>
      </c>
      <c r="B1848" s="23" t="s">
        <v>2077</v>
      </c>
    </row>
    <row r="1849" spans="1:2" ht="15.75" customHeight="1" x14ac:dyDescent="0.25">
      <c r="A1849" s="23">
        <v>9488</v>
      </c>
      <c r="B1849" s="23" t="s">
        <v>2078</v>
      </c>
    </row>
    <row r="1850" spans="1:2" ht="15.75" customHeight="1" x14ac:dyDescent="0.25">
      <c r="A1850" s="23">
        <v>9489</v>
      </c>
      <c r="B1850" s="23" t="s">
        <v>2079</v>
      </c>
    </row>
    <row r="1851" spans="1:2" ht="15.75" customHeight="1" x14ac:dyDescent="0.25">
      <c r="A1851" s="24">
        <v>95</v>
      </c>
      <c r="B1851" s="24" t="s">
        <v>2080</v>
      </c>
    </row>
    <row r="1852" spans="1:2" ht="15.75" customHeight="1" x14ac:dyDescent="0.25">
      <c r="A1852" s="23">
        <v>952</v>
      </c>
      <c r="B1852" s="23" t="s">
        <v>2081</v>
      </c>
    </row>
    <row r="1853" spans="1:2" ht="15.75" customHeight="1" x14ac:dyDescent="0.25">
      <c r="A1853" s="23">
        <v>9521</v>
      </c>
      <c r="B1853" s="23" t="s">
        <v>2082</v>
      </c>
    </row>
    <row r="1854" spans="1:2" ht="15.75" customHeight="1" x14ac:dyDescent="0.25">
      <c r="A1854" s="23">
        <v>9522</v>
      </c>
      <c r="B1854" s="23" t="s">
        <v>2083</v>
      </c>
    </row>
    <row r="1855" spans="1:2" ht="15.75" customHeight="1" x14ac:dyDescent="0.25">
      <c r="A1855" s="23">
        <v>9523</v>
      </c>
      <c r="B1855" s="23" t="s">
        <v>2084</v>
      </c>
    </row>
    <row r="1856" spans="1:2" ht="15.75" customHeight="1" x14ac:dyDescent="0.25">
      <c r="A1856" s="23">
        <v>9524</v>
      </c>
      <c r="B1856" s="23" t="s">
        <v>2085</v>
      </c>
    </row>
    <row r="1857" spans="1:20" ht="15.75" customHeight="1" x14ac:dyDescent="0.25">
      <c r="A1857" s="23">
        <v>9525</v>
      </c>
      <c r="B1857" s="23" t="s">
        <v>2086</v>
      </c>
    </row>
    <row r="1858" spans="1:20" ht="15.75" customHeight="1" x14ac:dyDescent="0.25">
      <c r="A1858" s="23">
        <v>9526</v>
      </c>
      <c r="B1858" s="23" t="s">
        <v>2087</v>
      </c>
    </row>
    <row r="1859" spans="1:20" ht="15.75" customHeight="1" x14ac:dyDescent="0.25">
      <c r="A1859" s="23">
        <v>9527</v>
      </c>
      <c r="B1859" s="23" t="s">
        <v>2088</v>
      </c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</row>
    <row r="1860" spans="1:20" ht="15.75" customHeight="1" x14ac:dyDescent="0.25">
      <c r="A1860" s="23">
        <v>9528</v>
      </c>
      <c r="B1860" s="23" t="s">
        <v>2089</v>
      </c>
    </row>
    <row r="1861" spans="1:20" ht="15.75" customHeight="1" x14ac:dyDescent="0.25">
      <c r="A1861" s="23">
        <v>953</v>
      </c>
      <c r="B1861" s="23" t="s">
        <v>2090</v>
      </c>
    </row>
    <row r="1862" spans="1:20" ht="15.75" customHeight="1" x14ac:dyDescent="0.25">
      <c r="A1862" s="23">
        <v>9531</v>
      </c>
      <c r="B1862" s="23" t="s">
        <v>2091</v>
      </c>
    </row>
    <row r="1863" spans="1:20" ht="15.75" customHeight="1" x14ac:dyDescent="0.25">
      <c r="A1863" s="23">
        <v>9532</v>
      </c>
      <c r="B1863" s="23" t="s">
        <v>2092</v>
      </c>
    </row>
    <row r="1864" spans="1:20" ht="15.75" customHeight="1" x14ac:dyDescent="0.25">
      <c r="A1864" s="23">
        <v>9534</v>
      </c>
      <c r="B1864" s="23" t="s">
        <v>2093</v>
      </c>
    </row>
    <row r="1865" spans="1:20" ht="15.75" customHeight="1" x14ac:dyDescent="0.25">
      <c r="A1865" s="23">
        <v>9535</v>
      </c>
      <c r="B1865" s="23" t="s">
        <v>2094</v>
      </c>
    </row>
    <row r="1866" spans="1:20" ht="15.75" customHeight="1" x14ac:dyDescent="0.25">
      <c r="A1866" s="23">
        <v>9536</v>
      </c>
      <c r="B1866" s="23" t="s">
        <v>2095</v>
      </c>
    </row>
    <row r="1867" spans="1:20" ht="15.75" customHeight="1" x14ac:dyDescent="0.25">
      <c r="A1867" s="23">
        <v>9537</v>
      </c>
      <c r="B1867" s="23" t="s">
        <v>2096</v>
      </c>
    </row>
    <row r="1868" spans="1:20" ht="15.75" customHeight="1" x14ac:dyDescent="0.25">
      <c r="A1868" s="23">
        <v>9538</v>
      </c>
      <c r="B1868" s="23" t="s">
        <v>2097</v>
      </c>
    </row>
    <row r="1869" spans="1:20" ht="15.75" customHeight="1" x14ac:dyDescent="0.25">
      <c r="A1869" s="23">
        <v>9539</v>
      </c>
      <c r="B1869" s="23" t="s">
        <v>2098</v>
      </c>
    </row>
    <row r="1870" spans="1:20" ht="15.75" customHeight="1" x14ac:dyDescent="0.25">
      <c r="A1870" s="23">
        <v>954</v>
      </c>
      <c r="B1870" s="23" t="s">
        <v>2099</v>
      </c>
    </row>
    <row r="1871" spans="1:20" ht="15.75" customHeight="1" x14ac:dyDescent="0.25">
      <c r="A1871" s="23">
        <v>9541</v>
      </c>
      <c r="B1871" s="23" t="s">
        <v>2100</v>
      </c>
    </row>
    <row r="1872" spans="1:20" ht="15.75" customHeight="1" x14ac:dyDescent="0.25">
      <c r="A1872" s="23">
        <v>9542</v>
      </c>
      <c r="B1872" s="23" t="s">
        <v>2101</v>
      </c>
    </row>
    <row r="1873" spans="1:2" ht="15.75" customHeight="1" x14ac:dyDescent="0.25">
      <c r="A1873" s="23">
        <v>9543</v>
      </c>
      <c r="B1873" s="23" t="s">
        <v>2102</v>
      </c>
    </row>
    <row r="1874" spans="1:2" ht="15.75" customHeight="1" x14ac:dyDescent="0.25">
      <c r="A1874" s="23">
        <v>9544</v>
      </c>
      <c r="B1874" s="23" t="s">
        <v>2103</v>
      </c>
    </row>
    <row r="1875" spans="1:2" ht="15.75" customHeight="1" x14ac:dyDescent="0.25">
      <c r="A1875" s="23">
        <v>9545</v>
      </c>
      <c r="B1875" s="23" t="s">
        <v>2104</v>
      </c>
    </row>
    <row r="1876" spans="1:2" ht="15.75" customHeight="1" x14ac:dyDescent="0.25">
      <c r="A1876" s="23">
        <v>955</v>
      </c>
      <c r="B1876" s="23" t="s">
        <v>2105</v>
      </c>
    </row>
    <row r="1877" spans="1:2" ht="15.75" customHeight="1" x14ac:dyDescent="0.25">
      <c r="A1877" s="23">
        <v>9551</v>
      </c>
      <c r="B1877" s="23" t="s">
        <v>2106</v>
      </c>
    </row>
    <row r="1878" spans="1:2" ht="15.75" customHeight="1" x14ac:dyDescent="0.25">
      <c r="A1878" s="23">
        <v>9552</v>
      </c>
      <c r="B1878" s="23" t="s">
        <v>2107</v>
      </c>
    </row>
    <row r="1879" spans="1:2" ht="15.75" customHeight="1" x14ac:dyDescent="0.25">
      <c r="A1879" s="23">
        <v>9553</v>
      </c>
      <c r="B1879" s="23" t="s">
        <v>2108</v>
      </c>
    </row>
    <row r="1880" spans="1:2" ht="15.75" customHeight="1" x14ac:dyDescent="0.25">
      <c r="A1880" s="23">
        <v>9554</v>
      </c>
      <c r="B1880" s="23" t="s">
        <v>2109</v>
      </c>
    </row>
    <row r="1881" spans="1:2" ht="15.75" customHeight="1" x14ac:dyDescent="0.25">
      <c r="A1881" s="23">
        <v>9555</v>
      </c>
      <c r="B1881" s="23" t="s">
        <v>2110</v>
      </c>
    </row>
    <row r="1882" spans="1:2" ht="15.75" customHeight="1" x14ac:dyDescent="0.25">
      <c r="A1882" s="23">
        <v>9556</v>
      </c>
      <c r="B1882" s="23" t="s">
        <v>2111</v>
      </c>
    </row>
    <row r="1883" spans="1:2" ht="15.75" customHeight="1" x14ac:dyDescent="0.25">
      <c r="A1883" s="23">
        <v>9557</v>
      </c>
      <c r="B1883" s="23" t="s">
        <v>2112</v>
      </c>
    </row>
    <row r="1884" spans="1:2" ht="15.75" customHeight="1" x14ac:dyDescent="0.25">
      <c r="A1884" s="23">
        <v>9558</v>
      </c>
      <c r="B1884" s="23" t="s">
        <v>2113</v>
      </c>
    </row>
    <row r="1885" spans="1:2" ht="15.75" customHeight="1" x14ac:dyDescent="0.25">
      <c r="A1885" s="23">
        <v>958</v>
      </c>
      <c r="B1885" s="23" t="s">
        <v>2114</v>
      </c>
    </row>
    <row r="1886" spans="1:2" ht="15.75" customHeight="1" x14ac:dyDescent="0.25">
      <c r="A1886" s="23">
        <v>9581</v>
      </c>
      <c r="B1886" s="23" t="s">
        <v>2115</v>
      </c>
    </row>
    <row r="1887" spans="1:2" ht="15.75" customHeight="1" x14ac:dyDescent="0.25">
      <c r="A1887" s="23">
        <v>9582</v>
      </c>
      <c r="B1887" s="23" t="s">
        <v>2116</v>
      </c>
    </row>
    <row r="1888" spans="1:2" ht="15.75" customHeight="1" x14ac:dyDescent="0.25">
      <c r="A1888" s="23">
        <v>9583</v>
      </c>
      <c r="B1888" s="23" t="s">
        <v>2117</v>
      </c>
    </row>
    <row r="1889" spans="1:20" ht="15.75" customHeight="1" x14ac:dyDescent="0.25">
      <c r="A1889" s="23">
        <v>9584</v>
      </c>
      <c r="B1889" s="23" t="s">
        <v>2118</v>
      </c>
    </row>
    <row r="1890" spans="1:20" ht="15.75" customHeight="1" x14ac:dyDescent="0.25">
      <c r="A1890" s="23">
        <v>9586</v>
      </c>
      <c r="B1890" s="23" t="s">
        <v>2119</v>
      </c>
    </row>
    <row r="1891" spans="1:20" ht="15.75" customHeight="1" x14ac:dyDescent="0.25">
      <c r="A1891" s="23">
        <v>9587</v>
      </c>
      <c r="B1891" s="23" t="s">
        <v>2120</v>
      </c>
    </row>
    <row r="1892" spans="1:20" ht="15.75" customHeight="1" x14ac:dyDescent="0.25">
      <c r="A1892" s="23">
        <v>9588</v>
      </c>
      <c r="B1892" s="23" t="s">
        <v>2121</v>
      </c>
    </row>
    <row r="1893" spans="1:20" ht="15.75" customHeight="1" x14ac:dyDescent="0.25">
      <c r="A1893" s="23">
        <v>9589</v>
      </c>
      <c r="B1893" s="23" t="s">
        <v>2122</v>
      </c>
    </row>
    <row r="1894" spans="1:20" ht="15.75" customHeight="1" x14ac:dyDescent="0.25">
      <c r="A1894" s="24">
        <v>97</v>
      </c>
      <c r="B1894" s="5" t="s">
        <v>2123</v>
      </c>
    </row>
    <row r="1895" spans="1:20" ht="15.75" customHeight="1" x14ac:dyDescent="0.25">
      <c r="A1895" s="23">
        <v>971</v>
      </c>
      <c r="B1895" s="6" t="s">
        <v>2124</v>
      </c>
    </row>
    <row r="1896" spans="1:20" ht="15.75" customHeight="1" x14ac:dyDescent="0.25">
      <c r="A1896" s="23">
        <v>972</v>
      </c>
      <c r="B1896" s="6" t="s">
        <v>2125</v>
      </c>
    </row>
    <row r="1897" spans="1:20" ht="15.75" customHeight="1" x14ac:dyDescent="0.25">
      <c r="A1897" s="23">
        <v>973</v>
      </c>
      <c r="B1897" s="6" t="s">
        <v>2126</v>
      </c>
    </row>
    <row r="1898" spans="1:20" ht="15.75" customHeight="1" x14ac:dyDescent="0.25">
      <c r="A1898" s="23">
        <v>974</v>
      </c>
      <c r="B1898" s="6" t="s">
        <v>2127</v>
      </c>
    </row>
    <row r="1899" spans="1:20" ht="15.75" customHeight="1" x14ac:dyDescent="0.25">
      <c r="A1899" s="23">
        <v>975</v>
      </c>
      <c r="B1899" s="6" t="s">
        <v>2128</v>
      </c>
    </row>
    <row r="1900" spans="1:20" ht="15.75" customHeight="1" x14ac:dyDescent="0.25">
      <c r="A1900" s="23">
        <v>976</v>
      </c>
      <c r="B1900" s="6" t="s">
        <v>2129</v>
      </c>
    </row>
    <row r="1901" spans="1:20" ht="15.75" customHeight="1" x14ac:dyDescent="0.25">
      <c r="A1901" s="23">
        <v>977</v>
      </c>
      <c r="B1901" s="6" t="s">
        <v>2130</v>
      </c>
    </row>
    <row r="1902" spans="1:20" ht="15.75" customHeight="1" x14ac:dyDescent="0.25">
      <c r="A1902" s="23">
        <v>978</v>
      </c>
      <c r="B1902" s="6" t="s">
        <v>2131</v>
      </c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</row>
    <row r="1903" spans="1:20" ht="15.75" customHeight="1" x14ac:dyDescent="0.25">
      <c r="A1903" s="23">
        <v>979</v>
      </c>
      <c r="B1903" s="6" t="s">
        <v>2132</v>
      </c>
    </row>
    <row r="1904" spans="1:20" ht="15.75" customHeight="1" x14ac:dyDescent="0.25">
      <c r="A1904" s="26" t="s">
        <v>38</v>
      </c>
      <c r="B1904" s="4" t="s">
        <v>2133</v>
      </c>
    </row>
    <row r="1905" spans="1:20" ht="15.75" customHeight="1" x14ac:dyDescent="0.25">
      <c r="A1905" s="27" t="s">
        <v>39</v>
      </c>
      <c r="B1905" s="28" t="s">
        <v>2134</v>
      </c>
    </row>
    <row r="1906" spans="1:20" ht="15.75" customHeight="1" x14ac:dyDescent="0.25">
      <c r="A1906" s="27">
        <v>111</v>
      </c>
      <c r="B1906" s="28" t="s">
        <v>2135</v>
      </c>
    </row>
    <row r="1907" spans="1:20" ht="15.75" customHeight="1" x14ac:dyDescent="0.25">
      <c r="A1907" s="27">
        <v>112</v>
      </c>
      <c r="B1907" s="28" t="s">
        <v>2136</v>
      </c>
    </row>
    <row r="1908" spans="1:20" ht="15.75" customHeight="1" x14ac:dyDescent="0.25">
      <c r="A1908" s="27">
        <v>12</v>
      </c>
      <c r="B1908" s="28" t="s">
        <v>2137</v>
      </c>
    </row>
    <row r="1909" spans="1:20" ht="15.75" customHeight="1" x14ac:dyDescent="0.25">
      <c r="A1909" s="27">
        <v>121</v>
      </c>
      <c r="B1909" s="28" t="s">
        <v>2138</v>
      </c>
    </row>
    <row r="1910" spans="1:20" ht="15.75" customHeight="1" x14ac:dyDescent="0.25">
      <c r="A1910" s="27">
        <v>122</v>
      </c>
      <c r="B1910" s="28" t="s">
        <v>2139</v>
      </c>
    </row>
    <row r="1911" spans="1:20" ht="15.75" customHeight="1" x14ac:dyDescent="0.25">
      <c r="A1911" s="27">
        <v>123</v>
      </c>
      <c r="B1911" s="28" t="s">
        <v>2140</v>
      </c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</row>
    <row r="1912" spans="1:20" ht="15.75" customHeight="1" x14ac:dyDescent="0.25">
      <c r="A1912" s="27">
        <v>124</v>
      </c>
      <c r="B1912" s="28" t="s">
        <v>2141</v>
      </c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</row>
    <row r="1913" spans="1:20" ht="15.75" customHeight="1" x14ac:dyDescent="0.25">
      <c r="A1913" s="27">
        <v>125</v>
      </c>
      <c r="B1913" s="28" t="s">
        <v>2142</v>
      </c>
    </row>
    <row r="1914" spans="1:20" ht="15.75" customHeight="1" x14ac:dyDescent="0.25">
      <c r="A1914" s="27">
        <v>126</v>
      </c>
      <c r="B1914" s="28" t="s">
        <v>2143</v>
      </c>
    </row>
    <row r="1915" spans="1:20" ht="15.75" customHeight="1" x14ac:dyDescent="0.25">
      <c r="A1915" s="27">
        <v>127</v>
      </c>
      <c r="B1915" s="28" t="s">
        <v>2144</v>
      </c>
    </row>
    <row r="1916" spans="1:20" ht="15.75" customHeight="1" x14ac:dyDescent="0.25">
      <c r="A1916" s="27">
        <v>128</v>
      </c>
      <c r="B1916" s="28" t="s">
        <v>2145</v>
      </c>
    </row>
    <row r="1917" spans="1:20" ht="15.75" customHeight="1" x14ac:dyDescent="0.25">
      <c r="A1917" s="27">
        <v>129</v>
      </c>
      <c r="B1917" s="28" t="s">
        <v>2146</v>
      </c>
    </row>
    <row r="1918" spans="1:20" ht="15.75" customHeight="1" x14ac:dyDescent="0.25">
      <c r="A1918" s="27">
        <v>13</v>
      </c>
      <c r="B1918" s="28" t="s">
        <v>2147</v>
      </c>
    </row>
    <row r="1919" spans="1:20" ht="15.75" customHeight="1" x14ac:dyDescent="0.25">
      <c r="A1919" s="29" t="s">
        <v>41</v>
      </c>
      <c r="B1919" s="4" t="s">
        <v>2148</v>
      </c>
    </row>
    <row r="1920" spans="1:20" ht="15.75" customHeight="1" x14ac:dyDescent="0.25">
      <c r="A1920" s="27">
        <v>21</v>
      </c>
      <c r="B1920" s="28" t="s">
        <v>2149</v>
      </c>
    </row>
    <row r="1921" spans="1:20" ht="15.75" customHeight="1" x14ac:dyDescent="0.25">
      <c r="A1921" s="27">
        <v>211</v>
      </c>
      <c r="B1921" s="28" t="s">
        <v>2150</v>
      </c>
    </row>
    <row r="1922" spans="1:20" ht="15.75" customHeight="1" x14ac:dyDescent="0.25">
      <c r="A1922" s="27">
        <v>212</v>
      </c>
      <c r="B1922" s="28" t="s">
        <v>2151</v>
      </c>
    </row>
    <row r="1923" spans="1:20" ht="15.75" customHeight="1" x14ac:dyDescent="0.25">
      <c r="A1923" s="27">
        <v>22</v>
      </c>
      <c r="B1923" s="28" t="s">
        <v>2152</v>
      </c>
    </row>
    <row r="1924" spans="1:20" ht="15.75" customHeight="1" x14ac:dyDescent="0.25">
      <c r="A1924" s="27">
        <v>221</v>
      </c>
      <c r="B1924" s="28" t="s">
        <v>2153</v>
      </c>
    </row>
    <row r="1925" spans="1:20" ht="15.75" customHeight="1" x14ac:dyDescent="0.25">
      <c r="A1925" s="27">
        <v>222</v>
      </c>
      <c r="B1925" s="28" t="s">
        <v>2154</v>
      </c>
    </row>
    <row r="1926" spans="1:20" ht="15.75" customHeight="1" x14ac:dyDescent="0.25">
      <c r="A1926" s="27">
        <v>223</v>
      </c>
      <c r="B1926" s="28" t="s">
        <v>2155</v>
      </c>
    </row>
    <row r="1927" spans="1:20" ht="15.75" customHeight="1" x14ac:dyDescent="0.25">
      <c r="A1927" s="27">
        <v>224</v>
      </c>
      <c r="B1927" s="28" t="s">
        <v>2156</v>
      </c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</row>
    <row r="1928" spans="1:20" ht="15.75" customHeight="1" x14ac:dyDescent="0.25">
      <c r="A1928" s="30" t="s">
        <v>42</v>
      </c>
      <c r="B1928" s="31" t="s">
        <v>2157</v>
      </c>
    </row>
    <row r="1929" spans="1:20" ht="15.75" customHeight="1" x14ac:dyDescent="0.25">
      <c r="A1929" s="27">
        <v>31</v>
      </c>
      <c r="B1929" s="28" t="s">
        <v>2158</v>
      </c>
    </row>
    <row r="1930" spans="1:20" ht="15.75" customHeight="1" x14ac:dyDescent="0.25">
      <c r="A1930" s="27">
        <v>311</v>
      </c>
      <c r="B1930" s="28" t="s">
        <v>2159</v>
      </c>
    </row>
    <row r="1931" spans="1:20" ht="15.75" customHeight="1" x14ac:dyDescent="0.25">
      <c r="A1931" s="27">
        <v>312</v>
      </c>
      <c r="B1931" s="28" t="s">
        <v>2160</v>
      </c>
    </row>
    <row r="1932" spans="1:20" ht="15.75" customHeight="1" x14ac:dyDescent="0.25">
      <c r="A1932" s="27">
        <v>32</v>
      </c>
      <c r="B1932" s="28" t="s">
        <v>2161</v>
      </c>
    </row>
    <row r="1933" spans="1:20" ht="15.75" customHeight="1" x14ac:dyDescent="0.25">
      <c r="A1933" s="27">
        <v>321</v>
      </c>
      <c r="B1933" s="28" t="s">
        <v>2162</v>
      </c>
    </row>
    <row r="1934" spans="1:20" ht="15.75" customHeight="1" x14ac:dyDescent="0.25">
      <c r="A1934" s="27">
        <v>322</v>
      </c>
      <c r="B1934" s="28" t="s">
        <v>2163</v>
      </c>
    </row>
    <row r="1935" spans="1:20" ht="15.75" customHeight="1" x14ac:dyDescent="0.25">
      <c r="A1935" s="27">
        <v>39</v>
      </c>
      <c r="B1935" s="28" t="s">
        <v>2164</v>
      </c>
    </row>
    <row r="1936" spans="1:20" ht="15.75" customHeight="1" x14ac:dyDescent="0.25">
      <c r="A1936" s="26" t="s">
        <v>43</v>
      </c>
      <c r="B1936" s="24" t="s">
        <v>2165</v>
      </c>
    </row>
    <row r="1937" spans="1:20" ht="15.75" customHeight="1" x14ac:dyDescent="0.25">
      <c r="A1937" s="26" t="s">
        <v>44</v>
      </c>
      <c r="B1937" s="24" t="s">
        <v>2166</v>
      </c>
    </row>
    <row r="1938" spans="1:20" ht="15.75" customHeight="1" x14ac:dyDescent="0.25">
      <c r="A1938" s="27">
        <v>61</v>
      </c>
      <c r="B1938" s="28" t="s">
        <v>2167</v>
      </c>
    </row>
    <row r="1939" spans="1:20" ht="15.75" customHeight="1" x14ac:dyDescent="0.25">
      <c r="A1939" s="27">
        <v>611</v>
      </c>
      <c r="B1939" s="28" t="s">
        <v>2168</v>
      </c>
    </row>
    <row r="1940" spans="1:20" ht="15.75" customHeight="1" x14ac:dyDescent="0.25">
      <c r="A1940" s="27">
        <v>612</v>
      </c>
      <c r="B1940" s="28" t="s">
        <v>2169</v>
      </c>
    </row>
    <row r="1941" spans="1:20" ht="15.75" customHeight="1" x14ac:dyDescent="0.25">
      <c r="A1941" s="27">
        <v>62</v>
      </c>
      <c r="B1941" s="28" t="s">
        <v>2170</v>
      </c>
    </row>
    <row r="1942" spans="1:20" ht="15.75" customHeight="1" x14ac:dyDescent="0.25">
      <c r="A1942" s="27">
        <v>621</v>
      </c>
      <c r="B1942" s="28" t="s">
        <v>2171</v>
      </c>
    </row>
    <row r="1943" spans="1:20" ht="15.75" customHeight="1" x14ac:dyDescent="0.25">
      <c r="A1943" s="27">
        <v>622</v>
      </c>
      <c r="B1943" s="28" t="s">
        <v>2172</v>
      </c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</row>
    <row r="1944" spans="1:20" ht="15.75" customHeight="1" x14ac:dyDescent="0.25">
      <c r="A1944" s="27">
        <v>623</v>
      </c>
      <c r="B1944" s="28" t="s">
        <v>2173</v>
      </c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</row>
    <row r="1945" spans="1:20" ht="15.75" customHeight="1" x14ac:dyDescent="0.25">
      <c r="A1945" s="27">
        <v>624</v>
      </c>
      <c r="B1945" s="28" t="s">
        <v>2174</v>
      </c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</row>
    <row r="1946" spans="1:20" ht="15.75" customHeight="1" x14ac:dyDescent="0.25">
      <c r="A1946" s="27">
        <v>625</v>
      </c>
      <c r="B1946" s="28" t="s">
        <v>2175</v>
      </c>
    </row>
    <row r="1947" spans="1:20" ht="15.75" customHeight="1" x14ac:dyDescent="0.25">
      <c r="A1947" s="27">
        <v>626</v>
      </c>
      <c r="B1947" s="28" t="s">
        <v>2176</v>
      </c>
    </row>
    <row r="1948" spans="1:20" ht="15.75" customHeight="1" x14ac:dyDescent="0.25">
      <c r="A1948" s="27">
        <v>627</v>
      </c>
      <c r="B1948" s="28" t="s">
        <v>2177</v>
      </c>
    </row>
    <row r="1949" spans="1:20" ht="15.75" customHeight="1" x14ac:dyDescent="0.25">
      <c r="A1949" s="27">
        <v>628</v>
      </c>
      <c r="B1949" s="28" t="s">
        <v>2178</v>
      </c>
    </row>
    <row r="1950" spans="1:20" ht="15.75" customHeight="1" x14ac:dyDescent="0.25">
      <c r="A1950" s="27">
        <v>629</v>
      </c>
      <c r="B1950" s="28" t="s">
        <v>2179</v>
      </c>
    </row>
    <row r="1951" spans="1:20" ht="15.75" customHeight="1" x14ac:dyDescent="0.25">
      <c r="A1951" s="27">
        <v>63</v>
      </c>
      <c r="B1951" s="28" t="s">
        <v>2180</v>
      </c>
    </row>
    <row r="1952" spans="1:20" ht="15.75" customHeight="1" x14ac:dyDescent="0.25">
      <c r="A1952" s="26" t="s">
        <v>45</v>
      </c>
      <c r="B1952" s="24" t="s">
        <v>2181</v>
      </c>
    </row>
    <row r="1953" spans="1:2" ht="15.75" customHeight="1" x14ac:dyDescent="0.25">
      <c r="A1953" s="27">
        <v>71</v>
      </c>
      <c r="B1953" s="28" t="s">
        <v>2182</v>
      </c>
    </row>
    <row r="1954" spans="1:2" ht="15.75" customHeight="1" x14ac:dyDescent="0.25">
      <c r="A1954" s="27">
        <v>711</v>
      </c>
      <c r="B1954" s="28" t="s">
        <v>2183</v>
      </c>
    </row>
    <row r="1955" spans="1:2" ht="15.75" customHeight="1" x14ac:dyDescent="0.25">
      <c r="A1955" s="27">
        <v>712</v>
      </c>
      <c r="B1955" s="28" t="s">
        <v>2184</v>
      </c>
    </row>
    <row r="1956" spans="1:2" ht="15.75" customHeight="1" x14ac:dyDescent="0.25">
      <c r="A1956" s="27">
        <v>72</v>
      </c>
      <c r="B1956" s="28" t="s">
        <v>2185</v>
      </c>
    </row>
    <row r="1957" spans="1:2" ht="15.75" customHeight="1" x14ac:dyDescent="0.25">
      <c r="A1957" s="27">
        <v>721</v>
      </c>
      <c r="B1957" s="28" t="s">
        <v>2186</v>
      </c>
    </row>
    <row r="1958" spans="1:2" ht="15.75" customHeight="1" x14ac:dyDescent="0.25">
      <c r="A1958" s="27">
        <v>722</v>
      </c>
      <c r="B1958" s="28" t="s">
        <v>2187</v>
      </c>
    </row>
    <row r="1959" spans="1:2" ht="15.75" customHeight="1" x14ac:dyDescent="0.25">
      <c r="A1959" s="27">
        <v>723</v>
      </c>
      <c r="B1959" s="28" t="s">
        <v>2188</v>
      </c>
    </row>
    <row r="1960" spans="1:2" ht="15.75" customHeight="1" x14ac:dyDescent="0.25">
      <c r="A1960" s="27">
        <v>724</v>
      </c>
      <c r="B1960" s="28" t="s">
        <v>2189</v>
      </c>
    </row>
    <row r="1961" spans="1:2" ht="15.75" customHeight="1" x14ac:dyDescent="0.25">
      <c r="A1961" s="26" t="s">
        <v>46</v>
      </c>
      <c r="B1961" s="24" t="s">
        <v>2190</v>
      </c>
    </row>
    <row r="1962" spans="1:2" ht="15.75" customHeight="1" x14ac:dyDescent="0.25">
      <c r="A1962" s="23">
        <v>89</v>
      </c>
      <c r="B1962" s="6" t="s">
        <v>2191</v>
      </c>
    </row>
    <row r="1963" spans="1:2" ht="15.75" customHeight="1" x14ac:dyDescent="0.25">
      <c r="A1963" s="26" t="s">
        <v>47</v>
      </c>
      <c r="B1963" s="24" t="s">
        <v>2192</v>
      </c>
    </row>
    <row r="1964" spans="1:2" ht="15.75" customHeight="1" x14ac:dyDescent="0.25"/>
    <row r="1965" spans="1:2" ht="15.75" customHeight="1" x14ac:dyDescent="0.25"/>
    <row r="1966" spans="1:2" ht="15.75" customHeight="1" x14ac:dyDescent="0.25"/>
    <row r="1967" spans="1:2" ht="15.75" customHeight="1" x14ac:dyDescent="0.25"/>
    <row r="1968" spans="1:2" ht="15.75" customHeight="1" x14ac:dyDescent="0.25"/>
    <row r="1969" spans="3:20" ht="15.75" customHeight="1" x14ac:dyDescent="0.25"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</row>
    <row r="1970" spans="3:20" ht="15.75" customHeight="1" x14ac:dyDescent="0.25"/>
    <row r="1971" spans="3:20" ht="15.75" customHeight="1" x14ac:dyDescent="0.25">
      <c r="C1971" s="6"/>
      <c r="D1971" s="6"/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</row>
  </sheetData>
  <autoFilter ref="A3:B1963" xr:uid="{00000000-0001-0000-0000-000000000000}"/>
  <mergeCells count="1">
    <mergeCell ref="A1:B1"/>
  </mergeCells>
  <pageMargins left="0.7" right="0.7" top="0.75" bottom="0.75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F17-3739-4B98-83DD-1D2EC808D7A6}">
  <dimension ref="A1:X35"/>
  <sheetViews>
    <sheetView showGridLines="0" workbookViewId="0">
      <selection activeCell="B3" sqref="B3:Q34"/>
    </sheetView>
  </sheetViews>
  <sheetFormatPr baseColWidth="10" defaultRowHeight="15" x14ac:dyDescent="0.25"/>
  <cols>
    <col min="2" max="2" width="7.42578125" customWidth="1"/>
    <col min="8" max="8" width="11.42578125" style="44"/>
    <col min="9" max="9" width="2.5703125" customWidth="1"/>
    <col min="10" max="10" width="7" customWidth="1"/>
    <col min="16" max="16" width="11.42578125" style="44"/>
    <col min="17" max="17" width="2.28515625" customWidth="1"/>
    <col min="18" max="18" width="13.140625" bestFit="1" customWidth="1"/>
    <col min="19" max="19" width="4" customWidth="1"/>
    <col min="20" max="20" width="3.5703125" customWidth="1"/>
    <col min="23" max="23" width="11.7109375" customWidth="1"/>
    <col min="24" max="24" width="10.140625" bestFit="1" customWidth="1"/>
  </cols>
  <sheetData>
    <row r="1" spans="1:24" ht="18.75" x14ac:dyDescent="0.3">
      <c r="A1" s="194" t="s">
        <v>2211</v>
      </c>
      <c r="B1" s="195"/>
      <c r="C1" s="195"/>
      <c r="D1" s="195"/>
      <c r="E1" s="195"/>
      <c r="F1" s="195"/>
      <c r="G1" s="195"/>
      <c r="H1" s="45"/>
      <c r="I1" s="195"/>
      <c r="J1" s="195"/>
      <c r="K1" s="195"/>
      <c r="L1" s="195"/>
      <c r="M1" s="195"/>
      <c r="N1" s="195"/>
      <c r="O1" s="195"/>
      <c r="P1" s="45"/>
      <c r="Q1" s="195"/>
      <c r="R1" s="195"/>
      <c r="S1" s="195"/>
      <c r="T1" s="195"/>
      <c r="U1" s="195"/>
      <c r="V1" s="195"/>
      <c r="W1" s="195"/>
      <c r="X1" s="195"/>
    </row>
    <row r="2" spans="1:24" ht="15.75" thickBot="1" x14ac:dyDescent="0.3"/>
    <row r="3" spans="1:24" ht="19.5" thickBot="1" x14ac:dyDescent="0.35">
      <c r="B3" s="171" t="s">
        <v>173</v>
      </c>
      <c r="C3" s="172"/>
      <c r="D3" s="172"/>
      <c r="E3" s="172"/>
      <c r="F3" s="172"/>
      <c r="G3" s="172"/>
      <c r="H3" s="174"/>
      <c r="I3" s="172"/>
      <c r="J3" s="172"/>
      <c r="K3" s="172"/>
      <c r="L3" s="172"/>
      <c r="M3" s="172"/>
      <c r="N3" s="172"/>
      <c r="O3" s="172"/>
      <c r="P3" s="186" t="s">
        <v>198</v>
      </c>
      <c r="Q3" s="173"/>
    </row>
    <row r="4" spans="1:24" x14ac:dyDescent="0.25">
      <c r="B4" s="146" t="s">
        <v>49</v>
      </c>
      <c r="C4" s="79"/>
      <c r="D4" s="79"/>
      <c r="E4" s="79"/>
      <c r="F4" s="79"/>
      <c r="G4" s="79"/>
      <c r="H4" s="51"/>
      <c r="I4" s="79"/>
      <c r="J4" s="146" t="s">
        <v>50</v>
      </c>
      <c r="K4" s="79"/>
      <c r="L4" s="79"/>
      <c r="M4" s="79"/>
      <c r="N4" s="79"/>
      <c r="O4" s="79"/>
      <c r="P4" s="51"/>
      <c r="Q4" s="155"/>
      <c r="T4" s="236" t="s">
        <v>200</v>
      </c>
      <c r="U4" s="237"/>
      <c r="V4" s="237"/>
      <c r="W4" s="237"/>
      <c r="X4" s="237"/>
    </row>
    <row r="5" spans="1:24" x14ac:dyDescent="0.25">
      <c r="B5" s="181" t="s">
        <v>2204</v>
      </c>
      <c r="H5" s="54"/>
      <c r="J5" s="181" t="s">
        <v>2203</v>
      </c>
      <c r="P5" s="54"/>
      <c r="Q5" s="148"/>
    </row>
    <row r="6" spans="1:24" x14ac:dyDescent="0.25">
      <c r="B6" s="150"/>
      <c r="H6" s="54"/>
      <c r="J6" s="150"/>
      <c r="P6" s="54"/>
      <c r="Q6" s="148"/>
      <c r="T6">
        <v>1</v>
      </c>
      <c r="U6" t="s">
        <v>201</v>
      </c>
      <c r="X6" s="132">
        <v>10000000</v>
      </c>
    </row>
    <row r="7" spans="1:24" x14ac:dyDescent="0.25">
      <c r="A7" s="184" t="s">
        <v>49</v>
      </c>
      <c r="B7" s="170" t="s">
        <v>171</v>
      </c>
      <c r="H7" s="54"/>
      <c r="J7" s="170" t="s">
        <v>174</v>
      </c>
      <c r="P7" s="54"/>
      <c r="Q7" s="148"/>
      <c r="R7" s="185" t="s">
        <v>50</v>
      </c>
      <c r="T7">
        <f>+T6+1</f>
        <v>2</v>
      </c>
      <c r="U7" t="s">
        <v>202</v>
      </c>
      <c r="X7" s="132">
        <v>1000000</v>
      </c>
    </row>
    <row r="8" spans="1:24" x14ac:dyDescent="0.25">
      <c r="A8" s="184" t="s">
        <v>49</v>
      </c>
      <c r="B8" s="150"/>
      <c r="C8" t="s">
        <v>53</v>
      </c>
      <c r="H8" s="54"/>
      <c r="J8" s="150"/>
      <c r="K8" t="s">
        <v>56</v>
      </c>
      <c r="P8" s="54"/>
      <c r="Q8" s="148"/>
      <c r="R8" s="185" t="s">
        <v>50</v>
      </c>
      <c r="T8">
        <v>3</v>
      </c>
      <c r="U8" t="s">
        <v>203</v>
      </c>
      <c r="X8" s="132">
        <v>2000000</v>
      </c>
    </row>
    <row r="9" spans="1:24" x14ac:dyDescent="0.25">
      <c r="A9" s="184" t="s">
        <v>49</v>
      </c>
      <c r="B9" s="150"/>
      <c r="C9" t="s">
        <v>40</v>
      </c>
      <c r="H9" s="54"/>
      <c r="J9" s="150"/>
      <c r="K9" t="s">
        <v>57</v>
      </c>
      <c r="Q9" s="148"/>
      <c r="R9" s="185" t="s">
        <v>50</v>
      </c>
      <c r="T9">
        <v>4</v>
      </c>
      <c r="U9" t="s">
        <v>204</v>
      </c>
      <c r="X9" s="132">
        <v>3000000</v>
      </c>
    </row>
    <row r="10" spans="1:24" x14ac:dyDescent="0.25">
      <c r="A10" s="184" t="s">
        <v>49</v>
      </c>
      <c r="B10" s="150"/>
      <c r="C10" t="s">
        <v>187</v>
      </c>
      <c r="H10" s="54"/>
      <c r="J10" s="150"/>
      <c r="K10" t="s">
        <v>197</v>
      </c>
      <c r="Q10" s="148"/>
      <c r="R10" s="185" t="s">
        <v>50</v>
      </c>
      <c r="T10">
        <v>5</v>
      </c>
      <c r="U10" t="s">
        <v>2208</v>
      </c>
      <c r="X10" s="132">
        <v>1000000</v>
      </c>
    </row>
    <row r="11" spans="1:24" x14ac:dyDescent="0.25">
      <c r="A11" s="184" t="s">
        <v>49</v>
      </c>
      <c r="B11" s="150"/>
      <c r="C11" t="s">
        <v>206</v>
      </c>
      <c r="H11" s="54"/>
      <c r="J11" s="150"/>
      <c r="K11" t="s">
        <v>3</v>
      </c>
      <c r="Q11" s="148"/>
      <c r="R11" s="185" t="s">
        <v>50</v>
      </c>
      <c r="T11">
        <f t="shared" ref="T11:T17" si="0">+T10+1</f>
        <v>6</v>
      </c>
      <c r="U11" t="s">
        <v>81</v>
      </c>
      <c r="X11" s="132">
        <v>600000</v>
      </c>
    </row>
    <row r="12" spans="1:24" x14ac:dyDescent="0.25">
      <c r="A12" s="184" t="s">
        <v>49</v>
      </c>
      <c r="B12" s="150"/>
      <c r="H12" s="54"/>
      <c r="J12" s="150"/>
      <c r="K12" t="s">
        <v>188</v>
      </c>
      <c r="P12" s="54"/>
      <c r="Q12" s="148"/>
      <c r="R12" s="185" t="s">
        <v>50</v>
      </c>
      <c r="T12">
        <f t="shared" si="0"/>
        <v>7</v>
      </c>
      <c r="U12" t="s">
        <v>207</v>
      </c>
      <c r="X12" s="132">
        <v>40000</v>
      </c>
    </row>
    <row r="13" spans="1:24" x14ac:dyDescent="0.25">
      <c r="A13" s="184" t="s">
        <v>49</v>
      </c>
      <c r="B13" s="150"/>
      <c r="H13" s="54"/>
      <c r="J13" s="150"/>
      <c r="K13" t="s">
        <v>186</v>
      </c>
      <c r="L13" t="s">
        <v>186</v>
      </c>
      <c r="P13" s="54"/>
      <c r="Q13" s="148"/>
      <c r="R13" s="185" t="s">
        <v>50</v>
      </c>
      <c r="T13">
        <f t="shared" si="0"/>
        <v>8</v>
      </c>
      <c r="U13" t="s">
        <v>2209</v>
      </c>
      <c r="X13" s="132">
        <v>5000</v>
      </c>
    </row>
    <row r="14" spans="1:24" x14ac:dyDescent="0.25">
      <c r="A14" s="184" t="s">
        <v>49</v>
      </c>
      <c r="B14" s="150"/>
      <c r="H14" s="54"/>
      <c r="J14" s="150"/>
      <c r="K14" s="32" t="s">
        <v>174</v>
      </c>
      <c r="L14" s="32"/>
      <c r="M14" s="32"/>
      <c r="N14" s="32"/>
      <c r="O14" s="32"/>
      <c r="P14" s="180">
        <f>SUM(P8:P13)</f>
        <v>0</v>
      </c>
      <c r="Q14" s="148"/>
      <c r="R14" s="185" t="s">
        <v>50</v>
      </c>
      <c r="T14">
        <f t="shared" si="0"/>
        <v>9</v>
      </c>
      <c r="U14" t="s">
        <v>169</v>
      </c>
      <c r="X14" s="132">
        <v>80000</v>
      </c>
    </row>
    <row r="15" spans="1:24" x14ac:dyDescent="0.25">
      <c r="A15" s="184" t="s">
        <v>49</v>
      </c>
      <c r="B15" s="150"/>
      <c r="H15" s="54"/>
      <c r="J15" s="150"/>
      <c r="P15" s="54"/>
      <c r="Q15" s="148"/>
      <c r="R15" s="185" t="s">
        <v>50</v>
      </c>
      <c r="T15">
        <f t="shared" si="0"/>
        <v>10</v>
      </c>
      <c r="U15" t="s">
        <v>210</v>
      </c>
      <c r="X15" s="132">
        <v>35000</v>
      </c>
    </row>
    <row r="16" spans="1:24" x14ac:dyDescent="0.25">
      <c r="A16" s="184" t="s">
        <v>49</v>
      </c>
      <c r="B16" s="150"/>
      <c r="H16" s="54"/>
      <c r="J16" s="170" t="s">
        <v>185</v>
      </c>
      <c r="Q16" s="148"/>
      <c r="R16" s="185" t="s">
        <v>50</v>
      </c>
      <c r="T16">
        <f t="shared" si="0"/>
        <v>11</v>
      </c>
      <c r="U16" t="s">
        <v>211</v>
      </c>
      <c r="X16" s="132">
        <v>1200000</v>
      </c>
    </row>
    <row r="17" spans="1:24" x14ac:dyDescent="0.25">
      <c r="A17" s="184" t="s">
        <v>49</v>
      </c>
      <c r="B17" s="150"/>
      <c r="J17" s="150"/>
      <c r="K17" t="s">
        <v>186</v>
      </c>
      <c r="P17" s="54"/>
      <c r="Q17" s="148"/>
      <c r="R17" s="185" t="s">
        <v>50</v>
      </c>
      <c r="T17">
        <f t="shared" si="0"/>
        <v>12</v>
      </c>
      <c r="U17" t="s">
        <v>2210</v>
      </c>
      <c r="X17" s="132">
        <v>2000</v>
      </c>
    </row>
    <row r="18" spans="1:24" ht="15.75" thickBot="1" x14ac:dyDescent="0.3">
      <c r="A18" s="184" t="s">
        <v>49</v>
      </c>
      <c r="B18" s="150"/>
      <c r="C18" s="176" t="s">
        <v>171</v>
      </c>
      <c r="D18" s="176"/>
      <c r="E18" s="176"/>
      <c r="F18" s="176"/>
      <c r="G18" s="176"/>
      <c r="H18" s="177">
        <f>SUM(H8:H17)</f>
        <v>0</v>
      </c>
      <c r="J18" s="150"/>
      <c r="K18" s="32" t="s">
        <v>175</v>
      </c>
      <c r="L18" s="32"/>
      <c r="M18" s="32"/>
      <c r="N18" s="32"/>
      <c r="O18" s="32"/>
      <c r="P18" s="180">
        <f>+P17</f>
        <v>0</v>
      </c>
      <c r="Q18" s="148"/>
      <c r="R18" s="185" t="s">
        <v>50</v>
      </c>
    </row>
    <row r="19" spans="1:24" ht="15.75" thickBot="1" x14ac:dyDescent="0.3">
      <c r="A19" s="184" t="s">
        <v>49</v>
      </c>
      <c r="B19" s="150"/>
      <c r="H19" s="54"/>
      <c r="J19" s="150"/>
      <c r="K19" s="176" t="s">
        <v>176</v>
      </c>
      <c r="L19" s="176"/>
      <c r="M19" s="176"/>
      <c r="N19" s="176"/>
      <c r="O19" s="176"/>
      <c r="P19" s="177">
        <f>+P14+P18</f>
        <v>0</v>
      </c>
      <c r="Q19" s="148"/>
      <c r="R19" s="185" t="s">
        <v>50</v>
      </c>
      <c r="T19" s="233" t="s">
        <v>2195</v>
      </c>
      <c r="U19" s="234"/>
      <c r="V19" s="234"/>
      <c r="W19" s="234"/>
      <c r="X19" s="235"/>
    </row>
    <row r="20" spans="1:24" x14ac:dyDescent="0.25">
      <c r="A20" s="184" t="s">
        <v>49</v>
      </c>
      <c r="B20" s="170" t="s">
        <v>172</v>
      </c>
      <c r="H20" s="54"/>
      <c r="J20" s="150"/>
      <c r="P20" s="54"/>
      <c r="Q20" s="148"/>
      <c r="R20" s="183"/>
      <c r="T20" s="150" t="s">
        <v>2197</v>
      </c>
      <c r="U20" s="231"/>
      <c r="V20" s="231"/>
      <c r="W20" s="231"/>
      <c r="X20" s="148"/>
    </row>
    <row r="21" spans="1:24" x14ac:dyDescent="0.25">
      <c r="A21" s="184" t="s">
        <v>49</v>
      </c>
      <c r="B21" s="150"/>
      <c r="H21" s="54"/>
      <c r="J21" s="170" t="s">
        <v>51</v>
      </c>
      <c r="P21" s="54"/>
      <c r="Q21" s="148"/>
      <c r="R21" s="183"/>
      <c r="T21" s="150" t="s">
        <v>2198</v>
      </c>
      <c r="U21" s="231"/>
      <c r="V21" s="231"/>
      <c r="W21" s="231"/>
      <c r="X21" s="148"/>
    </row>
    <row r="22" spans="1:24" x14ac:dyDescent="0.25">
      <c r="A22" s="184" t="s">
        <v>49</v>
      </c>
      <c r="B22" s="150"/>
      <c r="C22" t="s">
        <v>195</v>
      </c>
      <c r="H22" s="54"/>
      <c r="J22" s="150" t="s">
        <v>184</v>
      </c>
      <c r="P22" s="54"/>
      <c r="Q22" s="148"/>
      <c r="R22" s="193" t="s">
        <v>51</v>
      </c>
      <c r="T22" s="150" t="s">
        <v>2199</v>
      </c>
      <c r="U22" s="231"/>
      <c r="V22" s="231"/>
      <c r="W22" s="231"/>
      <c r="X22" s="148"/>
    </row>
    <row r="23" spans="1:24" x14ac:dyDescent="0.25">
      <c r="A23" s="184" t="s">
        <v>49</v>
      </c>
      <c r="B23" s="150"/>
      <c r="C23" t="s">
        <v>196</v>
      </c>
      <c r="H23" s="54"/>
      <c r="J23" s="181" t="s">
        <v>2205</v>
      </c>
      <c r="P23" s="132"/>
      <c r="Q23" s="148"/>
      <c r="R23" s="193" t="s">
        <v>51</v>
      </c>
      <c r="T23" s="150" t="s">
        <v>2200</v>
      </c>
      <c r="U23" s="231"/>
      <c r="V23" s="231"/>
      <c r="W23" s="231"/>
      <c r="X23" s="148"/>
    </row>
    <row r="24" spans="1:24" x14ac:dyDescent="0.25">
      <c r="A24" s="184" t="s">
        <v>49</v>
      </c>
      <c r="B24" s="150"/>
      <c r="J24" s="150" t="s">
        <v>167</v>
      </c>
      <c r="P24" s="54"/>
      <c r="Q24" s="148"/>
      <c r="R24" s="193" t="s">
        <v>51</v>
      </c>
      <c r="T24" s="150" t="s">
        <v>2202</v>
      </c>
      <c r="U24" s="231"/>
      <c r="V24" s="231"/>
      <c r="W24" s="231"/>
      <c r="X24" s="148"/>
    </row>
    <row r="25" spans="1:24" x14ac:dyDescent="0.25">
      <c r="A25" s="184"/>
      <c r="B25" s="150"/>
      <c r="J25" s="181" t="s">
        <v>2206</v>
      </c>
      <c r="P25" s="54"/>
      <c r="Q25" s="148"/>
      <c r="R25" s="193"/>
      <c r="T25" s="150" t="s">
        <v>2201</v>
      </c>
      <c r="U25" s="231"/>
      <c r="V25" s="231"/>
      <c r="W25" s="231"/>
      <c r="X25" s="148"/>
    </row>
    <row r="26" spans="1:24" ht="15.75" thickBot="1" x14ac:dyDescent="0.3">
      <c r="A26" s="184" t="s">
        <v>49</v>
      </c>
      <c r="B26" s="150"/>
      <c r="J26" s="170"/>
      <c r="K26" t="s">
        <v>181</v>
      </c>
      <c r="L26" t="s">
        <v>71</v>
      </c>
      <c r="O26" s="54"/>
      <c r="P26" s="54"/>
      <c r="Q26" s="148"/>
      <c r="R26" s="193" t="s">
        <v>51</v>
      </c>
      <c r="T26" s="232" t="s">
        <v>2196</v>
      </c>
      <c r="U26" s="152"/>
      <c r="V26" s="152"/>
      <c r="W26" s="152"/>
      <c r="X26" s="154"/>
    </row>
    <row r="27" spans="1:24" x14ac:dyDescent="0.25">
      <c r="A27" s="184" t="s">
        <v>49</v>
      </c>
      <c r="B27" s="150"/>
      <c r="J27" s="150"/>
      <c r="K27" t="s">
        <v>182</v>
      </c>
      <c r="L27" t="s">
        <v>81</v>
      </c>
      <c r="O27" s="54"/>
      <c r="P27" s="54"/>
      <c r="Q27" s="148"/>
      <c r="R27" s="193" t="s">
        <v>51</v>
      </c>
    </row>
    <row r="28" spans="1:24" x14ac:dyDescent="0.25">
      <c r="A28" s="184" t="s">
        <v>49</v>
      </c>
      <c r="B28" s="150"/>
      <c r="J28" s="150"/>
      <c r="K28" t="s">
        <v>182</v>
      </c>
      <c r="L28" t="s">
        <v>76</v>
      </c>
      <c r="O28" s="54"/>
      <c r="P28" s="54"/>
      <c r="Q28" s="148"/>
      <c r="R28" s="193" t="s">
        <v>51</v>
      </c>
    </row>
    <row r="29" spans="1:24" x14ac:dyDescent="0.25">
      <c r="A29" s="184" t="s">
        <v>49</v>
      </c>
      <c r="B29" s="150"/>
      <c r="H29" s="54"/>
      <c r="J29" s="150"/>
      <c r="K29" t="s">
        <v>182</v>
      </c>
      <c r="L29" t="s">
        <v>168</v>
      </c>
      <c r="O29" s="54"/>
      <c r="P29" s="54"/>
      <c r="Q29" s="148"/>
      <c r="R29" s="193" t="s">
        <v>51</v>
      </c>
    </row>
    <row r="30" spans="1:24" x14ac:dyDescent="0.25">
      <c r="A30" s="184" t="s">
        <v>49</v>
      </c>
      <c r="B30" s="150"/>
      <c r="H30" s="54"/>
      <c r="J30" s="150"/>
      <c r="K30" t="s">
        <v>182</v>
      </c>
      <c r="L30" t="s">
        <v>169</v>
      </c>
      <c r="O30" s="54"/>
      <c r="P30" s="54"/>
      <c r="Q30" s="148"/>
      <c r="R30" s="193" t="s">
        <v>51</v>
      </c>
    </row>
    <row r="31" spans="1:24" x14ac:dyDescent="0.25">
      <c r="A31" s="184" t="s">
        <v>49</v>
      </c>
      <c r="B31" s="150"/>
      <c r="H31" s="54"/>
      <c r="J31" s="150"/>
      <c r="K31" t="s">
        <v>182</v>
      </c>
      <c r="L31" t="s">
        <v>170</v>
      </c>
      <c r="O31" s="54"/>
      <c r="P31" s="54"/>
      <c r="Q31" s="148"/>
      <c r="R31" s="193" t="s">
        <v>51</v>
      </c>
    </row>
    <row r="32" spans="1:24" x14ac:dyDescent="0.25">
      <c r="A32" s="184" t="s">
        <v>49</v>
      </c>
      <c r="B32" s="150"/>
      <c r="C32" s="176" t="s">
        <v>172</v>
      </c>
      <c r="D32" s="176"/>
      <c r="E32" s="176"/>
      <c r="F32" s="176"/>
      <c r="G32" s="176"/>
      <c r="H32" s="177">
        <f>SUM(H22:H31)</f>
        <v>0</v>
      </c>
      <c r="J32" s="150"/>
      <c r="K32" s="176"/>
      <c r="L32" s="176"/>
      <c r="M32" s="176"/>
      <c r="N32" s="176"/>
      <c r="O32" s="176"/>
      <c r="P32" s="177">
        <f>+P22+P24</f>
        <v>0</v>
      </c>
      <c r="Q32" s="148"/>
      <c r="R32" s="193" t="s">
        <v>51</v>
      </c>
    </row>
    <row r="33" spans="1:18" x14ac:dyDescent="0.25">
      <c r="A33" s="184" t="s">
        <v>49</v>
      </c>
      <c r="B33" s="150"/>
      <c r="C33" s="178"/>
      <c r="D33" s="178"/>
      <c r="E33" s="178"/>
      <c r="F33" s="178"/>
      <c r="G33" s="178"/>
      <c r="H33" s="179">
        <f>+H18+H32</f>
        <v>0</v>
      </c>
      <c r="J33" s="150"/>
      <c r="K33" s="178"/>
      <c r="L33" s="178"/>
      <c r="M33" s="178"/>
      <c r="N33" s="178"/>
      <c r="O33" s="178"/>
      <c r="P33" s="179">
        <f>+P19+P32</f>
        <v>0</v>
      </c>
      <c r="Q33" s="148"/>
      <c r="R33" s="193" t="s">
        <v>51</v>
      </c>
    </row>
    <row r="34" spans="1:18" ht="15.75" thickBot="1" x14ac:dyDescent="0.3">
      <c r="B34" s="151"/>
      <c r="C34" s="152"/>
      <c r="D34" s="152"/>
      <c r="E34" s="152"/>
      <c r="F34" s="152"/>
      <c r="G34" s="152"/>
      <c r="H34" s="175"/>
      <c r="I34" s="152"/>
      <c r="J34" s="151"/>
      <c r="K34" s="152"/>
      <c r="L34" s="152"/>
      <c r="M34" s="152"/>
      <c r="N34" s="152"/>
      <c r="O34" s="152"/>
      <c r="P34" s="175"/>
      <c r="Q34" s="154"/>
    </row>
    <row r="35" spans="1:18" ht="15.75" thickBot="1" x14ac:dyDescent="0.3">
      <c r="P35" s="182">
        <f>+H33-P33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4004-7886-4124-824E-56FFF383ECD8}">
  <dimension ref="A1:X95"/>
  <sheetViews>
    <sheetView zoomScale="115" zoomScaleNormal="115" workbookViewId="0">
      <selection activeCell="I20" sqref="I20"/>
    </sheetView>
  </sheetViews>
  <sheetFormatPr baseColWidth="10" defaultRowHeight="18.75" customHeight="1" x14ac:dyDescent="0.25"/>
  <cols>
    <col min="5" max="5" width="1.7109375" customWidth="1"/>
    <col min="9" max="9" width="13.7109375" customWidth="1"/>
    <col min="12" max="12" width="11.5703125" customWidth="1"/>
    <col min="13" max="13" width="9.5703125" customWidth="1"/>
  </cols>
  <sheetData>
    <row r="1" spans="1:24" ht="18.75" customHeight="1" x14ac:dyDescent="0.35">
      <c r="A1" s="241" t="s">
        <v>2212</v>
      </c>
      <c r="B1" s="195"/>
      <c r="C1" s="195"/>
      <c r="D1" s="195"/>
      <c r="E1" s="195"/>
      <c r="F1" s="195"/>
      <c r="G1" s="195"/>
      <c r="H1" s="45"/>
      <c r="I1" s="195"/>
      <c r="J1" s="195"/>
      <c r="K1" s="195"/>
      <c r="L1" s="195"/>
      <c r="M1" s="195"/>
      <c r="N1" s="195"/>
      <c r="O1" s="195"/>
      <c r="P1" s="45"/>
      <c r="Q1" s="195"/>
      <c r="R1" s="195"/>
      <c r="S1" s="195"/>
      <c r="T1" s="195"/>
      <c r="U1" s="195"/>
      <c r="V1" s="195"/>
      <c r="W1" s="195"/>
      <c r="X1" s="195"/>
    </row>
    <row r="2" spans="1:24" s="145" customFormat="1" ht="18.75" customHeight="1" thickBot="1" x14ac:dyDescent="0.45">
      <c r="A2" s="143"/>
      <c r="B2" s="144"/>
      <c r="C2" s="144"/>
      <c r="D2" s="144"/>
      <c r="J2" s="144"/>
      <c r="K2" s="144"/>
      <c r="L2" s="144"/>
    </row>
    <row r="3" spans="1:24" s="243" customFormat="1" ht="28.5" customHeight="1" thickBot="1" x14ac:dyDescent="0.4">
      <c r="A3" s="242"/>
      <c r="B3" s="260" t="s">
        <v>2215</v>
      </c>
      <c r="C3" s="261"/>
      <c r="D3" s="261"/>
      <c r="E3" s="262"/>
      <c r="F3" s="262"/>
      <c r="G3" s="262"/>
      <c r="H3" s="262"/>
      <c r="I3" s="262"/>
      <c r="J3" s="261"/>
      <c r="K3" s="261"/>
      <c r="L3" s="261"/>
      <c r="M3" s="263"/>
    </row>
    <row r="4" spans="1:24" s="243" customFormat="1" ht="18.75" customHeight="1" x14ac:dyDescent="0.3">
      <c r="A4" s="242"/>
      <c r="B4" s="244" t="s">
        <v>2221</v>
      </c>
      <c r="C4" s="245"/>
      <c r="D4" s="245"/>
      <c r="E4" s="246"/>
      <c r="F4" s="246"/>
      <c r="G4" s="246"/>
      <c r="H4" s="246"/>
      <c r="I4" s="246"/>
      <c r="J4" s="245"/>
      <c r="K4" s="245"/>
      <c r="L4" s="245"/>
      <c r="M4" s="247"/>
    </row>
    <row r="5" spans="1:24" s="243" customFormat="1" ht="18.75" customHeight="1" thickBot="1" x14ac:dyDescent="0.35">
      <c r="A5" s="242"/>
      <c r="B5" s="248" t="s">
        <v>2222</v>
      </c>
      <c r="C5" s="249"/>
      <c r="D5" s="249"/>
      <c r="E5" s="250"/>
      <c r="F5" s="250"/>
      <c r="G5" s="250"/>
      <c r="H5" s="250"/>
      <c r="I5" s="250"/>
      <c r="J5" s="249"/>
      <c r="K5" s="249"/>
      <c r="L5" s="249"/>
      <c r="M5" s="251"/>
    </row>
    <row r="6" spans="1:24" s="243" customFormat="1" ht="18.75" customHeight="1" x14ac:dyDescent="0.3">
      <c r="A6" s="242"/>
      <c r="B6" s="279"/>
      <c r="C6" s="280" t="s">
        <v>155</v>
      </c>
      <c r="D6" s="280"/>
      <c r="E6" s="280"/>
      <c r="F6" s="280"/>
      <c r="G6" s="280"/>
      <c r="H6" s="280"/>
      <c r="I6" s="281" t="s">
        <v>2216</v>
      </c>
      <c r="J6" s="280"/>
      <c r="K6" s="280"/>
      <c r="L6" s="246"/>
      <c r="M6" s="247"/>
    </row>
    <row r="7" spans="1:24" s="243" customFormat="1" ht="18.75" customHeight="1" x14ac:dyDescent="0.3">
      <c r="A7" s="242"/>
      <c r="B7" s="282"/>
      <c r="C7" s="256">
        <v>1041.0999999999999</v>
      </c>
      <c r="D7" s="256" t="s">
        <v>2217</v>
      </c>
      <c r="E7" s="256"/>
      <c r="F7" s="256"/>
      <c r="G7" s="256"/>
      <c r="H7" s="256"/>
      <c r="I7" s="258">
        <v>500000</v>
      </c>
      <c r="J7" s="256" t="s">
        <v>155</v>
      </c>
      <c r="K7" s="256"/>
      <c r="L7" s="250"/>
      <c r="M7" s="251"/>
    </row>
    <row r="8" spans="1:24" s="243" customFormat="1" ht="18.75" customHeight="1" x14ac:dyDescent="0.3">
      <c r="A8" s="242"/>
      <c r="B8" s="282"/>
      <c r="C8" s="256">
        <v>1041.2</v>
      </c>
      <c r="D8" s="256" t="s">
        <v>2218</v>
      </c>
      <c r="E8" s="256"/>
      <c r="F8" s="256"/>
      <c r="G8" s="256"/>
      <c r="H8" s="256"/>
      <c r="I8" s="258">
        <v>100000</v>
      </c>
      <c r="J8" s="256" t="s">
        <v>155</v>
      </c>
      <c r="K8" s="256"/>
      <c r="L8" s="250"/>
      <c r="M8" s="251"/>
    </row>
    <row r="9" spans="1:24" s="243" customFormat="1" ht="18.75" customHeight="1" thickBot="1" x14ac:dyDescent="0.35">
      <c r="A9" s="242"/>
      <c r="B9" s="282"/>
      <c r="C9" s="256">
        <v>1041.3</v>
      </c>
      <c r="D9" s="256" t="s">
        <v>2219</v>
      </c>
      <c r="E9" s="256"/>
      <c r="F9" s="256"/>
      <c r="G9" s="256"/>
      <c r="H9" s="256"/>
      <c r="I9" s="258">
        <v>300000</v>
      </c>
      <c r="J9" s="256" t="s">
        <v>155</v>
      </c>
      <c r="K9" s="256"/>
      <c r="L9" s="250"/>
      <c r="M9" s="251"/>
    </row>
    <row r="10" spans="1:24" s="243" customFormat="1" ht="18.75" customHeight="1" thickBot="1" x14ac:dyDescent="0.35">
      <c r="A10" s="242"/>
      <c r="B10" s="283"/>
      <c r="C10" s="257"/>
      <c r="D10" s="257"/>
      <c r="E10" s="257"/>
      <c r="F10" s="257"/>
      <c r="G10" s="257"/>
      <c r="H10" s="257"/>
      <c r="I10" s="259">
        <f>SUM(I7:I9)</f>
        <v>900000</v>
      </c>
      <c r="J10" s="257" t="s">
        <v>2220</v>
      </c>
      <c r="K10" s="257"/>
      <c r="L10" s="252"/>
      <c r="M10" s="253"/>
    </row>
    <row r="11" spans="1:24" s="243" customFormat="1" ht="18.75" customHeight="1" x14ac:dyDescent="0.35">
      <c r="A11" s="242"/>
      <c r="B11" s="272"/>
      <c r="C11" s="280" t="s">
        <v>155</v>
      </c>
      <c r="D11" s="280"/>
      <c r="E11" s="280"/>
      <c r="F11" s="280"/>
      <c r="G11" s="280"/>
      <c r="H11" s="280"/>
      <c r="I11" s="281" t="s">
        <v>2216</v>
      </c>
      <c r="J11" s="280"/>
      <c r="K11" s="280"/>
      <c r="L11" s="265"/>
      <c r="M11" s="266"/>
    </row>
    <row r="12" spans="1:24" s="243" customFormat="1" ht="18.75" customHeight="1" x14ac:dyDescent="0.35">
      <c r="A12" s="242"/>
      <c r="B12" s="273"/>
      <c r="C12" s="256">
        <v>331</v>
      </c>
      <c r="D12" s="256" t="s">
        <v>798</v>
      </c>
      <c r="E12" s="256"/>
      <c r="F12" s="256"/>
      <c r="G12" s="256"/>
      <c r="H12" s="256"/>
      <c r="I12" s="258">
        <v>400000</v>
      </c>
      <c r="J12" s="256" t="s">
        <v>155</v>
      </c>
      <c r="K12" s="256"/>
      <c r="L12" s="268"/>
      <c r="M12" s="269"/>
    </row>
    <row r="13" spans="1:24" s="243" customFormat="1" ht="18.75" customHeight="1" x14ac:dyDescent="0.35">
      <c r="A13" s="242"/>
      <c r="B13" s="273"/>
      <c r="C13" s="256">
        <v>332</v>
      </c>
      <c r="D13" s="256" t="s">
        <v>802</v>
      </c>
      <c r="E13" s="256"/>
      <c r="F13" s="256"/>
      <c r="G13" s="256"/>
      <c r="H13" s="256"/>
      <c r="I13" s="258">
        <v>300000</v>
      </c>
      <c r="J13" s="256" t="s">
        <v>155</v>
      </c>
      <c r="K13" s="256"/>
      <c r="L13" s="268"/>
      <c r="M13" s="269"/>
    </row>
    <row r="14" spans="1:24" s="243" customFormat="1" ht="18.75" customHeight="1" thickBot="1" x14ac:dyDescent="0.4">
      <c r="A14" s="242"/>
      <c r="B14" s="273"/>
      <c r="C14" s="256">
        <v>333</v>
      </c>
      <c r="D14" s="256" t="s">
        <v>815</v>
      </c>
      <c r="E14" s="256"/>
      <c r="F14" s="256"/>
      <c r="G14" s="256"/>
      <c r="H14" s="256"/>
      <c r="I14" s="258">
        <v>100000</v>
      </c>
      <c r="J14" s="256" t="s">
        <v>155</v>
      </c>
      <c r="K14" s="256"/>
      <c r="L14" s="268"/>
      <c r="M14" s="269"/>
    </row>
    <row r="15" spans="1:24" s="243" customFormat="1" ht="18.75" customHeight="1" thickBot="1" x14ac:dyDescent="0.4">
      <c r="A15" s="242"/>
      <c r="B15" s="274"/>
      <c r="C15" s="257"/>
      <c r="D15" s="257"/>
      <c r="E15" s="257"/>
      <c r="F15" s="257"/>
      <c r="G15" s="257"/>
      <c r="H15" s="257"/>
      <c r="I15" s="259">
        <f>SUM(I12:I14)</f>
        <v>800000</v>
      </c>
      <c r="J15" s="257" t="s">
        <v>2220</v>
      </c>
      <c r="K15" s="257"/>
      <c r="L15" s="275"/>
      <c r="M15" s="271"/>
    </row>
    <row r="16" spans="1:24" s="243" customFormat="1" ht="18.75" customHeight="1" thickBot="1" x14ac:dyDescent="0.35">
      <c r="A16" s="242"/>
      <c r="B16" s="254"/>
      <c r="C16" s="242"/>
      <c r="D16" s="242"/>
      <c r="J16" s="242"/>
      <c r="K16" s="242"/>
      <c r="L16" s="242"/>
    </row>
    <row r="17" spans="1:21" s="243" customFormat="1" ht="28.5" customHeight="1" thickBot="1" x14ac:dyDescent="0.4">
      <c r="A17" s="242"/>
      <c r="B17" s="260" t="s">
        <v>2223</v>
      </c>
      <c r="C17" s="261"/>
      <c r="D17" s="261"/>
      <c r="E17" s="262"/>
      <c r="F17" s="262"/>
      <c r="G17" s="262"/>
      <c r="H17" s="262"/>
      <c r="I17" s="262"/>
      <c r="J17" s="261"/>
      <c r="K17" s="261"/>
      <c r="L17" s="261"/>
      <c r="M17" s="263"/>
    </row>
    <row r="18" spans="1:21" s="243" customFormat="1" ht="18.75" customHeight="1" x14ac:dyDescent="0.35">
      <c r="A18" s="242"/>
      <c r="B18" s="244" t="s">
        <v>2214</v>
      </c>
      <c r="C18" s="264"/>
      <c r="D18" s="264"/>
      <c r="E18" s="265"/>
      <c r="F18" s="265"/>
      <c r="G18" s="265"/>
      <c r="H18" s="265"/>
      <c r="I18" s="265"/>
      <c r="J18" s="264"/>
      <c r="K18" s="264"/>
      <c r="L18" s="264"/>
      <c r="M18" s="266"/>
    </row>
    <row r="19" spans="1:21" s="243" customFormat="1" ht="18.75" customHeight="1" x14ac:dyDescent="0.35">
      <c r="A19" s="242"/>
      <c r="B19" s="248" t="s">
        <v>2213</v>
      </c>
      <c r="C19" s="267"/>
      <c r="D19" s="267"/>
      <c r="E19" s="268"/>
      <c r="F19" s="268"/>
      <c r="G19" s="268"/>
      <c r="H19" s="268"/>
      <c r="I19" s="268"/>
      <c r="J19" s="267"/>
      <c r="K19" s="267"/>
      <c r="L19" s="267"/>
      <c r="M19" s="269"/>
    </row>
    <row r="20" spans="1:21" s="243" customFormat="1" ht="18.75" customHeight="1" x14ac:dyDescent="0.35">
      <c r="A20" s="242"/>
      <c r="B20" s="248" t="s">
        <v>2224</v>
      </c>
      <c r="C20" s="267"/>
      <c r="D20" s="267"/>
      <c r="E20" s="268"/>
      <c r="F20" s="268"/>
      <c r="G20" s="268"/>
      <c r="H20" s="268"/>
      <c r="I20" s="268"/>
      <c r="J20" s="267"/>
      <c r="K20" s="267"/>
      <c r="L20" s="267"/>
      <c r="M20" s="269"/>
    </row>
    <row r="21" spans="1:21" s="243" customFormat="1" ht="18.75" customHeight="1" x14ac:dyDescent="0.35">
      <c r="A21" s="242"/>
      <c r="B21" s="248" t="s">
        <v>2225</v>
      </c>
      <c r="C21" s="267"/>
      <c r="D21" s="267"/>
      <c r="E21" s="268"/>
      <c r="F21" s="268"/>
      <c r="G21" s="268"/>
      <c r="H21" s="268"/>
      <c r="I21" s="268"/>
      <c r="J21" s="267"/>
      <c r="K21" s="267"/>
      <c r="L21" s="267"/>
      <c r="M21" s="269"/>
    </row>
    <row r="22" spans="1:21" s="243" customFormat="1" ht="18.75" customHeight="1" thickBot="1" x14ac:dyDescent="0.4">
      <c r="A22" s="242"/>
      <c r="B22" s="284" t="s">
        <v>2226</v>
      </c>
      <c r="C22" s="270"/>
      <c r="D22" s="270"/>
      <c r="E22" s="275"/>
      <c r="F22" s="275"/>
      <c r="G22" s="275"/>
      <c r="H22" s="275"/>
      <c r="I22" s="275"/>
      <c r="J22" s="270"/>
      <c r="K22" s="270"/>
      <c r="L22" s="270"/>
      <c r="M22" s="271"/>
    </row>
    <row r="23" spans="1:21" s="243" customFormat="1" ht="18.75" customHeight="1" x14ac:dyDescent="0.3">
      <c r="A23" s="242"/>
      <c r="B23" s="255"/>
      <c r="C23" s="242"/>
      <c r="D23" s="242"/>
      <c r="J23" s="242"/>
      <c r="K23" s="242"/>
      <c r="L23" s="242"/>
    </row>
    <row r="24" spans="1:21" s="145" customFormat="1" ht="18.75" customHeight="1" thickBot="1" x14ac:dyDescent="0.45">
      <c r="A24" s="143"/>
      <c r="B24" s="144"/>
      <c r="C24" s="144"/>
      <c r="D24" s="144"/>
      <c r="J24" s="144"/>
      <c r="K24" s="144"/>
      <c r="L24" s="144"/>
    </row>
    <row r="25" spans="1:21" ht="18.75" customHeight="1" thickBot="1" x14ac:dyDescent="0.45">
      <c r="B25" s="146" t="s">
        <v>49</v>
      </c>
      <c r="C25" s="147"/>
      <c r="D25" s="79"/>
      <c r="E25" s="79"/>
      <c r="F25" s="79"/>
      <c r="G25" s="79"/>
      <c r="H25" s="155"/>
      <c r="J25" s="222" t="s">
        <v>110</v>
      </c>
      <c r="K25" s="223"/>
      <c r="L25" s="223"/>
      <c r="M25" s="224"/>
      <c r="O25" s="222" t="s">
        <v>2227</v>
      </c>
      <c r="P25" s="223"/>
      <c r="Q25" s="223"/>
      <c r="R25" s="224"/>
      <c r="S25" s="145"/>
      <c r="T25" s="145"/>
      <c r="U25" s="145"/>
    </row>
    <row r="26" spans="1:21" ht="18.75" customHeight="1" thickBot="1" x14ac:dyDescent="0.3">
      <c r="B26" s="149" t="s">
        <v>213</v>
      </c>
      <c r="C26" s="81"/>
      <c r="D26" s="81"/>
      <c r="E26" s="81"/>
      <c r="F26" s="81"/>
      <c r="G26" s="81"/>
      <c r="H26" s="276" t="s">
        <v>214</v>
      </c>
      <c r="J26" s="156"/>
      <c r="K26" s="278" t="s">
        <v>213</v>
      </c>
      <c r="L26" s="277" t="s">
        <v>214</v>
      </c>
      <c r="M26" s="196"/>
      <c r="O26" s="156"/>
      <c r="P26" s="278" t="s">
        <v>213</v>
      </c>
      <c r="Q26" s="277" t="s">
        <v>214</v>
      </c>
      <c r="R26" s="196"/>
    </row>
    <row r="27" spans="1:21" ht="18.75" customHeight="1" x14ac:dyDescent="0.25">
      <c r="B27" s="150"/>
      <c r="E27" s="81"/>
      <c r="H27" s="148"/>
      <c r="J27" s="150" t="s">
        <v>215</v>
      </c>
      <c r="K27" s="197">
        <f>+'2.1'!X7</f>
        <v>10000000</v>
      </c>
      <c r="L27" s="197">
        <f>+'2.1'!X16</f>
        <v>35000</v>
      </c>
      <c r="M27" s="203" t="s">
        <v>216</v>
      </c>
      <c r="O27" s="150" t="s">
        <v>219</v>
      </c>
      <c r="P27" s="197">
        <f>+'2.1'!X10</f>
        <v>3000000</v>
      </c>
      <c r="Q27" s="204">
        <f>+'2.1'!X12</f>
        <v>600000</v>
      </c>
      <c r="R27" s="205" t="s">
        <v>220</v>
      </c>
    </row>
    <row r="28" spans="1:21" ht="18.75" customHeight="1" x14ac:dyDescent="0.25">
      <c r="B28" s="150"/>
      <c r="E28" s="81"/>
      <c r="H28" s="148"/>
      <c r="J28" s="150"/>
      <c r="K28" s="198"/>
      <c r="L28" s="199">
        <f>+'2.1'!X17</f>
        <v>1200000</v>
      </c>
      <c r="M28" s="203" t="s">
        <v>217</v>
      </c>
      <c r="O28" s="150"/>
      <c r="P28" s="198"/>
      <c r="R28" s="203"/>
    </row>
    <row r="29" spans="1:21" ht="18.75" customHeight="1" x14ac:dyDescent="0.25">
      <c r="B29" s="150"/>
      <c r="E29" s="81"/>
      <c r="H29" s="148"/>
      <c r="J29" s="150"/>
      <c r="K29" s="198"/>
      <c r="L29" s="199">
        <f>+'2.1'!X18</f>
        <v>2000</v>
      </c>
      <c r="M29" s="203" t="s">
        <v>218</v>
      </c>
      <c r="O29" s="150"/>
      <c r="P29" s="198"/>
      <c r="Q29" s="199"/>
      <c r="R29" s="203"/>
    </row>
    <row r="30" spans="1:21" ht="18.75" customHeight="1" x14ac:dyDescent="0.25">
      <c r="B30" s="150"/>
      <c r="E30" s="81"/>
      <c r="H30" s="148"/>
      <c r="J30" s="150"/>
      <c r="K30" s="198"/>
      <c r="L30" s="198"/>
      <c r="M30" s="148"/>
      <c r="O30" s="150"/>
      <c r="P30" s="198"/>
      <c r="Q30" s="198"/>
      <c r="R30" s="198"/>
    </row>
    <row r="31" spans="1:21" ht="18.75" customHeight="1" x14ac:dyDescent="0.25">
      <c r="B31" s="150"/>
      <c r="E31" s="81"/>
      <c r="H31" s="148"/>
      <c r="J31" s="150"/>
      <c r="K31" s="198"/>
      <c r="L31" s="198"/>
      <c r="M31" s="148"/>
      <c r="O31" s="150"/>
      <c r="P31" s="198"/>
      <c r="Q31" s="198"/>
      <c r="R31" s="198"/>
    </row>
    <row r="32" spans="1:21" ht="18.75" customHeight="1" x14ac:dyDescent="0.25">
      <c r="B32" s="150"/>
      <c r="E32" s="81"/>
      <c r="H32" s="148"/>
      <c r="J32" s="150"/>
      <c r="K32" s="198"/>
      <c r="L32" s="198"/>
      <c r="M32" s="148"/>
      <c r="O32" s="150"/>
      <c r="P32" s="198"/>
      <c r="Q32" s="198"/>
      <c r="R32" s="198"/>
    </row>
    <row r="33" spans="2:18" ht="18.75" customHeight="1" x14ac:dyDescent="0.25">
      <c r="B33" s="150"/>
      <c r="E33" s="81"/>
      <c r="H33" s="148"/>
      <c r="J33" s="150"/>
      <c r="K33" s="198"/>
      <c r="L33" s="198"/>
      <c r="M33" s="148"/>
      <c r="O33" s="150"/>
      <c r="P33" s="198"/>
      <c r="Q33" s="198"/>
      <c r="R33" s="198"/>
    </row>
    <row r="34" spans="2:18" ht="18.75" customHeight="1" thickBot="1" x14ac:dyDescent="0.3">
      <c r="B34" s="150"/>
      <c r="E34" s="81"/>
      <c r="H34" s="148"/>
      <c r="J34" s="151"/>
      <c r="K34" s="202"/>
      <c r="L34" s="202"/>
      <c r="M34" s="154"/>
      <c r="O34" s="151"/>
      <c r="P34" s="202"/>
      <c r="Q34" s="202"/>
      <c r="R34" s="202"/>
    </row>
    <row r="35" spans="2:18" ht="18.75" customHeight="1" thickBot="1" x14ac:dyDescent="0.3">
      <c r="B35" s="150"/>
      <c r="E35" s="81"/>
      <c r="H35" s="148"/>
      <c r="K35" s="199">
        <f>SUM(K27:K34)</f>
        <v>10000000</v>
      </c>
      <c r="L35" s="201">
        <f>SUM(L27:L34)</f>
        <v>1237000</v>
      </c>
      <c r="P35" s="199">
        <f>SUM(P27:P34)</f>
        <v>3000000</v>
      </c>
      <c r="Q35" s="201">
        <f>SUM(Q27:Q34)</f>
        <v>600000</v>
      </c>
    </row>
    <row r="36" spans="2:18" ht="18.75" customHeight="1" thickBot="1" x14ac:dyDescent="0.3">
      <c r="B36" s="150"/>
      <c r="E36" s="81"/>
      <c r="H36" s="148"/>
      <c r="K36" s="200">
        <f>+K35-L35</f>
        <v>8763000</v>
      </c>
      <c r="P36" s="200">
        <f>+P35-Q35</f>
        <v>2400000</v>
      </c>
    </row>
    <row r="37" spans="2:18" ht="18.75" customHeight="1" thickBot="1" x14ac:dyDescent="0.3">
      <c r="B37" s="151"/>
      <c r="C37" s="152"/>
      <c r="D37" s="152"/>
      <c r="E37" s="153"/>
      <c r="F37" s="152"/>
      <c r="G37" s="152"/>
      <c r="H37" s="154"/>
    </row>
    <row r="38" spans="2:18" ht="18.75" customHeight="1" x14ac:dyDescent="0.25">
      <c r="R38" s="20"/>
    </row>
    <row r="39" spans="2:18" ht="18.75" customHeight="1" thickBot="1" x14ac:dyDescent="0.3"/>
    <row r="40" spans="2:18" ht="18.75" customHeight="1" x14ac:dyDescent="0.25">
      <c r="B40" s="146" t="s">
        <v>69</v>
      </c>
      <c r="C40" s="147"/>
      <c r="D40" s="79"/>
      <c r="E40" s="79"/>
      <c r="F40" s="79"/>
      <c r="G40" s="79"/>
      <c r="H40" s="155"/>
    </row>
    <row r="41" spans="2:18" ht="18.75" customHeight="1" x14ac:dyDescent="0.25">
      <c r="B41" s="149" t="s">
        <v>213</v>
      </c>
      <c r="C41" s="81"/>
      <c r="D41" s="81"/>
      <c r="E41" s="81"/>
      <c r="F41" s="81"/>
      <c r="G41" s="81"/>
      <c r="H41" s="276" t="s">
        <v>214</v>
      </c>
    </row>
    <row r="42" spans="2:18" ht="18.75" customHeight="1" x14ac:dyDescent="0.25">
      <c r="B42" s="150"/>
      <c r="E42" s="81"/>
      <c r="H42" s="148"/>
    </row>
    <row r="43" spans="2:18" ht="18.75" customHeight="1" x14ac:dyDescent="0.25">
      <c r="B43" s="150"/>
      <c r="E43" s="81"/>
      <c r="H43" s="148"/>
    </row>
    <row r="44" spans="2:18" ht="18.75" customHeight="1" x14ac:dyDescent="0.25">
      <c r="B44" s="150"/>
      <c r="E44" s="81"/>
      <c r="H44" s="148"/>
    </row>
    <row r="45" spans="2:18" ht="18.75" customHeight="1" x14ac:dyDescent="0.25">
      <c r="B45" s="150"/>
      <c r="E45" s="81"/>
      <c r="H45" s="148"/>
    </row>
    <row r="46" spans="2:18" ht="18.75" customHeight="1" x14ac:dyDescent="0.25">
      <c r="B46" s="150"/>
      <c r="E46" s="81"/>
      <c r="H46" s="148"/>
    </row>
    <row r="47" spans="2:18" ht="18.75" customHeight="1" x14ac:dyDescent="0.25">
      <c r="B47" s="150"/>
      <c r="E47" s="81"/>
      <c r="H47" s="148"/>
    </row>
    <row r="48" spans="2:18" ht="18.75" customHeight="1" x14ac:dyDescent="0.25">
      <c r="B48" s="150"/>
      <c r="E48" s="81"/>
      <c r="H48" s="148"/>
    </row>
    <row r="49" spans="2:13" ht="18.75" customHeight="1" x14ac:dyDescent="0.25">
      <c r="B49" s="150"/>
      <c r="E49" s="81"/>
      <c r="H49" s="148"/>
    </row>
    <row r="50" spans="2:13" ht="18.75" customHeight="1" x14ac:dyDescent="0.25">
      <c r="B50" s="150"/>
      <c r="E50" s="81"/>
      <c r="H50" s="148"/>
    </row>
    <row r="51" spans="2:13" ht="18.75" customHeight="1" x14ac:dyDescent="0.25">
      <c r="B51" s="150"/>
      <c r="E51" s="81"/>
      <c r="H51" s="148"/>
    </row>
    <row r="52" spans="2:13" ht="18.75" customHeight="1" thickBot="1" x14ac:dyDescent="0.3">
      <c r="B52" s="151"/>
      <c r="C52" s="152"/>
      <c r="D52" s="152"/>
      <c r="E52" s="153"/>
      <c r="F52" s="152"/>
      <c r="G52" s="152"/>
      <c r="H52" s="154"/>
    </row>
    <row r="53" spans="2:13" ht="18.75" customHeight="1" thickBot="1" x14ac:dyDescent="0.3"/>
    <row r="54" spans="2:13" ht="18.75" customHeight="1" thickBot="1" x14ac:dyDescent="0.3">
      <c r="B54" s="146" t="s">
        <v>50</v>
      </c>
      <c r="C54" s="147"/>
      <c r="D54" s="79"/>
      <c r="E54" s="79"/>
      <c r="F54" s="79"/>
      <c r="G54" s="79"/>
      <c r="H54" s="155"/>
    </row>
    <row r="55" spans="2:13" ht="18.75" customHeight="1" thickBot="1" x14ac:dyDescent="0.3">
      <c r="B55" s="149" t="s">
        <v>213</v>
      </c>
      <c r="C55" s="81"/>
      <c r="D55" s="81"/>
      <c r="E55" s="81"/>
      <c r="F55" s="81"/>
      <c r="G55" s="81"/>
      <c r="H55" s="276" t="s">
        <v>214</v>
      </c>
      <c r="J55" s="222" t="s">
        <v>221</v>
      </c>
      <c r="K55" s="223"/>
      <c r="L55" s="223"/>
      <c r="M55" s="224"/>
    </row>
    <row r="56" spans="2:13" ht="18.75" customHeight="1" thickBot="1" x14ac:dyDescent="0.3">
      <c r="B56" s="150"/>
      <c r="E56" s="81"/>
      <c r="H56" s="148"/>
      <c r="J56" s="156"/>
      <c r="K56" s="278" t="s">
        <v>213</v>
      </c>
      <c r="L56" s="277" t="s">
        <v>214</v>
      </c>
      <c r="M56" s="196"/>
    </row>
    <row r="57" spans="2:13" ht="18.75" customHeight="1" x14ac:dyDescent="0.25">
      <c r="B57" s="150"/>
      <c r="E57" s="81"/>
      <c r="H57" s="148"/>
      <c r="J57" s="150" t="s">
        <v>216</v>
      </c>
      <c r="K57" s="197">
        <f>+'2.1'!X16</f>
        <v>35000</v>
      </c>
      <c r="L57" s="204">
        <f>+'2.1'!X13</f>
        <v>40000</v>
      </c>
      <c r="M57" s="205" t="s">
        <v>222</v>
      </c>
    </row>
    <row r="58" spans="2:13" ht="18.75" customHeight="1" x14ac:dyDescent="0.25">
      <c r="B58" s="150"/>
      <c r="E58" s="81"/>
      <c r="H58" s="148"/>
      <c r="J58" s="150"/>
      <c r="K58" s="198"/>
      <c r="M58" s="203"/>
    </row>
    <row r="59" spans="2:13" ht="18.75" customHeight="1" x14ac:dyDescent="0.25">
      <c r="B59" s="150"/>
      <c r="E59" s="81"/>
      <c r="H59" s="148"/>
      <c r="J59" s="150"/>
      <c r="K59" s="198"/>
      <c r="L59" s="199"/>
      <c r="M59" s="203"/>
    </row>
    <row r="60" spans="2:13" ht="18.75" customHeight="1" x14ac:dyDescent="0.25">
      <c r="B60" s="150"/>
      <c r="E60" s="81"/>
      <c r="H60" s="148"/>
      <c r="J60" s="150"/>
      <c r="K60" s="198"/>
      <c r="L60" s="198"/>
      <c r="M60" s="198"/>
    </row>
    <row r="61" spans="2:13" ht="18.75" customHeight="1" x14ac:dyDescent="0.25">
      <c r="B61" s="150"/>
      <c r="E61" s="81"/>
      <c r="H61" s="148"/>
      <c r="J61" s="150"/>
      <c r="K61" s="198"/>
      <c r="L61" s="198"/>
      <c r="M61" s="198"/>
    </row>
    <row r="62" spans="2:13" ht="18.75" customHeight="1" x14ac:dyDescent="0.25">
      <c r="B62" s="150"/>
      <c r="E62" s="81"/>
      <c r="H62" s="148"/>
      <c r="J62" s="150"/>
      <c r="K62" s="198"/>
      <c r="L62" s="198"/>
      <c r="M62" s="198"/>
    </row>
    <row r="63" spans="2:13" ht="18.75" customHeight="1" x14ac:dyDescent="0.25">
      <c r="B63" s="150"/>
      <c r="E63" s="81"/>
      <c r="H63" s="148"/>
      <c r="J63" s="150"/>
      <c r="K63" s="198"/>
      <c r="L63" s="198"/>
      <c r="M63" s="198"/>
    </row>
    <row r="64" spans="2:13" ht="18.75" customHeight="1" thickBot="1" x14ac:dyDescent="0.3">
      <c r="B64" s="150"/>
      <c r="E64" s="81"/>
      <c r="H64" s="148"/>
      <c r="J64" s="151"/>
      <c r="K64" s="202"/>
      <c r="L64" s="202"/>
      <c r="M64" s="202"/>
    </row>
    <row r="65" spans="2:12" ht="18.75" customHeight="1" thickBot="1" x14ac:dyDescent="0.3">
      <c r="B65" s="150"/>
      <c r="E65" s="81"/>
      <c r="H65" s="148"/>
      <c r="K65" s="200">
        <f>SUM(K57:K64)</f>
        <v>35000</v>
      </c>
      <c r="L65" s="200">
        <f>SUM(L57:L64)</f>
        <v>40000</v>
      </c>
    </row>
    <row r="66" spans="2:12" ht="18.75" customHeight="1" thickBot="1" x14ac:dyDescent="0.3">
      <c r="B66" s="151"/>
      <c r="C66" s="152"/>
      <c r="D66" s="152"/>
      <c r="E66" s="153"/>
      <c r="F66" s="152"/>
      <c r="G66" s="152"/>
      <c r="H66" s="154"/>
      <c r="L66" s="201">
        <f>+L65-K65</f>
        <v>5000</v>
      </c>
    </row>
    <row r="68" spans="2:12" ht="18.75" customHeight="1" thickBot="1" x14ac:dyDescent="0.3"/>
    <row r="69" spans="2:12" ht="18.75" customHeight="1" x14ac:dyDescent="0.25">
      <c r="B69" s="146" t="s">
        <v>109</v>
      </c>
      <c r="C69" s="147"/>
      <c r="D69" s="79"/>
      <c r="E69" s="79"/>
      <c r="F69" s="79"/>
      <c r="G69" s="79"/>
      <c r="H69" s="155"/>
    </row>
    <row r="70" spans="2:12" ht="18.75" customHeight="1" x14ac:dyDescent="0.25">
      <c r="B70" s="149" t="s">
        <v>213</v>
      </c>
      <c r="C70" s="81"/>
      <c r="D70" s="81"/>
      <c r="E70" s="81"/>
      <c r="F70" s="81"/>
      <c r="G70" s="81"/>
      <c r="H70" s="276" t="s">
        <v>214</v>
      </c>
    </row>
    <row r="71" spans="2:12" ht="18.75" customHeight="1" x14ac:dyDescent="0.25">
      <c r="B71" s="150"/>
      <c r="E71" s="81"/>
      <c r="H71" s="148"/>
    </row>
    <row r="72" spans="2:12" ht="18.75" customHeight="1" x14ac:dyDescent="0.25">
      <c r="B72" s="150"/>
      <c r="E72" s="81"/>
      <c r="H72" s="148"/>
    </row>
    <row r="73" spans="2:12" ht="18.75" customHeight="1" x14ac:dyDescent="0.25">
      <c r="B73" s="150"/>
      <c r="E73" s="81"/>
      <c r="H73" s="148"/>
    </row>
    <row r="74" spans="2:12" ht="18.75" customHeight="1" x14ac:dyDescent="0.25">
      <c r="B74" s="150"/>
      <c r="E74" s="81"/>
      <c r="H74" s="148"/>
    </row>
    <row r="75" spans="2:12" ht="18.75" customHeight="1" x14ac:dyDescent="0.25">
      <c r="B75" s="150"/>
      <c r="E75" s="81"/>
      <c r="H75" s="148"/>
    </row>
    <row r="76" spans="2:12" ht="18.75" customHeight="1" x14ac:dyDescent="0.25">
      <c r="B76" s="150"/>
      <c r="E76" s="81"/>
      <c r="H76" s="148"/>
    </row>
    <row r="77" spans="2:12" ht="18.75" customHeight="1" x14ac:dyDescent="0.25">
      <c r="B77" s="150"/>
      <c r="E77" s="81"/>
      <c r="H77" s="148"/>
    </row>
    <row r="78" spans="2:12" ht="18.75" customHeight="1" x14ac:dyDescent="0.25">
      <c r="B78" s="150"/>
      <c r="E78" s="81"/>
      <c r="H78" s="148"/>
    </row>
    <row r="79" spans="2:12" ht="18.75" customHeight="1" x14ac:dyDescent="0.25">
      <c r="B79" s="150"/>
      <c r="E79" s="81"/>
      <c r="H79" s="148"/>
    </row>
    <row r="80" spans="2:12" ht="18.75" customHeight="1" x14ac:dyDescent="0.25">
      <c r="B80" s="150"/>
      <c r="E80" s="81"/>
      <c r="H80" s="148"/>
    </row>
    <row r="81" spans="2:8" ht="18.75" customHeight="1" thickBot="1" x14ac:dyDescent="0.3">
      <c r="B81" s="151"/>
      <c r="C81" s="152"/>
      <c r="D81" s="152"/>
      <c r="E81" s="153"/>
      <c r="F81" s="152"/>
      <c r="G81" s="152"/>
      <c r="H81" s="154"/>
    </row>
    <row r="82" spans="2:8" ht="18.75" customHeight="1" thickBot="1" x14ac:dyDescent="0.3"/>
    <row r="83" spans="2:8" ht="18.75" customHeight="1" x14ac:dyDescent="0.25">
      <c r="B83" s="146" t="s">
        <v>51</v>
      </c>
      <c r="C83" s="147"/>
      <c r="D83" s="79"/>
      <c r="E83" s="79"/>
      <c r="F83" s="79"/>
      <c r="G83" s="79"/>
      <c r="H83" s="155"/>
    </row>
    <row r="84" spans="2:8" ht="18.75" customHeight="1" x14ac:dyDescent="0.25">
      <c r="B84" s="149" t="s">
        <v>213</v>
      </c>
      <c r="C84" s="81"/>
      <c r="D84" s="81"/>
      <c r="E84" s="81"/>
      <c r="F84" s="81"/>
      <c r="G84" s="81"/>
      <c r="H84" s="276" t="s">
        <v>214</v>
      </c>
    </row>
    <row r="85" spans="2:8" ht="18.75" customHeight="1" x14ac:dyDescent="0.25">
      <c r="B85" s="150"/>
      <c r="E85" s="81"/>
      <c r="H85" s="148"/>
    </row>
    <row r="86" spans="2:8" ht="18.75" customHeight="1" x14ac:dyDescent="0.25">
      <c r="B86" s="150"/>
      <c r="E86" s="81"/>
      <c r="H86" s="148"/>
    </row>
    <row r="87" spans="2:8" ht="18.75" customHeight="1" x14ac:dyDescent="0.25">
      <c r="B87" s="150"/>
      <c r="E87" s="81"/>
      <c r="H87" s="148"/>
    </row>
    <row r="88" spans="2:8" ht="18.75" customHeight="1" x14ac:dyDescent="0.25">
      <c r="B88" s="150"/>
      <c r="E88" s="81"/>
      <c r="H88" s="148"/>
    </row>
    <row r="89" spans="2:8" ht="18.75" customHeight="1" x14ac:dyDescent="0.25">
      <c r="B89" s="150"/>
      <c r="E89" s="81"/>
      <c r="H89" s="148"/>
    </row>
    <row r="90" spans="2:8" ht="18.75" customHeight="1" x14ac:dyDescent="0.25">
      <c r="B90" s="150"/>
      <c r="E90" s="81"/>
      <c r="H90" s="148"/>
    </row>
    <row r="91" spans="2:8" ht="18.75" customHeight="1" x14ac:dyDescent="0.25">
      <c r="B91" s="150"/>
      <c r="E91" s="81"/>
      <c r="H91" s="148"/>
    </row>
    <row r="92" spans="2:8" ht="18.75" customHeight="1" x14ac:dyDescent="0.25">
      <c r="B92" s="150"/>
      <c r="E92" s="81"/>
      <c r="H92" s="148"/>
    </row>
    <row r="93" spans="2:8" ht="18.75" customHeight="1" x14ac:dyDescent="0.25">
      <c r="B93" s="150"/>
      <c r="E93" s="81"/>
      <c r="H93" s="148"/>
    </row>
    <row r="94" spans="2:8" ht="18.75" customHeight="1" x14ac:dyDescent="0.25">
      <c r="B94" s="150"/>
      <c r="E94" s="81"/>
      <c r="H94" s="148"/>
    </row>
    <row r="95" spans="2:8" ht="18.75" customHeight="1" thickBot="1" x14ac:dyDescent="0.3">
      <c r="B95" s="151"/>
      <c r="C95" s="152"/>
      <c r="D95" s="152"/>
      <c r="E95" s="153"/>
      <c r="F95" s="152"/>
      <c r="G95" s="152"/>
      <c r="H95" s="154"/>
    </row>
  </sheetData>
  <mergeCells count="3">
    <mergeCell ref="O25:R25"/>
    <mergeCell ref="J55:M55"/>
    <mergeCell ref="J25:M2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C145E-12A5-4B6D-8F6E-C6B6B4B57FE2}">
  <dimension ref="A1:F57"/>
  <sheetViews>
    <sheetView topLeftCell="A47" zoomScale="235" zoomScaleNormal="235" workbookViewId="0">
      <selection activeCell="D53" sqref="D53"/>
    </sheetView>
  </sheetViews>
  <sheetFormatPr baseColWidth="10" defaultRowHeight="15" x14ac:dyDescent="0.25"/>
  <cols>
    <col min="3" max="3" width="1" customWidth="1"/>
    <col min="4" max="4" width="18.85546875" customWidth="1"/>
  </cols>
  <sheetData>
    <row r="1" spans="1:6" x14ac:dyDescent="0.25">
      <c r="A1" s="120" t="s">
        <v>114</v>
      </c>
      <c r="B1" s="104"/>
      <c r="C1" s="104"/>
      <c r="D1" s="104"/>
      <c r="E1" s="104"/>
      <c r="F1" s="105"/>
    </row>
    <row r="2" spans="1:6" x14ac:dyDescent="0.25">
      <c r="A2" s="106"/>
      <c r="F2" s="107"/>
    </row>
    <row r="3" spans="1:6" x14ac:dyDescent="0.25">
      <c r="A3" s="108" t="s">
        <v>115</v>
      </c>
      <c r="B3" s="109"/>
      <c r="D3" t="s">
        <v>118</v>
      </c>
      <c r="F3" s="107"/>
    </row>
    <row r="4" spans="1:6" x14ac:dyDescent="0.25">
      <c r="A4" s="108" t="s">
        <v>116</v>
      </c>
      <c r="B4" s="110">
        <v>100000</v>
      </c>
      <c r="E4" s="39" t="s">
        <v>120</v>
      </c>
      <c r="F4" s="111" t="s">
        <v>121</v>
      </c>
    </row>
    <row r="5" spans="1:6" x14ac:dyDescent="0.25">
      <c r="A5" s="108" t="s">
        <v>117</v>
      </c>
      <c r="B5" s="110">
        <v>-20000</v>
      </c>
      <c r="D5" s="112" t="s">
        <v>53</v>
      </c>
      <c r="E5" s="113">
        <v>90000</v>
      </c>
      <c r="F5" s="114"/>
    </row>
    <row r="6" spans="1:6" x14ac:dyDescent="0.25">
      <c r="A6" s="108"/>
      <c r="B6" s="110">
        <f>+B4+B5</f>
        <v>80000</v>
      </c>
      <c r="D6" s="112" t="s">
        <v>119</v>
      </c>
      <c r="E6" s="112"/>
      <c r="F6" s="115">
        <f>+E5</f>
        <v>90000</v>
      </c>
    </row>
    <row r="7" spans="1:6" x14ac:dyDescent="0.25">
      <c r="A7" s="106"/>
      <c r="F7" s="107"/>
    </row>
    <row r="8" spans="1:6" x14ac:dyDescent="0.25">
      <c r="A8" s="119" t="s">
        <v>126</v>
      </c>
      <c r="D8" s="112" t="s">
        <v>122</v>
      </c>
      <c r="E8" s="112"/>
      <c r="F8" s="115">
        <f>+B4</f>
        <v>100000</v>
      </c>
    </row>
    <row r="9" spans="1:6" x14ac:dyDescent="0.25">
      <c r="A9" s="106" t="s">
        <v>127</v>
      </c>
      <c r="D9" s="112" t="s">
        <v>123</v>
      </c>
      <c r="E9" s="113">
        <f>-B5</f>
        <v>20000</v>
      </c>
      <c r="F9" s="114"/>
    </row>
    <row r="10" spans="1:6" x14ac:dyDescent="0.25">
      <c r="A10" s="106" t="s">
        <v>128</v>
      </c>
      <c r="D10" s="112" t="s">
        <v>124</v>
      </c>
      <c r="E10" s="113">
        <f>+B6</f>
        <v>80000</v>
      </c>
      <c r="F10" s="114"/>
    </row>
    <row r="11" spans="1:6" x14ac:dyDescent="0.25">
      <c r="A11" s="106"/>
      <c r="F11" s="107"/>
    </row>
    <row r="12" spans="1:6" x14ac:dyDescent="0.25">
      <c r="A12" s="106"/>
      <c r="D12" s="100" t="s">
        <v>125</v>
      </c>
      <c r="E12" s="101"/>
      <c r="F12" s="102">
        <f>+F6-E10</f>
        <v>10000</v>
      </c>
    </row>
    <row r="13" spans="1:6" x14ac:dyDescent="0.25">
      <c r="A13" s="116"/>
      <c r="B13" s="117"/>
      <c r="C13" s="117"/>
      <c r="D13" s="117"/>
      <c r="E13" s="117"/>
      <c r="F13" s="118"/>
    </row>
    <row r="17" spans="1:6" x14ac:dyDescent="0.25">
      <c r="A17" s="20" t="s">
        <v>129</v>
      </c>
    </row>
    <row r="19" spans="1:6" x14ac:dyDescent="0.25">
      <c r="A19" s="120" t="s">
        <v>130</v>
      </c>
      <c r="B19" s="104"/>
      <c r="C19" s="104"/>
      <c r="D19" s="104"/>
      <c r="E19" s="104"/>
      <c r="F19" s="105"/>
    </row>
    <row r="20" spans="1:6" x14ac:dyDescent="0.25">
      <c r="A20" s="106"/>
      <c r="F20" s="107"/>
    </row>
    <row r="21" spans="1:6" x14ac:dyDescent="0.25">
      <c r="A21" s="108" t="s">
        <v>131</v>
      </c>
      <c r="B21" s="110">
        <v>230000</v>
      </c>
      <c r="F21" s="107"/>
    </row>
    <row r="22" spans="1:6" x14ac:dyDescent="0.25">
      <c r="A22" s="108" t="s">
        <v>116</v>
      </c>
      <c r="B22" s="110">
        <v>100000</v>
      </c>
      <c r="E22" s="39" t="s">
        <v>120</v>
      </c>
      <c r="F22" s="111" t="s">
        <v>121</v>
      </c>
    </row>
    <row r="23" spans="1:6" x14ac:dyDescent="0.25">
      <c r="A23" s="108" t="s">
        <v>132</v>
      </c>
      <c r="B23" s="121">
        <v>0.18</v>
      </c>
      <c r="D23" s="112" t="s">
        <v>133</v>
      </c>
      <c r="E23" s="113">
        <f>+F24+F25</f>
        <v>271400</v>
      </c>
      <c r="F23" s="114"/>
    </row>
    <row r="24" spans="1:6" x14ac:dyDescent="0.25">
      <c r="A24" s="119"/>
      <c r="D24" s="112" t="s">
        <v>134</v>
      </c>
      <c r="E24" s="112"/>
      <c r="F24" s="115">
        <f>+B21</f>
        <v>230000</v>
      </c>
    </row>
    <row r="25" spans="1:6" x14ac:dyDescent="0.25">
      <c r="A25" s="119"/>
      <c r="D25" s="112" t="s">
        <v>135</v>
      </c>
      <c r="E25" s="112"/>
      <c r="F25" s="115">
        <f>+F24*B23</f>
        <v>41400</v>
      </c>
    </row>
    <row r="26" spans="1:6" x14ac:dyDescent="0.25">
      <c r="A26" s="119"/>
      <c r="F26" s="107"/>
    </row>
    <row r="27" spans="1:6" x14ac:dyDescent="0.25">
      <c r="A27" s="119"/>
      <c r="D27" s="112" t="s">
        <v>137</v>
      </c>
      <c r="E27" s="113">
        <f>+F28</f>
        <v>100000</v>
      </c>
      <c r="F27" s="115"/>
    </row>
    <row r="28" spans="1:6" x14ac:dyDescent="0.25">
      <c r="A28" s="106"/>
      <c r="D28" s="112" t="s">
        <v>136</v>
      </c>
      <c r="E28" s="113"/>
      <c r="F28" s="115">
        <f>+B22</f>
        <v>100000</v>
      </c>
    </row>
    <row r="29" spans="1:6" ht="3.75" customHeight="1" x14ac:dyDescent="0.25">
      <c r="A29" s="116"/>
      <c r="B29" s="117"/>
      <c r="C29" s="117"/>
      <c r="D29" s="117"/>
      <c r="E29" s="117"/>
      <c r="F29" s="118"/>
    </row>
    <row r="31" spans="1:6" x14ac:dyDescent="0.25">
      <c r="A31" s="120" t="s">
        <v>138</v>
      </c>
      <c r="B31" s="104"/>
      <c r="C31" s="104"/>
      <c r="D31" s="104"/>
      <c r="E31" s="104"/>
      <c r="F31" s="105"/>
    </row>
    <row r="32" spans="1:6" x14ac:dyDescent="0.25">
      <c r="A32" s="106"/>
      <c r="E32" s="39" t="s">
        <v>120</v>
      </c>
      <c r="F32" s="111" t="s">
        <v>121</v>
      </c>
    </row>
    <row r="33" spans="1:6" x14ac:dyDescent="0.25">
      <c r="A33" s="106"/>
      <c r="D33" s="112" t="s">
        <v>139</v>
      </c>
      <c r="E33" s="113">
        <v>100000</v>
      </c>
      <c r="F33" s="114"/>
    </row>
    <row r="34" spans="1:6" x14ac:dyDescent="0.25">
      <c r="A34" s="119"/>
      <c r="D34" s="112" t="s">
        <v>110</v>
      </c>
      <c r="E34" s="112"/>
      <c r="F34" s="115">
        <f>+E33</f>
        <v>100000</v>
      </c>
    </row>
    <row r="35" spans="1:6" ht="3.75" customHeight="1" x14ac:dyDescent="0.25">
      <c r="A35" s="116"/>
      <c r="B35" s="117"/>
      <c r="C35" s="117"/>
      <c r="D35" s="117"/>
      <c r="E35" s="117"/>
      <c r="F35" s="118"/>
    </row>
    <row r="37" spans="1:6" x14ac:dyDescent="0.25">
      <c r="A37" s="120" t="s">
        <v>145</v>
      </c>
      <c r="B37" s="104"/>
      <c r="C37" s="104"/>
      <c r="D37" s="104"/>
      <c r="E37" s="104"/>
      <c r="F37" s="105"/>
    </row>
    <row r="38" spans="1:6" x14ac:dyDescent="0.25">
      <c r="A38" s="106"/>
      <c r="F38" s="107"/>
    </row>
    <row r="39" spans="1:6" x14ac:dyDescent="0.25">
      <c r="A39" s="128" t="s">
        <v>140</v>
      </c>
      <c r="B39" s="129">
        <v>100000</v>
      </c>
      <c r="D39" s="103"/>
      <c r="E39" s="133" t="s">
        <v>120</v>
      </c>
      <c r="F39" s="134" t="s">
        <v>121</v>
      </c>
    </row>
    <row r="40" spans="1:6" x14ac:dyDescent="0.25">
      <c r="A40" s="128" t="s">
        <v>146</v>
      </c>
      <c r="B40" s="130"/>
      <c r="D40" s="135" t="s">
        <v>110</v>
      </c>
      <c r="E40" s="113">
        <f>+B45</f>
        <v>98000</v>
      </c>
      <c r="F40" s="114"/>
    </row>
    <row r="41" spans="1:6" x14ac:dyDescent="0.25">
      <c r="A41" s="106" t="s">
        <v>141</v>
      </c>
      <c r="D41" s="136" t="s">
        <v>148</v>
      </c>
      <c r="E41" s="137"/>
      <c r="F41" s="138">
        <f>+E40</f>
        <v>98000</v>
      </c>
    </row>
    <row r="42" spans="1:6" x14ac:dyDescent="0.25">
      <c r="A42" s="123" t="s">
        <v>147</v>
      </c>
      <c r="B42" s="124"/>
      <c r="F42" s="131"/>
    </row>
    <row r="43" spans="1:6" x14ac:dyDescent="0.25">
      <c r="A43" s="122" t="s">
        <v>142</v>
      </c>
      <c r="B43" s="125"/>
      <c r="D43" t="s">
        <v>149</v>
      </c>
      <c r="F43" s="131"/>
    </row>
    <row r="44" spans="1:6" x14ac:dyDescent="0.25">
      <c r="A44" s="122" t="s">
        <v>143</v>
      </c>
      <c r="B44" s="125"/>
      <c r="D44" t="s">
        <v>150</v>
      </c>
      <c r="E44" s="132"/>
      <c r="F44" s="107"/>
    </row>
    <row r="45" spans="1:6" x14ac:dyDescent="0.25">
      <c r="A45" s="126" t="s">
        <v>144</v>
      </c>
      <c r="B45" s="127">
        <v>98000</v>
      </c>
      <c r="E45" s="132"/>
      <c r="F45" s="107"/>
    </row>
    <row r="46" spans="1:6" x14ac:dyDescent="0.25">
      <c r="A46" s="116"/>
      <c r="B46" s="117"/>
      <c r="C46" s="117"/>
      <c r="D46" s="117"/>
      <c r="E46" s="117"/>
      <c r="F46" s="118"/>
    </row>
    <row r="48" spans="1:6" x14ac:dyDescent="0.25">
      <c r="A48" s="120" t="s">
        <v>151</v>
      </c>
      <c r="B48" s="104"/>
      <c r="C48" s="104"/>
      <c r="D48" s="104"/>
      <c r="E48" s="104"/>
      <c r="F48" s="105"/>
    </row>
    <row r="49" spans="1:6" x14ac:dyDescent="0.25">
      <c r="A49" s="106"/>
      <c r="F49" s="107"/>
    </row>
    <row r="50" spans="1:6" x14ac:dyDescent="0.25">
      <c r="A50" s="128" t="s">
        <v>140</v>
      </c>
      <c r="B50" s="129">
        <v>100000</v>
      </c>
      <c r="D50" s="103"/>
      <c r="E50" s="133" t="s">
        <v>120</v>
      </c>
      <c r="F50" s="134" t="s">
        <v>121</v>
      </c>
    </row>
    <row r="51" spans="1:6" x14ac:dyDescent="0.25">
      <c r="A51" s="128" t="s">
        <v>146</v>
      </c>
      <c r="B51" s="130"/>
      <c r="D51" s="135" t="s">
        <v>110</v>
      </c>
      <c r="E51" s="113">
        <f>+B56</f>
        <v>98000</v>
      </c>
      <c r="F51" s="114"/>
    </row>
    <row r="52" spans="1:6" x14ac:dyDescent="0.25">
      <c r="A52" s="106" t="s">
        <v>141</v>
      </c>
      <c r="D52" s="135" t="s">
        <v>140</v>
      </c>
      <c r="E52" s="112"/>
      <c r="F52" s="115">
        <f>+B50</f>
        <v>100000</v>
      </c>
    </row>
    <row r="53" spans="1:6" x14ac:dyDescent="0.25">
      <c r="A53" s="123" t="s">
        <v>147</v>
      </c>
      <c r="B53" s="124"/>
      <c r="D53" s="136" t="s">
        <v>154</v>
      </c>
      <c r="E53" s="141">
        <f>+F52-E51</f>
        <v>2000</v>
      </c>
      <c r="F53" s="138"/>
    </row>
    <row r="54" spans="1:6" x14ac:dyDescent="0.25">
      <c r="A54" s="139" t="s">
        <v>152</v>
      </c>
      <c r="B54" s="140"/>
      <c r="F54" s="131"/>
    </row>
    <row r="55" spans="1:6" x14ac:dyDescent="0.25">
      <c r="A55" s="139" t="s">
        <v>153</v>
      </c>
      <c r="B55" s="140"/>
      <c r="E55" s="132"/>
      <c r="F55" s="107"/>
    </row>
    <row r="56" spans="1:6" x14ac:dyDescent="0.25">
      <c r="A56" s="126" t="s">
        <v>144</v>
      </c>
      <c r="B56" s="127">
        <v>98000</v>
      </c>
      <c r="E56" s="132"/>
      <c r="F56" s="107"/>
    </row>
    <row r="57" spans="1:6" x14ac:dyDescent="0.25">
      <c r="A57" s="116"/>
      <c r="B57" s="117"/>
      <c r="C57" s="117"/>
      <c r="D57" s="117"/>
      <c r="E57" s="117"/>
      <c r="F57" s="11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0041-E9FA-4317-B054-FDF238D6E9B2}">
  <dimension ref="A1:BH120"/>
  <sheetViews>
    <sheetView zoomScale="70" zoomScaleNormal="70" workbookViewId="0">
      <pane ySplit="5" topLeftCell="A6" activePane="bottomLeft" state="frozen"/>
      <selection pane="bottomLeft" activeCell="J33" sqref="J33"/>
    </sheetView>
  </sheetViews>
  <sheetFormatPr baseColWidth="10" defaultRowHeight="15" x14ac:dyDescent="0.25"/>
  <cols>
    <col min="1" max="1" width="12.140625" style="157" customWidth="1"/>
    <col min="2" max="2" width="11.85546875" style="39" bestFit="1" customWidth="1"/>
    <col min="3" max="3" width="36.28515625" style="142" customWidth="1"/>
    <col min="4" max="4" width="24.140625" style="142" customWidth="1"/>
    <col min="5" max="6" width="15.85546875" style="158" bestFit="1" customWidth="1"/>
    <col min="7" max="7" width="3.42578125" customWidth="1"/>
    <col min="8" max="8" width="4.85546875" customWidth="1"/>
    <col min="9" max="12" width="11" customWidth="1"/>
    <col min="13" max="13" width="2.85546875" customWidth="1"/>
    <col min="14" max="14" width="20.5703125" bestFit="1" customWidth="1"/>
    <col min="15" max="15" width="19.28515625" style="44" customWidth="1"/>
    <col min="16" max="16" width="15.7109375" style="44" bestFit="1" customWidth="1"/>
    <col min="17" max="17" width="11" customWidth="1"/>
    <col min="18" max="18" width="20.5703125" bestFit="1" customWidth="1"/>
    <col min="19" max="19" width="14.5703125" customWidth="1"/>
    <col min="20" max="20" width="15.7109375" bestFit="1" customWidth="1"/>
    <col min="21" max="21" width="11" customWidth="1"/>
    <col min="22" max="22" width="20.5703125" bestFit="1" customWidth="1"/>
    <col min="23" max="23" width="20.140625" bestFit="1" customWidth="1"/>
    <col min="24" max="24" width="15.7109375" bestFit="1" customWidth="1"/>
    <col min="26" max="26" width="20.5703125" bestFit="1" customWidth="1"/>
    <col min="27" max="27" width="20.140625" bestFit="1" customWidth="1"/>
    <col min="28" max="28" width="15.7109375" bestFit="1" customWidth="1"/>
    <col min="30" max="30" width="20.5703125" bestFit="1" customWidth="1"/>
    <col min="31" max="31" width="15.140625" customWidth="1"/>
    <col min="32" max="32" width="15.7109375" bestFit="1" customWidth="1"/>
    <col min="34" max="34" width="20.5703125" bestFit="1" customWidth="1"/>
    <col min="35" max="35" width="14.7109375" customWidth="1"/>
    <col min="36" max="36" width="15.7109375" bestFit="1" customWidth="1"/>
    <col min="38" max="38" width="20.5703125" bestFit="1" customWidth="1"/>
    <col min="39" max="39" width="14.42578125" customWidth="1"/>
    <col min="40" max="40" width="15.7109375" bestFit="1" customWidth="1"/>
    <col min="42" max="42" width="20.5703125" bestFit="1" customWidth="1"/>
    <col min="43" max="43" width="15.28515625" customWidth="1"/>
    <col min="44" max="44" width="15.7109375" bestFit="1" customWidth="1"/>
    <col min="46" max="46" width="20.5703125" bestFit="1" customWidth="1"/>
    <col min="47" max="47" width="14.7109375" customWidth="1"/>
    <col min="48" max="48" width="15.7109375" bestFit="1" customWidth="1"/>
    <col min="50" max="50" width="20.5703125" bestFit="1" customWidth="1"/>
    <col min="51" max="51" width="15.28515625" customWidth="1"/>
    <col min="52" max="52" width="15.7109375" bestFit="1" customWidth="1"/>
    <col min="54" max="54" width="20.5703125" bestFit="1" customWidth="1"/>
    <col min="55" max="55" width="13.85546875" customWidth="1"/>
    <col min="56" max="56" width="15.7109375" bestFit="1" customWidth="1"/>
    <col min="58" max="58" width="20.5703125" bestFit="1" customWidth="1"/>
    <col min="59" max="59" width="14.28515625" customWidth="1"/>
    <col min="60" max="60" width="15.7109375" bestFit="1" customWidth="1"/>
  </cols>
  <sheetData>
    <row r="1" spans="1:60" ht="18.75" x14ac:dyDescent="0.3">
      <c r="A1" s="194" t="s">
        <v>2228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45"/>
      <c r="P1" s="4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60" ht="15.75" thickBot="1" x14ac:dyDescent="0.3"/>
    <row r="3" spans="1:60" ht="21.75" thickBot="1" x14ac:dyDescent="0.4">
      <c r="A3" s="300" t="s">
        <v>2229</v>
      </c>
      <c r="B3" s="301"/>
      <c r="C3" s="302"/>
      <c r="D3" s="302"/>
      <c r="E3" s="303">
        <f>SUM(E6:E1048576)</f>
        <v>19763125</v>
      </c>
      <c r="F3" s="304">
        <f>SUM(F6:F1048576)</f>
        <v>19763125</v>
      </c>
      <c r="N3" s="300" t="s">
        <v>2243</v>
      </c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</row>
    <row r="4" spans="1:60" x14ac:dyDescent="0.25">
      <c r="A4"/>
      <c r="B4"/>
      <c r="C4"/>
      <c r="D4"/>
      <c r="E4"/>
      <c r="F4"/>
    </row>
    <row r="5" spans="1:60" x14ac:dyDescent="0.25">
      <c r="A5" s="295" t="s">
        <v>155</v>
      </c>
      <c r="B5" s="296" t="s">
        <v>164</v>
      </c>
      <c r="C5" s="297" t="s">
        <v>2193</v>
      </c>
      <c r="D5" s="297" t="s">
        <v>2194</v>
      </c>
      <c r="E5" s="298" t="s">
        <v>156</v>
      </c>
      <c r="F5" s="299" t="s">
        <v>157</v>
      </c>
      <c r="N5" s="160" t="s">
        <v>2193</v>
      </c>
      <c r="O5" s="76" t="s">
        <v>232</v>
      </c>
      <c r="R5" s="160" t="s">
        <v>2193</v>
      </c>
      <c r="S5" s="76" t="s">
        <v>278</v>
      </c>
      <c r="T5" s="44"/>
      <c r="V5" s="160" t="s">
        <v>2193</v>
      </c>
      <c r="W5" s="76" t="s">
        <v>419</v>
      </c>
      <c r="X5" s="44"/>
      <c r="Z5" s="160" t="s">
        <v>2193</v>
      </c>
      <c r="AA5" s="76" t="s">
        <v>419</v>
      </c>
      <c r="AB5" s="44"/>
      <c r="AD5" s="160" t="s">
        <v>2193</v>
      </c>
      <c r="AE5" s="76" t="s">
        <v>1162</v>
      </c>
      <c r="AF5" s="44"/>
      <c r="AH5" s="160" t="s">
        <v>2193</v>
      </c>
      <c r="AI5" s="76" t="s">
        <v>786</v>
      </c>
      <c r="AJ5" s="44"/>
      <c r="AL5" s="160" t="s">
        <v>2193</v>
      </c>
      <c r="AM5" s="76" t="s">
        <v>1075</v>
      </c>
      <c r="AN5" s="44"/>
      <c r="AP5" s="160" t="s">
        <v>2193</v>
      </c>
      <c r="AQ5" s="76" t="s">
        <v>1228</v>
      </c>
      <c r="AR5" s="44"/>
      <c r="AT5" s="160" t="s">
        <v>2193</v>
      </c>
      <c r="AU5" s="76" t="s">
        <v>1288</v>
      </c>
      <c r="AV5" s="44"/>
      <c r="AX5" s="160" t="s">
        <v>2193</v>
      </c>
      <c r="AY5" s="76" t="s">
        <v>1177</v>
      </c>
      <c r="AZ5" s="44"/>
      <c r="BB5" s="160" t="s">
        <v>2193</v>
      </c>
      <c r="BC5" s="76" t="s">
        <v>1214</v>
      </c>
      <c r="BD5" s="44"/>
      <c r="BF5" s="160" t="s">
        <v>2193</v>
      </c>
      <c r="BG5" s="76" t="s">
        <v>1253</v>
      </c>
      <c r="BH5" s="44"/>
    </row>
    <row r="6" spans="1:60" ht="15.75" thickBot="1" x14ac:dyDescent="0.3">
      <c r="A6" s="162">
        <v>10</v>
      </c>
      <c r="B6" s="163" t="s">
        <v>2230</v>
      </c>
      <c r="C6" s="164" t="str">
        <f>IFERROR(VLOOKUP(A6,'CATALOGO '!A:B,2,FALSE),"")</f>
        <v>10-EFECTIVO Y EQUIVALENTES DE EFECTIVO</v>
      </c>
      <c r="D6" s="164" t="s">
        <v>2242</v>
      </c>
      <c r="E6" s="165">
        <f>+L9</f>
        <v>10000000</v>
      </c>
      <c r="F6" s="165"/>
      <c r="S6" s="44"/>
      <c r="T6" s="44"/>
      <c r="W6" s="44"/>
      <c r="X6" s="44"/>
      <c r="AA6" s="44"/>
      <c r="AB6" s="44"/>
      <c r="AE6" s="44"/>
      <c r="AF6" s="44"/>
      <c r="AI6" s="44"/>
      <c r="AJ6" s="44"/>
      <c r="AM6" s="44"/>
      <c r="AN6" s="44"/>
      <c r="AQ6" s="44"/>
      <c r="AR6" s="44"/>
      <c r="AU6" s="44"/>
      <c r="AV6" s="44"/>
      <c r="AY6" s="44"/>
      <c r="AZ6" s="44"/>
      <c r="BC6" s="44"/>
      <c r="BD6" s="44"/>
      <c r="BG6" s="44"/>
      <c r="BH6" s="44"/>
    </row>
    <row r="7" spans="1:60" x14ac:dyDescent="0.25">
      <c r="A7" s="162">
        <v>50</v>
      </c>
      <c r="B7" s="163" t="s">
        <v>2230</v>
      </c>
      <c r="C7" s="164" t="str">
        <f>IFERROR(VLOOKUP(A7,'CATALOGO '!A:B,2,FALSE),"")</f>
        <v>50-CAPITAL</v>
      </c>
      <c r="D7" s="164" t="s">
        <v>2242</v>
      </c>
      <c r="E7" s="165"/>
      <c r="F7" s="165">
        <f>+E6</f>
        <v>10000000</v>
      </c>
      <c r="H7" s="285" t="s">
        <v>200</v>
      </c>
      <c r="I7" s="286"/>
      <c r="J7" s="286"/>
      <c r="K7" s="286"/>
      <c r="L7" s="287"/>
      <c r="N7" s="160" t="s">
        <v>160</v>
      </c>
      <c r="O7" s="76" t="s">
        <v>161</v>
      </c>
      <c r="P7" s="76" t="s">
        <v>162</v>
      </c>
      <c r="R7" s="160" t="s">
        <v>160</v>
      </c>
      <c r="S7" s="76" t="s">
        <v>161</v>
      </c>
      <c r="T7" s="76" t="s">
        <v>162</v>
      </c>
      <c r="V7" s="160" t="s">
        <v>160</v>
      </c>
      <c r="W7" s="76" t="s">
        <v>161</v>
      </c>
      <c r="X7" s="76" t="s">
        <v>162</v>
      </c>
      <c r="Z7" s="160" t="s">
        <v>160</v>
      </c>
      <c r="AA7" s="76" t="s">
        <v>161</v>
      </c>
      <c r="AB7" s="76" t="s">
        <v>162</v>
      </c>
      <c r="AD7" s="160" t="s">
        <v>160</v>
      </c>
      <c r="AE7" s="76" t="s">
        <v>161</v>
      </c>
      <c r="AF7" s="76" t="s">
        <v>162</v>
      </c>
      <c r="AH7" s="160" t="s">
        <v>160</v>
      </c>
      <c r="AI7" s="76" t="s">
        <v>161</v>
      </c>
      <c r="AJ7" s="76" t="s">
        <v>162</v>
      </c>
      <c r="AL7" s="160" t="s">
        <v>160</v>
      </c>
      <c r="AM7" s="76" t="s">
        <v>161</v>
      </c>
      <c r="AN7" s="76" t="s">
        <v>162</v>
      </c>
      <c r="AP7" s="160" t="s">
        <v>160</v>
      </c>
      <c r="AQ7" s="76" t="s">
        <v>161</v>
      </c>
      <c r="AR7" s="76" t="s">
        <v>162</v>
      </c>
      <c r="AT7" s="160" t="s">
        <v>160</v>
      </c>
      <c r="AU7" s="76" t="s">
        <v>161</v>
      </c>
      <c r="AV7" s="76" t="s">
        <v>162</v>
      </c>
      <c r="AX7" s="160" t="s">
        <v>160</v>
      </c>
      <c r="AY7" s="76" t="s">
        <v>161</v>
      </c>
      <c r="AZ7" s="76" t="s">
        <v>162</v>
      </c>
      <c r="BB7" s="160" t="s">
        <v>160</v>
      </c>
      <c r="BC7" s="76" t="s">
        <v>161</v>
      </c>
      <c r="BD7" s="76" t="s">
        <v>162</v>
      </c>
      <c r="BF7" s="160" t="s">
        <v>160</v>
      </c>
      <c r="BG7" s="76" t="s">
        <v>161</v>
      </c>
      <c r="BH7" s="76" t="s">
        <v>162</v>
      </c>
    </row>
    <row r="8" spans="1:60" x14ac:dyDescent="0.25">
      <c r="A8" s="162"/>
      <c r="B8" s="163"/>
      <c r="C8" s="164" t="str">
        <f>IFERROR(VLOOKUP(A8,'CATALOGO '!A:B,2,FALSE),"")</f>
        <v/>
      </c>
      <c r="D8" s="164"/>
      <c r="E8" s="165"/>
      <c r="F8" s="165"/>
      <c r="H8" s="288"/>
      <c r="I8" s="289"/>
      <c r="J8" s="289"/>
      <c r="K8" s="289"/>
      <c r="L8" s="290"/>
      <c r="N8" s="161" t="s">
        <v>2230</v>
      </c>
      <c r="O8" s="76">
        <v>10000000</v>
      </c>
      <c r="P8" s="76"/>
      <c r="R8" s="161" t="s">
        <v>2234</v>
      </c>
      <c r="S8" s="76">
        <v>1180000</v>
      </c>
      <c r="T8" s="76"/>
      <c r="V8" s="161" t="s">
        <v>2233</v>
      </c>
      <c r="W8" s="76">
        <v>3000000</v>
      </c>
      <c r="X8" s="76"/>
      <c r="Z8" s="161" t="s">
        <v>2233</v>
      </c>
      <c r="AA8" s="76">
        <v>3000000</v>
      </c>
      <c r="AB8" s="76"/>
      <c r="AD8" s="161" t="s">
        <v>2233</v>
      </c>
      <c r="AE8" s="76">
        <v>540000</v>
      </c>
      <c r="AF8" s="76"/>
      <c r="AH8" s="161" t="s">
        <v>2231</v>
      </c>
      <c r="AI8" s="76">
        <v>1000000</v>
      </c>
      <c r="AJ8" s="76"/>
      <c r="AL8" s="161" t="s">
        <v>2238</v>
      </c>
      <c r="AM8" s="76"/>
      <c r="AN8" s="76">
        <v>80000</v>
      </c>
      <c r="AP8" s="161" t="s">
        <v>2233</v>
      </c>
      <c r="AQ8" s="76"/>
      <c r="AR8" s="76">
        <v>3540000</v>
      </c>
      <c r="AT8" s="161" t="s">
        <v>2237</v>
      </c>
      <c r="AU8" s="76"/>
      <c r="AV8" s="76">
        <v>5000</v>
      </c>
      <c r="AX8" s="161" t="s">
        <v>2244</v>
      </c>
      <c r="AY8" s="76">
        <v>81125</v>
      </c>
      <c r="AZ8" s="76"/>
      <c r="BB8" s="161" t="s">
        <v>2236</v>
      </c>
      <c r="BC8" s="76"/>
      <c r="BD8" s="76">
        <v>40000</v>
      </c>
      <c r="BF8" s="161" t="s">
        <v>2232</v>
      </c>
      <c r="BG8" s="76"/>
      <c r="BH8" s="76">
        <v>2000000</v>
      </c>
    </row>
    <row r="9" spans="1:60" x14ac:dyDescent="0.25">
      <c r="A9" s="162">
        <v>33</v>
      </c>
      <c r="B9" s="163" t="s">
        <v>2231</v>
      </c>
      <c r="C9" s="164" t="str">
        <f>IFERROR(VLOOKUP(A9,'CATALOGO '!A:B,2,FALSE),"")</f>
        <v>33-PROPIEDAD, PLANTA Y EQUIPO</v>
      </c>
      <c r="D9" s="164" t="s">
        <v>2242</v>
      </c>
      <c r="E9" s="165">
        <v>1000000</v>
      </c>
      <c r="F9" s="165"/>
      <c r="H9" s="288">
        <v>1</v>
      </c>
      <c r="I9" s="289" t="s">
        <v>201</v>
      </c>
      <c r="J9" s="289"/>
      <c r="K9" s="289"/>
      <c r="L9" s="291">
        <v>10000000</v>
      </c>
      <c r="N9" s="161" t="s">
        <v>2239</v>
      </c>
      <c r="O9" s="76"/>
      <c r="P9" s="76">
        <v>35000</v>
      </c>
      <c r="R9" s="161" t="s">
        <v>159</v>
      </c>
      <c r="S9" s="76">
        <v>1180000</v>
      </c>
      <c r="T9" s="76"/>
      <c r="V9" s="161" t="s">
        <v>2235</v>
      </c>
      <c r="W9" s="76"/>
      <c r="X9" s="76">
        <v>600000</v>
      </c>
      <c r="Z9" s="161" t="s">
        <v>2235</v>
      </c>
      <c r="AA9" s="76"/>
      <c r="AB9" s="76">
        <v>600000</v>
      </c>
      <c r="AD9" s="161" t="s">
        <v>2234</v>
      </c>
      <c r="AE9" s="76"/>
      <c r="AF9" s="76">
        <v>180000</v>
      </c>
      <c r="AH9" s="161" t="s">
        <v>2232</v>
      </c>
      <c r="AI9" s="76">
        <v>2000000</v>
      </c>
      <c r="AJ9" s="76"/>
      <c r="AL9" s="161" t="s">
        <v>159</v>
      </c>
      <c r="AM9" s="76"/>
      <c r="AN9" s="76">
        <v>80000</v>
      </c>
      <c r="AP9" s="161" t="s">
        <v>2240</v>
      </c>
      <c r="AQ9" s="76">
        <v>1200000</v>
      </c>
      <c r="AR9" s="76"/>
      <c r="AT9" s="161" t="s">
        <v>2241</v>
      </c>
      <c r="AU9" s="76">
        <v>2000</v>
      </c>
      <c r="AV9" s="76"/>
      <c r="AX9" s="161" t="s">
        <v>159</v>
      </c>
      <c r="AY9" s="76">
        <v>81125</v>
      </c>
      <c r="AZ9" s="76"/>
      <c r="BB9" s="161" t="s">
        <v>2239</v>
      </c>
      <c r="BC9" s="76">
        <v>35000</v>
      </c>
      <c r="BD9" s="76"/>
      <c r="BF9" s="161" t="s">
        <v>159</v>
      </c>
      <c r="BG9" s="76"/>
      <c r="BH9" s="76">
        <v>2000000</v>
      </c>
    </row>
    <row r="10" spans="1:60" x14ac:dyDescent="0.25">
      <c r="A10" s="162">
        <v>50</v>
      </c>
      <c r="B10" s="163" t="s">
        <v>2231</v>
      </c>
      <c r="C10" s="164" t="str">
        <f>IFERROR(VLOOKUP(A10,'CATALOGO '!A:B,2,FALSE),"")</f>
        <v>50-CAPITAL</v>
      </c>
      <c r="D10" s="164" t="s">
        <v>2242</v>
      </c>
      <c r="E10" s="165"/>
      <c r="F10" s="165">
        <f>+E9</f>
        <v>1000000</v>
      </c>
      <c r="H10" s="288">
        <f>+H9+1</f>
        <v>2</v>
      </c>
      <c r="I10" s="289" t="s">
        <v>202</v>
      </c>
      <c r="J10" s="289"/>
      <c r="K10" s="289"/>
      <c r="L10" s="291">
        <v>1000000</v>
      </c>
      <c r="N10" s="161" t="s">
        <v>2240</v>
      </c>
      <c r="O10" s="76"/>
      <c r="P10" s="76">
        <v>1200000</v>
      </c>
      <c r="V10" s="161" t="s">
        <v>159</v>
      </c>
      <c r="W10" s="76">
        <v>3000000</v>
      </c>
      <c r="X10" s="76">
        <v>600000</v>
      </c>
      <c r="Z10" s="161" t="s">
        <v>159</v>
      </c>
      <c r="AA10" s="76">
        <v>3000000</v>
      </c>
      <c r="AB10" s="76">
        <v>600000</v>
      </c>
      <c r="AD10" s="161" t="s">
        <v>159</v>
      </c>
      <c r="AE10" s="76">
        <v>540000</v>
      </c>
      <c r="AF10" s="76">
        <v>180000</v>
      </c>
      <c r="AH10" s="161" t="s">
        <v>159</v>
      </c>
      <c r="AI10" s="76">
        <v>3000000</v>
      </c>
      <c r="AJ10" s="76"/>
      <c r="AP10" s="161" t="s">
        <v>159</v>
      </c>
      <c r="AQ10" s="76">
        <v>1200000</v>
      </c>
      <c r="AR10" s="76">
        <v>3540000</v>
      </c>
      <c r="AT10" s="161" t="s">
        <v>159</v>
      </c>
      <c r="AU10" s="76">
        <v>2000</v>
      </c>
      <c r="AV10" s="76">
        <v>5000</v>
      </c>
      <c r="BB10" s="161" t="s">
        <v>159</v>
      </c>
      <c r="BC10" s="76">
        <v>35000</v>
      </c>
      <c r="BD10" s="76">
        <v>40000</v>
      </c>
    </row>
    <row r="11" spans="1:60" x14ac:dyDescent="0.25">
      <c r="A11" s="162"/>
      <c r="B11" s="163"/>
      <c r="C11" s="164" t="str">
        <f>IFERROR(VLOOKUP(A11,'CATALOGO '!A:B,2,FALSE),"")</f>
        <v/>
      </c>
      <c r="D11" s="164"/>
      <c r="E11" s="165"/>
      <c r="F11" s="165"/>
      <c r="H11" s="288">
        <v>3</v>
      </c>
      <c r="I11" s="289" t="s">
        <v>203</v>
      </c>
      <c r="J11" s="289"/>
      <c r="K11" s="289"/>
      <c r="L11" s="291">
        <v>2000000</v>
      </c>
      <c r="N11" s="161" t="s">
        <v>2241</v>
      </c>
      <c r="O11" s="76"/>
      <c r="P11" s="76">
        <v>2000</v>
      </c>
    </row>
    <row r="12" spans="1:60" ht="15.75" thickBot="1" x14ac:dyDescent="0.3">
      <c r="A12" s="162">
        <v>33</v>
      </c>
      <c r="B12" s="163" t="s">
        <v>2232</v>
      </c>
      <c r="C12" s="164" t="str">
        <f>IFERROR(VLOOKUP(A12,'CATALOGO '!A:B,2,FALSE),"")</f>
        <v>33-PROPIEDAD, PLANTA Y EQUIPO</v>
      </c>
      <c r="D12" s="164" t="s">
        <v>2242</v>
      </c>
      <c r="E12" s="165">
        <f>+L11</f>
        <v>2000000</v>
      </c>
      <c r="F12" s="165"/>
      <c r="H12" s="288">
        <v>4</v>
      </c>
      <c r="I12" s="289" t="s">
        <v>204</v>
      </c>
      <c r="J12" s="289"/>
      <c r="K12" s="289"/>
      <c r="L12" s="291">
        <v>3000000</v>
      </c>
      <c r="N12" s="161" t="s">
        <v>159</v>
      </c>
      <c r="O12" s="76">
        <v>10000000</v>
      </c>
      <c r="P12" s="76">
        <v>1237000</v>
      </c>
    </row>
    <row r="13" spans="1:60" ht="15.75" thickBot="1" x14ac:dyDescent="0.3">
      <c r="A13" s="162">
        <v>45</v>
      </c>
      <c r="B13" s="163" t="s">
        <v>2232</v>
      </c>
      <c r="C13" s="164" t="str">
        <f>IFERROR(VLOOKUP(A13,'CATALOGO '!A:B,2,FALSE),"")</f>
        <v>45-OBLIGACIONES FINANCIERAS</v>
      </c>
      <c r="D13" s="164" t="s">
        <v>2242</v>
      </c>
      <c r="E13" s="165"/>
      <c r="F13" s="165">
        <f>+E12</f>
        <v>2000000</v>
      </c>
      <c r="H13" s="288">
        <v>5</v>
      </c>
      <c r="I13" s="289" t="s">
        <v>205</v>
      </c>
      <c r="J13" s="289"/>
      <c r="K13" s="289"/>
      <c r="L13" s="291">
        <v>1000000</v>
      </c>
      <c r="O13"/>
      <c r="P13" s="305">
        <f>+O12-P12</f>
        <v>8763000</v>
      </c>
      <c r="T13" s="305">
        <f>+GETPIVOTDATA("Suma de Debe",$R$7)</f>
        <v>1180000</v>
      </c>
      <c r="X13" s="305">
        <f>+W10-X10</f>
        <v>2400000</v>
      </c>
      <c r="AB13" s="305">
        <f>+AA10-AB10</f>
        <v>2400000</v>
      </c>
      <c r="AF13" s="305">
        <f>+AE10-AF10</f>
        <v>360000</v>
      </c>
      <c r="AJ13" s="305">
        <f>+AI10-AJ10</f>
        <v>3000000</v>
      </c>
      <c r="AN13" s="305">
        <f>+GETPIVOTDATA("Suma de Haber",$AL$7)</f>
        <v>80000</v>
      </c>
      <c r="AR13" s="305">
        <f>+AR10-AQ10</f>
        <v>2340000</v>
      </c>
      <c r="AV13" s="305">
        <f>+AV10-AU10</f>
        <v>3000</v>
      </c>
      <c r="AZ13" s="305">
        <f>+GETPIVOTDATA("Suma de Debe",$AX$7)</f>
        <v>81125</v>
      </c>
      <c r="BD13" s="305">
        <f>+BD10-BC10</f>
        <v>5000</v>
      </c>
      <c r="BH13" s="305">
        <f>+GETPIVOTDATA("Suma de Haber",$BF$7)</f>
        <v>2000000</v>
      </c>
    </row>
    <row r="14" spans="1:60" x14ac:dyDescent="0.25">
      <c r="A14" s="162"/>
      <c r="B14" s="163"/>
      <c r="C14" s="164" t="str">
        <f>IFERROR(VLOOKUP(A14,'CATALOGO '!A:B,2,FALSE),"")</f>
        <v/>
      </c>
      <c r="D14" s="164"/>
      <c r="E14" s="165"/>
      <c r="F14" s="165"/>
      <c r="H14" s="288">
        <f t="shared" ref="H14:H21" si="0">+H13+1</f>
        <v>6</v>
      </c>
      <c r="I14" s="289" t="s">
        <v>81</v>
      </c>
      <c r="J14" s="289"/>
      <c r="K14" s="289"/>
      <c r="L14" s="291">
        <v>600000</v>
      </c>
      <c r="O14"/>
      <c r="P14"/>
    </row>
    <row r="15" spans="1:60" x14ac:dyDescent="0.25">
      <c r="A15" s="162">
        <v>20</v>
      </c>
      <c r="B15" s="163" t="s">
        <v>2233</v>
      </c>
      <c r="C15" s="164" t="str">
        <f>IFERROR(VLOOKUP(A15,'CATALOGO '!A:B,2,FALSE),"")</f>
        <v>20-MERCADERÍAS</v>
      </c>
      <c r="D15" s="164" t="s">
        <v>2242</v>
      </c>
      <c r="E15" s="165">
        <f>+L12</f>
        <v>3000000</v>
      </c>
      <c r="F15" s="165"/>
      <c r="H15" s="288">
        <f t="shared" si="0"/>
        <v>7</v>
      </c>
      <c r="I15" s="289" t="s">
        <v>207</v>
      </c>
      <c r="J15" s="289"/>
      <c r="K15" s="289"/>
      <c r="L15" s="291">
        <v>40000</v>
      </c>
      <c r="O15"/>
      <c r="P15"/>
    </row>
    <row r="16" spans="1:60" x14ac:dyDescent="0.25">
      <c r="A16" s="162">
        <v>40</v>
      </c>
      <c r="B16" s="163" t="s">
        <v>2233</v>
      </c>
      <c r="C16" s="164" t="str">
        <f>IFERROR(VLOOKUP(A16,'CATALOGO '!A:B,2,FALSE),"")</f>
        <v>40-TRIBUTOS, CONTRAPRESTACIONES Y APORTES AL SISTEMA PÚBLICO DE PENSIONES
 Y DE SALUD POR PAGAR</v>
      </c>
      <c r="D16" s="164" t="s">
        <v>2242</v>
      </c>
      <c r="E16" s="165">
        <f>+E15*0.18</f>
        <v>540000</v>
      </c>
      <c r="F16" s="165"/>
      <c r="H16" s="288">
        <f t="shared" si="0"/>
        <v>8</v>
      </c>
      <c r="I16" s="289" t="s">
        <v>208</v>
      </c>
      <c r="J16" s="289"/>
      <c r="K16" s="289"/>
      <c r="L16" s="291">
        <v>5000</v>
      </c>
      <c r="O16"/>
      <c r="P16"/>
    </row>
    <row r="17" spans="1:16" x14ac:dyDescent="0.25">
      <c r="A17" s="162">
        <v>42</v>
      </c>
      <c r="B17" s="163" t="s">
        <v>2233</v>
      </c>
      <c r="C17" s="164" t="str">
        <f>IFERROR(VLOOKUP(A17,'CATALOGO '!A:B,2,FALSE),"")</f>
        <v>42-CUENTAS POR PAGAR COMERCIALES TERCEROS</v>
      </c>
      <c r="D17" s="164" t="s">
        <v>2242</v>
      </c>
      <c r="E17" s="165"/>
      <c r="F17" s="165">
        <f>+E15+E16</f>
        <v>3540000</v>
      </c>
      <c r="H17" s="288">
        <f t="shared" si="0"/>
        <v>9</v>
      </c>
      <c r="I17" s="289" t="s">
        <v>209</v>
      </c>
      <c r="J17" s="289"/>
      <c r="K17" s="289"/>
      <c r="L17" s="291">
        <v>80000</v>
      </c>
      <c r="O17"/>
      <c r="P17"/>
    </row>
    <row r="18" spans="1:16" x14ac:dyDescent="0.25">
      <c r="A18" s="162"/>
      <c r="B18" s="163"/>
      <c r="C18" s="164" t="str">
        <f>IFERROR(VLOOKUP(A18,'CATALOGO '!A:B,2,FALSE),"")</f>
        <v/>
      </c>
      <c r="D18" s="164"/>
      <c r="E18" s="165"/>
      <c r="F18" s="165"/>
      <c r="H18" s="288">
        <f t="shared" si="0"/>
        <v>10</v>
      </c>
      <c r="I18" s="289" t="s">
        <v>210</v>
      </c>
      <c r="J18" s="289"/>
      <c r="K18" s="289"/>
      <c r="L18" s="291">
        <v>35000</v>
      </c>
      <c r="O18"/>
      <c r="P18"/>
    </row>
    <row r="19" spans="1:16" x14ac:dyDescent="0.25">
      <c r="A19" s="162">
        <v>12</v>
      </c>
      <c r="B19" s="163" t="s">
        <v>2234</v>
      </c>
      <c r="C19" s="164" t="str">
        <f>IFERROR(VLOOKUP(A19,'CATALOGO '!A:B,2,FALSE),"")</f>
        <v>12-CUENTAS POR COBRAR COMERCIALES TERCEROS</v>
      </c>
      <c r="D19" s="164" t="s">
        <v>2242</v>
      </c>
      <c r="E19" s="165">
        <f>+F21+F20</f>
        <v>1180000</v>
      </c>
      <c r="F19" s="165"/>
      <c r="H19" s="288">
        <f t="shared" si="0"/>
        <v>11</v>
      </c>
      <c r="I19" s="289" t="s">
        <v>211</v>
      </c>
      <c r="J19" s="289"/>
      <c r="K19" s="289"/>
      <c r="L19" s="291">
        <v>1200000</v>
      </c>
      <c r="O19"/>
      <c r="P19"/>
    </row>
    <row r="20" spans="1:16" ht="15.75" thickBot="1" x14ac:dyDescent="0.3">
      <c r="A20" s="162">
        <v>40</v>
      </c>
      <c r="B20" s="163" t="s">
        <v>2234</v>
      </c>
      <c r="C20" s="164" t="str">
        <f>IFERROR(VLOOKUP(A20,'CATALOGO '!A:B,2,FALSE),"")</f>
        <v>40-TRIBUTOS, CONTRAPRESTACIONES Y APORTES AL SISTEMA PÚBLICO DE PENSIONES
 Y DE SALUD POR PAGAR</v>
      </c>
      <c r="D20" s="164" t="s">
        <v>2242</v>
      </c>
      <c r="E20" s="165"/>
      <c r="F20" s="165">
        <f>+F21*0.18</f>
        <v>180000</v>
      </c>
      <c r="H20" s="292">
        <f t="shared" si="0"/>
        <v>12</v>
      </c>
      <c r="I20" s="293" t="s">
        <v>212</v>
      </c>
      <c r="J20" s="293"/>
      <c r="K20" s="293"/>
      <c r="L20" s="294">
        <v>2000</v>
      </c>
      <c r="O20"/>
      <c r="P20"/>
    </row>
    <row r="21" spans="1:16" ht="15.75" thickBot="1" x14ac:dyDescent="0.3">
      <c r="A21" s="162">
        <v>70</v>
      </c>
      <c r="B21" s="163" t="s">
        <v>2234</v>
      </c>
      <c r="C21" s="164" t="str">
        <f>IFERROR(VLOOKUP(A21,'CATALOGO '!A:B,2,FALSE),"")</f>
        <v>70-VENTAS</v>
      </c>
      <c r="D21" s="164" t="s">
        <v>2242</v>
      </c>
      <c r="E21" s="165"/>
      <c r="F21" s="165">
        <f>+L13</f>
        <v>1000000</v>
      </c>
      <c r="H21" s="292">
        <f t="shared" si="0"/>
        <v>13</v>
      </c>
      <c r="I21" s="293" t="s">
        <v>197</v>
      </c>
      <c r="J21" s="293"/>
      <c r="K21" s="293"/>
      <c r="L21" s="294">
        <v>2000</v>
      </c>
      <c r="O21"/>
      <c r="P21"/>
    </row>
    <row r="22" spans="1:16" x14ac:dyDescent="0.25">
      <c r="A22" s="162"/>
      <c r="B22" s="163"/>
      <c r="C22" s="164" t="str">
        <f>IFERROR(VLOOKUP(A22,'CATALOGO '!A:B,2,FALSE),"")</f>
        <v/>
      </c>
      <c r="D22" s="164"/>
      <c r="E22" s="165"/>
      <c r="F22" s="165"/>
    </row>
    <row r="23" spans="1:16" x14ac:dyDescent="0.25">
      <c r="A23" s="162">
        <v>69</v>
      </c>
      <c r="B23" s="163" t="s">
        <v>2235</v>
      </c>
      <c r="C23" s="164" t="str">
        <f>IFERROR(VLOOKUP(A23,'CATALOGO '!A:B,2,FALSE),"")</f>
        <v>69-COSTO DE VENTAS</v>
      </c>
      <c r="D23" s="164" t="s">
        <v>2242</v>
      </c>
      <c r="E23" s="165">
        <f>+L14</f>
        <v>600000</v>
      </c>
      <c r="F23" s="165"/>
    </row>
    <row r="24" spans="1:16" x14ac:dyDescent="0.25">
      <c r="A24" s="162">
        <v>20</v>
      </c>
      <c r="B24" s="163" t="s">
        <v>2235</v>
      </c>
      <c r="C24" s="164" t="str">
        <f>IFERROR(VLOOKUP(A24,'CATALOGO '!A:B,2,FALSE),"")</f>
        <v>20-MERCADERÍAS</v>
      </c>
      <c r="D24" s="164" t="s">
        <v>2242</v>
      </c>
      <c r="E24" s="165"/>
      <c r="F24" s="165">
        <f>+E23</f>
        <v>600000</v>
      </c>
    </row>
    <row r="25" spans="1:16" x14ac:dyDescent="0.25">
      <c r="A25" s="162"/>
      <c r="B25" s="163"/>
      <c r="C25" s="164" t="str">
        <f>IFERROR(VLOOKUP(A25,'CATALOGO '!A:B,2,FALSE),"")</f>
        <v/>
      </c>
      <c r="D25" s="164"/>
      <c r="E25" s="165"/>
      <c r="F25" s="165"/>
    </row>
    <row r="26" spans="1:16" x14ac:dyDescent="0.25">
      <c r="A26" s="162">
        <v>62</v>
      </c>
      <c r="B26" s="163" t="s">
        <v>2236</v>
      </c>
      <c r="C26" s="164" t="str">
        <f>IFERROR(VLOOKUP(A26,'CATALOGO '!A:B,2,FALSE),"")</f>
        <v>62-GASTOS DE PERSONAL Y DIRECTORES</v>
      </c>
      <c r="D26" s="164" t="s">
        <v>2242</v>
      </c>
      <c r="E26" s="165">
        <f>+L15</f>
        <v>40000</v>
      </c>
      <c r="F26" s="165"/>
    </row>
    <row r="27" spans="1:16" x14ac:dyDescent="0.25">
      <c r="A27" s="162">
        <v>41</v>
      </c>
      <c r="B27" s="163" t="s">
        <v>2236</v>
      </c>
      <c r="C27" s="164" t="str">
        <f>IFERROR(VLOOKUP(A27,'CATALOGO '!A:B,2,FALSE),"")</f>
        <v>41-REMUNERACIONES Y PARTICIPACIONES POR PAGAR</v>
      </c>
      <c r="D27" s="164" t="s">
        <v>2242</v>
      </c>
      <c r="E27" s="165"/>
      <c r="F27" s="165">
        <f>+E26</f>
        <v>40000</v>
      </c>
    </row>
    <row r="28" spans="1:16" x14ac:dyDescent="0.25">
      <c r="A28" s="162"/>
      <c r="B28" s="163"/>
      <c r="C28" s="164" t="str">
        <f>IFERROR(VLOOKUP(A28,'CATALOGO '!A:B,2,FALSE),"")</f>
        <v/>
      </c>
      <c r="D28" s="164"/>
      <c r="E28" s="165"/>
      <c r="F28" s="165"/>
    </row>
    <row r="29" spans="1:16" x14ac:dyDescent="0.25">
      <c r="A29" s="162">
        <v>63</v>
      </c>
      <c r="B29" s="163" t="s">
        <v>2237</v>
      </c>
      <c r="C29" s="164" t="str">
        <f>IFERROR(VLOOKUP(A29,'CATALOGO '!A:B,2,FALSE),"")</f>
        <v>63-GASTOS DE SERVICIOS PRESTADOS POR TERCEROS</v>
      </c>
      <c r="D29" s="164" t="s">
        <v>2242</v>
      </c>
      <c r="E29" s="165">
        <f>+L16</f>
        <v>5000</v>
      </c>
      <c r="F29" s="165"/>
    </row>
    <row r="30" spans="1:16" x14ac:dyDescent="0.25">
      <c r="A30" s="162">
        <v>46</v>
      </c>
      <c r="B30" s="163" t="s">
        <v>2237</v>
      </c>
      <c r="C30" s="164" t="str">
        <f>IFERROR(VLOOKUP(A30,'CATALOGO '!A:B,2,FALSE),"")</f>
        <v>46-CUENTAS POR PAGAR DIVERSAS – TERCEROS</v>
      </c>
      <c r="D30" s="164" t="s">
        <v>2242</v>
      </c>
      <c r="E30" s="165"/>
      <c r="F30" s="165">
        <f>+E29</f>
        <v>5000</v>
      </c>
    </row>
    <row r="31" spans="1:16" x14ac:dyDescent="0.25">
      <c r="A31" s="162"/>
      <c r="B31" s="163"/>
      <c r="C31" s="164" t="str">
        <f>IFERROR(VLOOKUP(A31,'CATALOGO '!A:B,2,FALSE),"")</f>
        <v/>
      </c>
      <c r="D31" s="164"/>
      <c r="E31" s="165"/>
      <c r="F31" s="165"/>
    </row>
    <row r="32" spans="1:16" x14ac:dyDescent="0.25">
      <c r="A32" s="162">
        <v>68</v>
      </c>
      <c r="B32" s="163" t="s">
        <v>2238</v>
      </c>
      <c r="C32" s="164" t="str">
        <f>IFERROR(VLOOKUP(A32,'CATALOGO '!A:B,2,FALSE),"")</f>
        <v>68-VALUACIÓN Y DETERIORO DE ACTIVOS Y PROVISIONES</v>
      </c>
      <c r="D32" s="164" t="s">
        <v>2242</v>
      </c>
      <c r="E32" s="165">
        <f>+L17</f>
        <v>80000</v>
      </c>
      <c r="F32" s="165"/>
    </row>
    <row r="33" spans="1:6" x14ac:dyDescent="0.25">
      <c r="A33" s="162">
        <v>39</v>
      </c>
      <c r="B33" s="163" t="s">
        <v>2238</v>
      </c>
      <c r="C33" s="164" t="str">
        <f>IFERROR(VLOOKUP(A33,'CATALOGO '!A:B,2,FALSE),"")</f>
        <v>39-DEPRECIACIÓN y AMORTIZACIÓN ACUMULADOS</v>
      </c>
      <c r="D33" s="164" t="s">
        <v>2242</v>
      </c>
      <c r="E33" s="165"/>
      <c r="F33" s="165">
        <f>+E32</f>
        <v>80000</v>
      </c>
    </row>
    <row r="34" spans="1:6" x14ac:dyDescent="0.25">
      <c r="A34" s="162"/>
      <c r="B34" s="163"/>
      <c r="C34" s="164" t="str">
        <f>IFERROR(VLOOKUP(A34,'CATALOGO '!A:B,2,FALSE),"")</f>
        <v/>
      </c>
      <c r="D34" s="164"/>
      <c r="E34" s="165"/>
      <c r="F34" s="165"/>
    </row>
    <row r="35" spans="1:6" x14ac:dyDescent="0.25">
      <c r="A35" s="162">
        <v>41</v>
      </c>
      <c r="B35" s="163" t="s">
        <v>2239</v>
      </c>
      <c r="C35" s="164" t="str">
        <f>IFERROR(VLOOKUP(A35,'CATALOGO '!A:B,2,FALSE),"")</f>
        <v>41-REMUNERACIONES Y PARTICIPACIONES POR PAGAR</v>
      </c>
      <c r="D35" s="164" t="s">
        <v>2242</v>
      </c>
      <c r="E35" s="165">
        <f>+L18</f>
        <v>35000</v>
      </c>
      <c r="F35" s="165"/>
    </row>
    <row r="36" spans="1:6" x14ac:dyDescent="0.25">
      <c r="A36" s="162">
        <v>10</v>
      </c>
      <c r="B36" s="163" t="s">
        <v>2239</v>
      </c>
      <c r="C36" s="164" t="str">
        <f>IFERROR(VLOOKUP(A36,'CATALOGO '!A:B,2,FALSE),"")</f>
        <v>10-EFECTIVO Y EQUIVALENTES DE EFECTIVO</v>
      </c>
      <c r="D36" s="164" t="s">
        <v>2242</v>
      </c>
      <c r="E36" s="165"/>
      <c r="F36" s="165">
        <f>+E35</f>
        <v>35000</v>
      </c>
    </row>
    <row r="37" spans="1:6" x14ac:dyDescent="0.25">
      <c r="A37" s="162"/>
      <c r="B37" s="163"/>
      <c r="C37" s="164" t="str">
        <f>IFERROR(VLOOKUP(A37,'CATALOGO '!A:B,2,FALSE),"")</f>
        <v/>
      </c>
      <c r="D37" s="164"/>
      <c r="E37" s="165"/>
      <c r="F37" s="165"/>
    </row>
    <row r="38" spans="1:6" x14ac:dyDescent="0.25">
      <c r="A38" s="162">
        <v>42</v>
      </c>
      <c r="B38" s="163" t="s">
        <v>2240</v>
      </c>
      <c r="C38" s="164" t="str">
        <f>IFERROR(VLOOKUP(A38,'CATALOGO '!A:B,2,FALSE),"")</f>
        <v>42-CUENTAS POR PAGAR COMERCIALES TERCEROS</v>
      </c>
      <c r="D38" s="164" t="s">
        <v>2242</v>
      </c>
      <c r="E38" s="165">
        <f>+L19</f>
        <v>1200000</v>
      </c>
      <c r="F38" s="165"/>
    </row>
    <row r="39" spans="1:6" x14ac:dyDescent="0.25">
      <c r="A39" s="162">
        <v>10</v>
      </c>
      <c r="B39" s="163" t="s">
        <v>2240</v>
      </c>
      <c r="C39" s="164" t="str">
        <f>IFERROR(VLOOKUP(A39,'CATALOGO '!A:B,2,FALSE),"")</f>
        <v>10-EFECTIVO Y EQUIVALENTES DE EFECTIVO</v>
      </c>
      <c r="D39" s="164" t="s">
        <v>2242</v>
      </c>
      <c r="E39" s="165"/>
      <c r="F39" s="165">
        <f>+E38</f>
        <v>1200000</v>
      </c>
    </row>
    <row r="40" spans="1:6" x14ac:dyDescent="0.25">
      <c r="A40" s="162"/>
      <c r="B40" s="163"/>
      <c r="C40" s="164" t="str">
        <f>IFERROR(VLOOKUP(A40,'CATALOGO '!A:B,2,FALSE),"")</f>
        <v/>
      </c>
      <c r="D40" s="164"/>
      <c r="E40" s="165"/>
      <c r="F40" s="165"/>
    </row>
    <row r="41" spans="1:6" x14ac:dyDescent="0.25">
      <c r="A41" s="162">
        <v>46</v>
      </c>
      <c r="B41" s="163" t="s">
        <v>2241</v>
      </c>
      <c r="C41" s="164" t="str">
        <f>IFERROR(VLOOKUP(A41,'CATALOGO '!A:B,2,FALSE),"")</f>
        <v>46-CUENTAS POR PAGAR DIVERSAS – TERCEROS</v>
      </c>
      <c r="D41" s="164" t="s">
        <v>2242</v>
      </c>
      <c r="E41" s="165">
        <f>+L20</f>
        <v>2000</v>
      </c>
      <c r="F41" s="165"/>
    </row>
    <row r="42" spans="1:6" x14ac:dyDescent="0.25">
      <c r="A42" s="162">
        <v>10</v>
      </c>
      <c r="B42" s="163" t="s">
        <v>2241</v>
      </c>
      <c r="C42" s="164" t="str">
        <f>IFERROR(VLOOKUP(A42,'CATALOGO '!A:B,2,FALSE),"")</f>
        <v>10-EFECTIVO Y EQUIVALENTES DE EFECTIVO</v>
      </c>
      <c r="D42" s="164" t="s">
        <v>2242</v>
      </c>
      <c r="E42" s="165"/>
      <c r="F42" s="165">
        <f>+E41</f>
        <v>2000</v>
      </c>
    </row>
    <row r="43" spans="1:6" x14ac:dyDescent="0.25">
      <c r="A43" s="162"/>
      <c r="B43" s="163"/>
      <c r="C43" s="164" t="str">
        <f>IFERROR(VLOOKUP(A43,'CATALOGO '!A:B,2,FALSE),"")</f>
        <v/>
      </c>
      <c r="D43" s="164"/>
      <c r="E43" s="165"/>
      <c r="F43" s="165"/>
    </row>
    <row r="44" spans="1:6" x14ac:dyDescent="0.25">
      <c r="A44" s="162">
        <v>881</v>
      </c>
      <c r="B44" s="163" t="s">
        <v>2244</v>
      </c>
      <c r="C44" s="164" t="str">
        <f>IFERROR(VLOOKUP(A44,'CATALOGO '!A:B,2,FALSE),"")</f>
        <v>881-Impuesto a las ganancias – Corriente</v>
      </c>
      <c r="D44" s="164"/>
      <c r="E44" s="165">
        <v>81125</v>
      </c>
      <c r="F44" s="165"/>
    </row>
    <row r="45" spans="1:6" x14ac:dyDescent="0.25">
      <c r="A45" s="162">
        <v>40171</v>
      </c>
      <c r="B45" s="163" t="s">
        <v>2244</v>
      </c>
      <c r="C45" s="164" t="str">
        <f>IFERROR(VLOOKUP(A45,'CATALOGO '!A:B,2,FALSE),"")</f>
        <v>40171-Renta de tercera categoría</v>
      </c>
      <c r="D45" s="164"/>
      <c r="E45" s="165"/>
      <c r="F45" s="165">
        <f>+E44</f>
        <v>81125</v>
      </c>
    </row>
    <row r="46" spans="1:6" x14ac:dyDescent="0.25">
      <c r="A46" s="162"/>
      <c r="B46" s="163"/>
      <c r="C46" s="164" t="str">
        <f>IFERROR(VLOOKUP(A46,'CATALOGO '!A:B,2,FALSE),"")</f>
        <v/>
      </c>
      <c r="D46" s="164"/>
      <c r="E46" s="165"/>
      <c r="F46" s="165"/>
    </row>
    <row r="47" spans="1:6" x14ac:dyDescent="0.25">
      <c r="A47" s="162"/>
      <c r="B47" s="163"/>
      <c r="C47" s="164" t="str">
        <f>IFERROR(VLOOKUP(A47,'CATALOGO '!A:B,2,FALSE),"")</f>
        <v/>
      </c>
      <c r="D47" s="164"/>
      <c r="E47" s="165"/>
      <c r="F47" s="165"/>
    </row>
    <row r="48" spans="1:6" x14ac:dyDescent="0.25">
      <c r="C48" s="142" t="str">
        <f>IFERROR(VLOOKUP(A48,'CATALOGO '!A:B,2,FALSE),"")</f>
        <v/>
      </c>
    </row>
    <row r="49" spans="3:3" x14ac:dyDescent="0.25">
      <c r="C49" s="142" t="str">
        <f>IFERROR(VLOOKUP(A49,'CATALOGO '!A:B,2,FALSE),"")</f>
        <v/>
      </c>
    </row>
    <row r="50" spans="3:3" x14ac:dyDescent="0.25">
      <c r="C50" s="142" t="str">
        <f>IFERROR(VLOOKUP(A50,'CATALOGO '!A:B,2,FALSE),"")</f>
        <v/>
      </c>
    </row>
    <row r="51" spans="3:3" x14ac:dyDescent="0.25">
      <c r="C51" s="142" t="str">
        <f>IFERROR(VLOOKUP(A51,'CATALOGO '!A:B,2,FALSE),"")</f>
        <v/>
      </c>
    </row>
    <row r="52" spans="3:3" x14ac:dyDescent="0.25">
      <c r="C52" s="142" t="str">
        <f>IFERROR(VLOOKUP(A52,'CATALOGO '!A:B,2,FALSE),"")</f>
        <v/>
      </c>
    </row>
    <row r="53" spans="3:3" x14ac:dyDescent="0.25">
      <c r="C53" s="142" t="str">
        <f>IFERROR(VLOOKUP(A53,'CATALOGO '!A:B,2,FALSE),"")</f>
        <v/>
      </c>
    </row>
    <row r="54" spans="3:3" x14ac:dyDescent="0.25">
      <c r="C54" s="142" t="str">
        <f>IFERROR(VLOOKUP(A54,'CATALOGO '!A:B,2,FALSE),"")</f>
        <v/>
      </c>
    </row>
    <row r="55" spans="3:3" x14ac:dyDescent="0.25">
      <c r="C55" s="142" t="str">
        <f>IFERROR(VLOOKUP(A55,'CATALOGO '!A:B,2,FALSE),"")</f>
        <v/>
      </c>
    </row>
    <row r="56" spans="3:3" x14ac:dyDescent="0.25">
      <c r="C56" s="142" t="str">
        <f>IFERROR(VLOOKUP(A56,'CATALOGO '!A:B,2,FALSE),"")</f>
        <v/>
      </c>
    </row>
    <row r="57" spans="3:3" x14ac:dyDescent="0.25">
      <c r="C57" s="142" t="str">
        <f>IFERROR(VLOOKUP(A57,'CATALOGO '!A:B,2,FALSE),"")</f>
        <v/>
      </c>
    </row>
    <row r="58" spans="3:3" x14ac:dyDescent="0.25">
      <c r="C58" s="142" t="str">
        <f>IFERROR(VLOOKUP(A58,'CATALOGO '!A:B,2,FALSE),"")</f>
        <v/>
      </c>
    </row>
    <row r="59" spans="3:3" x14ac:dyDescent="0.25">
      <c r="C59" s="142" t="str">
        <f>IFERROR(VLOOKUP(A59,'CATALOGO '!A:B,2,FALSE),"")</f>
        <v/>
      </c>
    </row>
    <row r="60" spans="3:3" x14ac:dyDescent="0.25">
      <c r="C60" s="142" t="str">
        <f>IFERROR(VLOOKUP(A60,'CATALOGO '!A:B,2,FALSE),"")</f>
        <v/>
      </c>
    </row>
    <row r="61" spans="3:3" x14ac:dyDescent="0.25">
      <c r="C61" s="142" t="str">
        <f>IFERROR(VLOOKUP(A61,'CATALOGO '!A:B,2,FALSE),"")</f>
        <v/>
      </c>
    </row>
    <row r="62" spans="3:3" x14ac:dyDescent="0.25">
      <c r="C62" s="142" t="str">
        <f>IFERROR(VLOOKUP(A62,'CATALOGO '!A:B,2,FALSE),"")</f>
        <v/>
      </c>
    </row>
    <row r="63" spans="3:3" x14ac:dyDescent="0.25">
      <c r="C63" s="142" t="str">
        <f>IFERROR(VLOOKUP(A63,'CATALOGO '!A:B,2,FALSE),"")</f>
        <v/>
      </c>
    </row>
    <row r="64" spans="3:3" x14ac:dyDescent="0.25">
      <c r="C64" s="142" t="str">
        <f>IFERROR(VLOOKUP(A64,'CATALOGO '!A:B,2,FALSE),"")</f>
        <v/>
      </c>
    </row>
    <row r="65" spans="3:3" x14ac:dyDescent="0.25">
      <c r="C65" s="142" t="str">
        <f>IFERROR(VLOOKUP(A65,'CATALOGO '!A:B,2,FALSE),"")</f>
        <v/>
      </c>
    </row>
    <row r="66" spans="3:3" x14ac:dyDescent="0.25">
      <c r="C66" s="142" t="str">
        <f>IFERROR(VLOOKUP(A66,'CATALOGO '!A:B,2,FALSE),"")</f>
        <v/>
      </c>
    </row>
    <row r="67" spans="3:3" x14ac:dyDescent="0.25">
      <c r="C67" s="142" t="str">
        <f>IFERROR(VLOOKUP(A67,'CATALOGO '!A:B,2,FALSE),"")</f>
        <v/>
      </c>
    </row>
    <row r="68" spans="3:3" x14ac:dyDescent="0.25">
      <c r="C68" s="142" t="str">
        <f>IFERROR(VLOOKUP(A68,'CATALOGO '!A:B,2,FALSE),"")</f>
        <v/>
      </c>
    </row>
    <row r="69" spans="3:3" x14ac:dyDescent="0.25">
      <c r="C69" s="142" t="str">
        <f>IFERROR(VLOOKUP(A69,'CATALOGO '!A:B,2,FALSE),"")</f>
        <v/>
      </c>
    </row>
    <row r="70" spans="3:3" x14ac:dyDescent="0.25">
      <c r="C70" s="142" t="str">
        <f>IFERROR(VLOOKUP(A70,'CATALOGO '!A:B,2,FALSE),"")</f>
        <v/>
      </c>
    </row>
    <row r="71" spans="3:3" x14ac:dyDescent="0.25">
      <c r="C71" s="142" t="str">
        <f>IFERROR(VLOOKUP(A71,'CATALOGO '!A:B,2,FALSE),"")</f>
        <v/>
      </c>
    </row>
    <row r="72" spans="3:3" x14ac:dyDescent="0.25">
      <c r="C72" s="142" t="str">
        <f>IFERROR(VLOOKUP(A72,'CATALOGO '!A:B,2,FALSE),"")</f>
        <v/>
      </c>
    </row>
    <row r="73" spans="3:3" x14ac:dyDescent="0.25">
      <c r="C73" s="142" t="str">
        <f>IFERROR(VLOOKUP(A73,'CATALOGO '!A:B,2,FALSE),"")</f>
        <v/>
      </c>
    </row>
    <row r="74" spans="3:3" x14ac:dyDescent="0.25">
      <c r="C74" s="142" t="str">
        <f>IFERROR(VLOOKUP(A74,'CATALOGO '!A:B,2,FALSE),"")</f>
        <v/>
      </c>
    </row>
    <row r="75" spans="3:3" x14ac:dyDescent="0.25">
      <c r="C75" s="142" t="str">
        <f>IFERROR(VLOOKUP(A75,'CATALOGO '!A:B,2,FALSE),"")</f>
        <v/>
      </c>
    </row>
    <row r="76" spans="3:3" x14ac:dyDescent="0.25">
      <c r="C76" s="142" t="str">
        <f>IFERROR(VLOOKUP(A76,'CATALOGO '!A:B,2,FALSE),"")</f>
        <v/>
      </c>
    </row>
    <row r="77" spans="3:3" x14ac:dyDescent="0.25">
      <c r="C77" s="142" t="str">
        <f>IFERROR(VLOOKUP(A77,'CATALOGO '!A:B,2,FALSE),"")</f>
        <v/>
      </c>
    </row>
    <row r="78" spans="3:3" x14ac:dyDescent="0.25">
      <c r="C78" s="142" t="str">
        <f>IFERROR(VLOOKUP(A78,'CATALOGO '!A:B,2,FALSE),"")</f>
        <v/>
      </c>
    </row>
    <row r="79" spans="3:3" x14ac:dyDescent="0.25">
      <c r="C79" s="142" t="str">
        <f>IFERROR(VLOOKUP(A79,'CATALOGO '!A:B,2,FALSE),"")</f>
        <v/>
      </c>
    </row>
    <row r="80" spans="3:3" x14ac:dyDescent="0.25">
      <c r="C80" s="142" t="str">
        <f>IFERROR(VLOOKUP(A80,'CATALOGO '!A:B,2,FALSE),"")</f>
        <v/>
      </c>
    </row>
    <row r="81" spans="3:3" x14ac:dyDescent="0.25">
      <c r="C81" s="142" t="str">
        <f>IFERROR(VLOOKUP(A81,'CATALOGO '!A:B,2,FALSE),"")</f>
        <v/>
      </c>
    </row>
    <row r="82" spans="3:3" x14ac:dyDescent="0.25">
      <c r="C82" s="142" t="str">
        <f>IFERROR(VLOOKUP(A82,'CATALOGO '!A:B,2,FALSE),"")</f>
        <v/>
      </c>
    </row>
    <row r="83" spans="3:3" x14ac:dyDescent="0.25">
      <c r="C83" s="142" t="str">
        <f>IFERROR(VLOOKUP(A83,'CATALOGO '!A:B,2,FALSE),"")</f>
        <v/>
      </c>
    </row>
    <row r="84" spans="3:3" x14ac:dyDescent="0.25">
      <c r="C84" s="142" t="str">
        <f>IFERROR(VLOOKUP(A84,'CATALOGO '!A:B,2,FALSE),"")</f>
        <v/>
      </c>
    </row>
    <row r="85" spans="3:3" x14ac:dyDescent="0.25">
      <c r="C85" s="142" t="str">
        <f>IFERROR(VLOOKUP(A85,'CATALOGO '!A:B,2,FALSE),"")</f>
        <v/>
      </c>
    </row>
    <row r="86" spans="3:3" x14ac:dyDescent="0.25">
      <c r="C86" s="142" t="str">
        <f>IFERROR(VLOOKUP(A86,'CATALOGO '!A:B,2,FALSE),"")</f>
        <v/>
      </c>
    </row>
    <row r="87" spans="3:3" x14ac:dyDescent="0.25">
      <c r="C87" s="142" t="str">
        <f>IFERROR(VLOOKUP(A87,'CATALOGO '!A:B,2,FALSE),"")</f>
        <v/>
      </c>
    </row>
    <row r="88" spans="3:3" x14ac:dyDescent="0.25">
      <c r="C88" s="142" t="str">
        <f>IFERROR(VLOOKUP(A88,'CATALOGO '!A:B,2,FALSE),"")</f>
        <v/>
      </c>
    </row>
    <row r="89" spans="3:3" x14ac:dyDescent="0.25">
      <c r="C89" s="142" t="str">
        <f>IFERROR(VLOOKUP(A89,'CATALOGO '!A:B,2,FALSE),"")</f>
        <v/>
      </c>
    </row>
    <row r="90" spans="3:3" x14ac:dyDescent="0.25">
      <c r="C90" s="142" t="str">
        <f>IFERROR(VLOOKUP(A90,'CATALOGO '!A:B,2,FALSE),"")</f>
        <v/>
      </c>
    </row>
    <row r="91" spans="3:3" x14ac:dyDescent="0.25">
      <c r="C91" s="142" t="str">
        <f>IFERROR(VLOOKUP(A91,'CATALOGO '!A:B,2,FALSE),"")</f>
        <v/>
      </c>
    </row>
    <row r="92" spans="3:3" x14ac:dyDescent="0.25">
      <c r="C92" s="142" t="str">
        <f>IFERROR(VLOOKUP(A92,'CATALOGO '!A:B,2,FALSE),"")</f>
        <v/>
      </c>
    </row>
    <row r="93" spans="3:3" x14ac:dyDescent="0.25">
      <c r="C93" s="142" t="str">
        <f>IFERROR(VLOOKUP(A93,'CATALOGO '!A:B,2,FALSE),"")</f>
        <v/>
      </c>
    </row>
    <row r="94" spans="3:3" x14ac:dyDescent="0.25">
      <c r="C94" s="142" t="str">
        <f>IFERROR(VLOOKUP(A94,'CATALOGO '!A:B,2,FALSE),"")</f>
        <v/>
      </c>
    </row>
    <row r="95" spans="3:3" x14ac:dyDescent="0.25">
      <c r="C95" s="142" t="str">
        <f>IFERROR(VLOOKUP(A95,'CATALOGO '!A:B,2,FALSE),"")</f>
        <v/>
      </c>
    </row>
    <row r="96" spans="3:3" x14ac:dyDescent="0.25">
      <c r="C96" s="142" t="str">
        <f>IFERROR(VLOOKUP(A96,'CATALOGO '!A:B,2,FALSE),"")</f>
        <v/>
      </c>
    </row>
    <row r="97" spans="3:3" x14ac:dyDescent="0.25">
      <c r="C97" s="142" t="str">
        <f>IFERROR(VLOOKUP(A97,'CATALOGO '!A:B,2,FALSE),"")</f>
        <v/>
      </c>
    </row>
    <row r="98" spans="3:3" x14ac:dyDescent="0.25">
      <c r="C98" s="142" t="str">
        <f>IFERROR(VLOOKUP(A98,'CATALOGO '!A:B,2,FALSE),"")</f>
        <v/>
      </c>
    </row>
    <row r="99" spans="3:3" x14ac:dyDescent="0.25">
      <c r="C99" s="142" t="str">
        <f>IFERROR(VLOOKUP(A99,'CATALOGO '!A:B,2,FALSE),"")</f>
        <v/>
      </c>
    </row>
    <row r="100" spans="3:3" x14ac:dyDescent="0.25">
      <c r="C100" s="142" t="str">
        <f>IFERROR(VLOOKUP(A100,'CATALOGO '!A:B,2,FALSE),"")</f>
        <v/>
      </c>
    </row>
    <row r="101" spans="3:3" x14ac:dyDescent="0.25">
      <c r="C101" s="142" t="str">
        <f>IFERROR(VLOOKUP(A101,'CATALOGO '!A:B,2,FALSE),"")</f>
        <v/>
      </c>
    </row>
    <row r="102" spans="3:3" x14ac:dyDescent="0.25">
      <c r="C102" s="142" t="str">
        <f>IFERROR(VLOOKUP(A102,'CATALOGO '!A:B,2,FALSE),"")</f>
        <v/>
      </c>
    </row>
    <row r="103" spans="3:3" x14ac:dyDescent="0.25">
      <c r="C103" s="142" t="str">
        <f>IFERROR(VLOOKUP(A103,'CATALOGO '!A:B,2,FALSE),"")</f>
        <v/>
      </c>
    </row>
    <row r="104" spans="3:3" x14ac:dyDescent="0.25">
      <c r="C104" s="142" t="str">
        <f>IFERROR(VLOOKUP(A104,'CATALOGO '!A:B,2,FALSE),"")</f>
        <v/>
      </c>
    </row>
    <row r="105" spans="3:3" x14ac:dyDescent="0.25">
      <c r="C105" s="142" t="str">
        <f>IFERROR(VLOOKUP(A105,'CATALOGO '!A:B,2,FALSE),"")</f>
        <v/>
      </c>
    </row>
    <row r="106" spans="3:3" x14ac:dyDescent="0.25">
      <c r="C106" s="142" t="str">
        <f>IFERROR(VLOOKUP(A106,'CATALOGO '!A:B,2,FALSE),"")</f>
        <v/>
      </c>
    </row>
    <row r="107" spans="3:3" x14ac:dyDescent="0.25">
      <c r="C107" s="142" t="str">
        <f>IFERROR(VLOOKUP(A107,'CATALOGO '!A:B,2,FALSE),"")</f>
        <v/>
      </c>
    </row>
    <row r="108" spans="3:3" x14ac:dyDescent="0.25">
      <c r="C108" s="142" t="str">
        <f>IFERROR(VLOOKUP(A108,'CATALOGO '!A:B,2,FALSE),"")</f>
        <v/>
      </c>
    </row>
    <row r="109" spans="3:3" x14ac:dyDescent="0.25">
      <c r="C109" s="142" t="str">
        <f>IFERROR(VLOOKUP(A109,'CATALOGO '!A:B,2,FALSE),"")</f>
        <v/>
      </c>
    </row>
    <row r="110" spans="3:3" x14ac:dyDescent="0.25">
      <c r="C110" s="142" t="str">
        <f>IFERROR(VLOOKUP(A110,'CATALOGO '!A:B,2,FALSE),"")</f>
        <v/>
      </c>
    </row>
    <row r="111" spans="3:3" x14ac:dyDescent="0.25">
      <c r="C111" s="142" t="str">
        <f>IFERROR(VLOOKUP(A111,'CATALOGO '!A:B,2,FALSE),"")</f>
        <v/>
      </c>
    </row>
    <row r="112" spans="3:3" x14ac:dyDescent="0.25">
      <c r="C112" s="142" t="str">
        <f>IFERROR(VLOOKUP(A112,'CATALOGO '!A:B,2,FALSE),"")</f>
        <v/>
      </c>
    </row>
    <row r="113" spans="3:3" x14ac:dyDescent="0.25">
      <c r="C113" s="142" t="str">
        <f>IFERROR(VLOOKUP(A113,'CATALOGO '!A:B,2,FALSE),"")</f>
        <v/>
      </c>
    </row>
    <row r="114" spans="3:3" x14ac:dyDescent="0.25">
      <c r="C114" s="142" t="str">
        <f>IFERROR(VLOOKUP(A114,'CATALOGO '!A:B,2,FALSE),"")</f>
        <v/>
      </c>
    </row>
    <row r="115" spans="3:3" x14ac:dyDescent="0.25">
      <c r="C115" s="142" t="str">
        <f>IFERROR(VLOOKUP(A115,'CATALOGO '!A:B,2,FALSE),"")</f>
        <v/>
      </c>
    </row>
    <row r="116" spans="3:3" x14ac:dyDescent="0.25">
      <c r="C116" s="142" t="str">
        <f>IFERROR(VLOOKUP(A116,'CATALOGO '!A:B,2,FALSE),"")</f>
        <v/>
      </c>
    </row>
    <row r="117" spans="3:3" x14ac:dyDescent="0.25">
      <c r="C117" s="142" t="str">
        <f>IFERROR(VLOOKUP(A117,'CATALOGO '!A:B,2,FALSE),"")</f>
        <v/>
      </c>
    </row>
    <row r="118" spans="3:3" x14ac:dyDescent="0.25">
      <c r="C118" s="142" t="str">
        <f>IFERROR(VLOOKUP(A118,'CATALOGO '!A:B,2,FALSE),"")</f>
        <v/>
      </c>
    </row>
    <row r="119" spans="3:3" x14ac:dyDescent="0.25">
      <c r="C119" s="142" t="str">
        <f>IFERROR(VLOOKUP(A119,'CATALOGO '!A:B,2,FALSE),"")</f>
        <v/>
      </c>
    </row>
    <row r="120" spans="3:3" x14ac:dyDescent="0.25">
      <c r="C120" s="142" t="str">
        <f>IFERROR(VLOOKUP(A120,'CATALOGO '!A:B,2,FALSE),"")</f>
        <v/>
      </c>
    </row>
  </sheetData>
  <pageMargins left="0.7" right="0.7" top="0.75" bottom="0.75" header="0.3" footer="0.3"/>
  <pageSetup paperSize="9" orientation="portrait"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2707-F534-4FEC-81DF-C99E2EB9F378}">
  <dimension ref="B1:U33"/>
  <sheetViews>
    <sheetView workbookViewId="0">
      <selection activeCell="M7" sqref="M7:O7"/>
    </sheetView>
  </sheetViews>
  <sheetFormatPr baseColWidth="10" defaultRowHeight="15" x14ac:dyDescent="0.25"/>
  <cols>
    <col min="1" max="1" width="3.5703125" customWidth="1"/>
    <col min="2" max="2" width="26.28515625" customWidth="1"/>
    <col min="3" max="4" width="11.5703125" style="44" bestFit="1" customWidth="1"/>
    <col min="11" max="11" width="3.85546875" customWidth="1"/>
    <col min="16" max="16" width="3.85546875" customWidth="1"/>
    <col min="21" max="21" width="3.140625" customWidth="1"/>
  </cols>
  <sheetData>
    <row r="1" spans="2:21" ht="15.75" thickBot="1" x14ac:dyDescent="0.3">
      <c r="E1" t="s">
        <v>2249</v>
      </c>
      <c r="G1" t="s">
        <v>2247</v>
      </c>
      <c r="I1" t="s">
        <v>2248</v>
      </c>
    </row>
    <row r="2" spans="2:21" ht="19.5" thickBot="1" x14ac:dyDescent="0.35">
      <c r="B2" s="160" t="s">
        <v>160</v>
      </c>
      <c r="C2" s="76" t="s">
        <v>2245</v>
      </c>
      <c r="D2" s="76" t="s">
        <v>2246</v>
      </c>
      <c r="E2" s="306" t="s">
        <v>2245</v>
      </c>
      <c r="F2" s="306" t="s">
        <v>2246</v>
      </c>
      <c r="G2" s="306" t="s">
        <v>2245</v>
      </c>
      <c r="H2" s="306" t="s">
        <v>2246</v>
      </c>
      <c r="I2" s="306" t="s">
        <v>2245</v>
      </c>
      <c r="J2" s="306" t="s">
        <v>2246</v>
      </c>
      <c r="L2" s="171" t="s">
        <v>173</v>
      </c>
      <c r="M2" s="172"/>
      <c r="N2" s="172"/>
      <c r="O2" s="174"/>
      <c r="P2" s="172"/>
      <c r="Q2" s="172"/>
      <c r="R2" s="172"/>
      <c r="S2" s="172"/>
      <c r="T2" s="186" t="s">
        <v>198</v>
      </c>
      <c r="U2" s="173"/>
    </row>
    <row r="3" spans="2:21" x14ac:dyDescent="0.25">
      <c r="B3" s="161"/>
      <c r="C3" s="76"/>
      <c r="D3" s="76"/>
      <c r="E3" s="76"/>
      <c r="F3" s="76"/>
      <c r="G3" s="76"/>
      <c r="H3" s="76"/>
      <c r="I3" s="76"/>
      <c r="J3" s="76"/>
      <c r="L3" s="146" t="s">
        <v>49</v>
      </c>
      <c r="M3" s="79"/>
      <c r="N3" s="79"/>
      <c r="O3" s="51"/>
      <c r="P3" s="79"/>
      <c r="Q3" s="146" t="s">
        <v>50</v>
      </c>
      <c r="R3" s="79"/>
      <c r="S3" s="79"/>
      <c r="T3" s="51"/>
      <c r="U3" s="155"/>
    </row>
    <row r="4" spans="2:21" x14ac:dyDescent="0.25">
      <c r="B4" s="161" t="s">
        <v>232</v>
      </c>
      <c r="C4" s="76">
        <v>10000000</v>
      </c>
      <c r="D4" s="76">
        <v>1237000</v>
      </c>
      <c r="E4" s="76">
        <f>+C4-D4</f>
        <v>8763000</v>
      </c>
      <c r="F4" s="76"/>
      <c r="G4" s="76">
        <f>+E4</f>
        <v>8763000</v>
      </c>
      <c r="H4" s="76">
        <f>+F4</f>
        <v>0</v>
      </c>
      <c r="I4" s="76"/>
      <c r="J4" s="76"/>
      <c r="L4" s="181" t="s">
        <v>2204</v>
      </c>
      <c r="O4" s="54"/>
      <c r="Q4" s="181" t="s">
        <v>2203</v>
      </c>
      <c r="T4" s="54"/>
      <c r="U4" s="148"/>
    </row>
    <row r="5" spans="2:21" x14ac:dyDescent="0.25">
      <c r="B5" s="161" t="s">
        <v>278</v>
      </c>
      <c r="C5" s="76">
        <v>1180000</v>
      </c>
      <c r="D5" s="76"/>
      <c r="E5" s="76">
        <f>+C5-D5</f>
        <v>1180000</v>
      </c>
      <c r="F5" s="76"/>
      <c r="G5" s="76">
        <f t="shared" ref="G5:G15" si="0">+E5</f>
        <v>1180000</v>
      </c>
      <c r="H5" s="76">
        <f t="shared" ref="H5:H15" si="1">+F5</f>
        <v>0</v>
      </c>
      <c r="I5" s="76"/>
      <c r="J5" s="76"/>
      <c r="L5" s="150"/>
      <c r="O5" s="54"/>
      <c r="Q5" s="150"/>
      <c r="T5" s="54"/>
      <c r="U5" s="148"/>
    </row>
    <row r="6" spans="2:21" x14ac:dyDescent="0.25">
      <c r="B6" s="161" t="s">
        <v>419</v>
      </c>
      <c r="C6" s="76">
        <v>3000000</v>
      </c>
      <c r="D6" s="76">
        <v>600000</v>
      </c>
      <c r="E6" s="76">
        <f>+C6-D6</f>
        <v>2400000</v>
      </c>
      <c r="F6" s="76"/>
      <c r="G6" s="76">
        <f t="shared" si="0"/>
        <v>2400000</v>
      </c>
      <c r="H6" s="76">
        <f t="shared" si="1"/>
        <v>0</v>
      </c>
      <c r="I6" s="76"/>
      <c r="J6" s="76"/>
      <c r="L6" s="170" t="s">
        <v>171</v>
      </c>
      <c r="O6" s="54"/>
      <c r="Q6" s="170" t="s">
        <v>174</v>
      </c>
      <c r="T6" s="54"/>
      <c r="U6" s="148"/>
    </row>
    <row r="7" spans="2:21" x14ac:dyDescent="0.25">
      <c r="B7" s="161" t="s">
        <v>786</v>
      </c>
      <c r="C7" s="76">
        <v>3000000</v>
      </c>
      <c r="D7" s="76"/>
      <c r="E7" s="76">
        <f>+C7-D7</f>
        <v>3000000</v>
      </c>
      <c r="F7" s="76"/>
      <c r="G7" s="76">
        <f t="shared" si="0"/>
        <v>3000000</v>
      </c>
      <c r="H7" s="76">
        <f t="shared" si="1"/>
        <v>0</v>
      </c>
      <c r="I7" s="76"/>
      <c r="J7" s="76"/>
      <c r="L7" s="150"/>
      <c r="M7" t="s">
        <v>53</v>
      </c>
      <c r="O7" s="76">
        <f>+G4</f>
        <v>8763000</v>
      </c>
      <c r="Q7" s="150"/>
      <c r="R7" t="s">
        <v>56</v>
      </c>
      <c r="T7" s="54">
        <f>+H12</f>
        <v>2340000</v>
      </c>
      <c r="U7" s="148"/>
    </row>
    <row r="8" spans="2:21" x14ac:dyDescent="0.25">
      <c r="B8" s="161" t="s">
        <v>1075</v>
      </c>
      <c r="C8" s="76"/>
      <c r="D8" s="76">
        <v>80000</v>
      </c>
      <c r="F8" s="76">
        <f>-(+C8-D8)</f>
        <v>80000</v>
      </c>
      <c r="G8" s="76">
        <f t="shared" si="0"/>
        <v>0</v>
      </c>
      <c r="H8" s="76">
        <f t="shared" si="1"/>
        <v>80000</v>
      </c>
      <c r="I8" s="76"/>
      <c r="J8" s="76"/>
      <c r="L8" s="150"/>
      <c r="M8" t="s">
        <v>187</v>
      </c>
      <c r="O8" s="76">
        <f>+G5</f>
        <v>1180000</v>
      </c>
      <c r="Q8" s="150"/>
      <c r="R8" t="s">
        <v>57</v>
      </c>
      <c r="T8" s="44">
        <f>+H14</f>
        <v>3000</v>
      </c>
      <c r="U8" s="148"/>
    </row>
    <row r="9" spans="2:21" x14ac:dyDescent="0.25">
      <c r="B9" s="161" t="s">
        <v>1177</v>
      </c>
      <c r="C9" s="76"/>
      <c r="D9" s="76">
        <v>81125</v>
      </c>
      <c r="F9" s="76">
        <f>-(+C9-D9)</f>
        <v>81125</v>
      </c>
      <c r="G9" s="76">
        <f t="shared" si="0"/>
        <v>0</v>
      </c>
      <c r="H9" s="76">
        <f t="shared" si="1"/>
        <v>81125</v>
      </c>
      <c r="I9" s="76"/>
      <c r="J9" s="76"/>
      <c r="L9" s="150"/>
      <c r="M9" t="s">
        <v>40</v>
      </c>
      <c r="O9" s="76">
        <f>+G6</f>
        <v>2400000</v>
      </c>
      <c r="Q9" s="150"/>
      <c r="R9" t="s">
        <v>197</v>
      </c>
      <c r="T9" s="44">
        <f>+H9</f>
        <v>81125</v>
      </c>
      <c r="U9" s="148"/>
    </row>
    <row r="10" spans="2:21" x14ac:dyDescent="0.25">
      <c r="B10" s="161" t="s">
        <v>1162</v>
      </c>
      <c r="C10" s="76">
        <v>540000</v>
      </c>
      <c r="D10" s="76">
        <v>180000</v>
      </c>
      <c r="E10" s="76">
        <f>+C10-D10</f>
        <v>360000</v>
      </c>
      <c r="F10" s="76"/>
      <c r="G10" s="76">
        <f t="shared" si="0"/>
        <v>360000</v>
      </c>
      <c r="H10" s="76">
        <f t="shared" si="1"/>
        <v>0</v>
      </c>
      <c r="I10" s="76"/>
      <c r="J10" s="76"/>
      <c r="L10" s="150"/>
      <c r="M10" t="s">
        <v>206</v>
      </c>
      <c r="O10" s="76">
        <f>+G10</f>
        <v>360000</v>
      </c>
      <c r="Q10" s="150"/>
      <c r="R10" t="s">
        <v>3</v>
      </c>
      <c r="T10" s="44">
        <f>+H11</f>
        <v>5000</v>
      </c>
      <c r="U10" s="148"/>
    </row>
    <row r="11" spans="2:21" x14ac:dyDescent="0.25">
      <c r="B11" s="161" t="s">
        <v>1214</v>
      </c>
      <c r="C11" s="76">
        <v>35000</v>
      </c>
      <c r="D11" s="76">
        <v>40000</v>
      </c>
      <c r="F11" s="76">
        <f>-(+C11-D11)</f>
        <v>5000</v>
      </c>
      <c r="G11" s="76">
        <f t="shared" si="0"/>
        <v>0</v>
      </c>
      <c r="H11" s="76">
        <f t="shared" si="1"/>
        <v>5000</v>
      </c>
      <c r="I11" s="76"/>
      <c r="J11" s="76"/>
      <c r="L11" s="150"/>
      <c r="O11" s="54"/>
      <c r="Q11" s="150"/>
      <c r="R11" t="s">
        <v>188</v>
      </c>
      <c r="T11" s="54">
        <v>0</v>
      </c>
      <c r="U11" s="148"/>
    </row>
    <row r="12" spans="2:21" x14ac:dyDescent="0.25">
      <c r="B12" s="161" t="s">
        <v>1228</v>
      </c>
      <c r="C12" s="76">
        <v>1200000</v>
      </c>
      <c r="D12" s="76">
        <v>3540000</v>
      </c>
      <c r="F12" s="76">
        <f t="shared" ref="F12:F15" si="2">-(+C12-D12)</f>
        <v>2340000</v>
      </c>
      <c r="G12" s="76">
        <f t="shared" si="0"/>
        <v>0</v>
      </c>
      <c r="H12" s="76">
        <f t="shared" si="1"/>
        <v>2340000</v>
      </c>
      <c r="I12" s="76"/>
      <c r="J12" s="76"/>
      <c r="L12" s="150"/>
      <c r="O12" s="54"/>
      <c r="Q12" s="150"/>
      <c r="R12" t="s">
        <v>186</v>
      </c>
      <c r="S12" t="s">
        <v>186</v>
      </c>
      <c r="T12" s="54">
        <v>500000</v>
      </c>
      <c r="U12" s="148"/>
    </row>
    <row r="13" spans="2:21" x14ac:dyDescent="0.25">
      <c r="B13" s="161" t="s">
        <v>1253</v>
      </c>
      <c r="C13" s="76"/>
      <c r="D13" s="76">
        <v>2000000</v>
      </c>
      <c r="F13" s="76">
        <f t="shared" si="2"/>
        <v>2000000</v>
      </c>
      <c r="G13" s="76">
        <f t="shared" si="0"/>
        <v>0</v>
      </c>
      <c r="H13" s="76">
        <f t="shared" si="1"/>
        <v>2000000</v>
      </c>
      <c r="I13" s="76"/>
      <c r="J13" s="76"/>
      <c r="L13" s="150"/>
      <c r="O13" s="54"/>
      <c r="Q13" s="150"/>
      <c r="R13" s="32" t="s">
        <v>174</v>
      </c>
      <c r="S13" s="32"/>
      <c r="T13" s="180">
        <f>SUM(T7:T12)</f>
        <v>2929125</v>
      </c>
      <c r="U13" s="148"/>
    </row>
    <row r="14" spans="2:21" x14ac:dyDescent="0.25">
      <c r="B14" s="161" t="s">
        <v>1288</v>
      </c>
      <c r="C14" s="76">
        <v>2000</v>
      </c>
      <c r="D14" s="76">
        <v>5000</v>
      </c>
      <c r="F14" s="76">
        <f t="shared" si="2"/>
        <v>3000</v>
      </c>
      <c r="G14" s="76">
        <f t="shared" si="0"/>
        <v>0</v>
      </c>
      <c r="H14" s="76">
        <f t="shared" si="1"/>
        <v>3000</v>
      </c>
      <c r="I14" s="76"/>
      <c r="J14" s="76"/>
      <c r="L14" s="150"/>
      <c r="O14" s="54"/>
      <c r="Q14" s="150"/>
      <c r="T14" s="54"/>
      <c r="U14" s="148"/>
    </row>
    <row r="15" spans="2:21" x14ac:dyDescent="0.25">
      <c r="B15" s="161" t="s">
        <v>1347</v>
      </c>
      <c r="C15" s="76"/>
      <c r="D15" s="76">
        <v>11000000</v>
      </c>
      <c r="F15" s="76">
        <f t="shared" si="2"/>
        <v>11000000</v>
      </c>
      <c r="G15" s="76">
        <f t="shared" si="0"/>
        <v>0</v>
      </c>
      <c r="H15" s="76">
        <f t="shared" si="1"/>
        <v>11000000</v>
      </c>
      <c r="I15" s="76"/>
      <c r="J15" s="76"/>
      <c r="L15" s="150"/>
      <c r="O15" s="54"/>
      <c r="Q15" s="170" t="s">
        <v>185</v>
      </c>
      <c r="T15" s="44"/>
      <c r="U15" s="148"/>
    </row>
    <row r="16" spans="2:21" x14ac:dyDescent="0.25">
      <c r="B16" s="161" t="s">
        <v>1449</v>
      </c>
      <c r="C16" s="76">
        <v>40000</v>
      </c>
      <c r="D16" s="76"/>
      <c r="E16" s="76">
        <f>+C16-D16</f>
        <v>40000</v>
      </c>
      <c r="F16" s="76"/>
      <c r="G16" s="76"/>
      <c r="H16" s="76"/>
      <c r="I16" s="76">
        <f>+E16</f>
        <v>40000</v>
      </c>
      <c r="J16" s="76">
        <f t="shared" ref="J16:J22" si="3">+F16</f>
        <v>0</v>
      </c>
      <c r="L16" s="150"/>
      <c r="O16" s="44"/>
      <c r="Q16" s="150"/>
      <c r="R16" t="s">
        <v>186</v>
      </c>
      <c r="T16" s="54">
        <f>+H13-T12</f>
        <v>1500000</v>
      </c>
      <c r="U16" s="148"/>
    </row>
    <row r="17" spans="2:21" x14ac:dyDescent="0.25">
      <c r="B17" s="161" t="s">
        <v>1476</v>
      </c>
      <c r="C17" s="76">
        <v>5000</v>
      </c>
      <c r="D17" s="76"/>
      <c r="E17" s="76">
        <f t="shared" ref="E17:E19" si="4">+C17-D17</f>
        <v>5000</v>
      </c>
      <c r="F17" s="76"/>
      <c r="G17" s="76"/>
      <c r="H17" s="76"/>
      <c r="I17" s="76">
        <f t="shared" ref="I17:I22" si="5">+E17</f>
        <v>5000</v>
      </c>
      <c r="J17" s="76">
        <f t="shared" si="3"/>
        <v>0</v>
      </c>
      <c r="L17" s="150"/>
      <c r="M17" s="176" t="s">
        <v>171</v>
      </c>
      <c r="N17" s="176"/>
      <c r="O17" s="177">
        <f>SUM(O7:O16)</f>
        <v>12703000</v>
      </c>
      <c r="Q17" s="150"/>
      <c r="R17" s="32" t="s">
        <v>175</v>
      </c>
      <c r="S17" s="32"/>
      <c r="T17" s="180">
        <f>+T16</f>
        <v>1500000</v>
      </c>
      <c r="U17" s="148"/>
    </row>
    <row r="18" spans="2:21" x14ac:dyDescent="0.25">
      <c r="B18" s="161" t="s">
        <v>1617</v>
      </c>
      <c r="C18" s="76">
        <v>80000</v>
      </c>
      <c r="D18" s="76"/>
      <c r="E18" s="76">
        <f t="shared" si="4"/>
        <v>80000</v>
      </c>
      <c r="F18" s="76"/>
      <c r="G18" s="76"/>
      <c r="H18" s="76"/>
      <c r="I18" s="76">
        <f t="shared" si="5"/>
        <v>80000</v>
      </c>
      <c r="J18" s="76">
        <f t="shared" si="3"/>
        <v>0</v>
      </c>
      <c r="L18" s="150"/>
      <c r="O18" s="54"/>
      <c r="Q18" s="150"/>
      <c r="R18" s="176" t="s">
        <v>176</v>
      </c>
      <c r="S18" s="176"/>
      <c r="T18" s="177">
        <f>+T13+T17</f>
        <v>4429125</v>
      </c>
      <c r="U18" s="148"/>
    </row>
    <row r="19" spans="2:21" x14ac:dyDescent="0.25">
      <c r="B19" s="161" t="s">
        <v>1764</v>
      </c>
      <c r="C19" s="76">
        <v>600000</v>
      </c>
      <c r="D19" s="76"/>
      <c r="E19" s="76">
        <f t="shared" si="4"/>
        <v>600000</v>
      </c>
      <c r="F19" s="76"/>
      <c r="G19" s="76"/>
      <c r="H19" s="76"/>
      <c r="I19" s="76">
        <f t="shared" si="5"/>
        <v>600000</v>
      </c>
      <c r="J19" s="76">
        <f t="shared" si="3"/>
        <v>0</v>
      </c>
      <c r="L19" s="170" t="s">
        <v>172</v>
      </c>
      <c r="O19" s="54"/>
      <c r="Q19" s="150"/>
      <c r="T19" s="54"/>
      <c r="U19" s="148"/>
    </row>
    <row r="20" spans="2:21" x14ac:dyDescent="0.25">
      <c r="B20" s="161" t="s">
        <v>1807</v>
      </c>
      <c r="C20" s="76"/>
      <c r="D20" s="76">
        <v>1000000</v>
      </c>
      <c r="F20" s="76">
        <f t="shared" ref="F20" si="6">-(+C20-D20)</f>
        <v>1000000</v>
      </c>
      <c r="G20" s="76"/>
      <c r="H20" s="76"/>
      <c r="I20" s="76">
        <f t="shared" si="5"/>
        <v>0</v>
      </c>
      <c r="J20" s="76">
        <f t="shared" si="3"/>
        <v>1000000</v>
      </c>
      <c r="L20" s="150"/>
      <c r="O20" s="54"/>
      <c r="Q20" s="170" t="s">
        <v>51</v>
      </c>
      <c r="T20" s="54"/>
      <c r="U20" s="148"/>
    </row>
    <row r="21" spans="2:21" x14ac:dyDescent="0.25">
      <c r="B21" s="161" t="s">
        <v>1991</v>
      </c>
      <c r="C21" s="76">
        <v>81125</v>
      </c>
      <c r="D21" s="76"/>
      <c r="E21" s="76">
        <f t="shared" ref="E21" si="7">+C21-D21</f>
        <v>81125</v>
      </c>
      <c r="F21" s="76"/>
      <c r="G21" s="76"/>
      <c r="H21" s="76"/>
      <c r="I21" s="76">
        <f t="shared" si="5"/>
        <v>81125</v>
      </c>
      <c r="J21" s="76">
        <f t="shared" si="3"/>
        <v>0</v>
      </c>
      <c r="L21" s="150"/>
      <c r="M21" t="s">
        <v>195</v>
      </c>
      <c r="O21" s="76">
        <f>+G7</f>
        <v>3000000</v>
      </c>
      <c r="Q21" s="150" t="s">
        <v>184</v>
      </c>
      <c r="T21" s="54">
        <f>+H15</f>
        <v>11000000</v>
      </c>
      <c r="U21" s="148"/>
    </row>
    <row r="22" spans="2:21" x14ac:dyDescent="0.25">
      <c r="B22" s="161" t="s">
        <v>158</v>
      </c>
      <c r="C22" s="76"/>
      <c r="D22" s="76"/>
      <c r="E22" s="76"/>
      <c r="F22" s="76"/>
      <c r="G22" s="76"/>
      <c r="H22" s="76"/>
      <c r="I22" s="76">
        <f t="shared" si="5"/>
        <v>0</v>
      </c>
      <c r="J22" s="76">
        <f t="shared" si="3"/>
        <v>0</v>
      </c>
      <c r="L22" s="150"/>
      <c r="M22" t="s">
        <v>196</v>
      </c>
      <c r="O22" s="76">
        <f>-H8</f>
        <v>-80000</v>
      </c>
      <c r="Q22" s="181" t="s">
        <v>2205</v>
      </c>
      <c r="T22" s="132"/>
      <c r="U22" s="148"/>
    </row>
    <row r="23" spans="2:21" x14ac:dyDescent="0.25">
      <c r="B23" s="161" t="s">
        <v>159</v>
      </c>
      <c r="C23" s="76">
        <v>19763125</v>
      </c>
      <c r="D23" s="76">
        <v>19763125</v>
      </c>
      <c r="E23" s="307">
        <f>SUM(E3:E22)</f>
        <v>16509125</v>
      </c>
      <c r="F23" s="307">
        <f>SUM(F3:F22)</f>
        <v>16509125</v>
      </c>
      <c r="G23" s="307">
        <f>SUM(G3:G22)</f>
        <v>15703000</v>
      </c>
      <c r="H23" s="307">
        <f>SUM(H3:H22)</f>
        <v>15509125</v>
      </c>
      <c r="I23" s="307">
        <f>SUM(I3:I22)</f>
        <v>806125</v>
      </c>
      <c r="J23" s="307">
        <f>SUM(J3:J22)</f>
        <v>1000000</v>
      </c>
      <c r="L23" s="150"/>
      <c r="O23" s="44"/>
      <c r="Q23" s="150" t="s">
        <v>167</v>
      </c>
      <c r="T23" s="54">
        <f>+J24</f>
        <v>193875</v>
      </c>
      <c r="U23" s="148"/>
    </row>
    <row r="24" spans="2:21" x14ac:dyDescent="0.25">
      <c r="B24" s="308" t="s">
        <v>2250</v>
      </c>
      <c r="C24" s="309"/>
      <c r="D24" s="309"/>
      <c r="E24" s="20"/>
      <c r="F24" s="20"/>
      <c r="G24" s="20"/>
      <c r="H24" s="310">
        <f>+J24</f>
        <v>193875</v>
      </c>
      <c r="I24" s="20"/>
      <c r="J24" s="310">
        <f>+J23-I23</f>
        <v>193875</v>
      </c>
      <c r="L24" s="150"/>
      <c r="O24" s="44"/>
      <c r="Q24" s="181" t="s">
        <v>2206</v>
      </c>
      <c r="T24" s="54"/>
      <c r="U24" s="148"/>
    </row>
    <row r="25" spans="2:21" x14ac:dyDescent="0.25">
      <c r="G25" s="307">
        <f>+G23+G24</f>
        <v>15703000</v>
      </c>
      <c r="H25" s="307">
        <f>+H23+H24</f>
        <v>15703000</v>
      </c>
      <c r="L25" s="150"/>
      <c r="O25" s="44"/>
      <c r="Q25" s="170"/>
      <c r="T25" s="54"/>
      <c r="U25" s="148"/>
    </row>
    <row r="26" spans="2:21" x14ac:dyDescent="0.25">
      <c r="L26" s="150"/>
      <c r="O26" s="44"/>
      <c r="Q26" s="150"/>
      <c r="T26" s="54"/>
      <c r="U26" s="148"/>
    </row>
    <row r="27" spans="2:21" x14ac:dyDescent="0.25">
      <c r="L27" s="150"/>
      <c r="O27" s="44"/>
      <c r="Q27" s="150"/>
      <c r="T27" s="54"/>
      <c r="U27" s="148"/>
    </row>
    <row r="28" spans="2:21" x14ac:dyDescent="0.25">
      <c r="L28" s="150"/>
      <c r="O28" s="54"/>
      <c r="Q28" s="150"/>
      <c r="T28" s="54"/>
      <c r="U28" s="148"/>
    </row>
    <row r="29" spans="2:21" x14ac:dyDescent="0.25">
      <c r="L29" s="150"/>
      <c r="O29" s="54"/>
      <c r="Q29" s="150"/>
      <c r="T29" s="54"/>
      <c r="U29" s="148"/>
    </row>
    <row r="30" spans="2:21" x14ac:dyDescent="0.25">
      <c r="L30" s="150"/>
      <c r="O30" s="54"/>
      <c r="Q30" s="150"/>
      <c r="T30" s="54"/>
      <c r="U30" s="148"/>
    </row>
    <row r="31" spans="2:21" x14ac:dyDescent="0.25">
      <c r="L31" s="150"/>
      <c r="M31" s="176" t="s">
        <v>172</v>
      </c>
      <c r="N31" s="176"/>
      <c r="O31" s="177">
        <f>SUM(O21:O30)</f>
        <v>2920000</v>
      </c>
      <c r="Q31" s="150"/>
      <c r="R31" s="176"/>
      <c r="S31" s="176"/>
      <c r="T31" s="177">
        <f>+T21+T23</f>
        <v>11193875</v>
      </c>
      <c r="U31" s="148"/>
    </row>
    <row r="32" spans="2:21" x14ac:dyDescent="0.25">
      <c r="L32" s="150"/>
      <c r="M32" s="178"/>
      <c r="N32" s="178"/>
      <c r="O32" s="179">
        <f>+O17+O31</f>
        <v>15623000</v>
      </c>
      <c r="Q32" s="150"/>
      <c r="R32" s="178"/>
      <c r="S32" s="178"/>
      <c r="T32" s="179">
        <f>+T18+T31</f>
        <v>15623000</v>
      </c>
      <c r="U32" s="148"/>
    </row>
    <row r="33" spans="12:21" ht="15.75" thickBot="1" x14ac:dyDescent="0.3">
      <c r="L33" s="151"/>
      <c r="M33" s="152"/>
      <c r="N33" s="152"/>
      <c r="O33" s="175"/>
      <c r="P33" s="152"/>
      <c r="Q33" s="151"/>
      <c r="R33" s="152"/>
      <c r="S33" s="152"/>
      <c r="T33" s="175">
        <f>+O32-T32</f>
        <v>0</v>
      </c>
      <c r="U33" s="15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5890-3B5C-472C-9DE6-5235506475F0}">
  <dimension ref="A1:Y61"/>
  <sheetViews>
    <sheetView zoomScale="90" zoomScaleNormal="9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M12" sqref="M12"/>
    </sheetView>
  </sheetViews>
  <sheetFormatPr baseColWidth="10" defaultRowHeight="15" x14ac:dyDescent="0.25"/>
  <cols>
    <col min="1" max="1" width="8.140625" customWidth="1"/>
    <col min="2" max="3" width="11.42578125" style="20"/>
    <col min="8" max="8" width="13.5703125" style="44" bestFit="1" customWidth="1"/>
    <col min="9" max="9" width="13" style="44" bestFit="1" customWidth="1"/>
    <col min="10" max="16" width="11.42578125" style="44"/>
    <col min="18" max="23" width="2.28515625" customWidth="1"/>
    <col min="24" max="24" width="11.42578125" style="44"/>
  </cols>
  <sheetData>
    <row r="1" spans="1:24" s="41" customFormat="1" ht="26.25" x14ac:dyDescent="0.4">
      <c r="A1" s="40" t="s">
        <v>48</v>
      </c>
      <c r="B1" s="40"/>
      <c r="C1" s="40"/>
      <c r="H1" s="42"/>
      <c r="I1" s="42"/>
      <c r="J1" s="42"/>
      <c r="K1" s="42"/>
      <c r="L1" s="42"/>
      <c r="M1" s="42"/>
      <c r="N1" s="42"/>
      <c r="O1" s="42"/>
      <c r="P1" s="42"/>
      <c r="X1" s="42"/>
    </row>
    <row r="2" spans="1:24" x14ac:dyDescent="0.25">
      <c r="H2" s="43" t="s">
        <v>64</v>
      </c>
      <c r="I2" s="43" t="s">
        <v>85</v>
      </c>
      <c r="J2" s="43" t="s">
        <v>86</v>
      </c>
      <c r="K2" s="43" t="s">
        <v>90</v>
      </c>
      <c r="L2" s="43" t="s">
        <v>93</v>
      </c>
      <c r="M2" s="43" t="s">
        <v>95</v>
      </c>
      <c r="N2" s="43" t="s">
        <v>96</v>
      </c>
      <c r="O2" s="43" t="s">
        <v>97</v>
      </c>
      <c r="P2" s="43" t="s">
        <v>99</v>
      </c>
      <c r="Q2" s="43" t="s">
        <v>107</v>
      </c>
      <c r="X2" s="43" t="s">
        <v>63</v>
      </c>
    </row>
    <row r="3" spans="1:24" x14ac:dyDescent="0.25">
      <c r="H3" s="43" t="s">
        <v>65</v>
      </c>
      <c r="I3" s="43" t="s">
        <v>65</v>
      </c>
      <c r="J3" s="43" t="s">
        <v>65</v>
      </c>
      <c r="K3" s="43" t="s">
        <v>65</v>
      </c>
      <c r="L3" s="43" t="s">
        <v>65</v>
      </c>
      <c r="M3" s="43" t="s">
        <v>65</v>
      </c>
      <c r="N3" s="43" t="s">
        <v>65</v>
      </c>
      <c r="O3" s="43" t="s">
        <v>65</v>
      </c>
      <c r="P3" s="43" t="s">
        <v>65</v>
      </c>
      <c r="Q3" s="43" t="s">
        <v>65</v>
      </c>
      <c r="X3" s="43" t="s">
        <v>65</v>
      </c>
    </row>
    <row r="4" spans="1:24" x14ac:dyDescent="0.25">
      <c r="A4" s="225" t="s">
        <v>66</v>
      </c>
      <c r="B4" s="34" t="s">
        <v>49</v>
      </c>
      <c r="C4" s="34"/>
      <c r="D4" s="32"/>
      <c r="E4" s="32"/>
      <c r="F4" s="32"/>
      <c r="G4" s="32"/>
      <c r="H4" s="50" t="s">
        <v>87</v>
      </c>
      <c r="I4" s="50" t="s">
        <v>88</v>
      </c>
      <c r="J4" s="50" t="s">
        <v>89</v>
      </c>
      <c r="K4" s="50" t="s">
        <v>91</v>
      </c>
      <c r="L4" s="50" t="s">
        <v>94</v>
      </c>
      <c r="M4" s="50" t="s">
        <v>111</v>
      </c>
      <c r="N4" s="50" t="s">
        <v>112</v>
      </c>
      <c r="O4" s="50" t="s">
        <v>113</v>
      </c>
      <c r="P4" s="50" t="s">
        <v>104</v>
      </c>
      <c r="Q4" s="50" t="s">
        <v>104</v>
      </c>
    </row>
    <row r="5" spans="1:24" x14ac:dyDescent="0.25">
      <c r="A5" s="225"/>
      <c r="B5" s="34"/>
      <c r="C5" s="34" t="s">
        <v>52</v>
      </c>
      <c r="D5" s="32"/>
      <c r="E5" s="32"/>
      <c r="F5" s="32"/>
      <c r="G5" s="32"/>
      <c r="Q5" s="44"/>
    </row>
    <row r="6" spans="1:24" x14ac:dyDescent="0.25">
      <c r="A6" s="225"/>
      <c r="B6" s="34"/>
      <c r="C6" s="34"/>
      <c r="D6" s="32" t="s">
        <v>53</v>
      </c>
      <c r="E6" s="32"/>
      <c r="F6" s="32"/>
      <c r="G6" s="32"/>
      <c r="H6" s="44">
        <f>+H22</f>
        <v>900000</v>
      </c>
      <c r="I6" s="44">
        <v>-3000</v>
      </c>
      <c r="M6" s="44">
        <v>-1000</v>
      </c>
      <c r="N6" s="44">
        <f>-N7</f>
        <v>2500</v>
      </c>
      <c r="Q6" s="44"/>
      <c r="X6" s="44">
        <f>SUM(H6:W6)</f>
        <v>898500</v>
      </c>
    </row>
    <row r="7" spans="1:24" x14ac:dyDescent="0.25">
      <c r="A7" s="225"/>
      <c r="B7" s="34"/>
      <c r="C7" s="34"/>
      <c r="D7" s="32" t="s">
        <v>54</v>
      </c>
      <c r="E7" s="32"/>
      <c r="F7" s="32"/>
      <c r="G7" s="32"/>
      <c r="J7" s="44">
        <f>+J35</f>
        <v>4000</v>
      </c>
      <c r="N7" s="44">
        <v>-2500</v>
      </c>
      <c r="O7" s="44">
        <v>-600</v>
      </c>
      <c r="Q7" s="44"/>
      <c r="X7" s="44">
        <f t="shared" ref="X7:X10" si="0">SUM(H7:W7)</f>
        <v>900</v>
      </c>
    </row>
    <row r="8" spans="1:24" x14ac:dyDescent="0.25">
      <c r="A8" s="225"/>
      <c r="B8" s="34"/>
      <c r="C8" s="34"/>
      <c r="D8" s="32" t="s">
        <v>40</v>
      </c>
      <c r="E8" s="32"/>
      <c r="F8" s="32"/>
      <c r="G8" s="32"/>
      <c r="Q8" s="44"/>
      <c r="X8" s="44">
        <f t="shared" si="0"/>
        <v>0</v>
      </c>
    </row>
    <row r="9" spans="1:24" x14ac:dyDescent="0.25">
      <c r="A9" s="225"/>
      <c r="B9" s="34"/>
      <c r="C9" s="34"/>
      <c r="D9" s="32" t="s">
        <v>1</v>
      </c>
      <c r="E9" s="32"/>
      <c r="F9" s="32"/>
      <c r="G9" s="32"/>
      <c r="I9" s="44">
        <f>-I6</f>
        <v>3000</v>
      </c>
      <c r="Q9" s="44"/>
      <c r="X9" s="44">
        <f t="shared" si="0"/>
        <v>3000</v>
      </c>
    </row>
    <row r="10" spans="1:24" x14ac:dyDescent="0.25">
      <c r="A10" s="225"/>
      <c r="B10" s="34"/>
      <c r="C10" s="34"/>
      <c r="D10" s="32" t="s">
        <v>108</v>
      </c>
      <c r="E10" s="32"/>
      <c r="F10" s="32"/>
      <c r="G10" s="32"/>
      <c r="Q10" s="44">
        <f>+P61</f>
        <v>177</v>
      </c>
      <c r="X10" s="44">
        <f t="shared" si="0"/>
        <v>177</v>
      </c>
    </row>
    <row r="11" spans="1:24" x14ac:dyDescent="0.25">
      <c r="A11" s="225"/>
      <c r="B11" s="34"/>
      <c r="C11" s="34"/>
      <c r="D11" s="32"/>
      <c r="E11" s="32"/>
      <c r="F11" s="32"/>
      <c r="G11" s="32"/>
      <c r="H11" s="45">
        <f t="shared" ref="H11:Q11" si="1">SUM(H4:H10)</f>
        <v>900000</v>
      </c>
      <c r="I11" s="45">
        <f t="shared" si="1"/>
        <v>0</v>
      </c>
      <c r="J11" s="45">
        <f t="shared" si="1"/>
        <v>4000</v>
      </c>
      <c r="K11" s="45">
        <f t="shared" si="1"/>
        <v>0</v>
      </c>
      <c r="L11" s="45">
        <f t="shared" si="1"/>
        <v>0</v>
      </c>
      <c r="M11" s="45">
        <f t="shared" si="1"/>
        <v>-1000</v>
      </c>
      <c r="N11" s="45">
        <f t="shared" si="1"/>
        <v>0</v>
      </c>
      <c r="O11" s="45">
        <f t="shared" si="1"/>
        <v>-600</v>
      </c>
      <c r="P11" s="45">
        <f t="shared" si="1"/>
        <v>0</v>
      </c>
      <c r="Q11" s="45">
        <f t="shared" si="1"/>
        <v>177</v>
      </c>
      <c r="X11" s="45">
        <f>SUM(X4:X10)</f>
        <v>902577</v>
      </c>
    </row>
    <row r="12" spans="1:24" x14ac:dyDescent="0.25">
      <c r="A12" s="225"/>
      <c r="B12" s="35" t="s">
        <v>50</v>
      </c>
      <c r="C12" s="35"/>
      <c r="D12" s="33"/>
      <c r="E12" s="33"/>
      <c r="F12" s="33"/>
      <c r="G12" s="33"/>
      <c r="Q12" s="44"/>
    </row>
    <row r="13" spans="1:24" x14ac:dyDescent="0.25">
      <c r="A13" s="225"/>
      <c r="B13" s="35"/>
      <c r="C13" s="35" t="s">
        <v>55</v>
      </c>
      <c r="D13" s="33"/>
      <c r="E13" s="33"/>
      <c r="F13" s="33"/>
      <c r="G13" s="33"/>
      <c r="Q13" s="44"/>
      <c r="X13" s="44">
        <f t="shared" ref="X13:X18" si="2">SUM(H13:W13)</f>
        <v>0</v>
      </c>
    </row>
    <row r="14" spans="1:24" x14ac:dyDescent="0.25">
      <c r="A14" s="225"/>
      <c r="B14" s="35"/>
      <c r="C14" s="35"/>
      <c r="D14" s="33" t="s">
        <v>56</v>
      </c>
      <c r="E14" s="33"/>
      <c r="F14" s="33"/>
      <c r="G14" s="33"/>
      <c r="Q14" s="44"/>
      <c r="X14" s="44">
        <f t="shared" si="2"/>
        <v>0</v>
      </c>
    </row>
    <row r="15" spans="1:24" x14ac:dyDescent="0.25">
      <c r="A15" s="225"/>
      <c r="B15" s="35"/>
      <c r="C15" s="35"/>
      <c r="D15" s="33" t="s">
        <v>57</v>
      </c>
      <c r="E15" s="33"/>
      <c r="F15" s="33"/>
      <c r="G15" s="33"/>
      <c r="L15" s="44">
        <f>-L44</f>
        <v>250</v>
      </c>
      <c r="Q15" s="44"/>
      <c r="X15" s="44">
        <f t="shared" si="2"/>
        <v>250</v>
      </c>
    </row>
    <row r="16" spans="1:24" x14ac:dyDescent="0.25">
      <c r="A16" s="225"/>
      <c r="B16" s="35"/>
      <c r="C16" s="35"/>
      <c r="D16" s="33" t="s">
        <v>3</v>
      </c>
      <c r="E16" s="33"/>
      <c r="F16" s="33"/>
      <c r="G16" s="33"/>
      <c r="K16" s="44">
        <v>1000</v>
      </c>
      <c r="M16" s="44">
        <f>+M6</f>
        <v>-1000</v>
      </c>
      <c r="Q16" s="44"/>
      <c r="X16" s="44">
        <f t="shared" si="2"/>
        <v>0</v>
      </c>
    </row>
    <row r="17" spans="1:24" x14ac:dyDescent="0.25">
      <c r="A17" s="225"/>
      <c r="B17" s="35"/>
      <c r="C17" s="35"/>
      <c r="D17" s="33" t="s">
        <v>58</v>
      </c>
      <c r="E17" s="33"/>
      <c r="F17" s="33"/>
      <c r="G17" s="33"/>
      <c r="P17" s="44">
        <f>-+P51</f>
        <v>369</v>
      </c>
      <c r="Q17" s="44">
        <f>-+Q51</f>
        <v>0</v>
      </c>
      <c r="X17" s="44">
        <f t="shared" si="2"/>
        <v>369</v>
      </c>
    </row>
    <row r="18" spans="1:24" x14ac:dyDescent="0.25">
      <c r="A18" s="225"/>
      <c r="B18" s="35"/>
      <c r="C18" s="35"/>
      <c r="D18" s="33" t="s">
        <v>59</v>
      </c>
      <c r="E18" s="33"/>
      <c r="F18" s="33"/>
      <c r="G18" s="33"/>
      <c r="Q18" s="44"/>
      <c r="X18" s="44">
        <f t="shared" si="2"/>
        <v>0</v>
      </c>
    </row>
    <row r="19" spans="1:24" x14ac:dyDescent="0.25">
      <c r="A19" s="225"/>
      <c r="B19" s="35"/>
      <c r="C19" s="35"/>
      <c r="D19" s="33"/>
      <c r="E19" s="33"/>
      <c r="F19" s="33"/>
      <c r="G19" s="33"/>
      <c r="H19" s="45">
        <f t="shared" ref="H19:Q19" si="3">SUM(H12:H18)</f>
        <v>0</v>
      </c>
      <c r="I19" s="45">
        <f t="shared" si="3"/>
        <v>0</v>
      </c>
      <c r="J19" s="45">
        <f t="shared" si="3"/>
        <v>0</v>
      </c>
      <c r="K19" s="45">
        <f t="shared" si="3"/>
        <v>1000</v>
      </c>
      <c r="L19" s="45">
        <f t="shared" si="3"/>
        <v>250</v>
      </c>
      <c r="M19" s="45">
        <f t="shared" si="3"/>
        <v>-1000</v>
      </c>
      <c r="N19" s="45">
        <f t="shared" si="3"/>
        <v>0</v>
      </c>
      <c r="O19" s="45">
        <f t="shared" si="3"/>
        <v>0</v>
      </c>
      <c r="P19" s="45">
        <f t="shared" si="3"/>
        <v>369</v>
      </c>
      <c r="Q19" s="45">
        <f t="shared" si="3"/>
        <v>0</v>
      </c>
      <c r="X19" s="45">
        <f>SUM(X12:X18)</f>
        <v>619</v>
      </c>
    </row>
    <row r="20" spans="1:24" x14ac:dyDescent="0.25">
      <c r="A20" s="225"/>
      <c r="B20" s="37" t="s">
        <v>51</v>
      </c>
      <c r="C20" s="37"/>
      <c r="D20" s="36"/>
      <c r="E20" s="36"/>
      <c r="F20" s="36"/>
      <c r="G20" s="36"/>
      <c r="Q20" s="44"/>
    </row>
    <row r="21" spans="1:24" x14ac:dyDescent="0.25">
      <c r="A21" s="225"/>
      <c r="B21" s="37"/>
      <c r="C21" s="37" t="s">
        <v>60</v>
      </c>
      <c r="D21" s="36"/>
      <c r="E21" s="36"/>
      <c r="F21" s="36"/>
      <c r="G21" s="36"/>
      <c r="Q21" s="44"/>
    </row>
    <row r="22" spans="1:24" x14ac:dyDescent="0.25">
      <c r="A22" s="225"/>
      <c r="B22" s="37"/>
      <c r="C22" s="37"/>
      <c r="D22" s="36" t="s">
        <v>4</v>
      </c>
      <c r="E22" s="36"/>
      <c r="F22" s="36"/>
      <c r="G22" s="36"/>
      <c r="H22" s="47">
        <v>900000</v>
      </c>
      <c r="I22" s="47"/>
      <c r="J22" s="47"/>
      <c r="K22" s="47"/>
      <c r="L22" s="47"/>
      <c r="M22" s="47"/>
      <c r="N22" s="47"/>
      <c r="O22" s="47"/>
      <c r="P22" s="47"/>
      <c r="Q22" s="47"/>
      <c r="X22" s="44">
        <f t="shared" ref="X22:X24" si="4">SUM(H22:W22)</f>
        <v>900000</v>
      </c>
    </row>
    <row r="23" spans="1:24" x14ac:dyDescent="0.25">
      <c r="A23" s="225"/>
      <c r="B23" s="37"/>
      <c r="C23" s="37"/>
      <c r="D23" s="36" t="s">
        <v>61</v>
      </c>
      <c r="E23" s="36"/>
      <c r="F23" s="36"/>
      <c r="G23" s="36"/>
      <c r="H23" s="48">
        <f>SUM(H24:H29)</f>
        <v>0</v>
      </c>
      <c r="I23" s="48">
        <f t="shared" ref="I23:Q23" si="5">SUM(I24:I29)</f>
        <v>0</v>
      </c>
      <c r="J23" s="48">
        <f t="shared" si="5"/>
        <v>4000</v>
      </c>
      <c r="K23" s="48">
        <f t="shared" si="5"/>
        <v>-1000</v>
      </c>
      <c r="L23" s="48">
        <f t="shared" si="5"/>
        <v>-250</v>
      </c>
      <c r="M23" s="48">
        <f t="shared" si="5"/>
        <v>0</v>
      </c>
      <c r="N23" s="48">
        <f t="shared" si="5"/>
        <v>0</v>
      </c>
      <c r="O23" s="48">
        <f t="shared" si="5"/>
        <v>-600</v>
      </c>
      <c r="P23" s="48">
        <f t="shared" si="5"/>
        <v>-369</v>
      </c>
      <c r="Q23" s="48">
        <f t="shared" si="5"/>
        <v>177</v>
      </c>
      <c r="X23" s="46">
        <f t="shared" si="4"/>
        <v>1958</v>
      </c>
    </row>
    <row r="24" spans="1:24" x14ac:dyDescent="0.25">
      <c r="A24" s="225"/>
      <c r="B24" s="37"/>
      <c r="C24" s="37"/>
      <c r="D24" s="36"/>
      <c r="E24" s="36" t="s">
        <v>92</v>
      </c>
      <c r="F24" s="36"/>
      <c r="G24" s="36"/>
      <c r="H24" s="69">
        <f>+H53</f>
        <v>0</v>
      </c>
      <c r="I24" s="70">
        <f t="shared" ref="I24:P24" si="6">+I53</f>
        <v>0</v>
      </c>
      <c r="J24" s="70">
        <f t="shared" si="6"/>
        <v>4000</v>
      </c>
      <c r="K24" s="70">
        <f t="shared" si="6"/>
        <v>-1000</v>
      </c>
      <c r="L24" s="70">
        <f t="shared" si="6"/>
        <v>-250</v>
      </c>
      <c r="M24" s="70">
        <f t="shared" si="6"/>
        <v>0</v>
      </c>
      <c r="N24" s="70">
        <f t="shared" si="6"/>
        <v>0</v>
      </c>
      <c r="O24" s="70">
        <f t="shared" si="6"/>
        <v>-600</v>
      </c>
      <c r="P24" s="70">
        <f t="shared" si="6"/>
        <v>-369</v>
      </c>
      <c r="Q24" s="70">
        <f t="shared" ref="Q24" si="7">+Q53</f>
        <v>177</v>
      </c>
      <c r="R24" s="71"/>
      <c r="S24" s="71"/>
      <c r="T24" s="71"/>
      <c r="U24" s="71"/>
      <c r="V24" s="71"/>
      <c r="W24" s="71"/>
      <c r="X24" s="72">
        <f t="shared" si="4"/>
        <v>1958</v>
      </c>
    </row>
    <row r="25" spans="1:24" x14ac:dyDescent="0.25">
      <c r="A25" s="225"/>
      <c r="B25" s="37"/>
      <c r="C25" s="37"/>
      <c r="D25" s="36"/>
      <c r="E25" s="36"/>
      <c r="F25" s="36"/>
      <c r="G25" s="36"/>
      <c r="Q25" s="44"/>
    </row>
    <row r="26" spans="1:24" x14ac:dyDescent="0.25">
      <c r="A26" s="225"/>
      <c r="B26" s="37"/>
      <c r="C26" s="37"/>
      <c r="D26" s="36"/>
      <c r="E26" s="36"/>
      <c r="F26" s="36"/>
      <c r="G26" s="36"/>
      <c r="Q26" s="44"/>
    </row>
    <row r="27" spans="1:24" x14ac:dyDescent="0.25">
      <c r="A27" s="225"/>
      <c r="B27" s="37"/>
      <c r="C27" s="37"/>
      <c r="D27" s="36"/>
      <c r="E27" s="36"/>
      <c r="F27" s="36"/>
      <c r="G27" s="36"/>
      <c r="Q27" s="44"/>
    </row>
    <row r="28" spans="1:24" x14ac:dyDescent="0.25">
      <c r="A28" s="225"/>
      <c r="B28" s="37"/>
      <c r="C28" s="37"/>
      <c r="D28" s="36"/>
      <c r="E28" s="36"/>
      <c r="F28" s="36"/>
      <c r="G28" s="36"/>
      <c r="Q28" s="44"/>
    </row>
    <row r="29" spans="1:24" x14ac:dyDescent="0.25">
      <c r="A29" s="225"/>
      <c r="B29" s="37"/>
      <c r="C29" s="37"/>
      <c r="D29" s="36"/>
      <c r="E29" s="36" t="s">
        <v>62</v>
      </c>
      <c r="F29" s="36"/>
      <c r="G29" s="36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1:24" ht="15.75" thickBot="1" x14ac:dyDescent="0.3">
      <c r="A30" s="225"/>
      <c r="B30" s="37"/>
      <c r="C30" s="37"/>
      <c r="D30" s="36"/>
      <c r="E30" s="36"/>
      <c r="F30" s="36"/>
      <c r="G30" s="36"/>
      <c r="H30" s="45">
        <f>+H22+H23+H29</f>
        <v>900000</v>
      </c>
      <c r="I30" s="45">
        <f t="shared" ref="I30:Q30" si="8">+I22+I23+I29</f>
        <v>0</v>
      </c>
      <c r="J30" s="45">
        <f t="shared" si="8"/>
        <v>4000</v>
      </c>
      <c r="K30" s="45">
        <f t="shared" si="8"/>
        <v>-1000</v>
      </c>
      <c r="L30" s="45">
        <f t="shared" si="8"/>
        <v>-250</v>
      </c>
      <c r="M30" s="45">
        <f t="shared" si="8"/>
        <v>0</v>
      </c>
      <c r="N30" s="45">
        <f t="shared" si="8"/>
        <v>0</v>
      </c>
      <c r="O30" s="45">
        <f t="shared" si="8"/>
        <v>-600</v>
      </c>
      <c r="P30" s="45">
        <f t="shared" si="8"/>
        <v>-369</v>
      </c>
      <c r="Q30" s="45">
        <f t="shared" si="8"/>
        <v>177</v>
      </c>
      <c r="X30" s="45">
        <f t="shared" ref="X30" si="9">+X22+X23+X29</f>
        <v>901958</v>
      </c>
    </row>
    <row r="31" spans="1:24" s="38" customFormat="1" ht="21.75" thickBot="1" x14ac:dyDescent="0.4">
      <c r="A31" s="95" t="s">
        <v>84</v>
      </c>
      <c r="B31" s="96"/>
      <c r="C31" s="96"/>
      <c r="D31" s="97"/>
      <c r="E31" s="97"/>
      <c r="F31" s="97"/>
      <c r="G31" s="97"/>
      <c r="H31" s="98">
        <f t="shared" ref="H31:Q31" si="10">H11-(H19+H30)</f>
        <v>0</v>
      </c>
      <c r="I31" s="98">
        <f t="shared" si="10"/>
        <v>0</v>
      </c>
      <c r="J31" s="98">
        <f t="shared" si="10"/>
        <v>0</v>
      </c>
      <c r="K31" s="98">
        <f t="shared" si="10"/>
        <v>0</v>
      </c>
      <c r="L31" s="98">
        <f t="shared" si="10"/>
        <v>0</v>
      </c>
      <c r="M31" s="98">
        <f t="shared" si="10"/>
        <v>0</v>
      </c>
      <c r="N31" s="98">
        <f t="shared" si="10"/>
        <v>0</v>
      </c>
      <c r="O31" s="98">
        <f t="shared" si="10"/>
        <v>0</v>
      </c>
      <c r="P31" s="98">
        <f t="shared" si="10"/>
        <v>0</v>
      </c>
      <c r="Q31" s="98">
        <f t="shared" si="10"/>
        <v>0</v>
      </c>
      <c r="R31" s="97"/>
      <c r="S31" s="97"/>
      <c r="T31" s="97"/>
      <c r="U31" s="97"/>
      <c r="V31" s="97"/>
      <c r="W31" s="97"/>
      <c r="X31" s="99">
        <f>X11-(X19+X30)</f>
        <v>0</v>
      </c>
    </row>
    <row r="32" spans="1:24" ht="15.75" thickBot="1" x14ac:dyDescent="0.3">
      <c r="Q32" s="44"/>
    </row>
    <row r="33" spans="1:24" x14ac:dyDescent="0.25">
      <c r="A33" s="226" t="s">
        <v>67</v>
      </c>
      <c r="B33" s="77" t="s">
        <v>68</v>
      </c>
      <c r="C33" s="77"/>
      <c r="D33" s="78"/>
      <c r="E33" s="78"/>
      <c r="F33" s="78"/>
      <c r="G33" s="78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79"/>
      <c r="S33" s="79"/>
      <c r="T33" s="79"/>
      <c r="U33" s="79"/>
      <c r="V33" s="79"/>
      <c r="W33" s="79"/>
      <c r="X33" s="52"/>
    </row>
    <row r="34" spans="1:24" x14ac:dyDescent="0.25">
      <c r="A34" s="227"/>
      <c r="B34" s="80"/>
      <c r="C34" s="80" t="s">
        <v>70</v>
      </c>
      <c r="D34" s="81"/>
      <c r="E34" s="81"/>
      <c r="F34" s="81"/>
      <c r="G34" s="81"/>
      <c r="H34" s="54"/>
      <c r="I34" s="54"/>
      <c r="J34" s="54"/>
      <c r="K34" s="54"/>
      <c r="L34" s="54"/>
      <c r="M34" s="54"/>
      <c r="N34" s="54"/>
      <c r="O34" s="54"/>
      <c r="P34" s="54"/>
      <c r="Q34" s="54"/>
      <c r="X34" s="55"/>
    </row>
    <row r="35" spans="1:24" x14ac:dyDescent="0.25">
      <c r="A35" s="227"/>
      <c r="B35" s="80"/>
      <c r="C35" s="80"/>
      <c r="D35" s="81" t="s">
        <v>71</v>
      </c>
      <c r="E35" s="81"/>
      <c r="F35" s="81"/>
      <c r="G35" s="81"/>
      <c r="H35" s="54"/>
      <c r="I35" s="54"/>
      <c r="J35" s="54">
        <v>4000</v>
      </c>
      <c r="K35" s="54"/>
      <c r="L35" s="54"/>
      <c r="M35" s="54"/>
      <c r="N35" s="54"/>
      <c r="O35" s="54"/>
      <c r="P35" s="54"/>
      <c r="Q35" s="54"/>
      <c r="X35" s="55">
        <f t="shared" ref="X35:X38" si="11">SUM(H35:W35)</f>
        <v>4000</v>
      </c>
    </row>
    <row r="36" spans="1:24" x14ac:dyDescent="0.25">
      <c r="A36" s="227"/>
      <c r="B36" s="80"/>
      <c r="C36" s="80"/>
      <c r="D36" s="81" t="s">
        <v>73</v>
      </c>
      <c r="E36" s="81"/>
      <c r="F36" s="81"/>
      <c r="G36" s="81"/>
      <c r="H36" s="54"/>
      <c r="I36" s="54"/>
      <c r="J36" s="54"/>
      <c r="K36" s="54"/>
      <c r="L36" s="54"/>
      <c r="M36" s="54"/>
      <c r="N36" s="54"/>
      <c r="O36" s="54"/>
      <c r="P36" s="54"/>
      <c r="Q36" s="54"/>
      <c r="X36" s="55">
        <f t="shared" si="11"/>
        <v>0</v>
      </c>
    </row>
    <row r="37" spans="1:24" x14ac:dyDescent="0.25">
      <c r="A37" s="227"/>
      <c r="B37" s="80"/>
      <c r="C37" s="80"/>
      <c r="D37" s="81" t="s">
        <v>74</v>
      </c>
      <c r="E37" s="81"/>
      <c r="F37" s="81"/>
      <c r="G37" s="81"/>
      <c r="H37" s="54"/>
      <c r="I37" s="54"/>
      <c r="J37" s="54"/>
      <c r="K37" s="54"/>
      <c r="L37" s="54"/>
      <c r="M37" s="54"/>
      <c r="N37" s="54"/>
      <c r="O37" s="54"/>
      <c r="P37" s="54"/>
      <c r="Q37" s="54"/>
      <c r="X37" s="55">
        <f t="shared" si="11"/>
        <v>0</v>
      </c>
    </row>
    <row r="38" spans="1:24" x14ac:dyDescent="0.25">
      <c r="A38" s="227"/>
      <c r="B38" s="80"/>
      <c r="C38" s="80"/>
      <c r="D38" s="81" t="s">
        <v>72</v>
      </c>
      <c r="E38" s="81"/>
      <c r="F38" s="81"/>
      <c r="G38" s="81"/>
      <c r="H38" s="54"/>
      <c r="I38" s="54"/>
      <c r="J38" s="54"/>
      <c r="K38" s="54"/>
      <c r="L38" s="54"/>
      <c r="M38" s="54"/>
      <c r="N38" s="54"/>
      <c r="O38" s="54"/>
      <c r="P38" s="54"/>
      <c r="Q38" s="54"/>
      <c r="X38" s="55">
        <f t="shared" si="11"/>
        <v>0</v>
      </c>
    </row>
    <row r="39" spans="1:24" x14ac:dyDescent="0.25">
      <c r="A39" s="227"/>
      <c r="B39" s="80"/>
      <c r="C39" s="80"/>
      <c r="D39" s="81"/>
      <c r="E39" s="81"/>
      <c r="F39" s="81"/>
      <c r="G39" s="81"/>
      <c r="H39" s="82">
        <f t="shared" ref="H39:Q39" si="12">SUM(H33:H38)</f>
        <v>0</v>
      </c>
      <c r="I39" s="82">
        <f t="shared" si="12"/>
        <v>0</v>
      </c>
      <c r="J39" s="82">
        <f t="shared" si="12"/>
        <v>4000</v>
      </c>
      <c r="K39" s="82">
        <f t="shared" si="12"/>
        <v>0</v>
      </c>
      <c r="L39" s="82">
        <f t="shared" si="12"/>
        <v>0</v>
      </c>
      <c r="M39" s="82">
        <f t="shared" si="12"/>
        <v>0</v>
      </c>
      <c r="N39" s="82">
        <f t="shared" si="12"/>
        <v>0</v>
      </c>
      <c r="O39" s="82">
        <f t="shared" si="12"/>
        <v>0</v>
      </c>
      <c r="P39" s="82">
        <f t="shared" si="12"/>
        <v>0</v>
      </c>
      <c r="Q39" s="82">
        <f t="shared" si="12"/>
        <v>0</v>
      </c>
      <c r="X39" s="83">
        <f>SUM(X33:X38)</f>
        <v>4000</v>
      </c>
    </row>
    <row r="40" spans="1:24" x14ac:dyDescent="0.25">
      <c r="A40" s="227"/>
      <c r="B40" s="84" t="s">
        <v>69</v>
      </c>
      <c r="C40" s="84"/>
      <c r="D40" s="85"/>
      <c r="E40" s="85"/>
      <c r="F40" s="85"/>
      <c r="G40" s="85"/>
      <c r="H40" s="54"/>
      <c r="I40" s="54"/>
      <c r="J40" s="54"/>
      <c r="K40" s="54"/>
      <c r="L40" s="54"/>
      <c r="M40" s="54"/>
      <c r="N40" s="54"/>
      <c r="O40" s="54"/>
      <c r="P40" s="54"/>
      <c r="Q40" s="54"/>
      <c r="X40" s="55"/>
    </row>
    <row r="41" spans="1:24" x14ac:dyDescent="0.25">
      <c r="A41" s="227"/>
      <c r="B41" s="84"/>
      <c r="C41" s="84" t="s">
        <v>75</v>
      </c>
      <c r="D41" s="85"/>
      <c r="E41" s="85"/>
      <c r="F41" s="85"/>
      <c r="G41" s="85"/>
      <c r="H41" s="54"/>
      <c r="I41" s="54"/>
      <c r="J41" s="54"/>
      <c r="K41" s="54"/>
      <c r="L41" s="54"/>
      <c r="M41" s="54"/>
      <c r="N41" s="54"/>
      <c r="O41" s="54"/>
      <c r="P41" s="54"/>
      <c r="Q41" s="54"/>
      <c r="X41" s="55"/>
    </row>
    <row r="42" spans="1:24" x14ac:dyDescent="0.25">
      <c r="A42" s="227"/>
      <c r="B42" s="84"/>
      <c r="C42" s="84"/>
      <c r="D42" s="85" t="s">
        <v>81</v>
      </c>
      <c r="E42" s="85"/>
      <c r="F42" s="85"/>
      <c r="G42" s="85"/>
      <c r="H42" s="54"/>
      <c r="I42" s="54"/>
      <c r="J42" s="54"/>
      <c r="K42" s="54"/>
      <c r="L42" s="54"/>
      <c r="M42" s="54"/>
      <c r="N42" s="54"/>
      <c r="O42" s="54"/>
      <c r="P42" s="54"/>
      <c r="Q42" s="54"/>
      <c r="X42" s="55">
        <f t="shared" ref="X42:X52" si="13">SUM(H42:W42)</f>
        <v>0</v>
      </c>
    </row>
    <row r="43" spans="1:24" x14ac:dyDescent="0.25">
      <c r="A43" s="227"/>
      <c r="B43" s="84"/>
      <c r="C43" s="84"/>
      <c r="D43" s="85" t="s">
        <v>76</v>
      </c>
      <c r="E43" s="85"/>
      <c r="F43" s="85"/>
      <c r="G43" s="85"/>
      <c r="H43" s="54"/>
      <c r="I43" s="54"/>
      <c r="J43" s="54"/>
      <c r="K43" s="54">
        <v>-1000</v>
      </c>
      <c r="L43" s="54"/>
      <c r="M43" s="54"/>
      <c r="N43" s="54"/>
      <c r="O43" s="54"/>
      <c r="P43" s="54"/>
      <c r="Q43" s="54"/>
      <c r="X43" s="55">
        <f t="shared" si="13"/>
        <v>-1000</v>
      </c>
    </row>
    <row r="44" spans="1:24" x14ac:dyDescent="0.25">
      <c r="A44" s="227"/>
      <c r="B44" s="84"/>
      <c r="C44" s="84"/>
      <c r="D44" s="85" t="s">
        <v>77</v>
      </c>
      <c r="E44" s="85"/>
      <c r="F44" s="85"/>
      <c r="G44" s="85"/>
      <c r="H44" s="54"/>
      <c r="I44" s="54"/>
      <c r="J44" s="54"/>
      <c r="K44" s="54"/>
      <c r="L44" s="54">
        <v>-250</v>
      </c>
      <c r="M44" s="54"/>
      <c r="N44" s="54"/>
      <c r="O44" s="54"/>
      <c r="P44" s="54"/>
      <c r="Q44" s="54"/>
      <c r="X44" s="55">
        <f t="shared" si="13"/>
        <v>-250</v>
      </c>
    </row>
    <row r="45" spans="1:24" x14ac:dyDescent="0.25">
      <c r="A45" s="227"/>
      <c r="B45" s="84"/>
      <c r="C45" s="84"/>
      <c r="D45" s="85" t="s">
        <v>78</v>
      </c>
      <c r="E45" s="85"/>
      <c r="F45" s="85"/>
      <c r="G45" s="85"/>
      <c r="H45" s="54"/>
      <c r="I45" s="54"/>
      <c r="J45" s="54"/>
      <c r="K45" s="54"/>
      <c r="L45" s="54"/>
      <c r="M45" s="54"/>
      <c r="N45" s="54"/>
      <c r="O45" s="54"/>
      <c r="P45" s="54"/>
      <c r="Q45" s="54"/>
      <c r="X45" s="55">
        <f t="shared" si="13"/>
        <v>0</v>
      </c>
    </row>
    <row r="46" spans="1:24" x14ac:dyDescent="0.25">
      <c r="A46" s="227"/>
      <c r="B46" s="84"/>
      <c r="C46" s="84"/>
      <c r="D46" s="85" t="s">
        <v>79</v>
      </c>
      <c r="E46" s="85"/>
      <c r="F46" s="85"/>
      <c r="G46" s="85"/>
      <c r="H46" s="54"/>
      <c r="I46" s="54"/>
      <c r="J46" s="54"/>
      <c r="K46" s="54"/>
      <c r="L46" s="54"/>
      <c r="M46" s="54"/>
      <c r="N46" s="54"/>
      <c r="O46" s="54"/>
      <c r="P46" s="54"/>
      <c r="Q46" s="54"/>
      <c r="X46" s="55">
        <f t="shared" si="13"/>
        <v>0</v>
      </c>
    </row>
    <row r="47" spans="1:24" x14ac:dyDescent="0.25">
      <c r="A47" s="227"/>
      <c r="B47" s="84"/>
      <c r="C47" s="84"/>
      <c r="D47" s="85" t="s">
        <v>80</v>
      </c>
      <c r="E47" s="85"/>
      <c r="F47" s="85"/>
      <c r="G47" s="85"/>
      <c r="H47" s="54"/>
      <c r="I47" s="54"/>
      <c r="J47" s="54"/>
      <c r="K47" s="54"/>
      <c r="L47" s="54"/>
      <c r="M47" s="54"/>
      <c r="N47" s="54"/>
      <c r="O47" s="54"/>
      <c r="P47" s="54"/>
      <c r="Q47" s="54"/>
      <c r="X47" s="55">
        <f t="shared" si="13"/>
        <v>0</v>
      </c>
    </row>
    <row r="48" spans="1:24" x14ac:dyDescent="0.25">
      <c r="A48" s="227"/>
      <c r="B48" s="84"/>
      <c r="C48" s="84"/>
      <c r="D48" s="85" t="s">
        <v>98</v>
      </c>
      <c r="E48" s="85"/>
      <c r="F48" s="85"/>
      <c r="G48" s="85"/>
      <c r="H48" s="54"/>
      <c r="I48" s="54"/>
      <c r="J48" s="54"/>
      <c r="K48" s="54"/>
      <c r="L48" s="54"/>
      <c r="M48" s="54"/>
      <c r="N48" s="54"/>
      <c r="O48" s="54">
        <f>+O7</f>
        <v>-600</v>
      </c>
      <c r="P48" s="54">
        <f>+P7</f>
        <v>0</v>
      </c>
      <c r="Q48" s="54">
        <f>+Q7</f>
        <v>0</v>
      </c>
      <c r="X48" s="55">
        <f t="shared" si="13"/>
        <v>-600</v>
      </c>
    </row>
    <row r="49" spans="1:25" x14ac:dyDescent="0.25">
      <c r="A49" s="227"/>
      <c r="B49" s="85"/>
      <c r="C49" s="85"/>
      <c r="D49" s="85" t="s">
        <v>82</v>
      </c>
      <c r="E49" s="85"/>
      <c r="F49" s="85"/>
      <c r="G49" s="85"/>
      <c r="H49" s="86"/>
      <c r="I49" s="86"/>
      <c r="J49" s="86"/>
      <c r="K49" s="86"/>
      <c r="L49" s="86"/>
      <c r="M49" s="86"/>
      <c r="N49" s="86"/>
      <c r="O49" s="86"/>
      <c r="P49" s="86"/>
      <c r="Q49" s="86"/>
      <c r="X49" s="87">
        <f t="shared" si="13"/>
        <v>0</v>
      </c>
    </row>
    <row r="50" spans="1:25" x14ac:dyDescent="0.25">
      <c r="A50" s="227"/>
      <c r="B50" s="56"/>
      <c r="C50" s="57"/>
      <c r="D50" s="57" t="s">
        <v>105</v>
      </c>
      <c r="E50" s="57"/>
      <c r="F50" s="57"/>
      <c r="G50" s="57"/>
      <c r="H50" s="58">
        <f t="shared" ref="H50:Q50" si="14">SUM(H42:H49)</f>
        <v>0</v>
      </c>
      <c r="I50" s="58">
        <f t="shared" si="14"/>
        <v>0</v>
      </c>
      <c r="J50" s="58">
        <f t="shared" si="14"/>
        <v>0</v>
      </c>
      <c r="K50" s="58">
        <f t="shared" si="14"/>
        <v>-1000</v>
      </c>
      <c r="L50" s="58">
        <f t="shared" si="14"/>
        <v>-250</v>
      </c>
      <c r="M50" s="58">
        <f t="shared" si="14"/>
        <v>0</v>
      </c>
      <c r="N50" s="58">
        <f t="shared" si="14"/>
        <v>0</v>
      </c>
      <c r="O50" s="58">
        <f t="shared" si="14"/>
        <v>-600</v>
      </c>
      <c r="P50" s="58">
        <f t="shared" si="14"/>
        <v>0</v>
      </c>
      <c r="Q50" s="58">
        <f t="shared" si="14"/>
        <v>0</v>
      </c>
      <c r="R50" s="59"/>
      <c r="S50" s="59"/>
      <c r="T50" s="59"/>
      <c r="U50" s="59"/>
      <c r="V50" s="59"/>
      <c r="W50" s="59"/>
      <c r="X50" s="88">
        <f>SUM(X42:X49)</f>
        <v>-1850</v>
      </c>
    </row>
    <row r="51" spans="1:25" x14ac:dyDescent="0.25">
      <c r="A51" s="227"/>
      <c r="B51" s="84"/>
      <c r="C51" s="84"/>
      <c r="D51" s="85" t="s">
        <v>83</v>
      </c>
      <c r="E51" s="85"/>
      <c r="F51" s="85"/>
      <c r="G51" s="85"/>
      <c r="H51" s="54"/>
      <c r="I51" s="54"/>
      <c r="J51" s="54"/>
      <c r="K51" s="54"/>
      <c r="L51" s="54"/>
      <c r="M51" s="54"/>
      <c r="N51" s="54"/>
      <c r="O51" s="54"/>
      <c r="P51" s="54">
        <f>P59</f>
        <v>-369</v>
      </c>
      <c r="Q51" s="54">
        <f>Q59</f>
        <v>0</v>
      </c>
      <c r="X51" s="55">
        <f t="shared" si="13"/>
        <v>-369</v>
      </c>
    </row>
    <row r="52" spans="1:25" x14ac:dyDescent="0.25">
      <c r="A52" s="227"/>
      <c r="B52" s="84"/>
      <c r="C52" s="84"/>
      <c r="D52" s="85" t="s">
        <v>2</v>
      </c>
      <c r="E52" s="85"/>
      <c r="F52" s="85"/>
      <c r="G52" s="85"/>
      <c r="H52" s="54"/>
      <c r="I52" s="54"/>
      <c r="J52" s="54"/>
      <c r="K52" s="54"/>
      <c r="L52" s="54"/>
      <c r="M52" s="54"/>
      <c r="N52" s="54"/>
      <c r="O52" s="54"/>
      <c r="P52" s="54"/>
      <c r="Q52" s="54">
        <f>+Q10</f>
        <v>177</v>
      </c>
      <c r="X52" s="55">
        <f t="shared" si="13"/>
        <v>177</v>
      </c>
    </row>
    <row r="53" spans="1:25" ht="15.75" thickBot="1" x14ac:dyDescent="0.3">
      <c r="A53" s="228"/>
      <c r="B53" s="89"/>
      <c r="C53" s="89"/>
      <c r="D53" s="90"/>
      <c r="E53" s="90"/>
      <c r="F53" s="90"/>
      <c r="G53" s="90"/>
      <c r="H53" s="91">
        <f>+H50+H51+H52+H39</f>
        <v>0</v>
      </c>
      <c r="I53" s="92">
        <f t="shared" ref="I53:Q53" si="15">+I50+I51+I52+I39</f>
        <v>0</v>
      </c>
      <c r="J53" s="92">
        <f t="shared" si="15"/>
        <v>4000</v>
      </c>
      <c r="K53" s="92">
        <f t="shared" si="15"/>
        <v>-1000</v>
      </c>
      <c r="L53" s="92">
        <f t="shared" si="15"/>
        <v>-250</v>
      </c>
      <c r="M53" s="92">
        <f t="shared" si="15"/>
        <v>0</v>
      </c>
      <c r="N53" s="92">
        <f t="shared" si="15"/>
        <v>0</v>
      </c>
      <c r="O53" s="92">
        <f t="shared" si="15"/>
        <v>-600</v>
      </c>
      <c r="P53" s="92">
        <f t="shared" si="15"/>
        <v>-369</v>
      </c>
      <c r="Q53" s="92">
        <f t="shared" si="15"/>
        <v>177</v>
      </c>
      <c r="R53" s="93"/>
      <c r="S53" s="93"/>
      <c r="T53" s="93"/>
      <c r="U53" s="93"/>
      <c r="V53" s="93"/>
      <c r="W53" s="93"/>
      <c r="X53" s="94">
        <f t="shared" ref="X53" si="16">+X50+X51+X52+X39</f>
        <v>1958</v>
      </c>
      <c r="Y53" s="76"/>
    </row>
    <row r="55" spans="1:25" ht="15.75" thickBot="1" x14ac:dyDescent="0.3"/>
    <row r="56" spans="1:25" x14ac:dyDescent="0.25">
      <c r="N56" s="60" t="s">
        <v>100</v>
      </c>
      <c r="O56" s="61"/>
      <c r="P56" s="62">
        <f>+X50</f>
        <v>-1850</v>
      </c>
    </row>
    <row r="57" spans="1:25" x14ac:dyDescent="0.25">
      <c r="N57" s="53" t="s">
        <v>101</v>
      </c>
      <c r="O57" s="54"/>
      <c r="P57" s="55">
        <f>-X48</f>
        <v>600</v>
      </c>
    </row>
    <row r="58" spans="1:25" x14ac:dyDescent="0.25">
      <c r="N58" s="63" t="s">
        <v>102</v>
      </c>
      <c r="O58" s="64"/>
      <c r="P58" s="65">
        <f>+P56+P57</f>
        <v>-1250</v>
      </c>
    </row>
    <row r="59" spans="1:25" ht="15.75" thickBot="1" x14ac:dyDescent="0.3">
      <c r="N59" s="66" t="s">
        <v>103</v>
      </c>
      <c r="O59" s="67"/>
      <c r="P59" s="68">
        <f>ROUND(+P58*29.5%,0)</f>
        <v>-369</v>
      </c>
    </row>
    <row r="60" spans="1:25" ht="15.75" thickBot="1" x14ac:dyDescent="0.3"/>
    <row r="61" spans="1:25" ht="15.75" thickBot="1" x14ac:dyDescent="0.3">
      <c r="N61" s="73" t="s">
        <v>106</v>
      </c>
      <c r="O61" s="74"/>
      <c r="P61" s="75">
        <f>+P57*0.295</f>
        <v>177</v>
      </c>
    </row>
  </sheetData>
  <mergeCells count="2">
    <mergeCell ref="A4:A30"/>
    <mergeCell ref="A33:A5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4CF55-E5B2-4B87-90B4-194FD111C959}">
  <sheetPr>
    <tabColor rgb="FF00B050"/>
  </sheetPr>
  <dimension ref="A1:X36"/>
  <sheetViews>
    <sheetView showGridLines="0" zoomScaleNormal="100" workbookViewId="0">
      <selection activeCell="K12" sqref="K12:P12"/>
    </sheetView>
  </sheetViews>
  <sheetFormatPr baseColWidth="10" defaultRowHeight="15" x14ac:dyDescent="0.25"/>
  <cols>
    <col min="2" max="2" width="7.42578125" customWidth="1"/>
    <col min="8" max="8" width="11.42578125" style="44"/>
    <col min="9" max="9" width="2.5703125" customWidth="1"/>
    <col min="10" max="10" width="7" customWidth="1"/>
    <col min="16" max="16" width="11.42578125" style="44"/>
    <col min="17" max="17" width="2.28515625" customWidth="1"/>
    <col min="18" max="18" width="13.140625" bestFit="1" customWidth="1"/>
    <col min="19" max="19" width="4" customWidth="1"/>
    <col min="20" max="20" width="3.5703125" customWidth="1"/>
    <col min="23" max="23" width="11.7109375" customWidth="1"/>
    <col min="24" max="24" width="10.140625" bestFit="1" customWidth="1"/>
  </cols>
  <sheetData>
    <row r="1" spans="1:24" ht="18.75" x14ac:dyDescent="0.3">
      <c r="A1" s="194" t="s">
        <v>223</v>
      </c>
      <c r="B1" s="195"/>
      <c r="C1" s="195"/>
      <c r="D1" s="195"/>
      <c r="E1" s="195"/>
      <c r="F1" s="195"/>
      <c r="G1" s="195"/>
      <c r="H1" s="45"/>
      <c r="I1" s="195"/>
      <c r="J1" s="195"/>
      <c r="K1" s="195"/>
      <c r="L1" s="195"/>
      <c r="M1" s="195"/>
      <c r="N1" s="195"/>
      <c r="O1" s="195"/>
      <c r="P1" s="45"/>
      <c r="Q1" s="195"/>
      <c r="R1" s="195"/>
      <c r="S1" s="195"/>
      <c r="T1" s="195"/>
      <c r="U1" s="195"/>
      <c r="V1" s="195"/>
      <c r="W1" s="195"/>
      <c r="X1" s="195"/>
    </row>
    <row r="2" spans="1:24" ht="15.75" thickBot="1" x14ac:dyDescent="0.3"/>
    <row r="3" spans="1:24" ht="19.5" thickBot="1" x14ac:dyDescent="0.35">
      <c r="B3" s="171" t="s">
        <v>173</v>
      </c>
      <c r="C3" s="172"/>
      <c r="D3" s="172"/>
      <c r="E3" s="172"/>
      <c r="F3" s="172"/>
      <c r="G3" s="172"/>
      <c r="H3" s="174"/>
      <c r="I3" s="172"/>
      <c r="J3" s="172"/>
      <c r="K3" s="172"/>
      <c r="L3" s="172"/>
      <c r="M3" s="172"/>
      <c r="N3" s="172"/>
      <c r="O3" s="172"/>
      <c r="P3" s="186" t="s">
        <v>198</v>
      </c>
      <c r="Q3" s="173"/>
    </row>
    <row r="4" spans="1:24" ht="15.75" thickBot="1" x14ac:dyDescent="0.3"/>
    <row r="5" spans="1:24" x14ac:dyDescent="0.25">
      <c r="B5" s="146" t="s">
        <v>49</v>
      </c>
      <c r="C5" s="79"/>
      <c r="D5" s="79"/>
      <c r="E5" s="79"/>
      <c r="F5" s="79"/>
      <c r="G5" s="79"/>
      <c r="H5" s="51"/>
      <c r="I5" s="79"/>
      <c r="J5" s="146" t="s">
        <v>50</v>
      </c>
      <c r="K5" s="79"/>
      <c r="L5" s="79"/>
      <c r="M5" s="79"/>
      <c r="N5" s="79"/>
      <c r="O5" s="79"/>
      <c r="P5" s="51"/>
      <c r="Q5" s="155"/>
      <c r="T5" s="20" t="s">
        <v>200</v>
      </c>
    </row>
    <row r="6" spans="1:24" x14ac:dyDescent="0.25">
      <c r="B6" s="181" t="s">
        <v>165</v>
      </c>
      <c r="H6" s="54"/>
      <c r="J6" s="181" t="s">
        <v>166</v>
      </c>
      <c r="P6" s="54"/>
      <c r="Q6" s="148"/>
    </row>
    <row r="7" spans="1:24" x14ac:dyDescent="0.25">
      <c r="B7" s="150"/>
      <c r="H7" s="54"/>
      <c r="J7" s="150"/>
      <c r="P7" s="54"/>
      <c r="Q7" s="148"/>
      <c r="T7">
        <v>1</v>
      </c>
      <c r="U7" t="s">
        <v>201</v>
      </c>
      <c r="X7" s="132">
        <v>10000000</v>
      </c>
    </row>
    <row r="8" spans="1:24" x14ac:dyDescent="0.25">
      <c r="A8" s="184" t="s">
        <v>49</v>
      </c>
      <c r="B8" s="170" t="s">
        <v>171</v>
      </c>
      <c r="H8" s="54"/>
      <c r="J8" s="170" t="s">
        <v>174</v>
      </c>
      <c r="P8" s="54"/>
      <c r="Q8" s="148"/>
      <c r="R8" s="185" t="s">
        <v>50</v>
      </c>
      <c r="T8">
        <f>+T7+1</f>
        <v>2</v>
      </c>
      <c r="U8" t="s">
        <v>202</v>
      </c>
      <c r="X8" s="132">
        <v>1000000</v>
      </c>
    </row>
    <row r="9" spans="1:24" x14ac:dyDescent="0.25">
      <c r="A9" s="184" t="s">
        <v>49</v>
      </c>
      <c r="B9" s="150"/>
      <c r="C9" t="s">
        <v>53</v>
      </c>
      <c r="H9" s="54">
        <f>+X7-X16-X17-X18</f>
        <v>8763000</v>
      </c>
      <c r="J9" s="150"/>
      <c r="K9" t="s">
        <v>56</v>
      </c>
      <c r="P9" s="54">
        <f>+X10*1.18-X17</f>
        <v>2340000</v>
      </c>
      <c r="Q9" s="148"/>
      <c r="R9" s="185" t="s">
        <v>50</v>
      </c>
      <c r="T9">
        <v>3</v>
      </c>
      <c r="U9" t="s">
        <v>203</v>
      </c>
      <c r="X9" s="132">
        <v>2000000</v>
      </c>
    </row>
    <row r="10" spans="1:24" x14ac:dyDescent="0.25">
      <c r="A10" s="184" t="s">
        <v>49</v>
      </c>
      <c r="B10" s="150"/>
      <c r="C10" t="s">
        <v>187</v>
      </c>
      <c r="H10" s="54">
        <f>+X11*1.18</f>
        <v>1180000</v>
      </c>
      <c r="J10" s="150"/>
      <c r="K10" t="s">
        <v>57</v>
      </c>
      <c r="P10" s="44">
        <f>+X14-X18</f>
        <v>3000</v>
      </c>
      <c r="Q10" s="148"/>
      <c r="R10" s="185" t="s">
        <v>50</v>
      </c>
      <c r="T10">
        <v>4</v>
      </c>
      <c r="U10" t="s">
        <v>204</v>
      </c>
      <c r="X10" s="132">
        <v>3000000</v>
      </c>
    </row>
    <row r="11" spans="1:24" x14ac:dyDescent="0.25">
      <c r="A11" s="184" t="s">
        <v>49</v>
      </c>
      <c r="B11" s="150"/>
      <c r="C11" t="s">
        <v>40</v>
      </c>
      <c r="H11" s="54">
        <f>X10-X12</f>
        <v>2400000</v>
      </c>
      <c r="J11" s="150"/>
      <c r="K11" t="s">
        <v>197</v>
      </c>
      <c r="P11" s="44">
        <f>-O31</f>
        <v>81125</v>
      </c>
      <c r="Q11" s="148"/>
      <c r="R11" s="185" t="s">
        <v>50</v>
      </c>
      <c r="T11">
        <v>5</v>
      </c>
      <c r="U11" t="s">
        <v>205</v>
      </c>
      <c r="X11" s="132">
        <v>1000000</v>
      </c>
    </row>
    <row r="12" spans="1:24" x14ac:dyDescent="0.25">
      <c r="A12" s="184" t="s">
        <v>49</v>
      </c>
      <c r="B12" s="150"/>
      <c r="C12" t="s">
        <v>206</v>
      </c>
      <c r="H12" s="54">
        <f>+X10*0.18</f>
        <v>540000</v>
      </c>
      <c r="J12" s="150"/>
      <c r="K12" t="s">
        <v>3</v>
      </c>
      <c r="P12" s="44">
        <f>+X13-X16</f>
        <v>5000</v>
      </c>
      <c r="Q12" s="148"/>
      <c r="R12" s="185" t="s">
        <v>50</v>
      </c>
      <c r="T12">
        <f t="shared" ref="T12:T18" si="0">+T11+1</f>
        <v>6</v>
      </c>
      <c r="U12" t="s">
        <v>81</v>
      </c>
      <c r="X12" s="132">
        <v>600000</v>
      </c>
    </row>
    <row r="13" spans="1:24" x14ac:dyDescent="0.25">
      <c r="A13" s="184" t="s">
        <v>49</v>
      </c>
      <c r="B13" s="150"/>
      <c r="H13" s="54"/>
      <c r="J13" s="150"/>
      <c r="K13" t="s">
        <v>188</v>
      </c>
      <c r="P13" s="54">
        <f>+X11*18%</f>
        <v>180000</v>
      </c>
      <c r="Q13" s="148"/>
      <c r="R13" s="185" t="s">
        <v>50</v>
      </c>
      <c r="T13">
        <f t="shared" si="0"/>
        <v>7</v>
      </c>
      <c r="U13" t="s">
        <v>207</v>
      </c>
      <c r="X13" s="132">
        <v>40000</v>
      </c>
    </row>
    <row r="14" spans="1:24" x14ac:dyDescent="0.25">
      <c r="A14" s="184" t="s">
        <v>49</v>
      </c>
      <c r="B14" s="150"/>
      <c r="H14" s="54"/>
      <c r="J14" s="150"/>
      <c r="K14" t="s">
        <v>186</v>
      </c>
      <c r="L14" t="s">
        <v>186</v>
      </c>
      <c r="P14" s="54">
        <v>500000</v>
      </c>
      <c r="Q14" s="148"/>
      <c r="R14" s="185" t="s">
        <v>50</v>
      </c>
      <c r="T14">
        <f t="shared" si="0"/>
        <v>8</v>
      </c>
      <c r="U14" t="s">
        <v>208</v>
      </c>
      <c r="X14" s="132">
        <v>5000</v>
      </c>
    </row>
    <row r="15" spans="1:24" x14ac:dyDescent="0.25">
      <c r="A15" s="184" t="s">
        <v>49</v>
      </c>
      <c r="B15" s="150"/>
      <c r="H15" s="54"/>
      <c r="J15" s="150"/>
      <c r="K15" s="32" t="s">
        <v>174</v>
      </c>
      <c r="L15" s="32"/>
      <c r="M15" s="32"/>
      <c r="N15" s="32"/>
      <c r="O15" s="32"/>
      <c r="P15" s="180">
        <f>SUM(P9:P14)</f>
        <v>3109125</v>
      </c>
      <c r="Q15" s="148"/>
      <c r="R15" s="185" t="s">
        <v>50</v>
      </c>
      <c r="T15">
        <f t="shared" si="0"/>
        <v>9</v>
      </c>
      <c r="U15" t="s">
        <v>209</v>
      </c>
      <c r="X15" s="132">
        <v>80000</v>
      </c>
    </row>
    <row r="16" spans="1:24" x14ac:dyDescent="0.25">
      <c r="A16" s="184" t="s">
        <v>49</v>
      </c>
      <c r="B16" s="150"/>
      <c r="H16" s="54"/>
      <c r="J16" s="150"/>
      <c r="P16" s="54"/>
      <c r="Q16" s="148"/>
      <c r="R16" s="185" t="s">
        <v>50</v>
      </c>
      <c r="T16">
        <f t="shared" si="0"/>
        <v>10</v>
      </c>
      <c r="U16" t="s">
        <v>210</v>
      </c>
      <c r="X16" s="132">
        <v>35000</v>
      </c>
    </row>
    <row r="17" spans="1:24" x14ac:dyDescent="0.25">
      <c r="A17" s="184" t="s">
        <v>49</v>
      </c>
      <c r="B17" s="150"/>
      <c r="H17" s="54"/>
      <c r="J17" s="170" t="s">
        <v>185</v>
      </c>
      <c r="Q17" s="148"/>
      <c r="R17" s="185" t="s">
        <v>50</v>
      </c>
      <c r="T17">
        <f t="shared" si="0"/>
        <v>11</v>
      </c>
      <c r="U17" t="s">
        <v>211</v>
      </c>
      <c r="X17" s="132">
        <v>1200000</v>
      </c>
    </row>
    <row r="18" spans="1:24" x14ac:dyDescent="0.25">
      <c r="A18" s="184" t="s">
        <v>49</v>
      </c>
      <c r="B18" s="150"/>
      <c r="J18" s="150"/>
      <c r="K18" t="s">
        <v>186</v>
      </c>
      <c r="P18" s="54">
        <f>+X9-P14</f>
        <v>1500000</v>
      </c>
      <c r="Q18" s="148"/>
      <c r="R18" s="185" t="s">
        <v>50</v>
      </c>
      <c r="T18">
        <f t="shared" si="0"/>
        <v>12</v>
      </c>
      <c r="U18" t="s">
        <v>212</v>
      </c>
      <c r="X18" s="132">
        <v>2000</v>
      </c>
    </row>
    <row r="19" spans="1:24" x14ac:dyDescent="0.25">
      <c r="A19" s="184" t="s">
        <v>49</v>
      </c>
      <c r="B19" s="150"/>
      <c r="C19" s="176" t="s">
        <v>171</v>
      </c>
      <c r="D19" s="176"/>
      <c r="E19" s="176"/>
      <c r="F19" s="176"/>
      <c r="G19" s="176"/>
      <c r="H19" s="177">
        <f>SUM(H9:H18)</f>
        <v>12883000</v>
      </c>
      <c r="J19" s="150"/>
      <c r="K19" s="32" t="s">
        <v>175</v>
      </c>
      <c r="L19" s="32"/>
      <c r="M19" s="32"/>
      <c r="N19" s="32"/>
      <c r="O19" s="32"/>
      <c r="P19" s="180">
        <f>+P18</f>
        <v>1500000</v>
      </c>
      <c r="Q19" s="148"/>
      <c r="R19" s="185" t="s">
        <v>50</v>
      </c>
    </row>
    <row r="20" spans="1:24" x14ac:dyDescent="0.25">
      <c r="A20" s="184" t="s">
        <v>49</v>
      </c>
      <c r="B20" s="150"/>
      <c r="H20" s="54"/>
      <c r="J20" s="150"/>
      <c r="K20" s="176" t="s">
        <v>176</v>
      </c>
      <c r="L20" s="176"/>
      <c r="M20" s="176"/>
      <c r="N20" s="176"/>
      <c r="O20" s="176"/>
      <c r="P20" s="177">
        <f>+P15+P19</f>
        <v>4609125</v>
      </c>
      <c r="Q20" s="148"/>
      <c r="R20" s="185" t="s">
        <v>50</v>
      </c>
    </row>
    <row r="21" spans="1:24" x14ac:dyDescent="0.25">
      <c r="A21" s="184" t="s">
        <v>49</v>
      </c>
      <c r="B21" s="170" t="s">
        <v>172</v>
      </c>
      <c r="H21" s="54"/>
      <c r="J21" s="150"/>
      <c r="P21" s="54"/>
      <c r="Q21" s="148"/>
      <c r="R21" s="183"/>
    </row>
    <row r="22" spans="1:24" x14ac:dyDescent="0.25">
      <c r="A22" s="184" t="s">
        <v>49</v>
      </c>
      <c r="B22" s="150"/>
      <c r="H22" s="54"/>
      <c r="J22" s="170" t="s">
        <v>51</v>
      </c>
      <c r="P22" s="54"/>
      <c r="Q22" s="148"/>
      <c r="R22" s="183"/>
    </row>
    <row r="23" spans="1:24" x14ac:dyDescent="0.25">
      <c r="A23" s="184" t="s">
        <v>49</v>
      </c>
      <c r="B23" s="150"/>
      <c r="C23" t="s">
        <v>195</v>
      </c>
      <c r="H23" s="54">
        <f>+X8+X9</f>
        <v>3000000</v>
      </c>
      <c r="J23" s="150" t="s">
        <v>184</v>
      </c>
      <c r="P23" s="54">
        <f>+X7+X8</f>
        <v>11000000</v>
      </c>
      <c r="Q23" s="148"/>
      <c r="R23" s="193" t="s">
        <v>51</v>
      </c>
    </row>
    <row r="24" spans="1:24" x14ac:dyDescent="0.25">
      <c r="A24" s="184" t="s">
        <v>49</v>
      </c>
      <c r="B24" s="150"/>
      <c r="C24" t="s">
        <v>196</v>
      </c>
      <c r="H24" s="54">
        <f>-X15</f>
        <v>-80000</v>
      </c>
      <c r="J24" s="181" t="s">
        <v>183</v>
      </c>
      <c r="P24" s="132"/>
      <c r="Q24" s="148"/>
      <c r="R24" s="193" t="s">
        <v>51</v>
      </c>
    </row>
    <row r="25" spans="1:24" x14ac:dyDescent="0.25">
      <c r="A25" s="184" t="s">
        <v>49</v>
      </c>
      <c r="B25" s="150"/>
      <c r="J25" s="150" t="s">
        <v>167</v>
      </c>
      <c r="P25" s="54">
        <f>SUM(O26:O31)</f>
        <v>193875</v>
      </c>
      <c r="Q25" s="148"/>
      <c r="R25" s="193" t="s">
        <v>51</v>
      </c>
    </row>
    <row r="26" spans="1:24" x14ac:dyDescent="0.25">
      <c r="A26" s="184" t="s">
        <v>49</v>
      </c>
      <c r="B26" s="150"/>
      <c r="J26" s="170"/>
      <c r="K26" t="s">
        <v>181</v>
      </c>
      <c r="L26" t="s">
        <v>71</v>
      </c>
      <c r="O26" s="54">
        <f>+X11</f>
        <v>1000000</v>
      </c>
      <c r="P26" s="54"/>
      <c r="Q26" s="148"/>
      <c r="R26" s="193" t="s">
        <v>51</v>
      </c>
    </row>
    <row r="27" spans="1:24" x14ac:dyDescent="0.25">
      <c r="A27" s="184" t="s">
        <v>49</v>
      </c>
      <c r="B27" s="150"/>
      <c r="J27" s="150"/>
      <c r="K27" t="s">
        <v>182</v>
      </c>
      <c r="L27" t="s">
        <v>81</v>
      </c>
      <c r="O27" s="54">
        <f>-+X12</f>
        <v>-600000</v>
      </c>
      <c r="P27" s="54"/>
      <c r="Q27" s="148"/>
      <c r="R27" s="193" t="s">
        <v>51</v>
      </c>
    </row>
    <row r="28" spans="1:24" x14ac:dyDescent="0.25">
      <c r="A28" s="184" t="s">
        <v>49</v>
      </c>
      <c r="B28" s="150"/>
      <c r="J28" s="150"/>
      <c r="K28" t="s">
        <v>182</v>
      </c>
      <c r="L28" t="s">
        <v>76</v>
      </c>
      <c r="O28" s="54">
        <f>-X13</f>
        <v>-40000</v>
      </c>
      <c r="P28" s="54"/>
      <c r="Q28" s="148"/>
      <c r="R28" s="193" t="s">
        <v>51</v>
      </c>
    </row>
    <row r="29" spans="1:24" x14ac:dyDescent="0.25">
      <c r="A29" s="184" t="s">
        <v>49</v>
      </c>
      <c r="B29" s="150"/>
      <c r="H29" s="54"/>
      <c r="J29" s="150"/>
      <c r="K29" t="s">
        <v>182</v>
      </c>
      <c r="L29" t="s">
        <v>168</v>
      </c>
      <c r="O29" s="54">
        <f>-X14</f>
        <v>-5000</v>
      </c>
      <c r="P29" s="54"/>
      <c r="Q29" s="148"/>
      <c r="R29" s="193" t="s">
        <v>51</v>
      </c>
    </row>
    <row r="30" spans="1:24" x14ac:dyDescent="0.25">
      <c r="A30" s="184" t="s">
        <v>49</v>
      </c>
      <c r="B30" s="150"/>
      <c r="H30" s="54"/>
      <c r="J30" s="150"/>
      <c r="K30" t="s">
        <v>182</v>
      </c>
      <c r="L30" t="s">
        <v>169</v>
      </c>
      <c r="O30" s="54">
        <f>-X15</f>
        <v>-80000</v>
      </c>
      <c r="P30" s="54"/>
      <c r="Q30" s="148"/>
      <c r="R30" s="193" t="s">
        <v>51</v>
      </c>
    </row>
    <row r="31" spans="1:24" x14ac:dyDescent="0.25">
      <c r="A31" s="184" t="s">
        <v>49</v>
      </c>
      <c r="B31" s="150"/>
      <c r="H31" s="54"/>
      <c r="J31" s="150"/>
      <c r="K31" t="s">
        <v>182</v>
      </c>
      <c r="L31" t="s">
        <v>170</v>
      </c>
      <c r="O31" s="54">
        <f>-SUM(O26:O30)*0.295</f>
        <v>-81125</v>
      </c>
      <c r="P31" s="54"/>
      <c r="Q31" s="148"/>
      <c r="R31" s="193" t="s">
        <v>51</v>
      </c>
    </row>
    <row r="32" spans="1:24" x14ac:dyDescent="0.25">
      <c r="A32" s="184" t="s">
        <v>49</v>
      </c>
      <c r="B32" s="150"/>
      <c r="H32" s="54"/>
      <c r="J32" s="150"/>
      <c r="P32" s="54"/>
      <c r="Q32" s="148"/>
      <c r="R32" s="193" t="s">
        <v>51</v>
      </c>
    </row>
    <row r="33" spans="1:18" x14ac:dyDescent="0.25">
      <c r="A33" s="184" t="s">
        <v>49</v>
      </c>
      <c r="B33" s="150"/>
      <c r="C33" s="176" t="s">
        <v>172</v>
      </c>
      <c r="D33" s="176"/>
      <c r="E33" s="176"/>
      <c r="F33" s="176"/>
      <c r="G33" s="176"/>
      <c r="H33" s="177">
        <f>SUM(H23:H32)</f>
        <v>2920000</v>
      </c>
      <c r="J33" s="150"/>
      <c r="K33" s="176"/>
      <c r="L33" s="176"/>
      <c r="M33" s="176"/>
      <c r="N33" s="176"/>
      <c r="O33" s="176"/>
      <c r="P33" s="177">
        <f>+P23+P25</f>
        <v>11193875</v>
      </c>
      <c r="Q33" s="148"/>
      <c r="R33" s="193" t="s">
        <v>51</v>
      </c>
    </row>
    <row r="34" spans="1:18" x14ac:dyDescent="0.25">
      <c r="A34" s="184" t="s">
        <v>49</v>
      </c>
      <c r="B34" s="150"/>
      <c r="C34" s="178"/>
      <c r="D34" s="178"/>
      <c r="E34" s="178"/>
      <c r="F34" s="178"/>
      <c r="G34" s="178"/>
      <c r="H34" s="179">
        <f>+H19+H33</f>
        <v>15803000</v>
      </c>
      <c r="J34" s="150"/>
      <c r="K34" s="178"/>
      <c r="L34" s="178"/>
      <c r="M34" s="178"/>
      <c r="N34" s="178"/>
      <c r="O34" s="178"/>
      <c r="P34" s="179">
        <f>+P20+P33</f>
        <v>15803000</v>
      </c>
      <c r="Q34" s="148"/>
      <c r="R34" s="193" t="s">
        <v>51</v>
      </c>
    </row>
    <row r="35" spans="1:18" ht="15.75" thickBot="1" x14ac:dyDescent="0.3">
      <c r="B35" s="151"/>
      <c r="C35" s="152"/>
      <c r="D35" s="152"/>
      <c r="E35" s="152"/>
      <c r="F35" s="152"/>
      <c r="G35" s="152"/>
      <c r="H35" s="175"/>
      <c r="I35" s="152"/>
      <c r="J35" s="151"/>
      <c r="K35" s="152"/>
      <c r="L35" s="152"/>
      <c r="M35" s="152"/>
      <c r="N35" s="152"/>
      <c r="O35" s="152"/>
      <c r="P35" s="175"/>
      <c r="Q35" s="154"/>
    </row>
    <row r="36" spans="1:18" ht="15.75" thickBot="1" x14ac:dyDescent="0.3">
      <c r="P36" s="182">
        <f>+H34-P34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D3D03-C8DD-412C-8959-CF27A1601993}">
  <dimension ref="A1"/>
  <sheetViews>
    <sheetView workbookViewId="0">
      <selection activeCell="E24" sqref="E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Hoja4</vt:lpstr>
      <vt:lpstr>4</vt:lpstr>
      <vt:lpstr>5</vt:lpstr>
      <vt:lpstr>-1-</vt:lpstr>
      <vt:lpstr>2.1</vt:lpstr>
      <vt:lpstr>Hoja2</vt:lpstr>
      <vt:lpstr>CATALOGO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cp:lastPrinted>2024-10-07T13:45:27Z</cp:lastPrinted>
  <dcterms:created xsi:type="dcterms:W3CDTF">2024-09-27T15:59:52Z</dcterms:created>
  <dcterms:modified xsi:type="dcterms:W3CDTF">2024-10-07T19:02:22Z</dcterms:modified>
</cp:coreProperties>
</file>