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B07F7EA-DB13-479E-8D43-1AE3762E1690}" xr6:coauthVersionLast="47" xr6:coauthVersionMax="47" xr10:uidLastSave="{00000000-0000-0000-0000-000000000000}"/>
  <bookViews>
    <workbookView xWindow="-120" yWindow="-120" windowWidth="29040" windowHeight="15720" xr2:uid="{07FD7DCF-82BE-43D7-B052-BF7BEB48BE48}"/>
  </bookViews>
  <sheets>
    <sheet name="CA" sheetId="1" r:id="rId1"/>
    <sheet name="Contra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AC7" i="1"/>
  <c r="AB6" i="1"/>
  <c r="V4" i="1"/>
  <c r="W5" i="1"/>
  <c r="X5" i="1"/>
  <c r="W6" i="1"/>
  <c r="X6" i="1"/>
  <c r="W7" i="1"/>
  <c r="X7" i="1"/>
  <c r="W8" i="1"/>
  <c r="X8" i="1"/>
  <c r="W9" i="1"/>
  <c r="AB10" i="1" s="1"/>
  <c r="AC11" i="1" s="1"/>
  <c r="X9" i="1"/>
  <c r="AB14" i="1" s="1"/>
  <c r="AC15" i="1" s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X4" i="1"/>
  <c r="Y4" i="1" s="1"/>
  <c r="V5" i="1" s="1"/>
  <c r="Y5" i="1" s="1"/>
  <c r="V6" i="1" s="1"/>
  <c r="Y6" i="1" s="1"/>
  <c r="V7" i="1" s="1"/>
  <c r="Y7" i="1" s="1"/>
  <c r="V8" i="1" s="1"/>
  <c r="Y8" i="1" s="1"/>
  <c r="V9" i="1" s="1"/>
  <c r="Y9" i="1" s="1"/>
  <c r="V10" i="1" s="1"/>
  <c r="Y10" i="1" s="1"/>
  <c r="V11" i="1" s="1"/>
  <c r="Y11" i="1" s="1"/>
  <c r="V12" i="1" s="1"/>
  <c r="Y12" i="1" s="1"/>
  <c r="V13" i="1" s="1"/>
  <c r="Y13" i="1" s="1"/>
  <c r="V14" i="1" s="1"/>
  <c r="Y14" i="1" s="1"/>
  <c r="V15" i="1" s="1"/>
  <c r="Y15" i="1" s="1"/>
  <c r="V16" i="1" s="1"/>
  <c r="Y16" i="1" s="1"/>
  <c r="V17" i="1" s="1"/>
  <c r="Y17" i="1" s="1"/>
  <c r="V18" i="1" s="1"/>
  <c r="Y18" i="1" s="1"/>
  <c r="V19" i="1" s="1"/>
  <c r="Y19" i="1" s="1"/>
  <c r="V20" i="1" s="1"/>
  <c r="Y20" i="1" s="1"/>
  <c r="V21" i="1" s="1"/>
  <c r="Y21" i="1" s="1"/>
  <c r="V22" i="1" s="1"/>
  <c r="Y22" i="1" s="1"/>
  <c r="V23" i="1" s="1"/>
  <c r="Y23" i="1" s="1"/>
  <c r="V24" i="1" s="1"/>
  <c r="Y24" i="1" s="1"/>
  <c r="V25" i="1" s="1"/>
  <c r="Y25" i="1" s="1"/>
  <c r="V26" i="1" s="1"/>
  <c r="Y26" i="1" s="1"/>
  <c r="V27" i="1" s="1"/>
  <c r="Y27" i="1" s="1"/>
  <c r="V28" i="1" s="1"/>
  <c r="Y28" i="1" s="1"/>
  <c r="V29" i="1" s="1"/>
  <c r="Y29" i="1" s="1"/>
  <c r="V30" i="1" s="1"/>
  <c r="Y30" i="1" s="1"/>
  <c r="V31" i="1" s="1"/>
  <c r="Y31" i="1" s="1"/>
  <c r="V32" i="1" s="1"/>
  <c r="Y32" i="1" s="1"/>
  <c r="V33" i="1" s="1"/>
  <c r="Y33" i="1" s="1"/>
  <c r="V34" i="1" s="1"/>
  <c r="Y34" i="1" s="1"/>
  <c r="V35" i="1" s="1"/>
  <c r="Y35" i="1" s="1"/>
  <c r="V36" i="1" s="1"/>
  <c r="Y36" i="1" s="1"/>
  <c r="V37" i="1" s="1"/>
  <c r="Y37" i="1" s="1"/>
  <c r="V38" i="1" s="1"/>
  <c r="Y38" i="1" s="1"/>
  <c r="V39" i="1" s="1"/>
  <c r="Y39" i="1" s="1"/>
  <c r="V40" i="1" s="1"/>
  <c r="Y40" i="1" s="1"/>
  <c r="V41" i="1" s="1"/>
  <c r="Y41" i="1" s="1"/>
  <c r="V42" i="1" s="1"/>
  <c r="Y42" i="1" s="1"/>
  <c r="V43" i="1" s="1"/>
  <c r="Y43" i="1" s="1"/>
  <c r="V44" i="1" s="1"/>
  <c r="Y44" i="1" s="1"/>
  <c r="V45" i="1" s="1"/>
  <c r="Y45" i="1" s="1"/>
  <c r="V46" i="1" s="1"/>
  <c r="Y46" i="1" s="1"/>
  <c r="V47" i="1" s="1"/>
  <c r="Y47" i="1" s="1"/>
  <c r="V48" i="1" s="1"/>
  <c r="Y48" i="1" s="1"/>
  <c r="V49" i="1" s="1"/>
  <c r="Y49" i="1" s="1"/>
  <c r="V50" i="1" s="1"/>
  <c r="Y50" i="1" s="1"/>
  <c r="V51" i="1" s="1"/>
  <c r="Y51" i="1" s="1"/>
  <c r="V52" i="1" s="1"/>
  <c r="Y52" i="1" s="1"/>
  <c r="W4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18" i="1"/>
  <c r="M19" i="1"/>
  <c r="M20" i="1"/>
  <c r="M21" i="1"/>
  <c r="M22" i="1"/>
  <c r="M23" i="1"/>
  <c r="M24" i="1"/>
  <c r="M25" i="1"/>
  <c r="M26" i="1"/>
  <c r="M27" i="1"/>
  <c r="M28" i="1"/>
  <c r="M29" i="1"/>
  <c r="M9" i="1"/>
  <c r="M10" i="1"/>
  <c r="M11" i="1"/>
  <c r="M12" i="1"/>
  <c r="M13" i="1"/>
  <c r="M14" i="1"/>
  <c r="M15" i="1"/>
  <c r="M16" i="1"/>
  <c r="M17" i="1"/>
  <c r="M8" i="1"/>
  <c r="M7" i="1"/>
  <c r="M6" i="1"/>
  <c r="M5" i="1"/>
  <c r="L5" i="1"/>
  <c r="M4" i="1"/>
  <c r="S5" i="1"/>
  <c r="S6" i="1" s="1"/>
  <c r="J4" i="1"/>
  <c r="I61" i="2"/>
  <c r="H13" i="2"/>
  <c r="B4" i="1"/>
  <c r="D4" i="1" s="1"/>
  <c r="B7" i="1"/>
  <c r="B6" i="1"/>
  <c r="B5" i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S7" i="1" l="1"/>
  <c r="S8" i="1" s="1"/>
  <c r="B8" i="1"/>
  <c r="F4" i="1"/>
  <c r="D5" i="1"/>
  <c r="L4" i="1" s="1"/>
  <c r="N4" i="1" s="1"/>
  <c r="E4" i="1" l="1"/>
  <c r="G4" i="1" s="1"/>
  <c r="O4" i="1"/>
  <c r="D6" i="1"/>
  <c r="N5" i="1" s="1"/>
  <c r="F5" i="1"/>
  <c r="C5" i="1"/>
  <c r="G5" i="1" l="1"/>
  <c r="Q4" i="1"/>
  <c r="P4" i="1"/>
  <c r="R4" i="1"/>
  <c r="O5" i="1" s="1"/>
  <c r="P5" i="1" s="1"/>
  <c r="D7" i="1"/>
  <c r="L6" i="1" s="1"/>
  <c r="N6" i="1" s="1"/>
  <c r="F6" i="1"/>
  <c r="C6" i="1"/>
  <c r="C7" i="1" s="1"/>
  <c r="G6" i="1" l="1"/>
  <c r="Q5" i="1"/>
  <c r="R5" i="1"/>
  <c r="O6" i="1" s="1"/>
  <c r="P6" i="1" s="1"/>
  <c r="D8" i="1"/>
  <c r="L7" i="1" s="1"/>
  <c r="N7" i="1" s="1"/>
  <c r="F7" i="1"/>
  <c r="G7" i="1" l="1"/>
  <c r="Q6" i="1"/>
  <c r="R6" i="1"/>
  <c r="O7" i="1" s="1"/>
  <c r="P7" i="1" s="1"/>
  <c r="D9" i="1"/>
  <c r="L8" i="1" s="1"/>
  <c r="N8" i="1" s="1"/>
  <c r="F8" i="1"/>
  <c r="C8" i="1"/>
  <c r="G8" i="1" l="1"/>
  <c r="Q7" i="1"/>
  <c r="C9" i="1"/>
  <c r="R7" i="1"/>
  <c r="O8" i="1" s="1"/>
  <c r="D10" i="1"/>
  <c r="L9" i="1" s="1"/>
  <c r="N9" i="1" s="1"/>
  <c r="F9" i="1"/>
  <c r="G9" i="1" l="1"/>
  <c r="Q8" i="1"/>
  <c r="C10" i="1"/>
  <c r="P8" i="1"/>
  <c r="R8" i="1"/>
  <c r="O9" i="1" s="1"/>
  <c r="P9" i="1" s="1"/>
  <c r="D11" i="1"/>
  <c r="L10" i="1" s="1"/>
  <c r="N10" i="1" s="1"/>
  <c r="F10" i="1"/>
  <c r="C11" i="1"/>
  <c r="G10" i="1" l="1"/>
  <c r="Q9" i="1"/>
  <c r="R9" i="1"/>
  <c r="O10" i="1" s="1"/>
  <c r="P10" i="1" s="1"/>
  <c r="D12" i="1"/>
  <c r="L11" i="1" s="1"/>
  <c r="N11" i="1" s="1"/>
  <c r="F11" i="1"/>
  <c r="G11" i="1" l="1"/>
  <c r="Q10" i="1"/>
  <c r="R10" i="1"/>
  <c r="O11" i="1" s="1"/>
  <c r="P11" i="1" s="1"/>
  <c r="D13" i="1"/>
  <c r="L12" i="1" s="1"/>
  <c r="N12" i="1" s="1"/>
  <c r="F12" i="1"/>
  <c r="C12" i="1"/>
  <c r="G12" i="1" l="1"/>
  <c r="Q11" i="1"/>
  <c r="R11" i="1"/>
  <c r="O12" i="1" s="1"/>
  <c r="D14" i="1"/>
  <c r="L13" i="1" s="1"/>
  <c r="N13" i="1" s="1"/>
  <c r="F13" i="1"/>
  <c r="C13" i="1"/>
  <c r="C14" i="1" s="1"/>
  <c r="G13" i="1" l="1"/>
  <c r="Q12" i="1"/>
  <c r="P12" i="1"/>
  <c r="R12" i="1"/>
  <c r="O13" i="1" s="1"/>
  <c r="D15" i="1"/>
  <c r="L14" i="1" s="1"/>
  <c r="N14" i="1" s="1"/>
  <c r="F14" i="1"/>
  <c r="G14" i="1" l="1"/>
  <c r="Q13" i="1"/>
  <c r="C15" i="1"/>
  <c r="P13" i="1"/>
  <c r="D16" i="1"/>
  <c r="L15" i="1" s="1"/>
  <c r="N15" i="1" s="1"/>
  <c r="F15" i="1"/>
  <c r="C16" i="1"/>
  <c r="R13" i="1" l="1"/>
  <c r="O14" i="1" s="1"/>
  <c r="P14" i="1" s="1"/>
  <c r="G15" i="1"/>
  <c r="Q14" i="1"/>
  <c r="R14" i="1" s="1"/>
  <c r="O15" i="1" s="1"/>
  <c r="P15" i="1" s="1"/>
  <c r="D17" i="1"/>
  <c r="L16" i="1" s="1"/>
  <c r="N16" i="1" s="1"/>
  <c r="F16" i="1"/>
  <c r="G16" i="1" l="1"/>
  <c r="Q15" i="1"/>
  <c r="R15" i="1"/>
  <c r="O16" i="1" s="1"/>
  <c r="D18" i="1"/>
  <c r="L17" i="1" s="1"/>
  <c r="N17" i="1" s="1"/>
  <c r="F17" i="1"/>
  <c r="C17" i="1"/>
  <c r="C18" i="1" s="1"/>
  <c r="G17" i="1" l="1"/>
  <c r="Q16" i="1"/>
  <c r="P16" i="1"/>
  <c r="R16" i="1"/>
  <c r="O17" i="1" s="1"/>
  <c r="P17" i="1" s="1"/>
  <c r="D19" i="1"/>
  <c r="L18" i="1" s="1"/>
  <c r="N18" i="1" s="1"/>
  <c r="F18" i="1"/>
  <c r="G18" i="1" l="1"/>
  <c r="Q17" i="1"/>
  <c r="R17" i="1"/>
  <c r="O18" i="1" s="1"/>
  <c r="D20" i="1"/>
  <c r="L19" i="1" s="1"/>
  <c r="N19" i="1" s="1"/>
  <c r="F19" i="1"/>
  <c r="C19" i="1"/>
  <c r="C20" i="1" s="1"/>
  <c r="G19" i="1" l="1"/>
  <c r="Q18" i="1"/>
  <c r="P18" i="1"/>
  <c r="R18" i="1"/>
  <c r="O19" i="1" s="1"/>
  <c r="D21" i="1"/>
  <c r="L20" i="1" s="1"/>
  <c r="N20" i="1" s="1"/>
  <c r="F20" i="1"/>
  <c r="G20" i="1" l="1"/>
  <c r="Q19" i="1"/>
  <c r="P19" i="1"/>
  <c r="R19" i="1"/>
  <c r="O20" i="1" s="1"/>
  <c r="P20" i="1" s="1"/>
  <c r="D22" i="1"/>
  <c r="L21" i="1" s="1"/>
  <c r="N21" i="1" s="1"/>
  <c r="F21" i="1"/>
  <c r="C21" i="1"/>
  <c r="C22" i="1" s="1"/>
  <c r="G21" i="1" l="1"/>
  <c r="Q20" i="1"/>
  <c r="R20" i="1"/>
  <c r="O21" i="1" s="1"/>
  <c r="D23" i="1"/>
  <c r="L22" i="1" s="1"/>
  <c r="N22" i="1" s="1"/>
  <c r="F22" i="1"/>
  <c r="G22" i="1" l="1"/>
  <c r="Q21" i="1"/>
  <c r="P21" i="1"/>
  <c r="R21" i="1"/>
  <c r="O22" i="1" s="1"/>
  <c r="P22" i="1" s="1"/>
  <c r="D24" i="1"/>
  <c r="L23" i="1" s="1"/>
  <c r="N23" i="1" s="1"/>
  <c r="F23" i="1"/>
  <c r="C23" i="1"/>
  <c r="G23" i="1" l="1"/>
  <c r="Q22" i="1"/>
  <c r="R22" i="1"/>
  <c r="O23" i="1" s="1"/>
  <c r="P23" i="1" s="1"/>
  <c r="D25" i="1"/>
  <c r="L24" i="1" s="1"/>
  <c r="N24" i="1" s="1"/>
  <c r="F24" i="1"/>
  <c r="C24" i="1"/>
  <c r="C25" i="1" s="1"/>
  <c r="G24" i="1" l="1"/>
  <c r="Q23" i="1"/>
  <c r="R23" i="1"/>
  <c r="O24" i="1" s="1"/>
  <c r="P24" i="1" s="1"/>
  <c r="D26" i="1"/>
  <c r="L25" i="1" s="1"/>
  <c r="N25" i="1" s="1"/>
  <c r="F25" i="1"/>
  <c r="G25" i="1" l="1"/>
  <c r="Q24" i="1"/>
  <c r="R24" i="1" s="1"/>
  <c r="O25" i="1" s="1"/>
  <c r="P25" i="1" s="1"/>
  <c r="D27" i="1"/>
  <c r="L26" i="1" s="1"/>
  <c r="N26" i="1" s="1"/>
  <c r="F26" i="1"/>
  <c r="C26" i="1"/>
  <c r="C27" i="1" s="1"/>
  <c r="G26" i="1" l="1"/>
  <c r="Q25" i="1"/>
  <c r="R25" i="1" s="1"/>
  <c r="O26" i="1" s="1"/>
  <c r="P26" i="1" s="1"/>
  <c r="D28" i="1"/>
  <c r="L27" i="1" s="1"/>
  <c r="N27" i="1" s="1"/>
  <c r="F27" i="1"/>
  <c r="G27" i="1" l="1"/>
  <c r="Q26" i="1"/>
  <c r="R26" i="1" s="1"/>
  <c r="O27" i="1" s="1"/>
  <c r="D29" i="1"/>
  <c r="L28" i="1" s="1"/>
  <c r="N28" i="1" s="1"/>
  <c r="F28" i="1"/>
  <c r="C28" i="1"/>
  <c r="C29" i="1" s="1"/>
  <c r="P27" i="1" l="1"/>
  <c r="G28" i="1"/>
  <c r="Q27" i="1"/>
  <c r="R27" i="1" s="1"/>
  <c r="O28" i="1" s="1"/>
  <c r="P28" i="1" s="1"/>
  <c r="D30" i="1"/>
  <c r="L29" i="1" s="1"/>
  <c r="N29" i="1" s="1"/>
  <c r="F29" i="1"/>
  <c r="R28" i="1" l="1"/>
  <c r="O29" i="1" s="1"/>
  <c r="G29" i="1"/>
  <c r="Q28" i="1"/>
  <c r="D31" i="1"/>
  <c r="L30" i="1" s="1"/>
  <c r="N30" i="1" s="1"/>
  <c r="F30" i="1"/>
  <c r="C30" i="1"/>
  <c r="C31" i="1" s="1"/>
  <c r="P29" i="1" l="1"/>
  <c r="G30" i="1"/>
  <c r="Q29" i="1"/>
  <c r="D32" i="1"/>
  <c r="L31" i="1" s="1"/>
  <c r="N31" i="1" s="1"/>
  <c r="F31" i="1"/>
  <c r="R29" i="1" l="1"/>
  <c r="O30" i="1" s="1"/>
  <c r="P30" i="1" s="1"/>
  <c r="C32" i="1"/>
  <c r="G31" i="1"/>
  <c r="Q30" i="1"/>
  <c r="R30" i="1" s="1"/>
  <c r="O31" i="1" s="1"/>
  <c r="P31" i="1" s="1"/>
  <c r="D33" i="1"/>
  <c r="L32" i="1" s="1"/>
  <c r="N32" i="1" s="1"/>
  <c r="F32" i="1"/>
  <c r="G32" i="1" l="1"/>
  <c r="Q31" i="1"/>
  <c r="R31" i="1" s="1"/>
  <c r="O32" i="1" s="1"/>
  <c r="P32" i="1" s="1"/>
  <c r="D34" i="1"/>
  <c r="L33" i="1" s="1"/>
  <c r="N33" i="1" s="1"/>
  <c r="F33" i="1"/>
  <c r="C33" i="1"/>
  <c r="G33" i="1" l="1"/>
  <c r="Q32" i="1"/>
  <c r="R32" i="1"/>
  <c r="O33" i="1" s="1"/>
  <c r="C34" i="1"/>
  <c r="D35" i="1"/>
  <c r="L34" i="1" s="1"/>
  <c r="N34" i="1" s="1"/>
  <c r="F34" i="1"/>
  <c r="C35" i="1" l="1"/>
  <c r="P33" i="1"/>
  <c r="G34" i="1"/>
  <c r="Q33" i="1"/>
  <c r="R33" i="1" s="1"/>
  <c r="O34" i="1" s="1"/>
  <c r="P34" i="1" s="1"/>
  <c r="D36" i="1"/>
  <c r="F35" i="1"/>
  <c r="C36" i="1" l="1"/>
  <c r="L35" i="1"/>
  <c r="N35" i="1" s="1"/>
  <c r="G35" i="1"/>
  <c r="Q34" i="1"/>
  <c r="R34" i="1" s="1"/>
  <c r="O35" i="1" s="1"/>
  <c r="P35" i="1" s="1"/>
  <c r="D37" i="1"/>
  <c r="L36" i="1" s="1"/>
  <c r="N36" i="1" s="1"/>
  <c r="F36" i="1"/>
  <c r="G36" i="1" l="1"/>
  <c r="Q35" i="1"/>
  <c r="R35" i="1" s="1"/>
  <c r="O36" i="1" s="1"/>
  <c r="P36" i="1" s="1"/>
  <c r="D38" i="1"/>
  <c r="L37" i="1" s="1"/>
  <c r="N37" i="1" s="1"/>
  <c r="F37" i="1"/>
  <c r="C37" i="1"/>
  <c r="C38" i="1" s="1"/>
  <c r="G37" i="1" l="1"/>
  <c r="Q36" i="1"/>
  <c r="R36" i="1" s="1"/>
  <c r="O37" i="1" s="1"/>
  <c r="P37" i="1" s="1"/>
  <c r="D39" i="1"/>
  <c r="L38" i="1" s="1"/>
  <c r="N38" i="1" s="1"/>
  <c r="F38" i="1"/>
  <c r="G38" i="1" l="1"/>
  <c r="Q37" i="1"/>
  <c r="R37" i="1" s="1"/>
  <c r="O38" i="1" s="1"/>
  <c r="P38" i="1" s="1"/>
  <c r="D40" i="1"/>
  <c r="L39" i="1" s="1"/>
  <c r="N39" i="1" s="1"/>
  <c r="F39" i="1"/>
  <c r="C39" i="1"/>
  <c r="C40" i="1" s="1"/>
  <c r="G39" i="1" l="1"/>
  <c r="Q38" i="1"/>
  <c r="R38" i="1"/>
  <c r="O39" i="1" s="1"/>
  <c r="D41" i="1"/>
  <c r="L40" i="1" s="1"/>
  <c r="N40" i="1" s="1"/>
  <c r="F40" i="1"/>
  <c r="G40" i="1" l="1"/>
  <c r="Q39" i="1"/>
  <c r="C41" i="1"/>
  <c r="P39" i="1"/>
  <c r="R39" i="1"/>
  <c r="O40" i="1" s="1"/>
  <c r="P40" i="1" s="1"/>
  <c r="D42" i="1"/>
  <c r="L41" i="1" s="1"/>
  <c r="N41" i="1" s="1"/>
  <c r="F41" i="1"/>
  <c r="G41" i="1" l="1"/>
  <c r="Q40" i="1"/>
  <c r="R40" i="1" s="1"/>
  <c r="O41" i="1" s="1"/>
  <c r="P41" i="1" s="1"/>
  <c r="D43" i="1"/>
  <c r="L42" i="1" s="1"/>
  <c r="N42" i="1" s="1"/>
  <c r="F42" i="1"/>
  <c r="C42" i="1"/>
  <c r="C43" i="1" s="1"/>
  <c r="G42" i="1" l="1"/>
  <c r="Q41" i="1"/>
  <c r="R41" i="1"/>
  <c r="O42" i="1" s="1"/>
  <c r="P42" i="1" s="1"/>
  <c r="D44" i="1"/>
  <c r="L43" i="1" s="1"/>
  <c r="N43" i="1" s="1"/>
  <c r="F43" i="1"/>
  <c r="G43" i="1" l="1"/>
  <c r="Q42" i="1"/>
  <c r="R42" i="1" s="1"/>
  <c r="O43" i="1" s="1"/>
  <c r="P43" i="1" s="1"/>
  <c r="D45" i="1"/>
  <c r="L44" i="1" s="1"/>
  <c r="N44" i="1" s="1"/>
  <c r="F44" i="1"/>
  <c r="C44" i="1"/>
  <c r="C45" i="1" s="1"/>
  <c r="G44" i="1" l="1"/>
  <c r="Q43" i="1"/>
  <c r="R43" i="1"/>
  <c r="O44" i="1" s="1"/>
  <c r="P44" i="1" s="1"/>
  <c r="D46" i="1"/>
  <c r="L45" i="1" s="1"/>
  <c r="N45" i="1" s="1"/>
  <c r="F45" i="1"/>
  <c r="G45" i="1" l="1"/>
  <c r="Q44" i="1"/>
  <c r="R44" i="1"/>
  <c r="O45" i="1" s="1"/>
  <c r="D47" i="1"/>
  <c r="L46" i="1" s="1"/>
  <c r="N46" i="1" s="1"/>
  <c r="F46" i="1"/>
  <c r="C46" i="1"/>
  <c r="G46" i="1" l="1"/>
  <c r="Q45" i="1"/>
  <c r="P45" i="1"/>
  <c r="R45" i="1"/>
  <c r="O46" i="1" s="1"/>
  <c r="P46" i="1" s="1"/>
  <c r="D48" i="1"/>
  <c r="L47" i="1" s="1"/>
  <c r="N47" i="1" s="1"/>
  <c r="F47" i="1"/>
  <c r="C47" i="1"/>
  <c r="C48" i="1" s="1"/>
  <c r="G47" i="1" l="1"/>
  <c r="Q46" i="1"/>
  <c r="R46" i="1"/>
  <c r="O47" i="1" s="1"/>
  <c r="D49" i="1"/>
  <c r="L48" i="1" s="1"/>
  <c r="N48" i="1" s="1"/>
  <c r="F48" i="1"/>
  <c r="G48" i="1" l="1"/>
  <c r="Q47" i="1"/>
  <c r="P47" i="1"/>
  <c r="R47" i="1"/>
  <c r="O48" i="1" s="1"/>
  <c r="C49" i="1"/>
  <c r="D50" i="1"/>
  <c r="L49" i="1" s="1"/>
  <c r="N49" i="1" s="1"/>
  <c r="F49" i="1"/>
  <c r="G49" i="1" l="1"/>
  <c r="Q48" i="1"/>
  <c r="C50" i="1"/>
  <c r="P48" i="1"/>
  <c r="R48" i="1" s="1"/>
  <c r="O49" i="1" s="1"/>
  <c r="P49" i="1" s="1"/>
  <c r="D51" i="1"/>
  <c r="L50" i="1" s="1"/>
  <c r="N50" i="1" s="1"/>
  <c r="F50" i="1"/>
  <c r="C51" i="1" l="1"/>
  <c r="G50" i="1"/>
  <c r="Q49" i="1"/>
  <c r="R49" i="1" s="1"/>
  <c r="O50" i="1" s="1"/>
  <c r="P50" i="1" s="1"/>
  <c r="D52" i="1"/>
  <c r="L51" i="1" s="1"/>
  <c r="N51" i="1" s="1"/>
  <c r="F51" i="1"/>
  <c r="G51" i="1" l="1"/>
  <c r="Q50" i="1"/>
  <c r="R50" i="1" s="1"/>
  <c r="O51" i="1" s="1"/>
  <c r="P51" i="1" s="1"/>
  <c r="C52" i="1"/>
  <c r="D53" i="1"/>
  <c r="L52" i="1" s="1"/>
  <c r="N52" i="1" s="1"/>
  <c r="F52" i="1"/>
  <c r="G52" i="1" l="1"/>
  <c r="Q51" i="1"/>
  <c r="R51" i="1" s="1"/>
  <c r="O52" i="1" s="1"/>
  <c r="P52" i="1" s="1"/>
  <c r="C53" i="1"/>
  <c r="D54" i="1"/>
  <c r="L53" i="1" s="1"/>
  <c r="N53" i="1" s="1"/>
  <c r="F53" i="1"/>
  <c r="G53" i="1" l="1"/>
  <c r="Q52" i="1"/>
  <c r="R52" i="1" s="1"/>
  <c r="O53" i="1" s="1"/>
  <c r="P53" i="1" s="1"/>
  <c r="C54" i="1"/>
  <c r="D55" i="1"/>
  <c r="L54" i="1" s="1"/>
  <c r="N54" i="1" s="1"/>
  <c r="F54" i="1"/>
  <c r="C55" i="1"/>
  <c r="G54" i="1" l="1"/>
  <c r="Q53" i="1"/>
  <c r="R53" i="1" s="1"/>
  <c r="O54" i="1" s="1"/>
  <c r="P54" i="1" s="1"/>
  <c r="D56" i="1"/>
  <c r="L55" i="1" s="1"/>
  <c r="N55" i="1" s="1"/>
  <c r="F55" i="1"/>
  <c r="C56" i="1" l="1"/>
  <c r="G55" i="1"/>
  <c r="Q54" i="1"/>
  <c r="R54" i="1" s="1"/>
  <c r="O55" i="1" s="1"/>
  <c r="P55" i="1" s="1"/>
  <c r="D57" i="1"/>
  <c r="L56" i="1" s="1"/>
  <c r="N56" i="1" s="1"/>
  <c r="F56" i="1"/>
  <c r="G56" i="1" l="1"/>
  <c r="Q55" i="1"/>
  <c r="R55" i="1" s="1"/>
  <c r="O56" i="1" s="1"/>
  <c r="P56" i="1" s="1"/>
  <c r="D58" i="1"/>
  <c r="L57" i="1" s="1"/>
  <c r="N57" i="1" s="1"/>
  <c r="F57" i="1"/>
  <c r="C57" i="1"/>
  <c r="C58" i="1" s="1"/>
  <c r="G57" i="1" l="1"/>
  <c r="Q56" i="1"/>
  <c r="R56" i="1" s="1"/>
  <c r="O57" i="1" s="1"/>
  <c r="D59" i="1"/>
  <c r="L58" i="1" s="1"/>
  <c r="N58" i="1" s="1"/>
  <c r="F58" i="1"/>
  <c r="P57" i="1" l="1"/>
  <c r="G58" i="1"/>
  <c r="Q57" i="1"/>
  <c r="D60" i="1"/>
  <c r="L59" i="1" s="1"/>
  <c r="N59" i="1" s="1"/>
  <c r="F59" i="1"/>
  <c r="C59" i="1"/>
  <c r="C60" i="1" s="1"/>
  <c r="R57" i="1" l="1"/>
  <c r="O58" i="1" s="1"/>
  <c r="P58" i="1" s="1"/>
  <c r="G59" i="1"/>
  <c r="Q58" i="1"/>
  <c r="D61" i="1"/>
  <c r="L60" i="1" s="1"/>
  <c r="N60" i="1" s="1"/>
  <c r="F60" i="1"/>
  <c r="R58" i="1" l="1"/>
  <c r="O59" i="1" s="1"/>
  <c r="G60" i="1"/>
  <c r="Q59" i="1"/>
  <c r="D62" i="1"/>
  <c r="L61" i="1" s="1"/>
  <c r="N61" i="1" s="1"/>
  <c r="F61" i="1"/>
  <c r="C61" i="1"/>
  <c r="C62" i="1" s="1"/>
  <c r="P59" i="1" l="1"/>
  <c r="R59" i="1" s="1"/>
  <c r="O60" i="1" s="1"/>
  <c r="G61" i="1"/>
  <c r="Q60" i="1"/>
  <c r="D63" i="1"/>
  <c r="L62" i="1" s="1"/>
  <c r="N62" i="1" s="1"/>
  <c r="F62" i="1"/>
  <c r="P60" i="1" l="1"/>
  <c r="R60" i="1"/>
  <c r="O61" i="1" s="1"/>
  <c r="P61" i="1" s="1"/>
  <c r="G62" i="1"/>
  <c r="Q61" i="1"/>
  <c r="D64" i="1"/>
  <c r="L63" i="1" s="1"/>
  <c r="N63" i="1" s="1"/>
  <c r="F63" i="1"/>
  <c r="C63" i="1"/>
  <c r="C64" i="1" s="1"/>
  <c r="R61" i="1" l="1"/>
  <c r="O62" i="1" s="1"/>
  <c r="P62" i="1" s="1"/>
  <c r="G63" i="1"/>
  <c r="Q62" i="1"/>
  <c r="R62" i="1"/>
  <c r="O63" i="1" s="1"/>
  <c r="D65" i="1"/>
  <c r="L64" i="1" s="1"/>
  <c r="N64" i="1" s="1"/>
  <c r="F64" i="1"/>
  <c r="G64" i="1" l="1"/>
  <c r="Q63" i="1"/>
  <c r="P63" i="1"/>
  <c r="R63" i="1"/>
  <c r="O64" i="1" s="1"/>
  <c r="P64" i="1" s="1"/>
  <c r="D66" i="1"/>
  <c r="L65" i="1" s="1"/>
  <c r="N65" i="1" s="1"/>
  <c r="F65" i="1"/>
  <c r="C65" i="1"/>
  <c r="C66" i="1" s="1"/>
  <c r="G65" i="1" l="1"/>
  <c r="Q64" i="1"/>
  <c r="R64" i="1" s="1"/>
  <c r="O65" i="1" s="1"/>
  <c r="P65" i="1" s="1"/>
  <c r="D67" i="1"/>
  <c r="L66" i="1" s="1"/>
  <c r="N66" i="1" s="1"/>
  <c r="F66" i="1"/>
  <c r="G66" i="1" l="1"/>
  <c r="Q65" i="1"/>
  <c r="R65" i="1"/>
  <c r="O66" i="1" s="1"/>
  <c r="P66" i="1" s="1"/>
  <c r="D68" i="1"/>
  <c r="L67" i="1" s="1"/>
  <c r="N67" i="1" s="1"/>
  <c r="F67" i="1"/>
  <c r="C67" i="1"/>
  <c r="C68" i="1" s="1"/>
  <c r="G67" i="1" l="1"/>
  <c r="Q66" i="1"/>
  <c r="R66" i="1" s="1"/>
  <c r="O67" i="1" s="1"/>
  <c r="P67" i="1" s="1"/>
  <c r="D69" i="1"/>
  <c r="L68" i="1" s="1"/>
  <c r="N68" i="1" s="1"/>
  <c r="F68" i="1"/>
  <c r="G68" i="1" l="1"/>
  <c r="Q67" i="1"/>
  <c r="R67" i="1" s="1"/>
  <c r="O68" i="1" s="1"/>
  <c r="P68" i="1" s="1"/>
  <c r="D70" i="1"/>
  <c r="L69" i="1" s="1"/>
  <c r="N69" i="1" s="1"/>
  <c r="F69" i="1"/>
  <c r="C69" i="1"/>
  <c r="C70" i="1" s="1"/>
  <c r="G69" i="1" l="1"/>
  <c r="Q68" i="1"/>
  <c r="R68" i="1" s="1"/>
  <c r="O69" i="1" s="1"/>
  <c r="P69" i="1" s="1"/>
  <c r="D71" i="1"/>
  <c r="L70" i="1" s="1"/>
  <c r="N70" i="1" s="1"/>
  <c r="F70" i="1"/>
  <c r="G70" i="1" l="1"/>
  <c r="Q69" i="1"/>
  <c r="R69" i="1" s="1"/>
  <c r="O70" i="1" s="1"/>
  <c r="P70" i="1" s="1"/>
  <c r="D72" i="1"/>
  <c r="L71" i="1" s="1"/>
  <c r="N71" i="1" s="1"/>
  <c r="F71" i="1"/>
  <c r="C71" i="1"/>
  <c r="C72" i="1" s="1"/>
  <c r="G71" i="1" l="1"/>
  <c r="Q70" i="1"/>
  <c r="R70" i="1" s="1"/>
  <c r="O71" i="1" s="1"/>
  <c r="P71" i="1" s="1"/>
  <c r="D73" i="1"/>
  <c r="L72" i="1" s="1"/>
  <c r="N72" i="1" s="1"/>
  <c r="F72" i="1"/>
  <c r="G72" i="1" l="1"/>
  <c r="Q71" i="1"/>
  <c r="R71" i="1" s="1"/>
  <c r="O72" i="1" s="1"/>
  <c r="P72" i="1" s="1"/>
  <c r="D74" i="1"/>
  <c r="L73" i="1" s="1"/>
  <c r="N73" i="1" s="1"/>
  <c r="F73" i="1"/>
  <c r="C73" i="1"/>
  <c r="C74" i="1" s="1"/>
  <c r="G73" i="1" l="1"/>
  <c r="Q72" i="1"/>
  <c r="R72" i="1" s="1"/>
  <c r="O73" i="1" s="1"/>
  <c r="P73" i="1" s="1"/>
  <c r="D75" i="1"/>
  <c r="L74" i="1" s="1"/>
  <c r="N74" i="1" s="1"/>
  <c r="F74" i="1"/>
  <c r="G74" i="1" l="1"/>
  <c r="Q73" i="1"/>
  <c r="R73" i="1" s="1"/>
  <c r="O74" i="1" s="1"/>
  <c r="P74" i="1" s="1"/>
  <c r="D76" i="1"/>
  <c r="L75" i="1" s="1"/>
  <c r="N75" i="1" s="1"/>
  <c r="F75" i="1"/>
  <c r="C75" i="1"/>
  <c r="C76" i="1" s="1"/>
  <c r="G75" i="1" l="1"/>
  <c r="Q74" i="1"/>
  <c r="R74" i="1"/>
  <c r="O75" i="1" s="1"/>
  <c r="P75" i="1" s="1"/>
  <c r="D77" i="1"/>
  <c r="L76" i="1" s="1"/>
  <c r="N76" i="1" s="1"/>
  <c r="F76" i="1"/>
  <c r="G76" i="1" l="1"/>
  <c r="Q75" i="1"/>
  <c r="R75" i="1"/>
  <c r="O76" i="1" s="1"/>
  <c r="P76" i="1" s="1"/>
  <c r="D78" i="1"/>
  <c r="L77" i="1" s="1"/>
  <c r="N77" i="1" s="1"/>
  <c r="F77" i="1"/>
  <c r="C77" i="1"/>
  <c r="C78" i="1" s="1"/>
  <c r="G77" i="1" l="1"/>
  <c r="Q76" i="1"/>
  <c r="R76" i="1"/>
  <c r="O77" i="1" s="1"/>
  <c r="D79" i="1"/>
  <c r="L78" i="1" s="1"/>
  <c r="N78" i="1" s="1"/>
  <c r="F78" i="1"/>
  <c r="P77" i="1" l="1"/>
  <c r="G78" i="1"/>
  <c r="Q77" i="1"/>
  <c r="D80" i="1"/>
  <c r="L79" i="1" s="1"/>
  <c r="N79" i="1" s="1"/>
  <c r="F79" i="1"/>
  <c r="C79" i="1"/>
  <c r="C80" i="1" s="1"/>
  <c r="R77" i="1" l="1"/>
  <c r="O78" i="1" s="1"/>
  <c r="P78" i="1" s="1"/>
  <c r="G79" i="1"/>
  <c r="Q78" i="1"/>
  <c r="R78" i="1" s="1"/>
  <c r="O79" i="1" s="1"/>
  <c r="P79" i="1" s="1"/>
  <c r="D81" i="1"/>
  <c r="L80" i="1" s="1"/>
  <c r="N80" i="1" s="1"/>
  <c r="F80" i="1"/>
  <c r="G80" i="1" l="1"/>
  <c r="Q79" i="1"/>
  <c r="R79" i="1" s="1"/>
  <c r="O80" i="1" s="1"/>
  <c r="P80" i="1" s="1"/>
  <c r="D82" i="1"/>
  <c r="L81" i="1" s="1"/>
  <c r="N81" i="1" s="1"/>
  <c r="F81" i="1"/>
  <c r="C81" i="1"/>
  <c r="C82" i="1" s="1"/>
  <c r="G81" i="1" l="1"/>
  <c r="Q80" i="1"/>
  <c r="R80" i="1" s="1"/>
  <c r="O81" i="1" s="1"/>
  <c r="P81" i="1" s="1"/>
  <c r="D83" i="1"/>
  <c r="L82" i="1" s="1"/>
  <c r="N82" i="1" s="1"/>
  <c r="F82" i="1"/>
  <c r="G82" i="1" l="1"/>
  <c r="Q81" i="1"/>
  <c r="R81" i="1" s="1"/>
  <c r="O82" i="1" s="1"/>
  <c r="P82" i="1" s="1"/>
  <c r="D84" i="1"/>
  <c r="L83" i="1" s="1"/>
  <c r="N83" i="1" s="1"/>
  <c r="F83" i="1"/>
  <c r="C83" i="1"/>
  <c r="C84" i="1" s="1"/>
  <c r="G83" i="1" l="1"/>
  <c r="Q82" i="1"/>
  <c r="R82" i="1" s="1"/>
  <c r="O83" i="1" s="1"/>
  <c r="D85" i="1"/>
  <c r="L84" i="1" s="1"/>
  <c r="N84" i="1" s="1"/>
  <c r="F84" i="1"/>
  <c r="P83" i="1" l="1"/>
  <c r="G84" i="1"/>
  <c r="Q83" i="1"/>
  <c r="R83" i="1" s="1"/>
  <c r="O84" i="1" s="1"/>
  <c r="D86" i="1"/>
  <c r="L85" i="1" s="1"/>
  <c r="N85" i="1" s="1"/>
  <c r="F85" i="1"/>
  <c r="C85" i="1"/>
  <c r="C86" i="1" s="1"/>
  <c r="P84" i="1" l="1"/>
  <c r="G85" i="1"/>
  <c r="Q84" i="1"/>
  <c r="R84" i="1" s="1"/>
  <c r="O85" i="1" s="1"/>
  <c r="D87" i="1"/>
  <c r="L86" i="1" s="1"/>
  <c r="N86" i="1" s="1"/>
  <c r="F86" i="1"/>
  <c r="P85" i="1" l="1"/>
  <c r="G86" i="1"/>
  <c r="Q85" i="1"/>
  <c r="D88" i="1"/>
  <c r="L87" i="1" s="1"/>
  <c r="N87" i="1" s="1"/>
  <c r="F87" i="1"/>
  <c r="C87" i="1"/>
  <c r="C88" i="1" l="1"/>
  <c r="R85" i="1"/>
  <c r="O86" i="1" s="1"/>
  <c r="P86" i="1" s="1"/>
  <c r="G87" i="1"/>
  <c r="Q86" i="1"/>
  <c r="R86" i="1" s="1"/>
  <c r="O87" i="1" s="1"/>
  <c r="P87" i="1" s="1"/>
  <c r="D89" i="1"/>
  <c r="L88" i="1" s="1"/>
  <c r="N88" i="1" s="1"/>
  <c r="F88" i="1"/>
  <c r="G88" i="1" l="1"/>
  <c r="Q87" i="1"/>
  <c r="R87" i="1" s="1"/>
  <c r="O88" i="1" s="1"/>
  <c r="P88" i="1" s="1"/>
  <c r="D90" i="1"/>
  <c r="L89" i="1" s="1"/>
  <c r="N89" i="1" s="1"/>
  <c r="F89" i="1"/>
  <c r="C89" i="1"/>
  <c r="C90" i="1" s="1"/>
  <c r="G89" i="1" l="1"/>
  <c r="Q88" i="1"/>
  <c r="R88" i="1" s="1"/>
  <c r="O89" i="1" s="1"/>
  <c r="P89" i="1" s="1"/>
  <c r="D91" i="1"/>
  <c r="L90" i="1" s="1"/>
  <c r="N90" i="1" s="1"/>
  <c r="F90" i="1"/>
  <c r="G90" i="1" l="1"/>
  <c r="Q89" i="1"/>
  <c r="R89" i="1" s="1"/>
  <c r="O90" i="1" s="1"/>
  <c r="P90" i="1" s="1"/>
  <c r="D92" i="1"/>
  <c r="L91" i="1" s="1"/>
  <c r="N91" i="1" s="1"/>
  <c r="F91" i="1"/>
  <c r="C91" i="1"/>
  <c r="C92" i="1" s="1"/>
  <c r="G91" i="1" l="1"/>
  <c r="Q90" i="1"/>
  <c r="R90" i="1" s="1"/>
  <c r="O91" i="1" s="1"/>
  <c r="D93" i="1"/>
  <c r="L92" i="1" s="1"/>
  <c r="N92" i="1" s="1"/>
  <c r="F92" i="1"/>
  <c r="P91" i="1" l="1"/>
  <c r="G92" i="1"/>
  <c r="Q91" i="1"/>
  <c r="D94" i="1"/>
  <c r="L93" i="1" s="1"/>
  <c r="N93" i="1" s="1"/>
  <c r="F93" i="1"/>
  <c r="C93" i="1"/>
  <c r="C94" i="1" s="1"/>
  <c r="R91" i="1" l="1"/>
  <c r="O92" i="1" s="1"/>
  <c r="P92" i="1"/>
  <c r="G93" i="1"/>
  <c r="Q92" i="1"/>
  <c r="D95" i="1"/>
  <c r="L94" i="1" s="1"/>
  <c r="N94" i="1" s="1"/>
  <c r="F94" i="1"/>
  <c r="R92" i="1" l="1"/>
  <c r="O93" i="1" s="1"/>
  <c r="P93" i="1"/>
  <c r="G94" i="1"/>
  <c r="Q93" i="1"/>
  <c r="D96" i="1"/>
  <c r="L95" i="1" s="1"/>
  <c r="N95" i="1" s="1"/>
  <c r="F95" i="1"/>
  <c r="C95" i="1"/>
  <c r="C96" i="1" s="1"/>
  <c r="R93" i="1" l="1"/>
  <c r="O94" i="1" s="1"/>
  <c r="P94" i="1" s="1"/>
  <c r="G95" i="1"/>
  <c r="Q94" i="1"/>
  <c r="R94" i="1" s="1"/>
  <c r="O95" i="1" s="1"/>
  <c r="D97" i="1"/>
  <c r="L96" i="1" s="1"/>
  <c r="N96" i="1" s="1"/>
  <c r="F96" i="1"/>
  <c r="P95" i="1" l="1"/>
  <c r="G96" i="1"/>
  <c r="Q95" i="1"/>
  <c r="D98" i="1"/>
  <c r="L97" i="1" s="1"/>
  <c r="N97" i="1" s="1"/>
  <c r="F97" i="1"/>
  <c r="C97" i="1"/>
  <c r="R95" i="1" l="1"/>
  <c r="O96" i="1" s="1"/>
  <c r="P96" i="1" s="1"/>
  <c r="G97" i="1"/>
  <c r="Q96" i="1"/>
  <c r="R96" i="1" s="1"/>
  <c r="O97" i="1" s="1"/>
  <c r="P97" i="1" s="1"/>
  <c r="C98" i="1"/>
  <c r="D99" i="1"/>
  <c r="L98" i="1" s="1"/>
  <c r="N98" i="1" s="1"/>
  <c r="F98" i="1"/>
  <c r="G98" i="1" l="1"/>
  <c r="Q97" i="1"/>
  <c r="R97" i="1" s="1"/>
  <c r="O98" i="1" s="1"/>
  <c r="P98" i="1" s="1"/>
  <c r="D100" i="1"/>
  <c r="L99" i="1" s="1"/>
  <c r="N99" i="1" s="1"/>
  <c r="F99" i="1"/>
  <c r="C99" i="1"/>
  <c r="C100" i="1" s="1"/>
  <c r="G99" i="1" l="1"/>
  <c r="Q98" i="1"/>
  <c r="R98" i="1" s="1"/>
  <c r="O99" i="1" s="1"/>
  <c r="D101" i="1"/>
  <c r="L100" i="1" s="1"/>
  <c r="N100" i="1" s="1"/>
  <c r="F100" i="1"/>
  <c r="P99" i="1" l="1"/>
  <c r="G100" i="1"/>
  <c r="Q99" i="1"/>
  <c r="R99" i="1" s="1"/>
  <c r="O100" i="1" s="1"/>
  <c r="D102" i="1"/>
  <c r="L101" i="1" s="1"/>
  <c r="N101" i="1" s="1"/>
  <c r="F101" i="1"/>
  <c r="C101" i="1"/>
  <c r="P100" i="1" l="1"/>
  <c r="G101" i="1"/>
  <c r="Q100" i="1"/>
  <c r="R100" i="1" s="1"/>
  <c r="O101" i="1" s="1"/>
  <c r="P101" i="1" s="1"/>
  <c r="C102" i="1"/>
  <c r="D103" i="1"/>
  <c r="L102" i="1" s="1"/>
  <c r="N102" i="1" s="1"/>
  <c r="F102" i="1"/>
  <c r="G102" i="1" l="1"/>
  <c r="Q101" i="1"/>
  <c r="R101" i="1" s="1"/>
  <c r="O102" i="1" s="1"/>
  <c r="P102" i="1" s="1"/>
  <c r="C103" i="1"/>
  <c r="D104" i="1"/>
  <c r="L103" i="1" s="1"/>
  <c r="N103" i="1" s="1"/>
  <c r="F103" i="1"/>
  <c r="C104" i="1"/>
  <c r="G103" i="1" l="1"/>
  <c r="Q102" i="1"/>
  <c r="R102" i="1" s="1"/>
  <c r="O103" i="1" s="1"/>
  <c r="D105" i="1"/>
  <c r="L104" i="1" s="1"/>
  <c r="N104" i="1" s="1"/>
  <c r="F104" i="1"/>
  <c r="P103" i="1" l="1"/>
  <c r="G104" i="1"/>
  <c r="Q103" i="1"/>
  <c r="R103" i="1" s="1"/>
  <c r="O104" i="1" s="1"/>
  <c r="D106" i="1"/>
  <c r="L105" i="1" s="1"/>
  <c r="N105" i="1" s="1"/>
  <c r="F105" i="1"/>
  <c r="C105" i="1"/>
  <c r="C106" i="1" s="1"/>
  <c r="P104" i="1" l="1"/>
  <c r="G105" i="1"/>
  <c r="Q104" i="1"/>
  <c r="D107" i="1"/>
  <c r="L106" i="1" s="1"/>
  <c r="N106" i="1" s="1"/>
  <c r="F106" i="1"/>
  <c r="R104" i="1" l="1"/>
  <c r="O105" i="1" s="1"/>
  <c r="P105" i="1" s="1"/>
  <c r="G106" i="1"/>
  <c r="Q105" i="1"/>
  <c r="R105" i="1" s="1"/>
  <c r="O106" i="1" s="1"/>
  <c r="P106" i="1" s="1"/>
  <c r="D108" i="1"/>
  <c r="L107" i="1" s="1"/>
  <c r="N107" i="1" s="1"/>
  <c r="F107" i="1"/>
  <c r="C107" i="1"/>
  <c r="C108" i="1" s="1"/>
  <c r="G107" i="1" l="1"/>
  <c r="Q106" i="1"/>
  <c r="R106" i="1" s="1"/>
  <c r="O107" i="1" s="1"/>
  <c r="P107" i="1" s="1"/>
  <c r="D109" i="1"/>
  <c r="L108" i="1" s="1"/>
  <c r="N108" i="1" s="1"/>
  <c r="F108" i="1"/>
  <c r="C109" i="1" l="1"/>
  <c r="G108" i="1"/>
  <c r="Q107" i="1"/>
  <c r="R107" i="1" s="1"/>
  <c r="O108" i="1" s="1"/>
  <c r="D110" i="1"/>
  <c r="L109" i="1" s="1"/>
  <c r="N109" i="1" s="1"/>
  <c r="F109" i="1"/>
  <c r="P108" i="1" l="1"/>
  <c r="G109" i="1"/>
  <c r="Q108" i="1"/>
  <c r="R108" i="1" s="1"/>
  <c r="O109" i="1" s="1"/>
  <c r="C110" i="1"/>
  <c r="D111" i="1"/>
  <c r="L110" i="1" s="1"/>
  <c r="N110" i="1" s="1"/>
  <c r="F110" i="1"/>
  <c r="P109" i="1" l="1"/>
  <c r="G110" i="1"/>
  <c r="Q109" i="1"/>
  <c r="R109" i="1" s="1"/>
  <c r="O110" i="1" s="1"/>
  <c r="P110" i="1" s="1"/>
  <c r="D112" i="1"/>
  <c r="L111" i="1" s="1"/>
  <c r="N111" i="1" s="1"/>
  <c r="F111" i="1"/>
  <c r="C111" i="1"/>
  <c r="G111" i="1" l="1"/>
  <c r="Q110" i="1"/>
  <c r="R110" i="1" s="1"/>
  <c r="O111" i="1" s="1"/>
  <c r="C112" i="1"/>
  <c r="D113" i="1"/>
  <c r="L112" i="1" s="1"/>
  <c r="N112" i="1" s="1"/>
  <c r="F112" i="1"/>
  <c r="P111" i="1" l="1"/>
  <c r="G112" i="1"/>
  <c r="Q111" i="1"/>
  <c r="C113" i="1"/>
  <c r="D114" i="1"/>
  <c r="L113" i="1" s="1"/>
  <c r="N113" i="1" s="1"/>
  <c r="F113" i="1"/>
  <c r="C114" i="1"/>
  <c r="R111" i="1" l="1"/>
  <c r="O112" i="1" s="1"/>
  <c r="P112" i="1"/>
  <c r="G113" i="1"/>
  <c r="Q112" i="1"/>
  <c r="D115" i="1"/>
  <c r="L114" i="1" s="1"/>
  <c r="N114" i="1" s="1"/>
  <c r="F114" i="1"/>
  <c r="R112" i="1" l="1"/>
  <c r="O113" i="1" s="1"/>
  <c r="P113" i="1"/>
  <c r="G114" i="1"/>
  <c r="Q113" i="1"/>
  <c r="R113" i="1" s="1"/>
  <c r="O114" i="1" s="1"/>
  <c r="P114" i="1" s="1"/>
  <c r="D116" i="1"/>
  <c r="L115" i="1" s="1"/>
  <c r="N115" i="1" s="1"/>
  <c r="F115" i="1"/>
  <c r="C115" i="1"/>
  <c r="C116" i="1" s="1"/>
  <c r="G115" i="1" l="1"/>
  <c r="Q114" i="1"/>
  <c r="R114" i="1" s="1"/>
  <c r="O115" i="1" s="1"/>
  <c r="D117" i="1"/>
  <c r="L116" i="1" s="1"/>
  <c r="N116" i="1" s="1"/>
  <c r="F116" i="1"/>
  <c r="P115" i="1" l="1"/>
  <c r="G116" i="1"/>
  <c r="Q115" i="1"/>
  <c r="D118" i="1"/>
  <c r="L117" i="1" s="1"/>
  <c r="N117" i="1" s="1"/>
  <c r="F117" i="1"/>
  <c r="C117" i="1"/>
  <c r="C118" i="1" s="1"/>
  <c r="R115" i="1" l="1"/>
  <c r="O116" i="1" s="1"/>
  <c r="P116" i="1"/>
  <c r="G117" i="1"/>
  <c r="Q116" i="1"/>
  <c r="R116" i="1" s="1"/>
  <c r="O117" i="1" s="1"/>
  <c r="P117" i="1" s="1"/>
  <c r="D119" i="1"/>
  <c r="L118" i="1" s="1"/>
  <c r="N118" i="1" s="1"/>
  <c r="F118" i="1"/>
  <c r="G118" i="1" l="1"/>
  <c r="Q117" i="1"/>
  <c r="R117" i="1" s="1"/>
  <c r="O118" i="1" s="1"/>
  <c r="P118" i="1" s="1"/>
  <c r="D120" i="1"/>
  <c r="L119" i="1" s="1"/>
  <c r="N119" i="1" s="1"/>
  <c r="F119" i="1"/>
  <c r="C119" i="1"/>
  <c r="C120" i="1" s="1"/>
  <c r="G119" i="1" l="1"/>
  <c r="Q118" i="1"/>
  <c r="R118" i="1" s="1"/>
  <c r="O119" i="1" s="1"/>
  <c r="P119" i="1" s="1"/>
  <c r="D121" i="1"/>
  <c r="L120" i="1" s="1"/>
  <c r="N120" i="1" s="1"/>
  <c r="F120" i="1"/>
  <c r="G120" i="1" l="1"/>
  <c r="Q119" i="1"/>
  <c r="R119" i="1" s="1"/>
  <c r="O120" i="1" s="1"/>
  <c r="P120" i="1" s="1"/>
  <c r="D122" i="1"/>
  <c r="L121" i="1" s="1"/>
  <c r="N121" i="1" s="1"/>
  <c r="F121" i="1"/>
  <c r="C121" i="1"/>
  <c r="C122" i="1" s="1"/>
  <c r="G121" i="1" l="1"/>
  <c r="Q120" i="1"/>
  <c r="R120" i="1" s="1"/>
  <c r="O121" i="1" s="1"/>
  <c r="D123" i="1"/>
  <c r="L122" i="1" s="1"/>
  <c r="N122" i="1" s="1"/>
  <c r="F122" i="1"/>
  <c r="G122" i="1" l="1"/>
  <c r="Q121" i="1"/>
  <c r="P121" i="1"/>
  <c r="R121" i="1"/>
  <c r="O122" i="1" s="1"/>
  <c r="P122" i="1" s="1"/>
  <c r="D124" i="1"/>
  <c r="L123" i="1" s="1"/>
  <c r="N123" i="1" s="1"/>
  <c r="F123" i="1"/>
  <c r="C123" i="1"/>
  <c r="C124" i="1" s="1"/>
  <c r="G123" i="1" l="1"/>
  <c r="Q122" i="1"/>
  <c r="R122" i="1" s="1"/>
  <c r="O123" i="1" s="1"/>
  <c r="P123" i="1" s="1"/>
  <c r="D125" i="1"/>
  <c r="L124" i="1" s="1"/>
  <c r="N124" i="1" s="1"/>
  <c r="F124" i="1"/>
  <c r="G124" i="1" l="1"/>
  <c r="Q123" i="1"/>
  <c r="R123" i="1" s="1"/>
  <c r="O124" i="1" s="1"/>
  <c r="P124" i="1" s="1"/>
  <c r="D126" i="1"/>
  <c r="L125" i="1" s="1"/>
  <c r="N125" i="1" s="1"/>
  <c r="F125" i="1"/>
  <c r="C125" i="1"/>
  <c r="C126" i="1" s="1"/>
  <c r="G125" i="1" l="1"/>
  <c r="Q124" i="1"/>
  <c r="R124" i="1" s="1"/>
  <c r="O125" i="1" s="1"/>
  <c r="P125" i="1" s="1"/>
  <c r="D127" i="1"/>
  <c r="L126" i="1" s="1"/>
  <c r="N126" i="1" s="1"/>
  <c r="F126" i="1"/>
  <c r="G126" i="1" l="1"/>
  <c r="Q125" i="1"/>
  <c r="R125" i="1" s="1"/>
  <c r="O126" i="1" s="1"/>
  <c r="P126" i="1" s="1"/>
  <c r="D128" i="1"/>
  <c r="L127" i="1" s="1"/>
  <c r="N127" i="1" s="1"/>
  <c r="F127" i="1"/>
  <c r="C127" i="1"/>
  <c r="C128" i="1" s="1"/>
  <c r="G127" i="1" l="1"/>
  <c r="Q126" i="1"/>
  <c r="R126" i="1" s="1"/>
  <c r="O127" i="1" s="1"/>
  <c r="D129" i="1"/>
  <c r="L128" i="1" s="1"/>
  <c r="N128" i="1" s="1"/>
  <c r="F128" i="1"/>
  <c r="P127" i="1" l="1"/>
  <c r="G128" i="1"/>
  <c r="Q127" i="1"/>
  <c r="D130" i="1"/>
  <c r="L129" i="1" s="1"/>
  <c r="N129" i="1" s="1"/>
  <c r="F129" i="1"/>
  <c r="C129" i="1"/>
  <c r="C130" i="1" s="1"/>
  <c r="R127" i="1" l="1"/>
  <c r="O128" i="1" s="1"/>
  <c r="P128" i="1" s="1"/>
  <c r="G129" i="1"/>
  <c r="Q128" i="1"/>
  <c r="R128" i="1" s="1"/>
  <c r="O129" i="1" s="1"/>
  <c r="D131" i="1"/>
  <c r="L130" i="1" s="1"/>
  <c r="N130" i="1" s="1"/>
  <c r="F130" i="1"/>
  <c r="P129" i="1" l="1"/>
  <c r="G130" i="1"/>
  <c r="Q129" i="1"/>
  <c r="R129" i="1" s="1"/>
  <c r="O130" i="1" s="1"/>
  <c r="P130" i="1" s="1"/>
  <c r="D132" i="1"/>
  <c r="L131" i="1" s="1"/>
  <c r="N131" i="1" s="1"/>
  <c r="F131" i="1"/>
  <c r="C131" i="1"/>
  <c r="C132" i="1" s="1"/>
  <c r="G131" i="1" l="1"/>
  <c r="Q130" i="1"/>
  <c r="R130" i="1" s="1"/>
  <c r="O131" i="1" s="1"/>
  <c r="P131" i="1" s="1"/>
  <c r="D133" i="1"/>
  <c r="L132" i="1" s="1"/>
  <c r="N132" i="1" s="1"/>
  <c r="F132" i="1"/>
  <c r="G132" i="1" l="1"/>
  <c r="Q131" i="1"/>
  <c r="R131" i="1" s="1"/>
  <c r="O132" i="1" s="1"/>
  <c r="D134" i="1"/>
  <c r="L133" i="1" s="1"/>
  <c r="N133" i="1" s="1"/>
  <c r="F133" i="1"/>
  <c r="C133" i="1"/>
  <c r="C134" i="1" s="1"/>
  <c r="P132" i="1" l="1"/>
  <c r="G133" i="1"/>
  <c r="Q132" i="1"/>
  <c r="D135" i="1"/>
  <c r="L134" i="1" s="1"/>
  <c r="N134" i="1" s="1"/>
  <c r="F134" i="1"/>
  <c r="R132" i="1" l="1"/>
  <c r="O133" i="1" s="1"/>
  <c r="P133" i="1" s="1"/>
  <c r="G134" i="1"/>
  <c r="Q133" i="1"/>
  <c r="D136" i="1"/>
  <c r="L135" i="1" s="1"/>
  <c r="N135" i="1" s="1"/>
  <c r="F135" i="1"/>
  <c r="C135" i="1"/>
  <c r="C136" i="1" s="1"/>
  <c r="R133" i="1" l="1"/>
  <c r="O134" i="1" s="1"/>
  <c r="P134" i="1" s="1"/>
  <c r="G135" i="1"/>
  <c r="Q134" i="1"/>
  <c r="R134" i="1" s="1"/>
  <c r="O135" i="1" s="1"/>
  <c r="D137" i="1"/>
  <c r="L136" i="1" s="1"/>
  <c r="N136" i="1" s="1"/>
  <c r="F136" i="1"/>
  <c r="P135" i="1" l="1"/>
  <c r="G136" i="1"/>
  <c r="Q135" i="1"/>
  <c r="R135" i="1" s="1"/>
  <c r="O136" i="1" s="1"/>
  <c r="P136" i="1" s="1"/>
  <c r="D138" i="1"/>
  <c r="L137" i="1" s="1"/>
  <c r="N137" i="1" s="1"/>
  <c r="F137" i="1"/>
  <c r="C137" i="1"/>
  <c r="C138" i="1" s="1"/>
  <c r="G137" i="1" l="1"/>
  <c r="Q136" i="1"/>
  <c r="R136" i="1" s="1"/>
  <c r="O137" i="1" s="1"/>
  <c r="P137" i="1" s="1"/>
  <c r="D139" i="1"/>
  <c r="L138" i="1" s="1"/>
  <c r="N138" i="1" s="1"/>
  <c r="F138" i="1"/>
  <c r="G138" i="1" l="1"/>
  <c r="Q137" i="1"/>
  <c r="R137" i="1" s="1"/>
  <c r="O138" i="1" s="1"/>
  <c r="P138" i="1" s="1"/>
  <c r="D140" i="1"/>
  <c r="L139" i="1" s="1"/>
  <c r="N139" i="1" s="1"/>
  <c r="F139" i="1"/>
  <c r="C139" i="1"/>
  <c r="C140" i="1" s="1"/>
  <c r="G139" i="1" l="1"/>
  <c r="Q138" i="1"/>
  <c r="R138" i="1" s="1"/>
  <c r="O139" i="1" s="1"/>
  <c r="P139" i="1" s="1"/>
  <c r="D141" i="1"/>
  <c r="L140" i="1" s="1"/>
  <c r="N140" i="1" s="1"/>
  <c r="F140" i="1"/>
  <c r="G140" i="1" l="1"/>
  <c r="Q139" i="1"/>
  <c r="R139" i="1" s="1"/>
  <c r="O140" i="1" s="1"/>
  <c r="P140" i="1" s="1"/>
  <c r="D142" i="1"/>
  <c r="L141" i="1" s="1"/>
  <c r="N141" i="1" s="1"/>
  <c r="F141" i="1"/>
  <c r="C141" i="1"/>
  <c r="C142" i="1" s="1"/>
  <c r="G141" i="1" l="1"/>
  <c r="Q140" i="1"/>
  <c r="R140" i="1" s="1"/>
  <c r="O141" i="1" s="1"/>
  <c r="P141" i="1" s="1"/>
  <c r="D143" i="1"/>
  <c r="L142" i="1" s="1"/>
  <c r="N142" i="1" s="1"/>
  <c r="F142" i="1"/>
  <c r="G142" i="1" l="1"/>
  <c r="Q141" i="1"/>
  <c r="R141" i="1" s="1"/>
  <c r="O142" i="1" s="1"/>
  <c r="P142" i="1" s="1"/>
  <c r="D144" i="1"/>
  <c r="L143" i="1" s="1"/>
  <c r="N143" i="1" s="1"/>
  <c r="F143" i="1"/>
  <c r="C143" i="1"/>
  <c r="C144" i="1" s="1"/>
  <c r="G143" i="1" l="1"/>
  <c r="Q142" i="1"/>
  <c r="R142" i="1" s="1"/>
  <c r="O143" i="1" s="1"/>
  <c r="D145" i="1"/>
  <c r="L144" i="1" s="1"/>
  <c r="N144" i="1" s="1"/>
  <c r="F144" i="1"/>
  <c r="P143" i="1" l="1"/>
  <c r="G144" i="1"/>
  <c r="Q143" i="1"/>
  <c r="R143" i="1" s="1"/>
  <c r="O144" i="1" s="1"/>
  <c r="D146" i="1"/>
  <c r="L145" i="1" s="1"/>
  <c r="N145" i="1" s="1"/>
  <c r="F145" i="1"/>
  <c r="C145" i="1"/>
  <c r="C146" i="1" s="1"/>
  <c r="P144" i="1" l="1"/>
  <c r="G145" i="1"/>
  <c r="Q144" i="1"/>
  <c r="R144" i="1" s="1"/>
  <c r="O145" i="1" s="1"/>
  <c r="P145" i="1" s="1"/>
  <c r="D147" i="1"/>
  <c r="L146" i="1" s="1"/>
  <c r="N146" i="1" s="1"/>
  <c r="F146" i="1"/>
  <c r="G146" i="1" l="1"/>
  <c r="Q145" i="1"/>
  <c r="R145" i="1" s="1"/>
  <c r="O146" i="1" s="1"/>
  <c r="P146" i="1" s="1"/>
  <c r="D148" i="1"/>
  <c r="L147" i="1" s="1"/>
  <c r="N147" i="1" s="1"/>
  <c r="F147" i="1"/>
  <c r="C147" i="1"/>
  <c r="C148" i="1" s="1"/>
  <c r="G147" i="1" l="1"/>
  <c r="Q146" i="1"/>
  <c r="R146" i="1" s="1"/>
  <c r="O147" i="1" s="1"/>
  <c r="P147" i="1" s="1"/>
  <c r="D149" i="1"/>
  <c r="L148" i="1" s="1"/>
  <c r="N148" i="1" s="1"/>
  <c r="F148" i="1"/>
  <c r="G148" i="1" l="1"/>
  <c r="Q147" i="1"/>
  <c r="R147" i="1" s="1"/>
  <c r="O148" i="1" s="1"/>
  <c r="P148" i="1" s="1"/>
  <c r="D150" i="1"/>
  <c r="L149" i="1" s="1"/>
  <c r="N149" i="1" s="1"/>
  <c r="F149" i="1"/>
  <c r="C149" i="1"/>
  <c r="C150" i="1" s="1"/>
  <c r="G149" i="1" l="1"/>
  <c r="Q148" i="1"/>
  <c r="R148" i="1" s="1"/>
  <c r="O149" i="1" s="1"/>
  <c r="D151" i="1"/>
  <c r="L150" i="1" s="1"/>
  <c r="N150" i="1" s="1"/>
  <c r="F150" i="1"/>
  <c r="P149" i="1" l="1"/>
  <c r="G150" i="1"/>
  <c r="Q149" i="1"/>
  <c r="D152" i="1"/>
  <c r="L151" i="1" s="1"/>
  <c r="N151" i="1" s="1"/>
  <c r="F151" i="1"/>
  <c r="C151" i="1"/>
  <c r="C152" i="1" s="1"/>
  <c r="R149" i="1" l="1"/>
  <c r="O150" i="1" s="1"/>
  <c r="P150" i="1" s="1"/>
  <c r="G151" i="1"/>
  <c r="Q150" i="1"/>
  <c r="R150" i="1" s="1"/>
  <c r="O151" i="1" s="1"/>
  <c r="P151" i="1" s="1"/>
  <c r="D153" i="1"/>
  <c r="L152" i="1" s="1"/>
  <c r="N152" i="1" s="1"/>
  <c r="F152" i="1"/>
  <c r="G152" i="1" l="1"/>
  <c r="Q151" i="1"/>
  <c r="R151" i="1" s="1"/>
  <c r="O152" i="1" s="1"/>
  <c r="D154" i="1"/>
  <c r="L153" i="1" s="1"/>
  <c r="N153" i="1" s="1"/>
  <c r="F153" i="1"/>
  <c r="C153" i="1"/>
  <c r="C154" i="1" s="1"/>
  <c r="P152" i="1" l="1"/>
  <c r="G153" i="1"/>
  <c r="Q152" i="1"/>
  <c r="D155" i="1"/>
  <c r="L154" i="1" s="1"/>
  <c r="N154" i="1" s="1"/>
  <c r="F154" i="1"/>
  <c r="R152" i="1" l="1"/>
  <c r="O153" i="1" s="1"/>
  <c r="P153" i="1"/>
  <c r="G154" i="1"/>
  <c r="Q153" i="1"/>
  <c r="D156" i="1"/>
  <c r="L155" i="1" s="1"/>
  <c r="N155" i="1" s="1"/>
  <c r="F155" i="1"/>
  <c r="C155" i="1"/>
  <c r="C156" i="1" s="1"/>
  <c r="R153" i="1" l="1"/>
  <c r="O154" i="1" s="1"/>
  <c r="P154" i="1" s="1"/>
  <c r="G155" i="1"/>
  <c r="Q154" i="1"/>
  <c r="R154" i="1" s="1"/>
  <c r="O155" i="1" s="1"/>
  <c r="D157" i="1"/>
  <c r="L156" i="1" s="1"/>
  <c r="N156" i="1" s="1"/>
  <c r="F156" i="1"/>
  <c r="P155" i="1" l="1"/>
  <c r="G156" i="1"/>
  <c r="Q155" i="1"/>
  <c r="D158" i="1"/>
  <c r="L157" i="1" s="1"/>
  <c r="N157" i="1" s="1"/>
  <c r="F157" i="1"/>
  <c r="C157" i="1"/>
  <c r="C158" i="1" s="1"/>
  <c r="R155" i="1" l="1"/>
  <c r="O156" i="1" s="1"/>
  <c r="P156" i="1" s="1"/>
  <c r="G157" i="1"/>
  <c r="Q156" i="1"/>
  <c r="R156" i="1" s="1"/>
  <c r="O157" i="1" s="1"/>
  <c r="P157" i="1" s="1"/>
  <c r="D159" i="1"/>
  <c r="L158" i="1" s="1"/>
  <c r="N158" i="1" s="1"/>
  <c r="F158" i="1"/>
  <c r="G158" i="1" l="1"/>
  <c r="Q157" i="1"/>
  <c r="R157" i="1" s="1"/>
  <c r="O158" i="1" s="1"/>
  <c r="P158" i="1" s="1"/>
  <c r="D160" i="1"/>
  <c r="L159" i="1" s="1"/>
  <c r="N159" i="1" s="1"/>
  <c r="F159" i="1"/>
  <c r="C159" i="1"/>
  <c r="C160" i="1" s="1"/>
  <c r="G159" i="1" l="1"/>
  <c r="Q158" i="1"/>
  <c r="R158" i="1" s="1"/>
  <c r="O159" i="1" s="1"/>
  <c r="D161" i="1"/>
  <c r="L160" i="1" s="1"/>
  <c r="N160" i="1" s="1"/>
  <c r="F160" i="1"/>
  <c r="P159" i="1" l="1"/>
  <c r="G160" i="1"/>
  <c r="Q159" i="1"/>
  <c r="R159" i="1" s="1"/>
  <c r="O160" i="1" s="1"/>
  <c r="P160" i="1" s="1"/>
  <c r="D162" i="1"/>
  <c r="L161" i="1" s="1"/>
  <c r="N161" i="1" s="1"/>
  <c r="F161" i="1"/>
  <c r="C161" i="1"/>
  <c r="C162" i="1" s="1"/>
  <c r="G161" i="1" l="1"/>
  <c r="Q160" i="1"/>
  <c r="R160" i="1" s="1"/>
  <c r="O161" i="1" s="1"/>
  <c r="P161" i="1" s="1"/>
  <c r="D163" i="1"/>
  <c r="L162" i="1" s="1"/>
  <c r="N162" i="1" s="1"/>
  <c r="F162" i="1"/>
  <c r="G162" i="1" l="1"/>
  <c r="Q161" i="1"/>
  <c r="R161" i="1" s="1"/>
  <c r="O162" i="1" s="1"/>
  <c r="P162" i="1" s="1"/>
  <c r="D164" i="1"/>
  <c r="L163" i="1" s="1"/>
  <c r="N163" i="1" s="1"/>
  <c r="F163" i="1"/>
  <c r="C163" i="1"/>
  <c r="C164" i="1" s="1"/>
  <c r="G163" i="1" l="1"/>
  <c r="Q162" i="1"/>
  <c r="R162" i="1" s="1"/>
  <c r="O163" i="1" s="1"/>
  <c r="D165" i="1"/>
  <c r="L164" i="1" s="1"/>
  <c r="N164" i="1" s="1"/>
  <c r="F164" i="1"/>
  <c r="P163" i="1" l="1"/>
  <c r="G164" i="1"/>
  <c r="Q163" i="1"/>
  <c r="R163" i="1" s="1"/>
  <c r="O164" i="1" s="1"/>
  <c r="D166" i="1"/>
  <c r="L165" i="1" s="1"/>
  <c r="N165" i="1" s="1"/>
  <c r="F165" i="1"/>
  <c r="C165" i="1"/>
  <c r="C166" i="1" s="1"/>
  <c r="P164" i="1" l="1"/>
  <c r="G165" i="1"/>
  <c r="Q164" i="1"/>
  <c r="R164" i="1" s="1"/>
  <c r="O165" i="1" s="1"/>
  <c r="D167" i="1"/>
  <c r="L166" i="1" s="1"/>
  <c r="N166" i="1" s="1"/>
  <c r="F166" i="1"/>
  <c r="P165" i="1" l="1"/>
  <c r="G166" i="1"/>
  <c r="Q165" i="1"/>
  <c r="R165" i="1" s="1"/>
  <c r="O166" i="1" s="1"/>
  <c r="P166" i="1" s="1"/>
  <c r="D168" i="1"/>
  <c r="L167" i="1" s="1"/>
  <c r="N167" i="1" s="1"/>
  <c r="F167" i="1"/>
  <c r="C167" i="1"/>
  <c r="C168" i="1" s="1"/>
  <c r="G167" i="1" l="1"/>
  <c r="Q166" i="1"/>
  <c r="R166" i="1" s="1"/>
  <c r="O167" i="1" s="1"/>
  <c r="P167" i="1" s="1"/>
  <c r="D169" i="1"/>
  <c r="L168" i="1" s="1"/>
  <c r="N168" i="1" s="1"/>
  <c r="F168" i="1"/>
  <c r="G168" i="1" l="1"/>
  <c r="Q167" i="1"/>
  <c r="R167" i="1" s="1"/>
  <c r="O168" i="1" s="1"/>
  <c r="P168" i="1" s="1"/>
  <c r="D170" i="1"/>
  <c r="L169" i="1" s="1"/>
  <c r="N169" i="1" s="1"/>
  <c r="F169" i="1"/>
  <c r="C169" i="1"/>
  <c r="C170" i="1" s="1"/>
  <c r="G169" i="1" l="1"/>
  <c r="Q168" i="1"/>
  <c r="R168" i="1" s="1"/>
  <c r="O169" i="1" s="1"/>
  <c r="P169" i="1" s="1"/>
  <c r="D171" i="1"/>
  <c r="L170" i="1" s="1"/>
  <c r="N170" i="1" s="1"/>
  <c r="F170" i="1"/>
  <c r="G170" i="1" l="1"/>
  <c r="Q169" i="1"/>
  <c r="R169" i="1" s="1"/>
  <c r="O170" i="1" s="1"/>
  <c r="P170" i="1" s="1"/>
  <c r="D172" i="1"/>
  <c r="L171" i="1" s="1"/>
  <c r="N171" i="1" s="1"/>
  <c r="F171" i="1"/>
  <c r="C171" i="1"/>
  <c r="C172" i="1" s="1"/>
  <c r="G171" i="1" l="1"/>
  <c r="Q170" i="1"/>
  <c r="R170" i="1" s="1"/>
  <c r="O171" i="1" s="1"/>
  <c r="D173" i="1"/>
  <c r="L172" i="1" s="1"/>
  <c r="N172" i="1" s="1"/>
  <c r="F172" i="1"/>
  <c r="G172" i="1" l="1"/>
  <c r="Q171" i="1"/>
  <c r="P171" i="1"/>
  <c r="R171" i="1" s="1"/>
  <c r="O172" i="1" s="1"/>
  <c r="D174" i="1"/>
  <c r="L173" i="1" s="1"/>
  <c r="N173" i="1" s="1"/>
  <c r="F173" i="1"/>
  <c r="C173" i="1"/>
  <c r="C174" i="1" s="1"/>
  <c r="P172" i="1" l="1"/>
  <c r="G173" i="1"/>
  <c r="Q172" i="1"/>
  <c r="D175" i="1"/>
  <c r="L174" i="1" s="1"/>
  <c r="N174" i="1" s="1"/>
  <c r="F174" i="1"/>
  <c r="R172" i="1" l="1"/>
  <c r="O173" i="1" s="1"/>
  <c r="P173" i="1" s="1"/>
  <c r="G174" i="1"/>
  <c r="Q173" i="1"/>
  <c r="R173" i="1" s="1"/>
  <c r="O174" i="1" s="1"/>
  <c r="P174" i="1" s="1"/>
  <c r="D176" i="1"/>
  <c r="L175" i="1" s="1"/>
  <c r="N175" i="1" s="1"/>
  <c r="F175" i="1"/>
  <c r="C175" i="1"/>
  <c r="C176" i="1" s="1"/>
  <c r="G175" i="1" l="1"/>
  <c r="Q174" i="1"/>
  <c r="R174" i="1" s="1"/>
  <c r="O175" i="1" s="1"/>
  <c r="P175" i="1" s="1"/>
  <c r="D177" i="1"/>
  <c r="L176" i="1" s="1"/>
  <c r="N176" i="1" s="1"/>
  <c r="F176" i="1"/>
  <c r="G176" i="1" l="1"/>
  <c r="Q175" i="1"/>
  <c r="R175" i="1" s="1"/>
  <c r="O176" i="1" s="1"/>
  <c r="P176" i="1" s="1"/>
  <c r="D178" i="1"/>
  <c r="L177" i="1" s="1"/>
  <c r="N177" i="1" s="1"/>
  <c r="F177" i="1"/>
  <c r="C177" i="1"/>
  <c r="C178" i="1" s="1"/>
  <c r="G177" i="1" l="1"/>
  <c r="Q176" i="1"/>
  <c r="R176" i="1" s="1"/>
  <c r="O177" i="1" s="1"/>
  <c r="P177" i="1" s="1"/>
  <c r="D179" i="1"/>
  <c r="L178" i="1" s="1"/>
  <c r="N178" i="1" s="1"/>
  <c r="F178" i="1"/>
  <c r="G178" i="1" l="1"/>
  <c r="Q177" i="1"/>
  <c r="R177" i="1" s="1"/>
  <c r="O178" i="1" s="1"/>
  <c r="P178" i="1" s="1"/>
  <c r="D180" i="1"/>
  <c r="L179" i="1" s="1"/>
  <c r="N179" i="1" s="1"/>
  <c r="F179" i="1"/>
  <c r="C179" i="1"/>
  <c r="C180" i="1" s="1"/>
  <c r="G179" i="1" l="1"/>
  <c r="Q178" i="1"/>
  <c r="R178" i="1" s="1"/>
  <c r="O179" i="1" s="1"/>
  <c r="P179" i="1" s="1"/>
  <c r="D181" i="1"/>
  <c r="L180" i="1" s="1"/>
  <c r="N180" i="1" s="1"/>
  <c r="F180" i="1"/>
  <c r="G180" i="1" l="1"/>
  <c r="Q179" i="1"/>
  <c r="R179" i="1" s="1"/>
  <c r="O180" i="1" s="1"/>
  <c r="P180" i="1" s="1"/>
  <c r="D182" i="1"/>
  <c r="L181" i="1" s="1"/>
  <c r="N181" i="1" s="1"/>
  <c r="F181" i="1"/>
  <c r="C181" i="1"/>
  <c r="C182" i="1" s="1"/>
  <c r="G181" i="1" l="1"/>
  <c r="Q180" i="1"/>
  <c r="R180" i="1"/>
  <c r="O181" i="1" s="1"/>
  <c r="D183" i="1"/>
  <c r="L182" i="1" s="1"/>
  <c r="N182" i="1" s="1"/>
  <c r="F182" i="1"/>
  <c r="G182" i="1" l="1"/>
  <c r="Q181" i="1"/>
  <c r="P181" i="1"/>
  <c r="R181" i="1"/>
  <c r="O182" i="1" s="1"/>
  <c r="P182" i="1" s="1"/>
  <c r="D184" i="1"/>
  <c r="L183" i="1" s="1"/>
  <c r="N183" i="1" s="1"/>
  <c r="F183" i="1"/>
  <c r="C183" i="1"/>
  <c r="C184" i="1" s="1"/>
  <c r="G183" i="1" l="1"/>
  <c r="Q182" i="1"/>
  <c r="R182" i="1"/>
  <c r="O183" i="1" s="1"/>
  <c r="P183" i="1" s="1"/>
  <c r="D185" i="1"/>
  <c r="L184" i="1" s="1"/>
  <c r="N184" i="1" s="1"/>
  <c r="F184" i="1"/>
  <c r="G184" i="1" l="1"/>
  <c r="Q183" i="1"/>
  <c r="R183" i="1"/>
  <c r="O184" i="1" s="1"/>
  <c r="D186" i="1"/>
  <c r="L185" i="1" s="1"/>
  <c r="N185" i="1" s="1"/>
  <c r="F185" i="1"/>
  <c r="C185" i="1"/>
  <c r="C186" i="1" s="1"/>
  <c r="G185" i="1" l="1"/>
  <c r="Q184" i="1"/>
  <c r="P184" i="1"/>
  <c r="R184" i="1"/>
  <c r="O185" i="1" s="1"/>
  <c r="P185" i="1" s="1"/>
  <c r="D187" i="1"/>
  <c r="L186" i="1" s="1"/>
  <c r="N186" i="1" s="1"/>
  <c r="F186" i="1"/>
  <c r="G186" i="1" l="1"/>
  <c r="Q185" i="1"/>
  <c r="R185" i="1"/>
  <c r="O186" i="1" s="1"/>
  <c r="P186" i="1" s="1"/>
  <c r="D188" i="1"/>
  <c r="L187" i="1" s="1"/>
  <c r="N187" i="1" s="1"/>
  <c r="F187" i="1"/>
  <c r="C187" i="1"/>
  <c r="C188" i="1" s="1"/>
  <c r="G187" i="1" l="1"/>
  <c r="Q186" i="1"/>
  <c r="R186" i="1"/>
  <c r="O187" i="1" s="1"/>
  <c r="D189" i="1"/>
  <c r="L188" i="1" s="1"/>
  <c r="N188" i="1" s="1"/>
  <c r="F188" i="1"/>
  <c r="G188" i="1" l="1"/>
  <c r="Q187" i="1"/>
  <c r="P187" i="1"/>
  <c r="R187" i="1"/>
  <c r="O188" i="1" s="1"/>
  <c r="P188" i="1" s="1"/>
  <c r="D190" i="1"/>
  <c r="L189" i="1" s="1"/>
  <c r="N189" i="1" s="1"/>
  <c r="F189" i="1"/>
  <c r="C189" i="1"/>
  <c r="C190" i="1" s="1"/>
  <c r="G189" i="1" l="1"/>
  <c r="Q188" i="1"/>
  <c r="R188" i="1"/>
  <c r="O189" i="1" s="1"/>
  <c r="D191" i="1"/>
  <c r="L190" i="1" s="1"/>
  <c r="N190" i="1" s="1"/>
  <c r="F190" i="1"/>
  <c r="G190" i="1" l="1"/>
  <c r="Q189" i="1"/>
  <c r="P189" i="1"/>
  <c r="R189" i="1"/>
  <c r="O190" i="1" s="1"/>
  <c r="P190" i="1" s="1"/>
  <c r="D192" i="1"/>
  <c r="L191" i="1" s="1"/>
  <c r="N191" i="1" s="1"/>
  <c r="F191" i="1"/>
  <c r="C191" i="1"/>
  <c r="C192" i="1" s="1"/>
  <c r="G191" i="1" l="1"/>
  <c r="Q190" i="1"/>
  <c r="R190" i="1" s="1"/>
  <c r="O191" i="1" s="1"/>
  <c r="P191" i="1" s="1"/>
  <c r="D193" i="1"/>
  <c r="L192" i="1" s="1"/>
  <c r="N192" i="1" s="1"/>
  <c r="F192" i="1"/>
  <c r="G192" i="1" l="1"/>
  <c r="Q191" i="1"/>
  <c r="R191" i="1" s="1"/>
  <c r="O192" i="1" s="1"/>
  <c r="P192" i="1" s="1"/>
  <c r="D194" i="1"/>
  <c r="L193" i="1" s="1"/>
  <c r="N193" i="1" s="1"/>
  <c r="F193" i="1"/>
  <c r="C193" i="1"/>
  <c r="C194" i="1" s="1"/>
  <c r="G193" i="1" l="1"/>
  <c r="Q192" i="1"/>
  <c r="R192" i="1"/>
  <c r="O193" i="1" s="1"/>
  <c r="P193" i="1" s="1"/>
  <c r="D195" i="1"/>
  <c r="L194" i="1" s="1"/>
  <c r="N194" i="1" s="1"/>
  <c r="F194" i="1"/>
  <c r="G194" i="1" l="1"/>
  <c r="Q193" i="1"/>
  <c r="R193" i="1"/>
  <c r="O194" i="1" s="1"/>
  <c r="P194" i="1" s="1"/>
  <c r="D196" i="1"/>
  <c r="L195" i="1" s="1"/>
  <c r="N195" i="1" s="1"/>
  <c r="F195" i="1"/>
  <c r="C195" i="1"/>
  <c r="C196" i="1" s="1"/>
  <c r="G195" i="1" l="1"/>
  <c r="Q194" i="1"/>
  <c r="R194" i="1"/>
  <c r="O195" i="1" s="1"/>
  <c r="D197" i="1"/>
  <c r="L196" i="1" s="1"/>
  <c r="N196" i="1" s="1"/>
  <c r="F196" i="1"/>
  <c r="G196" i="1" l="1"/>
  <c r="Q195" i="1"/>
  <c r="C197" i="1"/>
  <c r="P195" i="1"/>
  <c r="R195" i="1"/>
  <c r="O196" i="1" s="1"/>
  <c r="P196" i="1" s="1"/>
  <c r="D198" i="1"/>
  <c r="L197" i="1" s="1"/>
  <c r="N197" i="1" s="1"/>
  <c r="F197" i="1"/>
  <c r="C198" i="1"/>
  <c r="G197" i="1" l="1"/>
  <c r="Q196" i="1"/>
  <c r="R196" i="1"/>
  <c r="O197" i="1" s="1"/>
  <c r="P197" i="1" s="1"/>
  <c r="D199" i="1"/>
  <c r="L198" i="1" s="1"/>
  <c r="N198" i="1" s="1"/>
  <c r="F198" i="1"/>
  <c r="G198" i="1" l="1"/>
  <c r="Q197" i="1"/>
  <c r="R197" i="1" s="1"/>
  <c r="O198" i="1" s="1"/>
  <c r="P198" i="1" s="1"/>
  <c r="D200" i="1"/>
  <c r="L199" i="1" s="1"/>
  <c r="N199" i="1" s="1"/>
  <c r="F199" i="1"/>
  <c r="C199" i="1"/>
  <c r="C200" i="1" s="1"/>
  <c r="G199" i="1" l="1"/>
  <c r="Q198" i="1"/>
  <c r="R198" i="1"/>
  <c r="O199" i="1" s="1"/>
  <c r="D201" i="1"/>
  <c r="L200" i="1" s="1"/>
  <c r="N200" i="1" s="1"/>
  <c r="F200" i="1"/>
  <c r="G200" i="1" l="1"/>
  <c r="Q199" i="1"/>
  <c r="C201" i="1"/>
  <c r="P199" i="1"/>
  <c r="R199" i="1"/>
  <c r="O200" i="1" s="1"/>
  <c r="D202" i="1"/>
  <c r="L201" i="1" s="1"/>
  <c r="N201" i="1" s="1"/>
  <c r="F201" i="1"/>
  <c r="C202" i="1"/>
  <c r="P200" i="1" l="1"/>
  <c r="G201" i="1"/>
  <c r="Q200" i="1"/>
  <c r="R200" i="1" s="1"/>
  <c r="O201" i="1" s="1"/>
  <c r="P201" i="1" s="1"/>
  <c r="D203" i="1"/>
  <c r="L202" i="1" s="1"/>
  <c r="N202" i="1" s="1"/>
  <c r="F202" i="1"/>
  <c r="G202" i="1" l="1"/>
  <c r="Q201" i="1"/>
  <c r="R201" i="1" s="1"/>
  <c r="O202" i="1" s="1"/>
  <c r="P202" i="1" s="1"/>
  <c r="D204" i="1"/>
  <c r="L203" i="1" s="1"/>
  <c r="N203" i="1" s="1"/>
  <c r="F203" i="1"/>
  <c r="C203" i="1"/>
  <c r="C204" i="1" s="1"/>
  <c r="G203" i="1" l="1"/>
  <c r="Q202" i="1"/>
  <c r="R202" i="1" s="1"/>
  <c r="O203" i="1" s="1"/>
  <c r="P203" i="1" s="1"/>
  <c r="D205" i="1"/>
  <c r="L204" i="1" s="1"/>
  <c r="N204" i="1" s="1"/>
  <c r="F204" i="1"/>
  <c r="G204" i="1" l="1"/>
  <c r="Q203" i="1"/>
  <c r="R203" i="1" s="1"/>
  <c r="O204" i="1" s="1"/>
  <c r="D206" i="1"/>
  <c r="L205" i="1" s="1"/>
  <c r="N205" i="1" s="1"/>
  <c r="F205" i="1"/>
  <c r="C205" i="1"/>
  <c r="C206" i="1" s="1"/>
  <c r="P204" i="1" l="1"/>
  <c r="G205" i="1"/>
  <c r="Q204" i="1"/>
  <c r="D207" i="1"/>
  <c r="L206" i="1" s="1"/>
  <c r="N206" i="1" s="1"/>
  <c r="F206" i="1"/>
  <c r="R204" i="1" l="1"/>
  <c r="O205" i="1" s="1"/>
  <c r="P205" i="1" s="1"/>
  <c r="G206" i="1"/>
  <c r="Q205" i="1"/>
  <c r="R205" i="1" s="1"/>
  <c r="O206" i="1" s="1"/>
  <c r="P206" i="1" s="1"/>
  <c r="D208" i="1"/>
  <c r="L207" i="1" s="1"/>
  <c r="N207" i="1" s="1"/>
  <c r="F207" i="1"/>
  <c r="C207" i="1"/>
  <c r="C208" i="1" s="1"/>
  <c r="G207" i="1" l="1"/>
  <c r="Q206" i="1"/>
  <c r="R206" i="1" s="1"/>
  <c r="O207" i="1" s="1"/>
  <c r="D209" i="1"/>
  <c r="L208" i="1" s="1"/>
  <c r="N208" i="1" s="1"/>
  <c r="F208" i="1"/>
  <c r="P207" i="1" l="1"/>
  <c r="G208" i="1"/>
  <c r="Q207" i="1"/>
  <c r="R207" i="1" s="1"/>
  <c r="O208" i="1" s="1"/>
  <c r="D210" i="1"/>
  <c r="L209" i="1" s="1"/>
  <c r="N209" i="1" s="1"/>
  <c r="F209" i="1"/>
  <c r="C209" i="1"/>
  <c r="C210" i="1" s="1"/>
  <c r="P208" i="1" l="1"/>
  <c r="G209" i="1"/>
  <c r="Q208" i="1"/>
  <c r="D211" i="1"/>
  <c r="L210" i="1" s="1"/>
  <c r="N210" i="1" s="1"/>
  <c r="F210" i="1"/>
  <c r="R208" i="1" l="1"/>
  <c r="O209" i="1" s="1"/>
  <c r="P209" i="1" s="1"/>
  <c r="G210" i="1"/>
  <c r="Q209" i="1"/>
  <c r="R209" i="1" s="1"/>
  <c r="O210" i="1" s="1"/>
  <c r="P210" i="1" s="1"/>
  <c r="D212" i="1"/>
  <c r="L211" i="1" s="1"/>
  <c r="N211" i="1" s="1"/>
  <c r="F211" i="1"/>
  <c r="C211" i="1"/>
  <c r="C212" i="1" s="1"/>
  <c r="G211" i="1" l="1"/>
  <c r="Q210" i="1"/>
  <c r="R210" i="1" s="1"/>
  <c r="O211" i="1" s="1"/>
  <c r="D213" i="1"/>
  <c r="L212" i="1" s="1"/>
  <c r="N212" i="1" s="1"/>
  <c r="F212" i="1"/>
  <c r="P211" i="1" l="1"/>
  <c r="G212" i="1"/>
  <c r="Q211" i="1"/>
  <c r="R211" i="1" s="1"/>
  <c r="O212" i="1" s="1"/>
  <c r="D214" i="1"/>
  <c r="L213" i="1" s="1"/>
  <c r="N213" i="1" s="1"/>
  <c r="F213" i="1"/>
  <c r="C213" i="1"/>
  <c r="C214" i="1" s="1"/>
  <c r="P212" i="1" l="1"/>
  <c r="G213" i="1"/>
  <c r="Q212" i="1"/>
  <c r="D215" i="1"/>
  <c r="L214" i="1" s="1"/>
  <c r="N214" i="1" s="1"/>
  <c r="F214" i="1"/>
  <c r="R212" i="1" l="1"/>
  <c r="O213" i="1" s="1"/>
  <c r="P213" i="1"/>
  <c r="G214" i="1"/>
  <c r="Q213" i="1"/>
  <c r="R213" i="1" s="1"/>
  <c r="O214" i="1" s="1"/>
  <c r="P214" i="1" s="1"/>
  <c r="D216" i="1"/>
  <c r="L215" i="1" s="1"/>
  <c r="N215" i="1" s="1"/>
  <c r="F215" i="1"/>
  <c r="C215" i="1"/>
  <c r="C216" i="1" s="1"/>
  <c r="G215" i="1" l="1"/>
  <c r="Q214" i="1"/>
  <c r="R214" i="1" s="1"/>
  <c r="O215" i="1" s="1"/>
  <c r="P215" i="1" s="1"/>
  <c r="D217" i="1"/>
  <c r="L216" i="1" s="1"/>
  <c r="N216" i="1" s="1"/>
  <c r="F216" i="1"/>
  <c r="G216" i="1" l="1"/>
  <c r="Q215" i="1"/>
  <c r="R215" i="1" s="1"/>
  <c r="O216" i="1" s="1"/>
  <c r="D218" i="1"/>
  <c r="L217" i="1" s="1"/>
  <c r="N217" i="1" s="1"/>
  <c r="F217" i="1"/>
  <c r="C217" i="1"/>
  <c r="C218" i="1" s="1"/>
  <c r="P216" i="1" l="1"/>
  <c r="G217" i="1"/>
  <c r="Q216" i="1"/>
  <c r="D219" i="1"/>
  <c r="L218" i="1" s="1"/>
  <c r="N218" i="1" s="1"/>
  <c r="F218" i="1"/>
  <c r="R216" i="1" l="1"/>
  <c r="O217" i="1" s="1"/>
  <c r="P217" i="1"/>
  <c r="C219" i="1"/>
  <c r="G218" i="1"/>
  <c r="Q217" i="1"/>
  <c r="D220" i="1"/>
  <c r="L219" i="1" s="1"/>
  <c r="N219" i="1" s="1"/>
  <c r="F219" i="1"/>
  <c r="R217" i="1" l="1"/>
  <c r="O218" i="1" s="1"/>
  <c r="P218" i="1" s="1"/>
  <c r="G219" i="1"/>
  <c r="Q218" i="1"/>
  <c r="R218" i="1" s="1"/>
  <c r="O219" i="1" s="1"/>
  <c r="P219" i="1" s="1"/>
  <c r="D221" i="1"/>
  <c r="L220" i="1" s="1"/>
  <c r="N220" i="1" s="1"/>
  <c r="F220" i="1"/>
  <c r="C220" i="1"/>
  <c r="C221" i="1" s="1"/>
  <c r="G220" i="1" l="1"/>
  <c r="Q219" i="1"/>
  <c r="R219" i="1" s="1"/>
  <c r="O220" i="1" s="1"/>
  <c r="P220" i="1" s="1"/>
  <c r="D222" i="1"/>
  <c r="L221" i="1" s="1"/>
  <c r="N221" i="1" s="1"/>
  <c r="F221" i="1"/>
  <c r="G221" i="1" l="1"/>
  <c r="Q220" i="1"/>
  <c r="R220" i="1" s="1"/>
  <c r="O221" i="1" s="1"/>
  <c r="D223" i="1"/>
  <c r="L222" i="1" s="1"/>
  <c r="N222" i="1" s="1"/>
  <c r="F222" i="1"/>
  <c r="C222" i="1"/>
  <c r="C223" i="1" s="1"/>
  <c r="P221" i="1" l="1"/>
  <c r="G222" i="1"/>
  <c r="Q221" i="1"/>
  <c r="D224" i="1"/>
  <c r="L223" i="1" s="1"/>
  <c r="N223" i="1" s="1"/>
  <c r="F223" i="1"/>
  <c r="R221" i="1" l="1"/>
  <c r="O222" i="1" s="1"/>
  <c r="P222" i="1" s="1"/>
  <c r="G223" i="1"/>
  <c r="Q222" i="1"/>
  <c r="R222" i="1" s="1"/>
  <c r="O223" i="1" s="1"/>
  <c r="P223" i="1" s="1"/>
  <c r="D225" i="1"/>
  <c r="L224" i="1" s="1"/>
  <c r="N224" i="1" s="1"/>
  <c r="F224" i="1"/>
  <c r="C224" i="1"/>
  <c r="C225" i="1" s="1"/>
  <c r="G224" i="1" l="1"/>
  <c r="Q223" i="1"/>
  <c r="R223" i="1" s="1"/>
  <c r="O224" i="1" s="1"/>
  <c r="P224" i="1" s="1"/>
  <c r="D226" i="1"/>
  <c r="L225" i="1" s="1"/>
  <c r="N225" i="1" s="1"/>
  <c r="F225" i="1"/>
  <c r="G225" i="1" l="1"/>
  <c r="Q224" i="1"/>
  <c r="R224" i="1" s="1"/>
  <c r="O225" i="1" s="1"/>
  <c r="C226" i="1"/>
  <c r="D227" i="1"/>
  <c r="L226" i="1" s="1"/>
  <c r="N226" i="1" s="1"/>
  <c r="F226" i="1"/>
  <c r="P225" i="1" l="1"/>
  <c r="G226" i="1"/>
  <c r="Q225" i="1"/>
  <c r="D228" i="1"/>
  <c r="L227" i="1" s="1"/>
  <c r="N227" i="1" s="1"/>
  <c r="F227" i="1"/>
  <c r="C227" i="1"/>
  <c r="C228" i="1" s="1"/>
  <c r="R225" i="1" l="1"/>
  <c r="O226" i="1" s="1"/>
  <c r="P226" i="1" s="1"/>
  <c r="G227" i="1"/>
  <c r="Q226" i="1"/>
  <c r="R226" i="1" s="1"/>
  <c r="O227" i="1" s="1"/>
  <c r="P227" i="1" s="1"/>
  <c r="D229" i="1"/>
  <c r="L228" i="1" s="1"/>
  <c r="N228" i="1" s="1"/>
  <c r="F228" i="1"/>
  <c r="G228" i="1" l="1"/>
  <c r="Q227" i="1"/>
  <c r="R227" i="1" s="1"/>
  <c r="O228" i="1" s="1"/>
  <c r="D230" i="1"/>
  <c r="L229" i="1" s="1"/>
  <c r="N229" i="1" s="1"/>
  <c r="F229" i="1"/>
  <c r="C229" i="1"/>
  <c r="C230" i="1" s="1"/>
  <c r="P228" i="1" l="1"/>
  <c r="G229" i="1"/>
  <c r="Q228" i="1"/>
  <c r="D231" i="1"/>
  <c r="L230" i="1" s="1"/>
  <c r="N230" i="1" s="1"/>
  <c r="F230" i="1"/>
  <c r="R228" i="1" l="1"/>
  <c r="O229" i="1" s="1"/>
  <c r="P229" i="1"/>
  <c r="G230" i="1"/>
  <c r="Q229" i="1"/>
  <c r="D232" i="1"/>
  <c r="L231" i="1" s="1"/>
  <c r="N231" i="1" s="1"/>
  <c r="F231" i="1"/>
  <c r="C231" i="1"/>
  <c r="C232" i="1" s="1"/>
  <c r="R229" i="1" l="1"/>
  <c r="O230" i="1" s="1"/>
  <c r="P230" i="1" s="1"/>
  <c r="G231" i="1"/>
  <c r="Q230" i="1"/>
  <c r="R230" i="1" s="1"/>
  <c r="O231" i="1" s="1"/>
  <c r="P231" i="1" s="1"/>
  <c r="D233" i="1"/>
  <c r="L232" i="1" s="1"/>
  <c r="N232" i="1" s="1"/>
  <c r="F232" i="1"/>
  <c r="G232" i="1" l="1"/>
  <c r="Q231" i="1"/>
  <c r="R231" i="1" s="1"/>
  <c r="O232" i="1" s="1"/>
  <c r="D234" i="1"/>
  <c r="L233" i="1" s="1"/>
  <c r="N233" i="1" s="1"/>
  <c r="F233" i="1"/>
  <c r="C233" i="1"/>
  <c r="C234" i="1" s="1"/>
  <c r="P232" i="1" l="1"/>
  <c r="G233" i="1"/>
  <c r="Q232" i="1"/>
  <c r="D235" i="1"/>
  <c r="L234" i="1" s="1"/>
  <c r="N234" i="1" s="1"/>
  <c r="F234" i="1"/>
  <c r="R232" i="1" l="1"/>
  <c r="O233" i="1" s="1"/>
  <c r="P233" i="1" s="1"/>
  <c r="G234" i="1"/>
  <c r="Q233" i="1"/>
  <c r="R233" i="1" s="1"/>
  <c r="O234" i="1" s="1"/>
  <c r="P234" i="1" s="1"/>
  <c r="D236" i="1"/>
  <c r="L235" i="1" s="1"/>
  <c r="N235" i="1" s="1"/>
  <c r="F235" i="1"/>
  <c r="C235" i="1"/>
  <c r="C236" i="1" s="1"/>
  <c r="G235" i="1" l="1"/>
  <c r="Q234" i="1"/>
  <c r="R234" i="1" s="1"/>
  <c r="O235" i="1" s="1"/>
  <c r="P235" i="1" s="1"/>
  <c r="D237" i="1"/>
  <c r="L236" i="1" s="1"/>
  <c r="N236" i="1" s="1"/>
  <c r="F236" i="1"/>
  <c r="G236" i="1" l="1"/>
  <c r="Q235" i="1"/>
  <c r="R235" i="1"/>
  <c r="O236" i="1" s="1"/>
  <c r="P236" i="1" s="1"/>
  <c r="D238" i="1"/>
  <c r="L237" i="1" s="1"/>
  <c r="N237" i="1" s="1"/>
  <c r="F237" i="1"/>
  <c r="C237" i="1"/>
  <c r="C238" i="1" s="1"/>
  <c r="G237" i="1" l="1"/>
  <c r="Q236" i="1"/>
  <c r="R236" i="1"/>
  <c r="O237" i="1" s="1"/>
  <c r="D239" i="1"/>
  <c r="L238" i="1" s="1"/>
  <c r="N238" i="1" s="1"/>
  <c r="F238" i="1"/>
  <c r="G238" i="1" l="1"/>
  <c r="Q237" i="1"/>
  <c r="P237" i="1"/>
  <c r="R237" i="1" s="1"/>
  <c r="O238" i="1" s="1"/>
  <c r="P238" i="1" s="1"/>
  <c r="D240" i="1"/>
  <c r="L239" i="1" s="1"/>
  <c r="N239" i="1" s="1"/>
  <c r="F239" i="1"/>
  <c r="C239" i="1"/>
  <c r="C240" i="1" s="1"/>
  <c r="G239" i="1" l="1"/>
  <c r="Q238" i="1"/>
  <c r="R238" i="1" s="1"/>
  <c r="O239" i="1" s="1"/>
  <c r="D241" i="1"/>
  <c r="L240" i="1" s="1"/>
  <c r="N240" i="1" s="1"/>
  <c r="F240" i="1"/>
  <c r="P239" i="1" l="1"/>
  <c r="G240" i="1"/>
  <c r="Q239" i="1"/>
  <c r="D242" i="1"/>
  <c r="L241" i="1" s="1"/>
  <c r="N241" i="1" s="1"/>
  <c r="F241" i="1"/>
  <c r="C241" i="1"/>
  <c r="C242" i="1" s="1"/>
  <c r="R239" i="1" l="1"/>
  <c r="O240" i="1" s="1"/>
  <c r="P240" i="1" s="1"/>
  <c r="G241" i="1"/>
  <c r="Q240" i="1"/>
  <c r="R240" i="1" s="1"/>
  <c r="O241" i="1" s="1"/>
  <c r="P241" i="1" s="1"/>
  <c r="D243" i="1"/>
  <c r="L242" i="1" s="1"/>
  <c r="N242" i="1" s="1"/>
  <c r="F242" i="1"/>
  <c r="G242" i="1" l="1"/>
  <c r="Q241" i="1"/>
  <c r="R241" i="1" s="1"/>
  <c r="O242" i="1" s="1"/>
  <c r="P242" i="1" s="1"/>
  <c r="D244" i="1"/>
  <c r="L243" i="1" s="1"/>
  <c r="N243" i="1" s="1"/>
  <c r="F243" i="1"/>
  <c r="C243" i="1"/>
  <c r="C244" i="1" s="1"/>
  <c r="G243" i="1" l="1"/>
  <c r="Q242" i="1"/>
  <c r="R242" i="1" s="1"/>
  <c r="O243" i="1" s="1"/>
  <c r="D245" i="1"/>
  <c r="L244" i="1" s="1"/>
  <c r="N244" i="1" s="1"/>
  <c r="F244" i="1"/>
  <c r="P243" i="1" l="1"/>
  <c r="G244" i="1"/>
  <c r="Q243" i="1"/>
  <c r="D246" i="1"/>
  <c r="L245" i="1" s="1"/>
  <c r="N245" i="1" s="1"/>
  <c r="F245" i="1"/>
  <c r="C245" i="1"/>
  <c r="C246" i="1" s="1"/>
  <c r="R243" i="1" l="1"/>
  <c r="O244" i="1" s="1"/>
  <c r="P244" i="1" s="1"/>
  <c r="G245" i="1"/>
  <c r="Q244" i="1"/>
  <c r="R244" i="1" s="1"/>
  <c r="O245" i="1" s="1"/>
  <c r="D247" i="1"/>
  <c r="L246" i="1" s="1"/>
  <c r="N246" i="1" s="1"/>
  <c r="F246" i="1"/>
  <c r="P245" i="1" l="1"/>
  <c r="G246" i="1"/>
  <c r="Q245" i="1"/>
  <c r="D248" i="1"/>
  <c r="L247" i="1" s="1"/>
  <c r="N247" i="1" s="1"/>
  <c r="F247" i="1"/>
  <c r="C247" i="1"/>
  <c r="C248" i="1" s="1"/>
  <c r="R245" i="1" l="1"/>
  <c r="O246" i="1" s="1"/>
  <c r="P246" i="1" s="1"/>
  <c r="G247" i="1"/>
  <c r="Q246" i="1"/>
  <c r="R246" i="1" s="1"/>
  <c r="O247" i="1" s="1"/>
  <c r="P247" i="1" s="1"/>
  <c r="D249" i="1"/>
  <c r="L248" i="1" s="1"/>
  <c r="N248" i="1" s="1"/>
  <c r="F248" i="1"/>
  <c r="G248" i="1" l="1"/>
  <c r="Q247" i="1"/>
  <c r="R247" i="1" s="1"/>
  <c r="O248" i="1" s="1"/>
  <c r="D250" i="1"/>
  <c r="L249" i="1" s="1"/>
  <c r="N249" i="1" s="1"/>
  <c r="F249" i="1"/>
  <c r="C249" i="1"/>
  <c r="C250" i="1" s="1"/>
  <c r="P248" i="1" l="1"/>
  <c r="G249" i="1"/>
  <c r="Q248" i="1"/>
  <c r="R248" i="1" s="1"/>
  <c r="O249" i="1" s="1"/>
  <c r="D251" i="1"/>
  <c r="L250" i="1" s="1"/>
  <c r="N250" i="1" s="1"/>
  <c r="F250" i="1"/>
  <c r="P249" i="1" l="1"/>
  <c r="G250" i="1"/>
  <c r="Q249" i="1"/>
  <c r="D252" i="1"/>
  <c r="L251" i="1" s="1"/>
  <c r="N251" i="1" s="1"/>
  <c r="F251" i="1"/>
  <c r="C251" i="1"/>
  <c r="C252" i="1" s="1"/>
  <c r="R249" i="1" l="1"/>
  <c r="O250" i="1" s="1"/>
  <c r="P250" i="1" s="1"/>
  <c r="G251" i="1"/>
  <c r="Q250" i="1"/>
  <c r="R250" i="1" s="1"/>
  <c r="O251" i="1" s="1"/>
  <c r="P251" i="1" s="1"/>
  <c r="D253" i="1"/>
  <c r="L252" i="1" s="1"/>
  <c r="N252" i="1" s="1"/>
  <c r="F252" i="1"/>
  <c r="G252" i="1" l="1"/>
  <c r="Q251" i="1"/>
  <c r="R251" i="1" s="1"/>
  <c r="O252" i="1" s="1"/>
  <c r="D254" i="1"/>
  <c r="L253" i="1" s="1"/>
  <c r="N253" i="1" s="1"/>
  <c r="F253" i="1"/>
  <c r="C253" i="1"/>
  <c r="C254" i="1" s="1"/>
  <c r="P252" i="1" l="1"/>
  <c r="G253" i="1"/>
  <c r="Q252" i="1"/>
  <c r="D255" i="1"/>
  <c r="L254" i="1" s="1"/>
  <c r="N254" i="1" s="1"/>
  <c r="F254" i="1"/>
  <c r="R252" i="1" l="1"/>
  <c r="O253" i="1" s="1"/>
  <c r="P253" i="1" s="1"/>
  <c r="G254" i="1"/>
  <c r="Q253" i="1"/>
  <c r="R253" i="1" s="1"/>
  <c r="O254" i="1" s="1"/>
  <c r="P254" i="1" s="1"/>
  <c r="D256" i="1"/>
  <c r="L255" i="1" s="1"/>
  <c r="N255" i="1" s="1"/>
  <c r="F255" i="1"/>
  <c r="C255" i="1"/>
  <c r="C256" i="1" s="1"/>
  <c r="G255" i="1" l="1"/>
  <c r="Q254" i="1"/>
  <c r="R254" i="1" s="1"/>
  <c r="O255" i="1" s="1"/>
  <c r="P255" i="1" s="1"/>
  <c r="D257" i="1"/>
  <c r="L256" i="1" s="1"/>
  <c r="N256" i="1" s="1"/>
  <c r="F256" i="1"/>
  <c r="G256" i="1" l="1"/>
  <c r="Q255" i="1"/>
  <c r="R255" i="1" s="1"/>
  <c r="O256" i="1" s="1"/>
  <c r="P256" i="1" s="1"/>
  <c r="D258" i="1"/>
  <c r="L257" i="1" s="1"/>
  <c r="N257" i="1" s="1"/>
  <c r="F257" i="1"/>
  <c r="C257" i="1"/>
  <c r="C258" i="1" s="1"/>
  <c r="G257" i="1" l="1"/>
  <c r="Q256" i="1"/>
  <c r="R256" i="1" s="1"/>
  <c r="O257" i="1" s="1"/>
  <c r="D259" i="1"/>
  <c r="L258" i="1" s="1"/>
  <c r="N258" i="1" s="1"/>
  <c r="F258" i="1"/>
  <c r="P257" i="1" l="1"/>
  <c r="G258" i="1"/>
  <c r="Q257" i="1"/>
  <c r="R257" i="1" s="1"/>
  <c r="O258" i="1" s="1"/>
  <c r="P258" i="1" s="1"/>
  <c r="D260" i="1"/>
  <c r="L259" i="1" s="1"/>
  <c r="N259" i="1" s="1"/>
  <c r="F259" i="1"/>
  <c r="C259" i="1"/>
  <c r="C260" i="1" s="1"/>
  <c r="G259" i="1" l="1"/>
  <c r="Q258" i="1"/>
  <c r="R258" i="1" s="1"/>
  <c r="O259" i="1" s="1"/>
  <c r="P259" i="1" s="1"/>
  <c r="D261" i="1"/>
  <c r="L260" i="1" s="1"/>
  <c r="N260" i="1" s="1"/>
  <c r="F260" i="1"/>
  <c r="G260" i="1" l="1"/>
  <c r="Q259" i="1"/>
  <c r="R259" i="1" s="1"/>
  <c r="O260" i="1" s="1"/>
  <c r="D262" i="1"/>
  <c r="L261" i="1" s="1"/>
  <c r="N261" i="1" s="1"/>
  <c r="F261" i="1"/>
  <c r="C261" i="1"/>
  <c r="C262" i="1" s="1"/>
  <c r="P260" i="1" l="1"/>
  <c r="G261" i="1"/>
  <c r="Q260" i="1"/>
  <c r="D263" i="1"/>
  <c r="L262" i="1" s="1"/>
  <c r="N262" i="1" s="1"/>
  <c r="F262" i="1"/>
  <c r="R260" i="1" l="1"/>
  <c r="O261" i="1" s="1"/>
  <c r="P261" i="1" s="1"/>
  <c r="G262" i="1"/>
  <c r="Q261" i="1"/>
  <c r="R261" i="1" s="1"/>
  <c r="O262" i="1" s="1"/>
  <c r="P262" i="1" s="1"/>
  <c r="D264" i="1"/>
  <c r="L263" i="1" s="1"/>
  <c r="N263" i="1" s="1"/>
  <c r="F263" i="1"/>
  <c r="C263" i="1"/>
  <c r="C264" i="1" s="1"/>
  <c r="G263" i="1" l="1"/>
  <c r="Q262" i="1"/>
  <c r="R262" i="1" s="1"/>
  <c r="O263" i="1" s="1"/>
  <c r="D265" i="1"/>
  <c r="L264" i="1" s="1"/>
  <c r="N264" i="1" s="1"/>
  <c r="F264" i="1"/>
  <c r="G264" i="1" l="1"/>
  <c r="Q263" i="1"/>
  <c r="P263" i="1"/>
  <c r="R263" i="1"/>
  <c r="O264" i="1" s="1"/>
  <c r="P264" i="1" s="1"/>
  <c r="D266" i="1"/>
  <c r="L265" i="1" s="1"/>
  <c r="N265" i="1" s="1"/>
  <c r="F265" i="1"/>
  <c r="C265" i="1"/>
  <c r="C266" i="1" s="1"/>
  <c r="G265" i="1" l="1"/>
  <c r="Q264" i="1"/>
  <c r="R264" i="1"/>
  <c r="O265" i="1" s="1"/>
  <c r="P265" i="1" s="1"/>
  <c r="D267" i="1"/>
  <c r="L266" i="1" s="1"/>
  <c r="N266" i="1" s="1"/>
  <c r="F266" i="1"/>
  <c r="G266" i="1" l="1"/>
  <c r="Q265" i="1"/>
  <c r="R265" i="1" s="1"/>
  <c r="O266" i="1" s="1"/>
  <c r="P266" i="1" s="1"/>
  <c r="D268" i="1"/>
  <c r="L267" i="1" s="1"/>
  <c r="N267" i="1" s="1"/>
  <c r="F267" i="1"/>
  <c r="C267" i="1"/>
  <c r="G267" i="1" l="1"/>
  <c r="Q266" i="1"/>
  <c r="R266" i="1" s="1"/>
  <c r="O267" i="1" s="1"/>
  <c r="P267" i="1" s="1"/>
  <c r="D269" i="1"/>
  <c r="L268" i="1" s="1"/>
  <c r="N268" i="1" s="1"/>
  <c r="F268" i="1"/>
  <c r="C268" i="1"/>
  <c r="C269" i="1" s="1"/>
  <c r="G268" i="1" l="1"/>
  <c r="Q267" i="1"/>
  <c r="R267" i="1" s="1"/>
  <c r="O268" i="1" s="1"/>
  <c r="P268" i="1" s="1"/>
  <c r="D270" i="1"/>
  <c r="L269" i="1" s="1"/>
  <c r="N269" i="1" s="1"/>
  <c r="F269" i="1"/>
  <c r="G269" i="1" l="1"/>
  <c r="Q268" i="1"/>
  <c r="R268" i="1" s="1"/>
  <c r="O269" i="1" s="1"/>
  <c r="C270" i="1"/>
  <c r="D271" i="1"/>
  <c r="L270" i="1" s="1"/>
  <c r="N270" i="1" s="1"/>
  <c r="F270" i="1"/>
  <c r="C271" i="1" l="1"/>
  <c r="P269" i="1"/>
  <c r="G270" i="1"/>
  <c r="Q269" i="1"/>
  <c r="D272" i="1"/>
  <c r="L271" i="1" s="1"/>
  <c r="N271" i="1" s="1"/>
  <c r="F271" i="1"/>
  <c r="R269" i="1" l="1"/>
  <c r="O270" i="1" s="1"/>
  <c r="P270" i="1" s="1"/>
  <c r="G271" i="1"/>
  <c r="Q270" i="1"/>
  <c r="D273" i="1"/>
  <c r="L272" i="1" s="1"/>
  <c r="N272" i="1" s="1"/>
  <c r="F272" i="1"/>
  <c r="C272" i="1"/>
  <c r="C273" i="1" s="1"/>
  <c r="R270" i="1" l="1"/>
  <c r="O271" i="1" s="1"/>
  <c r="P271" i="1" s="1"/>
  <c r="G272" i="1"/>
  <c r="Q271" i="1"/>
  <c r="R271" i="1" s="1"/>
  <c r="O272" i="1" s="1"/>
  <c r="P272" i="1" s="1"/>
  <c r="D274" i="1"/>
  <c r="L273" i="1" s="1"/>
  <c r="N273" i="1" s="1"/>
  <c r="F273" i="1"/>
  <c r="G273" i="1" l="1"/>
  <c r="Q272" i="1"/>
  <c r="R272" i="1" s="1"/>
  <c r="O273" i="1" s="1"/>
  <c r="P273" i="1" s="1"/>
  <c r="D275" i="1"/>
  <c r="L274" i="1" s="1"/>
  <c r="N274" i="1" s="1"/>
  <c r="F274" i="1"/>
  <c r="C274" i="1"/>
  <c r="C275" i="1" s="1"/>
  <c r="G274" i="1" l="1"/>
  <c r="Q273" i="1"/>
  <c r="R273" i="1" s="1"/>
  <c r="O274" i="1" s="1"/>
  <c r="P274" i="1" s="1"/>
  <c r="D276" i="1"/>
  <c r="L275" i="1" s="1"/>
  <c r="N275" i="1" s="1"/>
  <c r="F275" i="1"/>
  <c r="G275" i="1" l="1"/>
  <c r="Q274" i="1"/>
  <c r="R274" i="1" s="1"/>
  <c r="O275" i="1" s="1"/>
  <c r="P275" i="1" s="1"/>
  <c r="C276" i="1"/>
  <c r="D277" i="1"/>
  <c r="L276" i="1" s="1"/>
  <c r="N276" i="1" s="1"/>
  <c r="F276" i="1"/>
  <c r="C277" i="1"/>
  <c r="G276" i="1" l="1"/>
  <c r="Q275" i="1"/>
  <c r="R275" i="1"/>
  <c r="O276" i="1" s="1"/>
  <c r="P276" i="1" s="1"/>
  <c r="D278" i="1"/>
  <c r="L277" i="1" s="1"/>
  <c r="N277" i="1" s="1"/>
  <c r="F277" i="1"/>
  <c r="G277" i="1" l="1"/>
  <c r="Q276" i="1"/>
  <c r="R276" i="1"/>
  <c r="O277" i="1" s="1"/>
  <c r="P277" i="1" s="1"/>
  <c r="D279" i="1"/>
  <c r="L278" i="1" s="1"/>
  <c r="N278" i="1" s="1"/>
  <c r="F278" i="1"/>
  <c r="C278" i="1"/>
  <c r="C279" i="1" s="1"/>
  <c r="G278" i="1" l="1"/>
  <c r="Q277" i="1"/>
  <c r="R277" i="1"/>
  <c r="O278" i="1" s="1"/>
  <c r="P278" i="1" s="1"/>
  <c r="D280" i="1"/>
  <c r="L279" i="1" s="1"/>
  <c r="N279" i="1" s="1"/>
  <c r="F279" i="1"/>
  <c r="G279" i="1" l="1"/>
  <c r="Q278" i="1"/>
  <c r="R278" i="1"/>
  <c r="O279" i="1" s="1"/>
  <c r="P279" i="1" s="1"/>
  <c r="D281" i="1"/>
  <c r="L280" i="1" s="1"/>
  <c r="N280" i="1" s="1"/>
  <c r="F280" i="1"/>
  <c r="C280" i="1"/>
  <c r="C281" i="1" s="1"/>
  <c r="G280" i="1" l="1"/>
  <c r="Q279" i="1"/>
  <c r="R279" i="1"/>
  <c r="O280" i="1" s="1"/>
  <c r="D282" i="1"/>
  <c r="L281" i="1" s="1"/>
  <c r="N281" i="1" s="1"/>
  <c r="F281" i="1"/>
  <c r="G281" i="1" l="1"/>
  <c r="Q280" i="1"/>
  <c r="P280" i="1"/>
  <c r="R280" i="1" s="1"/>
  <c r="O281" i="1" s="1"/>
  <c r="D283" i="1"/>
  <c r="L282" i="1" s="1"/>
  <c r="N282" i="1" s="1"/>
  <c r="F282" i="1"/>
  <c r="C282" i="1"/>
  <c r="C283" i="1" s="1"/>
  <c r="P281" i="1" l="1"/>
  <c r="G282" i="1"/>
  <c r="Q281" i="1"/>
  <c r="R281" i="1" s="1"/>
  <c r="O282" i="1" s="1"/>
  <c r="P282" i="1" s="1"/>
  <c r="D284" i="1"/>
  <c r="L283" i="1" s="1"/>
  <c r="N283" i="1" s="1"/>
  <c r="F283" i="1"/>
  <c r="G283" i="1" l="1"/>
  <c r="Q282" i="1"/>
  <c r="R282" i="1" s="1"/>
  <c r="O283" i="1" s="1"/>
  <c r="D285" i="1"/>
  <c r="L284" i="1" s="1"/>
  <c r="N284" i="1" s="1"/>
  <c r="F284" i="1"/>
  <c r="C284" i="1"/>
  <c r="C285" i="1" s="1"/>
  <c r="P283" i="1" l="1"/>
  <c r="G284" i="1"/>
  <c r="Q283" i="1"/>
  <c r="R283" i="1" s="1"/>
  <c r="O284" i="1" s="1"/>
  <c r="D286" i="1"/>
  <c r="L285" i="1" s="1"/>
  <c r="N285" i="1" s="1"/>
  <c r="F285" i="1"/>
  <c r="P284" i="1" l="1"/>
  <c r="G285" i="1"/>
  <c r="Q284" i="1"/>
  <c r="R284" i="1" s="1"/>
  <c r="O285" i="1" s="1"/>
  <c r="P285" i="1" s="1"/>
  <c r="D287" i="1"/>
  <c r="L286" i="1" s="1"/>
  <c r="N286" i="1" s="1"/>
  <c r="F286" i="1"/>
  <c r="C286" i="1"/>
  <c r="C287" i="1" s="1"/>
  <c r="G286" i="1" l="1"/>
  <c r="Q285" i="1"/>
  <c r="R285" i="1" s="1"/>
  <c r="O286" i="1" s="1"/>
  <c r="P286" i="1" s="1"/>
  <c r="D288" i="1"/>
  <c r="L287" i="1" s="1"/>
  <c r="N287" i="1" s="1"/>
  <c r="F287" i="1"/>
  <c r="G287" i="1" l="1"/>
  <c r="Q286" i="1"/>
  <c r="R286" i="1" s="1"/>
  <c r="O287" i="1" s="1"/>
  <c r="P287" i="1" s="1"/>
  <c r="D289" i="1"/>
  <c r="L288" i="1" s="1"/>
  <c r="N288" i="1" s="1"/>
  <c r="F288" i="1"/>
  <c r="C288" i="1"/>
  <c r="C289" i="1" s="1"/>
  <c r="G288" i="1" l="1"/>
  <c r="Q287" i="1"/>
  <c r="R287" i="1" s="1"/>
  <c r="O288" i="1" s="1"/>
  <c r="P288" i="1" s="1"/>
  <c r="D290" i="1"/>
  <c r="L289" i="1" s="1"/>
  <c r="N289" i="1" s="1"/>
  <c r="F289" i="1"/>
  <c r="G289" i="1" l="1"/>
  <c r="Q288" i="1"/>
  <c r="R288" i="1" s="1"/>
  <c r="O289" i="1" s="1"/>
  <c r="P289" i="1" s="1"/>
  <c r="D291" i="1"/>
  <c r="L290" i="1" s="1"/>
  <c r="N290" i="1" s="1"/>
  <c r="F290" i="1"/>
  <c r="C290" i="1"/>
  <c r="C291" i="1" s="1"/>
  <c r="G290" i="1" l="1"/>
  <c r="Q289" i="1"/>
  <c r="R289" i="1" s="1"/>
  <c r="O290" i="1" s="1"/>
  <c r="P290" i="1" s="1"/>
  <c r="D292" i="1"/>
  <c r="L291" i="1" s="1"/>
  <c r="N291" i="1" s="1"/>
  <c r="F291" i="1"/>
  <c r="G291" i="1" l="1"/>
  <c r="Q290" i="1"/>
  <c r="R290" i="1" s="1"/>
  <c r="O291" i="1" s="1"/>
  <c r="D293" i="1"/>
  <c r="L292" i="1" s="1"/>
  <c r="N292" i="1" s="1"/>
  <c r="F292" i="1"/>
  <c r="C292" i="1"/>
  <c r="C293" i="1" s="1"/>
  <c r="P291" i="1" l="1"/>
  <c r="G292" i="1"/>
  <c r="Q291" i="1"/>
  <c r="R291" i="1" s="1"/>
  <c r="O292" i="1" s="1"/>
  <c r="D294" i="1"/>
  <c r="L293" i="1" s="1"/>
  <c r="N293" i="1" s="1"/>
  <c r="F293" i="1"/>
  <c r="P292" i="1" l="1"/>
  <c r="G293" i="1"/>
  <c r="Q292" i="1"/>
  <c r="D295" i="1"/>
  <c r="L294" i="1" s="1"/>
  <c r="N294" i="1" s="1"/>
  <c r="F294" i="1"/>
  <c r="C294" i="1"/>
  <c r="R292" i="1" l="1"/>
  <c r="O293" i="1" s="1"/>
  <c r="P293" i="1" s="1"/>
  <c r="C295" i="1"/>
  <c r="G294" i="1"/>
  <c r="Q293" i="1"/>
  <c r="D296" i="1"/>
  <c r="L295" i="1" s="1"/>
  <c r="N295" i="1" s="1"/>
  <c r="F295" i="1"/>
  <c r="R293" i="1" l="1"/>
  <c r="O294" i="1" s="1"/>
  <c r="P294" i="1" s="1"/>
  <c r="G295" i="1"/>
  <c r="Q294" i="1"/>
  <c r="R294" i="1" s="1"/>
  <c r="O295" i="1" s="1"/>
  <c r="D297" i="1"/>
  <c r="L296" i="1" s="1"/>
  <c r="N296" i="1" s="1"/>
  <c r="F296" i="1"/>
  <c r="C296" i="1"/>
  <c r="C297" i="1" s="1"/>
  <c r="P295" i="1" l="1"/>
  <c r="G296" i="1"/>
  <c r="Q295" i="1"/>
  <c r="D298" i="1"/>
  <c r="L297" i="1" s="1"/>
  <c r="N297" i="1" s="1"/>
  <c r="F297" i="1"/>
  <c r="R295" i="1" l="1"/>
  <c r="O296" i="1" s="1"/>
  <c r="P296" i="1" s="1"/>
  <c r="G297" i="1"/>
  <c r="Q296" i="1"/>
  <c r="D299" i="1"/>
  <c r="L298" i="1" s="1"/>
  <c r="N298" i="1" s="1"/>
  <c r="F298" i="1"/>
  <c r="C298" i="1"/>
  <c r="R296" i="1" l="1"/>
  <c r="O297" i="1" s="1"/>
  <c r="P297" i="1" s="1"/>
  <c r="G298" i="1"/>
  <c r="Q297" i="1"/>
  <c r="R297" i="1" s="1"/>
  <c r="O298" i="1" s="1"/>
  <c r="P298" i="1" s="1"/>
  <c r="C299" i="1"/>
  <c r="D300" i="1"/>
  <c r="L299" i="1" s="1"/>
  <c r="N299" i="1" s="1"/>
  <c r="F299" i="1"/>
  <c r="C300" i="1" l="1"/>
  <c r="G299" i="1"/>
  <c r="Q298" i="1"/>
  <c r="R298" i="1" s="1"/>
  <c r="O299" i="1" s="1"/>
  <c r="D301" i="1"/>
  <c r="L300" i="1" s="1"/>
  <c r="N300" i="1" s="1"/>
  <c r="F300" i="1"/>
  <c r="C301" i="1"/>
  <c r="P299" i="1" l="1"/>
  <c r="G300" i="1"/>
  <c r="Q299" i="1"/>
  <c r="R299" i="1" s="1"/>
  <c r="O300" i="1" s="1"/>
  <c r="D302" i="1"/>
  <c r="L301" i="1" s="1"/>
  <c r="N301" i="1" s="1"/>
  <c r="F301" i="1"/>
  <c r="P300" i="1" l="1"/>
  <c r="G301" i="1"/>
  <c r="Q300" i="1"/>
  <c r="R300" i="1" s="1"/>
  <c r="O301" i="1" s="1"/>
  <c r="P301" i="1" s="1"/>
  <c r="D303" i="1"/>
  <c r="L302" i="1" s="1"/>
  <c r="N302" i="1" s="1"/>
  <c r="F302" i="1"/>
  <c r="C302" i="1"/>
  <c r="C303" i="1" s="1"/>
  <c r="G302" i="1" l="1"/>
  <c r="Q301" i="1"/>
  <c r="R301" i="1" s="1"/>
  <c r="O302" i="1" s="1"/>
  <c r="P302" i="1" s="1"/>
  <c r="D304" i="1"/>
  <c r="L303" i="1" s="1"/>
  <c r="N303" i="1" s="1"/>
  <c r="F303" i="1"/>
  <c r="G303" i="1" l="1"/>
  <c r="Q302" i="1"/>
  <c r="R302" i="1" s="1"/>
  <c r="O303" i="1" s="1"/>
  <c r="D305" i="1"/>
  <c r="L304" i="1" s="1"/>
  <c r="N304" i="1" s="1"/>
  <c r="F304" i="1"/>
  <c r="C304" i="1"/>
  <c r="C305" i="1" s="1"/>
  <c r="P303" i="1" l="1"/>
  <c r="G304" i="1"/>
  <c r="Q303" i="1"/>
  <c r="R303" i="1" s="1"/>
  <c r="O304" i="1" s="1"/>
  <c r="P304" i="1" s="1"/>
  <c r="D306" i="1"/>
  <c r="L305" i="1" s="1"/>
  <c r="N305" i="1" s="1"/>
  <c r="F305" i="1"/>
  <c r="C306" i="1" l="1"/>
  <c r="G305" i="1"/>
  <c r="Q304" i="1"/>
  <c r="R304" i="1" s="1"/>
  <c r="O305" i="1" s="1"/>
  <c r="D307" i="1"/>
  <c r="L306" i="1" s="1"/>
  <c r="N306" i="1" s="1"/>
  <c r="F306" i="1"/>
  <c r="C307" i="1"/>
  <c r="P305" i="1" l="1"/>
  <c r="G306" i="1"/>
  <c r="Q305" i="1"/>
  <c r="D308" i="1"/>
  <c r="L307" i="1" s="1"/>
  <c r="N307" i="1" s="1"/>
  <c r="F307" i="1"/>
  <c r="R305" i="1" l="1"/>
  <c r="O306" i="1" s="1"/>
  <c r="P306" i="1" s="1"/>
  <c r="G307" i="1"/>
  <c r="Q306" i="1"/>
  <c r="D309" i="1"/>
  <c r="L308" i="1" s="1"/>
  <c r="N308" i="1" s="1"/>
  <c r="F308" i="1"/>
  <c r="C308" i="1"/>
  <c r="C309" i="1" s="1"/>
  <c r="R306" i="1" l="1"/>
  <c r="O307" i="1" s="1"/>
  <c r="P307" i="1" s="1"/>
  <c r="G308" i="1"/>
  <c r="Q307" i="1"/>
  <c r="D310" i="1"/>
  <c r="L309" i="1" s="1"/>
  <c r="N309" i="1" s="1"/>
  <c r="F309" i="1"/>
  <c r="R307" i="1" l="1"/>
  <c r="O308" i="1" s="1"/>
  <c r="P308" i="1"/>
  <c r="G309" i="1"/>
  <c r="Q308" i="1"/>
  <c r="R308" i="1" s="1"/>
  <c r="O309" i="1" s="1"/>
  <c r="P309" i="1" s="1"/>
  <c r="C310" i="1"/>
  <c r="D311" i="1"/>
  <c r="L310" i="1" s="1"/>
  <c r="N310" i="1" s="1"/>
  <c r="F310" i="1"/>
  <c r="G310" i="1" l="1"/>
  <c r="Q309" i="1"/>
  <c r="R309" i="1" s="1"/>
  <c r="O310" i="1" s="1"/>
  <c r="P310" i="1" s="1"/>
  <c r="D312" i="1"/>
  <c r="L311" i="1" s="1"/>
  <c r="N311" i="1" s="1"/>
  <c r="F311" i="1"/>
  <c r="C311" i="1"/>
  <c r="C312" i="1" s="1"/>
  <c r="G311" i="1" l="1"/>
  <c r="Q310" i="1"/>
  <c r="R310" i="1" s="1"/>
  <c r="O311" i="1" s="1"/>
  <c r="P311" i="1" s="1"/>
  <c r="D313" i="1"/>
  <c r="L312" i="1" s="1"/>
  <c r="N312" i="1" s="1"/>
  <c r="F312" i="1"/>
  <c r="G312" i="1" l="1"/>
  <c r="Q311" i="1"/>
  <c r="R311" i="1" s="1"/>
  <c r="O312" i="1" s="1"/>
  <c r="D314" i="1"/>
  <c r="L313" i="1" s="1"/>
  <c r="N313" i="1" s="1"/>
  <c r="F313" i="1"/>
  <c r="C313" i="1"/>
  <c r="C314" i="1" s="1"/>
  <c r="P312" i="1" l="1"/>
  <c r="G313" i="1"/>
  <c r="Q312" i="1"/>
  <c r="D315" i="1"/>
  <c r="L314" i="1" s="1"/>
  <c r="N314" i="1" s="1"/>
  <c r="F314" i="1"/>
  <c r="R312" i="1" l="1"/>
  <c r="O313" i="1" s="1"/>
  <c r="P313" i="1" s="1"/>
  <c r="G314" i="1"/>
  <c r="Q313" i="1"/>
  <c r="C315" i="1"/>
  <c r="D316" i="1"/>
  <c r="L315" i="1" s="1"/>
  <c r="N315" i="1" s="1"/>
  <c r="F315" i="1"/>
  <c r="R313" i="1" l="1"/>
  <c r="O314" i="1" s="1"/>
  <c r="P314" i="1" s="1"/>
  <c r="G315" i="1"/>
  <c r="Q314" i="1"/>
  <c r="D317" i="1"/>
  <c r="L316" i="1" s="1"/>
  <c r="N316" i="1" s="1"/>
  <c r="F316" i="1"/>
  <c r="C316" i="1"/>
  <c r="C317" i="1" s="1"/>
  <c r="R314" i="1" l="1"/>
  <c r="O315" i="1" s="1"/>
  <c r="P315" i="1" s="1"/>
  <c r="G316" i="1"/>
  <c r="Q315" i="1"/>
  <c r="D318" i="1"/>
  <c r="L317" i="1" s="1"/>
  <c r="N317" i="1" s="1"/>
  <c r="F317" i="1"/>
  <c r="R315" i="1" l="1"/>
  <c r="O316" i="1" s="1"/>
  <c r="P316" i="1"/>
  <c r="G317" i="1"/>
  <c r="Q316" i="1"/>
  <c r="D319" i="1"/>
  <c r="L318" i="1" s="1"/>
  <c r="N318" i="1" s="1"/>
  <c r="F318" i="1"/>
  <c r="C318" i="1"/>
  <c r="C319" i="1" s="1"/>
  <c r="R316" i="1" l="1"/>
  <c r="O317" i="1" s="1"/>
  <c r="P317" i="1" s="1"/>
  <c r="G318" i="1"/>
  <c r="Q317" i="1"/>
  <c r="R317" i="1" s="1"/>
  <c r="O318" i="1" s="1"/>
  <c r="P318" i="1" s="1"/>
  <c r="D320" i="1"/>
  <c r="L319" i="1" s="1"/>
  <c r="N319" i="1" s="1"/>
  <c r="F319" i="1"/>
  <c r="G319" i="1" l="1"/>
  <c r="Q318" i="1"/>
  <c r="R318" i="1" s="1"/>
  <c r="O319" i="1" s="1"/>
  <c r="P319" i="1" s="1"/>
  <c r="D321" i="1"/>
  <c r="L320" i="1" s="1"/>
  <c r="N320" i="1" s="1"/>
  <c r="F320" i="1"/>
  <c r="C320" i="1"/>
  <c r="C321" i="1" s="1"/>
  <c r="G320" i="1" l="1"/>
  <c r="Q319" i="1"/>
  <c r="R319" i="1"/>
  <c r="O320" i="1" s="1"/>
  <c r="P320" i="1" s="1"/>
  <c r="D322" i="1"/>
  <c r="L321" i="1" s="1"/>
  <c r="N321" i="1" s="1"/>
  <c r="F321" i="1"/>
  <c r="G321" i="1" l="1"/>
  <c r="Q320" i="1"/>
  <c r="R320" i="1" s="1"/>
  <c r="O321" i="1" s="1"/>
  <c r="D323" i="1"/>
  <c r="L322" i="1" s="1"/>
  <c r="N322" i="1" s="1"/>
  <c r="F322" i="1"/>
  <c r="C322" i="1"/>
  <c r="C323" i="1" l="1"/>
  <c r="P321" i="1"/>
  <c r="G322" i="1"/>
  <c r="Q321" i="1"/>
  <c r="D324" i="1"/>
  <c r="L323" i="1" s="1"/>
  <c r="N323" i="1" s="1"/>
  <c r="F323" i="1"/>
  <c r="R321" i="1" l="1"/>
  <c r="O322" i="1" s="1"/>
  <c r="P322" i="1" s="1"/>
  <c r="G323" i="1"/>
  <c r="Q322" i="1"/>
  <c r="R322" i="1" s="1"/>
  <c r="O323" i="1" s="1"/>
  <c r="P323" i="1" s="1"/>
  <c r="D325" i="1"/>
  <c r="L324" i="1" s="1"/>
  <c r="N324" i="1" s="1"/>
  <c r="F324" i="1"/>
  <c r="C324" i="1"/>
  <c r="C325" i="1" s="1"/>
  <c r="G324" i="1" l="1"/>
  <c r="Q323" i="1"/>
  <c r="R323" i="1" s="1"/>
  <c r="O324" i="1" s="1"/>
  <c r="P324" i="1" s="1"/>
  <c r="D326" i="1"/>
  <c r="L325" i="1" s="1"/>
  <c r="N325" i="1" s="1"/>
  <c r="F325" i="1"/>
  <c r="G325" i="1" l="1"/>
  <c r="Q324" i="1"/>
  <c r="R324" i="1" s="1"/>
  <c r="O325" i="1" s="1"/>
  <c r="D327" i="1"/>
  <c r="L326" i="1" s="1"/>
  <c r="N326" i="1" s="1"/>
  <c r="F326" i="1"/>
  <c r="C326" i="1"/>
  <c r="C327" i="1" s="1"/>
  <c r="P325" i="1" l="1"/>
  <c r="G326" i="1"/>
  <c r="Q325" i="1"/>
  <c r="R325" i="1" s="1"/>
  <c r="O326" i="1" s="1"/>
  <c r="P326" i="1" s="1"/>
  <c r="D328" i="1"/>
  <c r="L327" i="1" s="1"/>
  <c r="N327" i="1" s="1"/>
  <c r="F327" i="1"/>
  <c r="G327" i="1" l="1"/>
  <c r="Q326" i="1"/>
  <c r="R326" i="1" s="1"/>
  <c r="O327" i="1" s="1"/>
  <c r="P327" i="1" s="1"/>
  <c r="D329" i="1"/>
  <c r="L328" i="1" s="1"/>
  <c r="N328" i="1" s="1"/>
  <c r="F328" i="1"/>
  <c r="C328" i="1"/>
  <c r="C329" i="1" s="1"/>
  <c r="G328" i="1" l="1"/>
  <c r="Q327" i="1"/>
  <c r="R327" i="1" s="1"/>
  <c r="O328" i="1" s="1"/>
  <c r="D330" i="1"/>
  <c r="L329" i="1" s="1"/>
  <c r="N329" i="1" s="1"/>
  <c r="F329" i="1"/>
  <c r="P328" i="1" l="1"/>
  <c r="G329" i="1"/>
  <c r="Q328" i="1"/>
  <c r="R328" i="1" s="1"/>
  <c r="O329" i="1" s="1"/>
  <c r="P329" i="1" s="1"/>
  <c r="D331" i="1"/>
  <c r="L330" i="1" s="1"/>
  <c r="N330" i="1" s="1"/>
  <c r="F330" i="1"/>
  <c r="C330" i="1"/>
  <c r="C331" i="1" s="1"/>
  <c r="G330" i="1" l="1"/>
  <c r="Q329" i="1"/>
  <c r="R329" i="1" s="1"/>
  <c r="O330" i="1" s="1"/>
  <c r="P330" i="1" s="1"/>
  <c r="D332" i="1"/>
  <c r="L331" i="1" s="1"/>
  <c r="N331" i="1" s="1"/>
  <c r="F331" i="1"/>
  <c r="G331" i="1" l="1"/>
  <c r="Q330" i="1"/>
  <c r="R330" i="1" s="1"/>
  <c r="O331" i="1" s="1"/>
  <c r="D333" i="1"/>
  <c r="L332" i="1" s="1"/>
  <c r="N332" i="1" s="1"/>
  <c r="F332" i="1"/>
  <c r="C332" i="1"/>
  <c r="C333" i="1" s="1"/>
  <c r="P331" i="1" l="1"/>
  <c r="G332" i="1"/>
  <c r="Q331" i="1"/>
  <c r="D334" i="1"/>
  <c r="L333" i="1" s="1"/>
  <c r="N333" i="1" s="1"/>
  <c r="F333" i="1"/>
  <c r="R331" i="1" l="1"/>
  <c r="O332" i="1" s="1"/>
  <c r="P332" i="1" s="1"/>
  <c r="G333" i="1"/>
  <c r="Q332" i="1"/>
  <c r="R332" i="1" s="1"/>
  <c r="O333" i="1" s="1"/>
  <c r="P333" i="1" s="1"/>
  <c r="D335" i="1"/>
  <c r="L334" i="1" s="1"/>
  <c r="N334" i="1" s="1"/>
  <c r="F334" i="1"/>
  <c r="C334" i="1"/>
  <c r="C335" i="1" l="1"/>
  <c r="G334" i="1"/>
  <c r="Q333" i="1"/>
  <c r="R333" i="1" s="1"/>
  <c r="O334" i="1" s="1"/>
  <c r="P334" i="1" s="1"/>
  <c r="D336" i="1"/>
  <c r="L335" i="1" s="1"/>
  <c r="N335" i="1" s="1"/>
  <c r="F335" i="1"/>
  <c r="G335" i="1" l="1"/>
  <c r="Q334" i="1"/>
  <c r="R334" i="1" s="1"/>
  <c r="O335" i="1" s="1"/>
  <c r="D337" i="1"/>
  <c r="L336" i="1" s="1"/>
  <c r="N336" i="1" s="1"/>
  <c r="F336" i="1"/>
  <c r="C336" i="1"/>
  <c r="C337" i="1" s="1"/>
  <c r="P335" i="1" l="1"/>
  <c r="G336" i="1"/>
  <c r="Q335" i="1"/>
  <c r="D338" i="1"/>
  <c r="L337" i="1" s="1"/>
  <c r="N337" i="1" s="1"/>
  <c r="F337" i="1"/>
  <c r="R335" i="1" l="1"/>
  <c r="O336" i="1" s="1"/>
  <c r="P336" i="1" s="1"/>
  <c r="G337" i="1"/>
  <c r="Q336" i="1"/>
  <c r="D339" i="1"/>
  <c r="L338" i="1" s="1"/>
  <c r="N338" i="1" s="1"/>
  <c r="F338" i="1"/>
  <c r="C338" i="1"/>
  <c r="R336" i="1" l="1"/>
  <c r="O337" i="1" s="1"/>
  <c r="P337" i="1" s="1"/>
  <c r="C339" i="1"/>
  <c r="G338" i="1"/>
  <c r="Q337" i="1"/>
  <c r="R337" i="1" s="1"/>
  <c r="O338" i="1" s="1"/>
  <c r="P338" i="1" s="1"/>
  <c r="D340" i="1"/>
  <c r="L339" i="1" s="1"/>
  <c r="N339" i="1" s="1"/>
  <c r="F339" i="1"/>
  <c r="G339" i="1" l="1"/>
  <c r="Q338" i="1"/>
  <c r="R338" i="1" s="1"/>
  <c r="O339" i="1" s="1"/>
  <c r="D341" i="1"/>
  <c r="L340" i="1" s="1"/>
  <c r="N340" i="1" s="1"/>
  <c r="F340" i="1"/>
  <c r="C340" i="1"/>
  <c r="C341" i="1" s="1"/>
  <c r="P339" i="1" l="1"/>
  <c r="G340" i="1"/>
  <c r="Q339" i="1"/>
  <c r="R339" i="1" s="1"/>
  <c r="O340" i="1" s="1"/>
  <c r="D342" i="1"/>
  <c r="L341" i="1" s="1"/>
  <c r="N341" i="1" s="1"/>
  <c r="F341" i="1"/>
  <c r="P340" i="1" l="1"/>
  <c r="G341" i="1"/>
  <c r="Q340" i="1"/>
  <c r="D343" i="1"/>
  <c r="L342" i="1" s="1"/>
  <c r="N342" i="1" s="1"/>
  <c r="F342" i="1"/>
  <c r="C342" i="1"/>
  <c r="C343" i="1" s="1"/>
  <c r="R340" i="1" l="1"/>
  <c r="O341" i="1" s="1"/>
  <c r="P341" i="1" s="1"/>
  <c r="G342" i="1"/>
  <c r="Q341" i="1"/>
  <c r="D344" i="1"/>
  <c r="L343" i="1" s="1"/>
  <c r="N343" i="1" s="1"/>
  <c r="F343" i="1"/>
  <c r="R341" i="1" l="1"/>
  <c r="O342" i="1" s="1"/>
  <c r="P342" i="1" s="1"/>
  <c r="G343" i="1"/>
  <c r="Q342" i="1"/>
  <c r="R342" i="1" s="1"/>
  <c r="O343" i="1" s="1"/>
  <c r="P343" i="1" s="1"/>
  <c r="D345" i="1"/>
  <c r="L344" i="1" s="1"/>
  <c r="N344" i="1" s="1"/>
  <c r="F344" i="1"/>
  <c r="C344" i="1"/>
  <c r="G344" i="1" l="1"/>
  <c r="Q343" i="1"/>
  <c r="R343" i="1" s="1"/>
  <c r="O344" i="1" s="1"/>
  <c r="P344" i="1" s="1"/>
  <c r="C345" i="1"/>
  <c r="D346" i="1"/>
  <c r="L345" i="1" s="1"/>
  <c r="N345" i="1" s="1"/>
  <c r="F345" i="1"/>
  <c r="G345" i="1" l="1"/>
  <c r="Q344" i="1"/>
  <c r="R344" i="1" s="1"/>
  <c r="O345" i="1" s="1"/>
  <c r="P345" i="1" s="1"/>
  <c r="D347" i="1"/>
  <c r="L346" i="1" s="1"/>
  <c r="N346" i="1" s="1"/>
  <c r="F346" i="1"/>
  <c r="C346" i="1"/>
  <c r="C347" i="1" s="1"/>
  <c r="G346" i="1" l="1"/>
  <c r="Q345" i="1"/>
  <c r="R345" i="1" s="1"/>
  <c r="O346" i="1" s="1"/>
  <c r="P346" i="1" s="1"/>
  <c r="D348" i="1"/>
  <c r="L347" i="1" s="1"/>
  <c r="N347" i="1" s="1"/>
  <c r="F347" i="1"/>
  <c r="G347" i="1" l="1"/>
  <c r="Q346" i="1"/>
  <c r="R346" i="1" s="1"/>
  <c r="O347" i="1" s="1"/>
  <c r="P347" i="1" s="1"/>
  <c r="D349" i="1"/>
  <c r="L348" i="1" s="1"/>
  <c r="N348" i="1" s="1"/>
  <c r="F348" i="1"/>
  <c r="C348" i="1"/>
  <c r="C349" i="1" s="1"/>
  <c r="G348" i="1" l="1"/>
  <c r="Q347" i="1"/>
  <c r="R347" i="1" s="1"/>
  <c r="O348" i="1" s="1"/>
  <c r="P348" i="1" s="1"/>
  <c r="D350" i="1"/>
  <c r="L349" i="1" s="1"/>
  <c r="N349" i="1" s="1"/>
  <c r="F349" i="1"/>
  <c r="G349" i="1" l="1"/>
  <c r="Q348" i="1"/>
  <c r="R348" i="1" s="1"/>
  <c r="O349" i="1" s="1"/>
  <c r="P349" i="1" s="1"/>
  <c r="D351" i="1"/>
  <c r="L350" i="1" s="1"/>
  <c r="N350" i="1" s="1"/>
  <c r="F350" i="1"/>
  <c r="C350" i="1"/>
  <c r="C351" i="1" s="1"/>
  <c r="G350" i="1" l="1"/>
  <c r="Q349" i="1"/>
  <c r="R349" i="1" s="1"/>
  <c r="O350" i="1" s="1"/>
  <c r="D352" i="1"/>
  <c r="L351" i="1" s="1"/>
  <c r="N351" i="1" s="1"/>
  <c r="F351" i="1"/>
  <c r="P350" i="1" l="1"/>
  <c r="G351" i="1"/>
  <c r="Q350" i="1"/>
  <c r="D353" i="1"/>
  <c r="L352" i="1" s="1"/>
  <c r="N352" i="1" s="1"/>
  <c r="F352" i="1"/>
  <c r="C352" i="1"/>
  <c r="C353" i="1" s="1"/>
  <c r="R350" i="1" l="1"/>
  <c r="O351" i="1" s="1"/>
  <c r="P351" i="1" s="1"/>
  <c r="G352" i="1"/>
  <c r="Q351" i="1"/>
  <c r="R351" i="1" s="1"/>
  <c r="O352" i="1" s="1"/>
  <c r="D354" i="1"/>
  <c r="L353" i="1" s="1"/>
  <c r="N353" i="1" s="1"/>
  <c r="F353" i="1"/>
  <c r="P352" i="1" l="1"/>
  <c r="G353" i="1"/>
  <c r="Q352" i="1"/>
  <c r="R352" i="1" s="1"/>
  <c r="O353" i="1" s="1"/>
  <c r="P353" i="1" s="1"/>
  <c r="D355" i="1"/>
  <c r="L354" i="1" s="1"/>
  <c r="N354" i="1" s="1"/>
  <c r="F354" i="1"/>
  <c r="C354" i="1"/>
  <c r="C355" i="1" s="1"/>
  <c r="G354" i="1" l="1"/>
  <c r="Q353" i="1"/>
  <c r="R353" i="1" s="1"/>
  <c r="O354" i="1" s="1"/>
  <c r="P354" i="1" s="1"/>
  <c r="D356" i="1"/>
  <c r="L355" i="1" s="1"/>
  <c r="N355" i="1" s="1"/>
  <c r="F355" i="1"/>
  <c r="G355" i="1" l="1"/>
  <c r="Q354" i="1"/>
  <c r="R354" i="1" s="1"/>
  <c r="O355" i="1" s="1"/>
  <c r="D357" i="1"/>
  <c r="L356" i="1" s="1"/>
  <c r="N356" i="1" s="1"/>
  <c r="F356" i="1"/>
  <c r="C356" i="1"/>
  <c r="C357" i="1" s="1"/>
  <c r="P355" i="1" l="1"/>
  <c r="G356" i="1"/>
  <c r="Q355" i="1"/>
  <c r="D358" i="1"/>
  <c r="L357" i="1" s="1"/>
  <c r="N357" i="1" s="1"/>
  <c r="F357" i="1"/>
  <c r="R355" i="1" l="1"/>
  <c r="O356" i="1" s="1"/>
  <c r="P356" i="1"/>
  <c r="G357" i="1"/>
  <c r="Q356" i="1"/>
  <c r="R356" i="1" s="1"/>
  <c r="O357" i="1" s="1"/>
  <c r="D359" i="1"/>
  <c r="L358" i="1" s="1"/>
  <c r="N358" i="1" s="1"/>
  <c r="F358" i="1"/>
  <c r="C358" i="1"/>
  <c r="C359" i="1" s="1"/>
  <c r="P357" i="1" l="1"/>
  <c r="G358" i="1"/>
  <c r="Q357" i="1"/>
  <c r="R357" i="1" s="1"/>
  <c r="O358" i="1" s="1"/>
  <c r="P358" i="1" s="1"/>
  <c r="D360" i="1"/>
  <c r="L359" i="1" s="1"/>
  <c r="N359" i="1" s="1"/>
  <c r="F359" i="1"/>
  <c r="G359" i="1" l="1"/>
  <c r="Q358" i="1"/>
  <c r="R358" i="1" s="1"/>
  <c r="O359" i="1" s="1"/>
  <c r="P359" i="1" s="1"/>
  <c r="D361" i="1"/>
  <c r="L360" i="1" s="1"/>
  <c r="N360" i="1" s="1"/>
  <c r="F360" i="1"/>
  <c r="C360" i="1"/>
  <c r="C361" i="1" s="1"/>
  <c r="G360" i="1" l="1"/>
  <c r="Q359" i="1"/>
  <c r="R359" i="1" s="1"/>
  <c r="O360" i="1" s="1"/>
  <c r="D362" i="1"/>
  <c r="L361" i="1" s="1"/>
  <c r="N361" i="1" s="1"/>
  <c r="F361" i="1"/>
  <c r="P360" i="1" l="1"/>
  <c r="G361" i="1"/>
  <c r="Q360" i="1"/>
  <c r="R360" i="1" s="1"/>
  <c r="O361" i="1" s="1"/>
  <c r="D363" i="1"/>
  <c r="L362" i="1" s="1"/>
  <c r="N362" i="1" s="1"/>
  <c r="F362" i="1"/>
  <c r="C362" i="1"/>
  <c r="C363" i="1" s="1"/>
  <c r="P361" i="1" l="1"/>
  <c r="G362" i="1"/>
  <c r="Q361" i="1"/>
  <c r="D364" i="1"/>
  <c r="L363" i="1" s="1"/>
  <c r="N363" i="1" s="1"/>
  <c r="F363" i="1"/>
  <c r="R361" i="1" l="1"/>
  <c r="O362" i="1" s="1"/>
  <c r="P362" i="1"/>
  <c r="G363" i="1"/>
  <c r="Q362" i="1"/>
  <c r="R362" i="1" s="1"/>
  <c r="O363" i="1" s="1"/>
  <c r="P363" i="1" s="1"/>
  <c r="D365" i="1"/>
  <c r="L364" i="1" s="1"/>
  <c r="N364" i="1" s="1"/>
  <c r="F364" i="1"/>
  <c r="C364" i="1"/>
  <c r="C365" i="1" s="1"/>
  <c r="G364" i="1" l="1"/>
  <c r="Q363" i="1"/>
  <c r="R363" i="1" s="1"/>
  <c r="O364" i="1" s="1"/>
  <c r="D366" i="1"/>
  <c r="L365" i="1" s="1"/>
  <c r="N365" i="1" s="1"/>
  <c r="F365" i="1"/>
  <c r="P364" i="1" l="1"/>
  <c r="G365" i="1"/>
  <c r="Q364" i="1"/>
  <c r="D367" i="1"/>
  <c r="L366" i="1" s="1"/>
  <c r="N366" i="1" s="1"/>
  <c r="F366" i="1"/>
  <c r="C366" i="1"/>
  <c r="C367" i="1" l="1"/>
  <c r="R364" i="1"/>
  <c r="O365" i="1" s="1"/>
  <c r="P365" i="1" s="1"/>
  <c r="G366" i="1"/>
  <c r="Q365" i="1"/>
  <c r="D368" i="1"/>
  <c r="L367" i="1" s="1"/>
  <c r="N367" i="1" s="1"/>
  <c r="F367" i="1"/>
  <c r="R365" i="1" l="1"/>
  <c r="O366" i="1" s="1"/>
  <c r="P366" i="1" s="1"/>
  <c r="G367" i="1"/>
  <c r="Q366" i="1"/>
  <c r="D369" i="1"/>
  <c r="L368" i="1" s="1"/>
  <c r="N368" i="1" s="1"/>
  <c r="F368" i="1"/>
  <c r="C368" i="1"/>
  <c r="R366" i="1" l="1"/>
  <c r="O367" i="1" s="1"/>
  <c r="P367" i="1" s="1"/>
  <c r="G368" i="1"/>
  <c r="Q367" i="1"/>
  <c r="R367" i="1" s="1"/>
  <c r="O368" i="1" s="1"/>
  <c r="C369" i="1"/>
  <c r="D370" i="1"/>
  <c r="L369" i="1" s="1"/>
  <c r="N369" i="1" s="1"/>
  <c r="F369" i="1"/>
  <c r="P368" i="1" l="1"/>
  <c r="G369" i="1"/>
  <c r="Q368" i="1"/>
  <c r="D371" i="1"/>
  <c r="L370" i="1" s="1"/>
  <c r="N370" i="1" s="1"/>
  <c r="F370" i="1"/>
  <c r="C370" i="1"/>
  <c r="C371" i="1" s="1"/>
  <c r="R368" i="1" l="1"/>
  <c r="O369" i="1" s="1"/>
  <c r="P369" i="1"/>
  <c r="G370" i="1"/>
  <c r="Q369" i="1"/>
  <c r="R369" i="1" s="1"/>
  <c r="O370" i="1" s="1"/>
  <c r="D372" i="1"/>
  <c r="L371" i="1" s="1"/>
  <c r="N371" i="1" s="1"/>
  <c r="F371" i="1"/>
  <c r="P370" i="1" l="1"/>
  <c r="G371" i="1"/>
  <c r="Q370" i="1"/>
  <c r="R370" i="1" s="1"/>
  <c r="O371" i="1" s="1"/>
  <c r="P371" i="1" s="1"/>
  <c r="D373" i="1"/>
  <c r="L372" i="1" s="1"/>
  <c r="N372" i="1" s="1"/>
  <c r="F372" i="1"/>
  <c r="C372" i="1"/>
  <c r="C373" i="1" s="1"/>
  <c r="G372" i="1" l="1"/>
  <c r="Q371" i="1"/>
  <c r="R371" i="1" s="1"/>
  <c r="O372" i="1" s="1"/>
  <c r="D374" i="1"/>
  <c r="L373" i="1" s="1"/>
  <c r="N373" i="1" s="1"/>
  <c r="F373" i="1"/>
  <c r="P372" i="1" l="1"/>
  <c r="G373" i="1"/>
  <c r="Q372" i="1"/>
  <c r="R372" i="1" s="1"/>
  <c r="O373" i="1" s="1"/>
  <c r="D375" i="1"/>
  <c r="L374" i="1" s="1"/>
  <c r="N374" i="1" s="1"/>
  <c r="F374" i="1"/>
  <c r="C374" i="1"/>
  <c r="C375" i="1" s="1"/>
  <c r="P373" i="1" l="1"/>
  <c r="G374" i="1"/>
  <c r="Q373" i="1"/>
  <c r="D376" i="1"/>
  <c r="L375" i="1" s="1"/>
  <c r="N375" i="1" s="1"/>
  <c r="F375" i="1"/>
  <c r="R373" i="1" l="1"/>
  <c r="O374" i="1" s="1"/>
  <c r="P374" i="1" s="1"/>
  <c r="G375" i="1"/>
  <c r="Q374" i="1"/>
  <c r="D377" i="1"/>
  <c r="L376" i="1" s="1"/>
  <c r="N376" i="1" s="1"/>
  <c r="F376" i="1"/>
  <c r="C376" i="1"/>
  <c r="C377" i="1" s="1"/>
  <c r="R374" i="1" l="1"/>
  <c r="O375" i="1" s="1"/>
  <c r="P375" i="1" s="1"/>
  <c r="G376" i="1"/>
  <c r="Q375" i="1"/>
  <c r="D378" i="1"/>
  <c r="L377" i="1" s="1"/>
  <c r="N377" i="1" s="1"/>
  <c r="F377" i="1"/>
  <c r="R375" i="1" l="1"/>
  <c r="O376" i="1" s="1"/>
  <c r="P376" i="1" s="1"/>
  <c r="G377" i="1"/>
  <c r="Q376" i="1"/>
  <c r="D379" i="1"/>
  <c r="L378" i="1" s="1"/>
  <c r="N378" i="1" s="1"/>
  <c r="F378" i="1"/>
  <c r="C378" i="1"/>
  <c r="C379" i="1" s="1"/>
  <c r="R376" i="1" l="1"/>
  <c r="O377" i="1" s="1"/>
  <c r="P377" i="1" s="1"/>
  <c r="G378" i="1"/>
  <c r="Q377" i="1"/>
  <c r="D380" i="1"/>
  <c r="L379" i="1" s="1"/>
  <c r="N379" i="1" s="1"/>
  <c r="F379" i="1"/>
  <c r="R377" i="1" l="1"/>
  <c r="O378" i="1" s="1"/>
  <c r="P378" i="1" s="1"/>
  <c r="G379" i="1"/>
  <c r="Q378" i="1"/>
  <c r="D381" i="1"/>
  <c r="L380" i="1" s="1"/>
  <c r="N380" i="1" s="1"/>
  <c r="F380" i="1"/>
  <c r="C380" i="1"/>
  <c r="C381" i="1" s="1"/>
  <c r="R378" i="1" l="1"/>
  <c r="O379" i="1" s="1"/>
  <c r="P379" i="1" s="1"/>
  <c r="G380" i="1"/>
  <c r="Q379" i="1"/>
  <c r="R379" i="1" s="1"/>
  <c r="O380" i="1" s="1"/>
  <c r="D382" i="1"/>
  <c r="L381" i="1" s="1"/>
  <c r="N381" i="1" s="1"/>
  <c r="F381" i="1"/>
  <c r="P380" i="1" l="1"/>
  <c r="G381" i="1"/>
  <c r="Q380" i="1"/>
  <c r="D383" i="1"/>
  <c r="L382" i="1" s="1"/>
  <c r="N382" i="1" s="1"/>
  <c r="F382" i="1"/>
  <c r="C382" i="1"/>
  <c r="C383" i="1" s="1"/>
  <c r="R380" i="1" l="1"/>
  <c r="O381" i="1" s="1"/>
  <c r="P381" i="1" s="1"/>
  <c r="G382" i="1"/>
  <c r="Q381" i="1"/>
  <c r="D384" i="1"/>
  <c r="L383" i="1" s="1"/>
  <c r="N383" i="1" s="1"/>
  <c r="F383" i="1"/>
  <c r="R381" i="1" l="1"/>
  <c r="O382" i="1" s="1"/>
  <c r="P382" i="1" s="1"/>
  <c r="G383" i="1"/>
  <c r="Q382" i="1"/>
  <c r="R382" i="1" s="1"/>
  <c r="O383" i="1" s="1"/>
  <c r="P383" i="1" s="1"/>
  <c r="D385" i="1"/>
  <c r="L384" i="1" s="1"/>
  <c r="N384" i="1" s="1"/>
  <c r="F384" i="1"/>
  <c r="C384" i="1"/>
  <c r="C385" i="1" s="1"/>
  <c r="G384" i="1" l="1"/>
  <c r="Q383" i="1"/>
  <c r="R383" i="1" s="1"/>
  <c r="O384" i="1" s="1"/>
  <c r="D386" i="1"/>
  <c r="L385" i="1" s="1"/>
  <c r="N385" i="1" s="1"/>
  <c r="F385" i="1"/>
  <c r="P384" i="1" l="1"/>
  <c r="G385" i="1"/>
  <c r="Q384" i="1"/>
  <c r="R384" i="1" s="1"/>
  <c r="O385" i="1" s="1"/>
  <c r="D387" i="1"/>
  <c r="L386" i="1" s="1"/>
  <c r="N386" i="1" s="1"/>
  <c r="F386" i="1"/>
  <c r="C386" i="1"/>
  <c r="C387" i="1" s="1"/>
  <c r="P385" i="1" l="1"/>
  <c r="G386" i="1"/>
  <c r="Q385" i="1"/>
  <c r="R385" i="1" s="1"/>
  <c r="O386" i="1" s="1"/>
  <c r="P386" i="1" s="1"/>
  <c r="D388" i="1"/>
  <c r="L387" i="1" s="1"/>
  <c r="N387" i="1" s="1"/>
  <c r="F387" i="1"/>
  <c r="G387" i="1" l="1"/>
  <c r="Q386" i="1"/>
  <c r="R386" i="1" s="1"/>
  <c r="O387" i="1" s="1"/>
  <c r="D389" i="1"/>
  <c r="L388" i="1" s="1"/>
  <c r="N388" i="1" s="1"/>
  <c r="F388" i="1"/>
  <c r="C388" i="1"/>
  <c r="C389" i="1" s="1"/>
  <c r="P387" i="1" l="1"/>
  <c r="G388" i="1"/>
  <c r="Q387" i="1"/>
  <c r="D390" i="1"/>
  <c r="L389" i="1" s="1"/>
  <c r="N389" i="1" s="1"/>
  <c r="F389" i="1"/>
  <c r="R387" i="1" l="1"/>
  <c r="O388" i="1" s="1"/>
  <c r="P388" i="1"/>
  <c r="G389" i="1"/>
  <c r="Q388" i="1"/>
  <c r="R388" i="1" s="1"/>
  <c r="O389" i="1" s="1"/>
  <c r="D391" i="1"/>
  <c r="L390" i="1" s="1"/>
  <c r="N390" i="1" s="1"/>
  <c r="F390" i="1"/>
  <c r="C390" i="1"/>
  <c r="C391" i="1" s="1"/>
  <c r="P389" i="1" l="1"/>
  <c r="G390" i="1"/>
  <c r="Q389" i="1"/>
  <c r="R389" i="1" s="1"/>
  <c r="O390" i="1" s="1"/>
  <c r="P390" i="1" s="1"/>
  <c r="D392" i="1"/>
  <c r="L391" i="1" s="1"/>
  <c r="N391" i="1" s="1"/>
  <c r="F391" i="1"/>
  <c r="G391" i="1" l="1"/>
  <c r="Q390" i="1"/>
  <c r="R390" i="1" s="1"/>
  <c r="O391" i="1" s="1"/>
  <c r="D393" i="1"/>
  <c r="L392" i="1" s="1"/>
  <c r="N392" i="1" s="1"/>
  <c r="F392" i="1"/>
  <c r="C392" i="1"/>
  <c r="C393" i="1" s="1"/>
  <c r="P391" i="1" l="1"/>
  <c r="G392" i="1"/>
  <c r="Q391" i="1"/>
  <c r="D394" i="1"/>
  <c r="L393" i="1" s="1"/>
  <c r="N393" i="1" s="1"/>
  <c r="F393" i="1"/>
  <c r="R391" i="1" l="1"/>
  <c r="O392" i="1" s="1"/>
  <c r="P392" i="1"/>
  <c r="G393" i="1"/>
  <c r="Q392" i="1"/>
  <c r="D395" i="1"/>
  <c r="L394" i="1" s="1"/>
  <c r="N394" i="1" s="1"/>
  <c r="F394" i="1"/>
  <c r="C394" i="1"/>
  <c r="C395" i="1" s="1"/>
  <c r="R392" i="1" l="1"/>
  <c r="O393" i="1" s="1"/>
  <c r="P393" i="1"/>
  <c r="G394" i="1"/>
  <c r="Q393" i="1"/>
  <c r="R393" i="1" s="1"/>
  <c r="O394" i="1" s="1"/>
  <c r="D396" i="1"/>
  <c r="L395" i="1" s="1"/>
  <c r="N395" i="1" s="1"/>
  <c r="F395" i="1"/>
  <c r="P394" i="1" l="1"/>
  <c r="G395" i="1"/>
  <c r="Q394" i="1"/>
  <c r="R394" i="1" s="1"/>
  <c r="O395" i="1" s="1"/>
  <c r="P395" i="1" s="1"/>
  <c r="D397" i="1"/>
  <c r="L396" i="1" s="1"/>
  <c r="N396" i="1" s="1"/>
  <c r="F396" i="1"/>
  <c r="C396" i="1"/>
  <c r="C397" i="1" s="1"/>
  <c r="G396" i="1" l="1"/>
  <c r="Q395" i="1"/>
  <c r="R395" i="1" s="1"/>
  <c r="O396" i="1" s="1"/>
  <c r="D398" i="1"/>
  <c r="L397" i="1" s="1"/>
  <c r="N397" i="1" s="1"/>
  <c r="F397" i="1"/>
  <c r="P396" i="1" l="1"/>
  <c r="G397" i="1"/>
  <c r="Q396" i="1"/>
  <c r="D399" i="1"/>
  <c r="L398" i="1" s="1"/>
  <c r="N398" i="1" s="1"/>
  <c r="F398" i="1"/>
  <c r="C398" i="1"/>
  <c r="C399" i="1" s="1"/>
  <c r="R396" i="1" l="1"/>
  <c r="O397" i="1" s="1"/>
  <c r="P397" i="1" s="1"/>
  <c r="G398" i="1"/>
  <c r="Q397" i="1"/>
  <c r="R397" i="1" s="1"/>
  <c r="O398" i="1" s="1"/>
  <c r="D400" i="1"/>
  <c r="L399" i="1" s="1"/>
  <c r="N399" i="1" s="1"/>
  <c r="F399" i="1"/>
  <c r="P398" i="1" l="1"/>
  <c r="G399" i="1"/>
  <c r="Q398" i="1"/>
  <c r="D401" i="1"/>
  <c r="L400" i="1" s="1"/>
  <c r="N400" i="1" s="1"/>
  <c r="F400" i="1"/>
  <c r="C400" i="1"/>
  <c r="C401" i="1" s="1"/>
  <c r="R398" i="1" l="1"/>
  <c r="O399" i="1" s="1"/>
  <c r="P399" i="1" s="1"/>
  <c r="G400" i="1"/>
  <c r="Q399" i="1"/>
  <c r="D402" i="1"/>
  <c r="L401" i="1" s="1"/>
  <c r="N401" i="1" s="1"/>
  <c r="F401" i="1"/>
  <c r="R399" i="1" l="1"/>
  <c r="O400" i="1" s="1"/>
  <c r="P400" i="1"/>
  <c r="G401" i="1"/>
  <c r="Q400" i="1"/>
  <c r="R400" i="1" s="1"/>
  <c r="O401" i="1" s="1"/>
  <c r="P401" i="1" s="1"/>
  <c r="D403" i="1"/>
  <c r="L402" i="1" s="1"/>
  <c r="N402" i="1" s="1"/>
  <c r="F402" i="1"/>
  <c r="C402" i="1"/>
  <c r="C403" i="1" s="1"/>
  <c r="G402" i="1" l="1"/>
  <c r="Q401" i="1"/>
  <c r="R401" i="1" s="1"/>
  <c r="O402" i="1" s="1"/>
  <c r="D404" i="1"/>
  <c r="L403" i="1" s="1"/>
  <c r="N403" i="1" s="1"/>
  <c r="F403" i="1"/>
  <c r="P402" i="1" l="1"/>
  <c r="G403" i="1"/>
  <c r="Q402" i="1"/>
  <c r="D405" i="1"/>
  <c r="L404" i="1" s="1"/>
  <c r="N404" i="1" s="1"/>
  <c r="F404" i="1"/>
  <c r="C404" i="1"/>
  <c r="C405" i="1" s="1"/>
  <c r="R402" i="1" l="1"/>
  <c r="O403" i="1" s="1"/>
  <c r="P403" i="1"/>
  <c r="G404" i="1"/>
  <c r="Q403" i="1"/>
  <c r="R403" i="1" s="1"/>
  <c r="O404" i="1" s="1"/>
  <c r="D406" i="1"/>
  <c r="L405" i="1" s="1"/>
  <c r="N405" i="1" s="1"/>
  <c r="F405" i="1"/>
  <c r="P404" i="1" l="1"/>
  <c r="G405" i="1"/>
  <c r="Q404" i="1"/>
  <c r="D407" i="1"/>
  <c r="L406" i="1" s="1"/>
  <c r="N406" i="1" s="1"/>
  <c r="F406" i="1"/>
  <c r="C406" i="1"/>
  <c r="C407" i="1" s="1"/>
  <c r="R404" i="1" l="1"/>
  <c r="O405" i="1" s="1"/>
  <c r="P405" i="1" s="1"/>
  <c r="R405" i="1" s="1"/>
  <c r="O406" i="1" s="1"/>
  <c r="P406" i="1" s="1"/>
  <c r="G406" i="1"/>
  <c r="Q405" i="1"/>
  <c r="D408" i="1"/>
  <c r="L407" i="1" s="1"/>
  <c r="N407" i="1" s="1"/>
  <c r="F407" i="1"/>
  <c r="G407" i="1" l="1"/>
  <c r="Q406" i="1"/>
  <c r="R406" i="1" s="1"/>
  <c r="O407" i="1" s="1"/>
  <c r="P407" i="1" s="1"/>
  <c r="D409" i="1"/>
  <c r="L408" i="1" s="1"/>
  <c r="N408" i="1" s="1"/>
  <c r="F408" i="1"/>
  <c r="C408" i="1"/>
  <c r="C409" i="1" s="1"/>
  <c r="G408" i="1" l="1"/>
  <c r="Q407" i="1"/>
  <c r="R407" i="1" s="1"/>
  <c r="O408" i="1" s="1"/>
  <c r="D410" i="1"/>
  <c r="L409" i="1" s="1"/>
  <c r="N409" i="1" s="1"/>
  <c r="F409" i="1"/>
  <c r="P408" i="1" l="1"/>
  <c r="G409" i="1"/>
  <c r="Q408" i="1"/>
  <c r="D411" i="1"/>
  <c r="L410" i="1" s="1"/>
  <c r="N410" i="1" s="1"/>
  <c r="F410" i="1"/>
  <c r="C410" i="1"/>
  <c r="C411" i="1" s="1"/>
  <c r="R408" i="1" l="1"/>
  <c r="O409" i="1" s="1"/>
  <c r="P409" i="1" s="1"/>
  <c r="G410" i="1"/>
  <c r="Q409" i="1"/>
  <c r="R409" i="1" s="1"/>
  <c r="O410" i="1" s="1"/>
  <c r="D412" i="1"/>
  <c r="L411" i="1" s="1"/>
  <c r="N411" i="1" s="1"/>
  <c r="F411" i="1"/>
  <c r="P410" i="1" l="1"/>
  <c r="G411" i="1"/>
  <c r="Q410" i="1"/>
  <c r="R410" i="1" s="1"/>
  <c r="O411" i="1" s="1"/>
  <c r="P411" i="1" s="1"/>
  <c r="D413" i="1"/>
  <c r="L412" i="1" s="1"/>
  <c r="N412" i="1" s="1"/>
  <c r="F412" i="1"/>
  <c r="C412" i="1"/>
  <c r="C413" i="1" s="1"/>
  <c r="G412" i="1" l="1"/>
  <c r="Q411" i="1"/>
  <c r="R411" i="1" s="1"/>
  <c r="O412" i="1" s="1"/>
  <c r="D414" i="1"/>
  <c r="L413" i="1" s="1"/>
  <c r="N413" i="1" s="1"/>
  <c r="F413" i="1"/>
  <c r="P412" i="1" l="1"/>
  <c r="G413" i="1"/>
  <c r="Q412" i="1"/>
  <c r="D415" i="1"/>
  <c r="L414" i="1" s="1"/>
  <c r="N414" i="1" s="1"/>
  <c r="F414" i="1"/>
  <c r="C414" i="1"/>
  <c r="C415" i="1" s="1"/>
  <c r="R412" i="1" l="1"/>
  <c r="O413" i="1" s="1"/>
  <c r="P413" i="1" s="1"/>
  <c r="G414" i="1"/>
  <c r="Q413" i="1"/>
  <c r="R413" i="1" s="1"/>
  <c r="O414" i="1" s="1"/>
  <c r="D416" i="1"/>
  <c r="L415" i="1" s="1"/>
  <c r="N415" i="1" s="1"/>
  <c r="F415" i="1"/>
  <c r="P414" i="1" l="1"/>
  <c r="G415" i="1"/>
  <c r="Q414" i="1"/>
  <c r="D417" i="1"/>
  <c r="L416" i="1" s="1"/>
  <c r="N416" i="1" s="1"/>
  <c r="F416" i="1"/>
  <c r="C416" i="1"/>
  <c r="C417" i="1" s="1"/>
  <c r="R414" i="1" l="1"/>
  <c r="O415" i="1" s="1"/>
  <c r="P415" i="1" s="1"/>
  <c r="G416" i="1"/>
  <c r="Q415" i="1"/>
  <c r="R415" i="1" s="1"/>
  <c r="O416" i="1" s="1"/>
  <c r="D418" i="1"/>
  <c r="L417" i="1" s="1"/>
  <c r="N417" i="1" s="1"/>
  <c r="F417" i="1"/>
  <c r="P416" i="1" l="1"/>
  <c r="G417" i="1"/>
  <c r="Q416" i="1"/>
  <c r="R416" i="1" s="1"/>
  <c r="O417" i="1" s="1"/>
  <c r="D419" i="1"/>
  <c r="L418" i="1" s="1"/>
  <c r="N418" i="1" s="1"/>
  <c r="F418" i="1"/>
  <c r="C418" i="1"/>
  <c r="C419" i="1" s="1"/>
  <c r="P417" i="1" l="1"/>
  <c r="G418" i="1"/>
  <c r="Q417" i="1"/>
  <c r="D420" i="1"/>
  <c r="L419" i="1" s="1"/>
  <c r="N419" i="1" s="1"/>
  <c r="F419" i="1"/>
  <c r="R417" i="1" l="1"/>
  <c r="O418" i="1" s="1"/>
  <c r="P418" i="1" s="1"/>
  <c r="G419" i="1"/>
  <c r="Q418" i="1"/>
  <c r="R418" i="1" s="1"/>
  <c r="O419" i="1" s="1"/>
  <c r="D421" i="1"/>
  <c r="L420" i="1" s="1"/>
  <c r="N420" i="1" s="1"/>
  <c r="F420" i="1"/>
  <c r="C420" i="1"/>
  <c r="C421" i="1" s="1"/>
  <c r="P419" i="1" l="1"/>
  <c r="G420" i="1"/>
  <c r="Q419" i="1"/>
  <c r="D422" i="1"/>
  <c r="L421" i="1" s="1"/>
  <c r="N421" i="1" s="1"/>
  <c r="F421" i="1"/>
  <c r="R419" i="1" l="1"/>
  <c r="O420" i="1" s="1"/>
  <c r="P420" i="1"/>
  <c r="G421" i="1"/>
  <c r="Q420" i="1"/>
  <c r="D423" i="1"/>
  <c r="L422" i="1" s="1"/>
  <c r="N422" i="1" s="1"/>
  <c r="F422" i="1"/>
  <c r="C422" i="1"/>
  <c r="C423" i="1" s="1"/>
  <c r="R420" i="1" l="1"/>
  <c r="O421" i="1" s="1"/>
  <c r="P421" i="1" s="1"/>
  <c r="G422" i="1"/>
  <c r="Q421" i="1"/>
  <c r="R421" i="1" s="1"/>
  <c r="O422" i="1" s="1"/>
  <c r="P422" i="1" s="1"/>
  <c r="D424" i="1"/>
  <c r="L423" i="1" s="1"/>
  <c r="N423" i="1" s="1"/>
  <c r="F423" i="1"/>
  <c r="G423" i="1" l="1"/>
  <c r="Q422" i="1"/>
  <c r="R422" i="1" s="1"/>
  <c r="O423" i="1" s="1"/>
  <c r="P423" i="1" s="1"/>
  <c r="D425" i="1"/>
  <c r="L424" i="1" s="1"/>
  <c r="N424" i="1" s="1"/>
  <c r="F424" i="1"/>
  <c r="C424" i="1"/>
  <c r="C425" i="1" s="1"/>
  <c r="G424" i="1" l="1"/>
  <c r="Q423" i="1"/>
  <c r="R423" i="1" s="1"/>
  <c r="O424" i="1" s="1"/>
  <c r="D426" i="1"/>
  <c r="L425" i="1" s="1"/>
  <c r="N425" i="1" s="1"/>
  <c r="F425" i="1"/>
  <c r="P424" i="1" l="1"/>
  <c r="G425" i="1"/>
  <c r="Q424" i="1"/>
  <c r="D427" i="1"/>
  <c r="L426" i="1" s="1"/>
  <c r="N426" i="1" s="1"/>
  <c r="F426" i="1"/>
  <c r="C426" i="1"/>
  <c r="C427" i="1" s="1"/>
  <c r="R424" i="1" l="1"/>
  <c r="O425" i="1" s="1"/>
  <c r="P425" i="1" s="1"/>
  <c r="G426" i="1"/>
  <c r="Q425" i="1"/>
  <c r="R425" i="1" s="1"/>
  <c r="O426" i="1" s="1"/>
  <c r="P426" i="1" s="1"/>
  <c r="D428" i="1"/>
  <c r="L427" i="1" s="1"/>
  <c r="N427" i="1" s="1"/>
  <c r="F427" i="1"/>
  <c r="G427" i="1" l="1"/>
  <c r="Q426" i="1"/>
  <c r="R426" i="1" s="1"/>
  <c r="O427" i="1" s="1"/>
  <c r="D429" i="1"/>
  <c r="L428" i="1" s="1"/>
  <c r="N428" i="1" s="1"/>
  <c r="F428" i="1"/>
  <c r="C428" i="1"/>
  <c r="C429" i="1" s="1"/>
  <c r="P427" i="1" l="1"/>
  <c r="G428" i="1"/>
  <c r="Q427" i="1"/>
  <c r="D430" i="1"/>
  <c r="L429" i="1" s="1"/>
  <c r="N429" i="1" s="1"/>
  <c r="F429" i="1"/>
  <c r="R427" i="1" l="1"/>
  <c r="O428" i="1" s="1"/>
  <c r="P428" i="1" s="1"/>
  <c r="G429" i="1"/>
  <c r="Q428" i="1"/>
  <c r="R428" i="1" s="1"/>
  <c r="O429" i="1" s="1"/>
  <c r="D431" i="1"/>
  <c r="L430" i="1" s="1"/>
  <c r="N430" i="1" s="1"/>
  <c r="F430" i="1"/>
  <c r="C430" i="1"/>
  <c r="C431" i="1" s="1"/>
  <c r="P429" i="1" l="1"/>
  <c r="G430" i="1"/>
  <c r="Q429" i="1"/>
  <c r="D432" i="1"/>
  <c r="L431" i="1" s="1"/>
  <c r="N431" i="1" s="1"/>
  <c r="F431" i="1"/>
  <c r="R429" i="1" l="1"/>
  <c r="O430" i="1" s="1"/>
  <c r="P430" i="1" s="1"/>
  <c r="G431" i="1"/>
  <c r="Q430" i="1"/>
  <c r="R430" i="1" s="1"/>
  <c r="O431" i="1" s="1"/>
  <c r="P431" i="1" s="1"/>
  <c r="D433" i="1"/>
  <c r="L432" i="1" s="1"/>
  <c r="N432" i="1" s="1"/>
  <c r="F432" i="1"/>
  <c r="C432" i="1"/>
  <c r="C433" i="1" s="1"/>
  <c r="G432" i="1" l="1"/>
  <c r="Q431" i="1"/>
  <c r="R431" i="1" s="1"/>
  <c r="O432" i="1" s="1"/>
  <c r="P432" i="1" s="1"/>
  <c r="D434" i="1"/>
  <c r="L433" i="1" s="1"/>
  <c r="N433" i="1" s="1"/>
  <c r="F433" i="1"/>
  <c r="G433" i="1" l="1"/>
  <c r="Q432" i="1"/>
  <c r="R432" i="1" s="1"/>
  <c r="O433" i="1" s="1"/>
  <c r="D435" i="1"/>
  <c r="L434" i="1" s="1"/>
  <c r="N434" i="1" s="1"/>
  <c r="F434" i="1"/>
  <c r="C434" i="1"/>
  <c r="C435" i="1" s="1"/>
  <c r="P433" i="1" l="1"/>
  <c r="G434" i="1"/>
  <c r="Q433" i="1"/>
  <c r="R433" i="1" s="1"/>
  <c r="O434" i="1" s="1"/>
  <c r="P434" i="1" s="1"/>
  <c r="D436" i="1"/>
  <c r="L435" i="1" s="1"/>
  <c r="N435" i="1" s="1"/>
  <c r="F435" i="1"/>
  <c r="G435" i="1" l="1"/>
  <c r="Q434" i="1"/>
  <c r="R434" i="1" s="1"/>
  <c r="O435" i="1" s="1"/>
  <c r="P435" i="1" s="1"/>
  <c r="D437" i="1"/>
  <c r="L436" i="1" s="1"/>
  <c r="N436" i="1" s="1"/>
  <c r="F436" i="1"/>
  <c r="C436" i="1"/>
  <c r="C437" i="1" s="1"/>
  <c r="G436" i="1" l="1"/>
  <c r="Q435" i="1"/>
  <c r="R435" i="1" s="1"/>
  <c r="O436" i="1" s="1"/>
  <c r="P436" i="1" s="1"/>
  <c r="D438" i="1"/>
  <c r="L437" i="1" s="1"/>
  <c r="N437" i="1" s="1"/>
  <c r="F437" i="1"/>
  <c r="G437" i="1" l="1"/>
  <c r="Q436" i="1"/>
  <c r="R436" i="1" s="1"/>
  <c r="O437" i="1" s="1"/>
  <c r="P437" i="1" s="1"/>
  <c r="D439" i="1"/>
  <c r="L438" i="1" s="1"/>
  <c r="N438" i="1" s="1"/>
  <c r="F438" i="1"/>
  <c r="C438" i="1"/>
  <c r="C439" i="1" s="1"/>
  <c r="G438" i="1" l="1"/>
  <c r="Q437" i="1"/>
  <c r="R437" i="1" s="1"/>
  <c r="O438" i="1" s="1"/>
  <c r="P438" i="1" s="1"/>
  <c r="D440" i="1"/>
  <c r="L439" i="1" s="1"/>
  <c r="N439" i="1" s="1"/>
  <c r="F439" i="1"/>
  <c r="G439" i="1" l="1"/>
  <c r="Q438" i="1"/>
  <c r="R438" i="1" s="1"/>
  <c r="O439" i="1" s="1"/>
  <c r="P439" i="1" s="1"/>
  <c r="D441" i="1"/>
  <c r="L440" i="1" s="1"/>
  <c r="N440" i="1" s="1"/>
  <c r="F440" i="1"/>
  <c r="C440" i="1"/>
  <c r="G440" i="1" l="1"/>
  <c r="Q439" i="1"/>
  <c r="R439" i="1" s="1"/>
  <c r="O440" i="1" s="1"/>
  <c r="P440" i="1" s="1"/>
  <c r="C441" i="1"/>
  <c r="D442" i="1"/>
  <c r="L441" i="1" s="1"/>
  <c r="N441" i="1" s="1"/>
  <c r="F441" i="1"/>
  <c r="G441" i="1" l="1"/>
  <c r="Q440" i="1"/>
  <c r="R440" i="1" s="1"/>
  <c r="O441" i="1" s="1"/>
  <c r="P441" i="1" s="1"/>
  <c r="D443" i="1"/>
  <c r="L442" i="1" s="1"/>
  <c r="N442" i="1" s="1"/>
  <c r="F442" i="1"/>
  <c r="C442" i="1"/>
  <c r="G442" i="1" l="1"/>
  <c r="Q441" i="1"/>
  <c r="C443" i="1"/>
  <c r="R441" i="1"/>
  <c r="O442" i="1" s="1"/>
  <c r="P442" i="1" s="1"/>
  <c r="D444" i="1"/>
  <c r="L443" i="1" s="1"/>
  <c r="N443" i="1" s="1"/>
  <c r="F443" i="1"/>
  <c r="G443" i="1" l="1"/>
  <c r="Q442" i="1"/>
  <c r="R442" i="1" s="1"/>
  <c r="O443" i="1" s="1"/>
  <c r="P443" i="1" s="1"/>
  <c r="D445" i="1"/>
  <c r="L444" i="1" s="1"/>
  <c r="N444" i="1" s="1"/>
  <c r="F444" i="1"/>
  <c r="C444" i="1"/>
  <c r="C445" i="1" s="1"/>
  <c r="G444" i="1" l="1"/>
  <c r="Q443" i="1"/>
  <c r="R443" i="1" s="1"/>
  <c r="O444" i="1" s="1"/>
  <c r="P444" i="1" s="1"/>
  <c r="D446" i="1"/>
  <c r="L445" i="1" s="1"/>
  <c r="N445" i="1" s="1"/>
  <c r="F445" i="1"/>
  <c r="G445" i="1" l="1"/>
  <c r="Q444" i="1"/>
  <c r="R444" i="1" s="1"/>
  <c r="O445" i="1" s="1"/>
  <c r="D447" i="1"/>
  <c r="L446" i="1" s="1"/>
  <c r="N446" i="1" s="1"/>
  <c r="F446" i="1"/>
  <c r="C446" i="1"/>
  <c r="C447" i="1" s="1"/>
  <c r="P445" i="1" l="1"/>
  <c r="G446" i="1"/>
  <c r="Q445" i="1"/>
  <c r="R445" i="1" s="1"/>
  <c r="O446" i="1" s="1"/>
  <c r="P446" i="1" s="1"/>
  <c r="D448" i="1"/>
  <c r="L447" i="1" s="1"/>
  <c r="N447" i="1" s="1"/>
  <c r="F447" i="1"/>
  <c r="G447" i="1" l="1"/>
  <c r="Q446" i="1"/>
  <c r="R446" i="1" s="1"/>
  <c r="O447" i="1" s="1"/>
  <c r="P447" i="1" s="1"/>
  <c r="D449" i="1"/>
  <c r="L448" i="1" s="1"/>
  <c r="N448" i="1" s="1"/>
  <c r="F448" i="1"/>
  <c r="C448" i="1"/>
  <c r="C449" i="1" s="1"/>
  <c r="G448" i="1" l="1"/>
  <c r="Q447" i="1"/>
  <c r="R447" i="1" s="1"/>
  <c r="O448" i="1" s="1"/>
  <c r="D450" i="1"/>
  <c r="L449" i="1" s="1"/>
  <c r="N449" i="1" s="1"/>
  <c r="F449" i="1"/>
  <c r="P448" i="1" l="1"/>
  <c r="G449" i="1"/>
  <c r="Q448" i="1"/>
  <c r="D451" i="1"/>
  <c r="L450" i="1" s="1"/>
  <c r="N450" i="1" s="1"/>
  <c r="F450" i="1"/>
  <c r="C450" i="1"/>
  <c r="C451" i="1" s="1"/>
  <c r="R448" i="1" l="1"/>
  <c r="O449" i="1" s="1"/>
  <c r="P449" i="1" s="1"/>
  <c r="G450" i="1"/>
  <c r="Q449" i="1"/>
  <c r="D452" i="1"/>
  <c r="L451" i="1" s="1"/>
  <c r="N451" i="1" s="1"/>
  <c r="F451" i="1"/>
  <c r="R449" i="1" l="1"/>
  <c r="O450" i="1" s="1"/>
  <c r="P450" i="1" s="1"/>
  <c r="G451" i="1"/>
  <c r="Q450" i="1"/>
  <c r="R450" i="1" s="1"/>
  <c r="O451" i="1" s="1"/>
  <c r="P451" i="1" s="1"/>
  <c r="D453" i="1"/>
  <c r="L452" i="1" s="1"/>
  <c r="N452" i="1" s="1"/>
  <c r="F452" i="1"/>
  <c r="C452" i="1"/>
  <c r="C453" i="1" s="1"/>
  <c r="G452" i="1" l="1"/>
  <c r="Q451" i="1"/>
  <c r="R451" i="1" s="1"/>
  <c r="O452" i="1" s="1"/>
  <c r="D454" i="1"/>
  <c r="L453" i="1" s="1"/>
  <c r="N453" i="1" s="1"/>
  <c r="F453" i="1"/>
  <c r="P452" i="1" l="1"/>
  <c r="G453" i="1"/>
  <c r="Q452" i="1"/>
  <c r="R452" i="1" s="1"/>
  <c r="O453" i="1" s="1"/>
  <c r="P453" i="1" s="1"/>
  <c r="D455" i="1"/>
  <c r="L454" i="1" s="1"/>
  <c r="N454" i="1" s="1"/>
  <c r="F454" i="1"/>
  <c r="C454" i="1"/>
  <c r="C455" i="1" s="1"/>
  <c r="G454" i="1" l="1"/>
  <c r="Q453" i="1"/>
  <c r="R453" i="1" s="1"/>
  <c r="O454" i="1" s="1"/>
  <c r="P454" i="1" s="1"/>
  <c r="D456" i="1"/>
  <c r="L455" i="1" s="1"/>
  <c r="N455" i="1" s="1"/>
  <c r="F455" i="1"/>
  <c r="G455" i="1" l="1"/>
  <c r="Q454" i="1"/>
  <c r="R454" i="1" s="1"/>
  <c r="O455" i="1" s="1"/>
  <c r="P455" i="1" s="1"/>
  <c r="D457" i="1"/>
  <c r="L456" i="1" s="1"/>
  <c r="N456" i="1" s="1"/>
  <c r="F456" i="1"/>
  <c r="C456" i="1"/>
  <c r="C457" i="1" s="1"/>
  <c r="G456" i="1" l="1"/>
  <c r="Q455" i="1"/>
  <c r="R455" i="1" s="1"/>
  <c r="O456" i="1" s="1"/>
  <c r="D458" i="1"/>
  <c r="L457" i="1" s="1"/>
  <c r="N457" i="1" s="1"/>
  <c r="F457" i="1"/>
  <c r="P456" i="1" l="1"/>
  <c r="G457" i="1"/>
  <c r="Q456" i="1"/>
  <c r="R456" i="1" s="1"/>
  <c r="O457" i="1" s="1"/>
  <c r="D459" i="1"/>
  <c r="L458" i="1" s="1"/>
  <c r="N458" i="1" s="1"/>
  <c r="F458" i="1"/>
  <c r="C458" i="1"/>
  <c r="C459" i="1" s="1"/>
  <c r="P457" i="1" l="1"/>
  <c r="G458" i="1"/>
  <c r="Q457" i="1"/>
  <c r="R457" i="1" s="1"/>
  <c r="O458" i="1" s="1"/>
  <c r="D460" i="1"/>
  <c r="L459" i="1" s="1"/>
  <c r="N459" i="1" s="1"/>
  <c r="F459" i="1"/>
  <c r="P458" i="1" l="1"/>
  <c r="G459" i="1"/>
  <c r="Q458" i="1"/>
  <c r="R458" i="1" s="1"/>
  <c r="O459" i="1" s="1"/>
  <c r="P459" i="1" s="1"/>
  <c r="D461" i="1"/>
  <c r="L460" i="1" s="1"/>
  <c r="N460" i="1" s="1"/>
  <c r="F460" i="1"/>
  <c r="C460" i="1"/>
  <c r="C461" i="1" s="1"/>
  <c r="G460" i="1" l="1"/>
  <c r="Q459" i="1"/>
  <c r="R459" i="1" s="1"/>
  <c r="O460" i="1" s="1"/>
  <c r="P460" i="1" s="1"/>
  <c r="D462" i="1"/>
  <c r="L461" i="1" s="1"/>
  <c r="N461" i="1" s="1"/>
  <c r="F461" i="1"/>
  <c r="G461" i="1" l="1"/>
  <c r="Q460" i="1"/>
  <c r="R460" i="1" s="1"/>
  <c r="O461" i="1" s="1"/>
  <c r="P461" i="1" s="1"/>
  <c r="D463" i="1"/>
  <c r="L462" i="1" s="1"/>
  <c r="N462" i="1" s="1"/>
  <c r="F462" i="1"/>
  <c r="C462" i="1"/>
  <c r="C463" i="1" s="1"/>
  <c r="G462" i="1" l="1"/>
  <c r="Q461" i="1"/>
  <c r="R461" i="1" s="1"/>
  <c r="O462" i="1" s="1"/>
  <c r="P462" i="1" s="1"/>
  <c r="D464" i="1"/>
  <c r="L463" i="1" s="1"/>
  <c r="N463" i="1" s="1"/>
  <c r="F463" i="1"/>
  <c r="G463" i="1" l="1"/>
  <c r="Q462" i="1"/>
  <c r="R462" i="1" s="1"/>
  <c r="O463" i="1" s="1"/>
  <c r="P463" i="1" s="1"/>
  <c r="D465" i="1"/>
  <c r="L464" i="1" s="1"/>
  <c r="N464" i="1" s="1"/>
  <c r="F464" i="1"/>
  <c r="C464" i="1"/>
  <c r="C465" i="1" s="1"/>
  <c r="G464" i="1" l="1"/>
  <c r="Q463" i="1"/>
  <c r="R463" i="1" s="1"/>
  <c r="O464" i="1" s="1"/>
  <c r="D466" i="1"/>
  <c r="L465" i="1" s="1"/>
  <c r="N465" i="1" s="1"/>
  <c r="F465" i="1"/>
  <c r="P464" i="1" l="1"/>
  <c r="G465" i="1"/>
  <c r="Q464" i="1"/>
  <c r="R464" i="1" s="1"/>
  <c r="O465" i="1" s="1"/>
  <c r="P465" i="1" s="1"/>
  <c r="D467" i="1"/>
  <c r="L466" i="1" s="1"/>
  <c r="N466" i="1" s="1"/>
  <c r="F466" i="1"/>
  <c r="C466" i="1"/>
  <c r="C467" i="1" s="1"/>
  <c r="G466" i="1" l="1"/>
  <c r="Q465" i="1"/>
  <c r="R465" i="1" s="1"/>
  <c r="O466" i="1" s="1"/>
  <c r="P466" i="1" s="1"/>
  <c r="D468" i="1"/>
  <c r="L467" i="1" s="1"/>
  <c r="N467" i="1" s="1"/>
  <c r="F467" i="1"/>
  <c r="G467" i="1" l="1"/>
  <c r="Q466" i="1"/>
  <c r="R466" i="1" s="1"/>
  <c r="O467" i="1" s="1"/>
  <c r="P467" i="1" s="1"/>
  <c r="D469" i="1"/>
  <c r="L468" i="1" s="1"/>
  <c r="N468" i="1" s="1"/>
  <c r="F468" i="1"/>
  <c r="C468" i="1"/>
  <c r="C469" i="1" s="1"/>
  <c r="G468" i="1" l="1"/>
  <c r="Q467" i="1"/>
  <c r="R467" i="1" s="1"/>
  <c r="O468" i="1" s="1"/>
  <c r="D470" i="1"/>
  <c r="L469" i="1" s="1"/>
  <c r="N469" i="1" s="1"/>
  <c r="F469" i="1"/>
  <c r="P468" i="1" l="1"/>
  <c r="G469" i="1"/>
  <c r="Q468" i="1"/>
  <c r="R468" i="1" s="1"/>
  <c r="O469" i="1" s="1"/>
  <c r="P469" i="1" s="1"/>
  <c r="D471" i="1"/>
  <c r="L470" i="1" s="1"/>
  <c r="N470" i="1" s="1"/>
  <c r="F470" i="1"/>
  <c r="C470" i="1"/>
  <c r="C471" i="1" s="1"/>
  <c r="G470" i="1" l="1"/>
  <c r="Q469" i="1"/>
  <c r="R469" i="1" s="1"/>
  <c r="O470" i="1" s="1"/>
  <c r="P470" i="1" s="1"/>
  <c r="D472" i="1"/>
  <c r="L471" i="1" s="1"/>
  <c r="N471" i="1" s="1"/>
  <c r="F471" i="1"/>
  <c r="G471" i="1" l="1"/>
  <c r="Q470" i="1"/>
  <c r="R470" i="1" s="1"/>
  <c r="O471" i="1" s="1"/>
  <c r="D473" i="1"/>
  <c r="L472" i="1" s="1"/>
  <c r="N472" i="1" s="1"/>
  <c r="F472" i="1"/>
  <c r="C472" i="1"/>
  <c r="C473" i="1" s="1"/>
  <c r="P471" i="1" l="1"/>
  <c r="G472" i="1"/>
  <c r="Q471" i="1"/>
  <c r="R471" i="1" s="1"/>
  <c r="O472" i="1" s="1"/>
  <c r="D474" i="1"/>
  <c r="L473" i="1" s="1"/>
  <c r="N473" i="1" s="1"/>
  <c r="F473" i="1"/>
  <c r="P472" i="1" l="1"/>
  <c r="G473" i="1"/>
  <c r="Q472" i="1"/>
  <c r="R472" i="1" s="1"/>
  <c r="O473" i="1" s="1"/>
  <c r="P473" i="1" s="1"/>
  <c r="D475" i="1"/>
  <c r="L474" i="1" s="1"/>
  <c r="N474" i="1" s="1"/>
  <c r="F474" i="1"/>
  <c r="C474" i="1"/>
  <c r="C475" i="1" s="1"/>
  <c r="G474" i="1" l="1"/>
  <c r="Q473" i="1"/>
  <c r="R473" i="1" s="1"/>
  <c r="O474" i="1" s="1"/>
  <c r="D476" i="1"/>
  <c r="L475" i="1" s="1"/>
  <c r="N475" i="1" s="1"/>
  <c r="F475" i="1"/>
  <c r="P474" i="1" l="1"/>
  <c r="G475" i="1"/>
  <c r="Q474" i="1"/>
  <c r="R474" i="1" s="1"/>
  <c r="O475" i="1" s="1"/>
  <c r="D477" i="1"/>
  <c r="L476" i="1" s="1"/>
  <c r="N476" i="1" s="1"/>
  <c r="F476" i="1"/>
  <c r="C476" i="1"/>
  <c r="C477" i="1" s="1"/>
  <c r="P475" i="1" l="1"/>
  <c r="G476" i="1"/>
  <c r="Q475" i="1"/>
  <c r="R475" i="1" s="1"/>
  <c r="O476" i="1" s="1"/>
  <c r="D478" i="1"/>
  <c r="L477" i="1" s="1"/>
  <c r="N477" i="1" s="1"/>
  <c r="F477" i="1"/>
  <c r="P476" i="1" l="1"/>
  <c r="G477" i="1"/>
  <c r="Q476" i="1"/>
  <c r="R476" i="1" s="1"/>
  <c r="O477" i="1" s="1"/>
  <c r="D479" i="1"/>
  <c r="L478" i="1" s="1"/>
  <c r="N478" i="1" s="1"/>
  <c r="F478" i="1"/>
  <c r="C478" i="1"/>
  <c r="C479" i="1" s="1"/>
  <c r="P477" i="1" l="1"/>
  <c r="G478" i="1"/>
  <c r="Q477" i="1"/>
  <c r="R477" i="1" s="1"/>
  <c r="O478" i="1" s="1"/>
  <c r="P478" i="1" s="1"/>
  <c r="D480" i="1"/>
  <c r="L479" i="1" s="1"/>
  <c r="N479" i="1" s="1"/>
  <c r="F479" i="1"/>
  <c r="G479" i="1" l="1"/>
  <c r="Q478" i="1"/>
  <c r="R478" i="1" s="1"/>
  <c r="O479" i="1" s="1"/>
  <c r="P479" i="1" s="1"/>
  <c r="D481" i="1"/>
  <c r="L480" i="1" s="1"/>
  <c r="N480" i="1" s="1"/>
  <c r="F480" i="1"/>
  <c r="C480" i="1"/>
  <c r="C481" i="1" s="1"/>
  <c r="G480" i="1" l="1"/>
  <c r="Q479" i="1"/>
  <c r="R479" i="1" s="1"/>
  <c r="O480" i="1" s="1"/>
  <c r="P480" i="1" s="1"/>
  <c r="D482" i="1"/>
  <c r="L481" i="1" s="1"/>
  <c r="N481" i="1" s="1"/>
  <c r="F481" i="1"/>
  <c r="G481" i="1" l="1"/>
  <c r="Q480" i="1"/>
  <c r="R480" i="1" s="1"/>
  <c r="O481" i="1" s="1"/>
  <c r="P481" i="1" s="1"/>
  <c r="D483" i="1"/>
  <c r="L482" i="1" s="1"/>
  <c r="N482" i="1" s="1"/>
  <c r="F482" i="1"/>
  <c r="C482" i="1"/>
  <c r="C483" i="1" s="1"/>
  <c r="G482" i="1" l="1"/>
  <c r="Q481" i="1"/>
  <c r="R481" i="1" s="1"/>
  <c r="O482" i="1" s="1"/>
  <c r="P482" i="1" s="1"/>
  <c r="D484" i="1"/>
  <c r="L483" i="1" s="1"/>
  <c r="N483" i="1" s="1"/>
  <c r="F483" i="1"/>
  <c r="G483" i="1" l="1"/>
  <c r="Q482" i="1"/>
  <c r="R482" i="1" s="1"/>
  <c r="O483" i="1" s="1"/>
  <c r="P483" i="1" s="1"/>
  <c r="D485" i="1"/>
  <c r="L484" i="1" s="1"/>
  <c r="N484" i="1" s="1"/>
  <c r="F484" i="1"/>
  <c r="C484" i="1"/>
  <c r="C485" i="1" s="1"/>
  <c r="G484" i="1" l="1"/>
  <c r="Q483" i="1"/>
  <c r="R483" i="1" s="1"/>
  <c r="O484" i="1" s="1"/>
  <c r="P484" i="1" s="1"/>
  <c r="D486" i="1"/>
  <c r="L485" i="1" s="1"/>
  <c r="N485" i="1" s="1"/>
  <c r="F485" i="1"/>
  <c r="G485" i="1" l="1"/>
  <c r="Q484" i="1"/>
  <c r="R484" i="1" s="1"/>
  <c r="O485" i="1" s="1"/>
  <c r="D487" i="1"/>
  <c r="L486" i="1" s="1"/>
  <c r="N486" i="1" s="1"/>
  <c r="F486" i="1"/>
  <c r="C486" i="1"/>
  <c r="C487" i="1" s="1"/>
  <c r="P485" i="1" l="1"/>
  <c r="G486" i="1"/>
  <c r="Q485" i="1"/>
  <c r="R485" i="1" s="1"/>
  <c r="O486" i="1" s="1"/>
  <c r="D488" i="1"/>
  <c r="L487" i="1" s="1"/>
  <c r="N487" i="1" s="1"/>
  <c r="F487" i="1"/>
  <c r="P486" i="1" l="1"/>
  <c r="G487" i="1"/>
  <c r="Q486" i="1"/>
  <c r="R486" i="1" s="1"/>
  <c r="O487" i="1" s="1"/>
  <c r="D489" i="1"/>
  <c r="L488" i="1" s="1"/>
  <c r="N488" i="1" s="1"/>
  <c r="F488" i="1"/>
  <c r="C488" i="1"/>
  <c r="C489" i="1" s="1"/>
  <c r="P487" i="1" l="1"/>
  <c r="G488" i="1"/>
  <c r="Q487" i="1"/>
  <c r="R487" i="1" s="1"/>
  <c r="O488" i="1" s="1"/>
  <c r="P488" i="1" s="1"/>
  <c r="D490" i="1"/>
  <c r="L489" i="1" s="1"/>
  <c r="N489" i="1" s="1"/>
  <c r="F489" i="1"/>
  <c r="G489" i="1" l="1"/>
  <c r="Q488" i="1"/>
  <c r="R488" i="1" s="1"/>
  <c r="O489" i="1" s="1"/>
  <c r="P489" i="1" s="1"/>
  <c r="D491" i="1"/>
  <c r="L490" i="1" s="1"/>
  <c r="N490" i="1" s="1"/>
  <c r="F490" i="1"/>
  <c r="C490" i="1"/>
  <c r="C491" i="1" s="1"/>
  <c r="G490" i="1" l="1"/>
  <c r="Q489" i="1"/>
  <c r="R489" i="1" s="1"/>
  <c r="O490" i="1" s="1"/>
  <c r="P490" i="1" s="1"/>
  <c r="D492" i="1"/>
  <c r="L491" i="1" s="1"/>
  <c r="N491" i="1" s="1"/>
  <c r="F491" i="1"/>
  <c r="G491" i="1" l="1"/>
  <c r="Q490" i="1"/>
  <c r="R490" i="1" s="1"/>
  <c r="O491" i="1" s="1"/>
  <c r="D493" i="1"/>
  <c r="L492" i="1" s="1"/>
  <c r="N492" i="1" s="1"/>
  <c r="F492" i="1"/>
  <c r="C492" i="1"/>
  <c r="C493" i="1" s="1"/>
  <c r="P491" i="1" l="1"/>
  <c r="G492" i="1"/>
  <c r="Q491" i="1"/>
  <c r="R491" i="1" s="1"/>
  <c r="O492" i="1" s="1"/>
  <c r="P492" i="1" s="1"/>
  <c r="D494" i="1"/>
  <c r="L493" i="1" s="1"/>
  <c r="N493" i="1" s="1"/>
  <c r="F493" i="1"/>
  <c r="G493" i="1" l="1"/>
  <c r="Q492" i="1"/>
  <c r="R492" i="1" s="1"/>
  <c r="O493" i="1" s="1"/>
  <c r="D495" i="1"/>
  <c r="L494" i="1" s="1"/>
  <c r="N494" i="1" s="1"/>
  <c r="F494" i="1"/>
  <c r="C494" i="1"/>
  <c r="C495" i="1" s="1"/>
  <c r="P493" i="1" l="1"/>
  <c r="G494" i="1"/>
  <c r="Q493" i="1"/>
  <c r="R493" i="1" s="1"/>
  <c r="O494" i="1" s="1"/>
  <c r="D496" i="1"/>
  <c r="L495" i="1" s="1"/>
  <c r="N495" i="1" s="1"/>
  <c r="F495" i="1"/>
  <c r="P494" i="1" l="1"/>
  <c r="G495" i="1"/>
  <c r="Q494" i="1"/>
  <c r="R494" i="1" s="1"/>
  <c r="O495" i="1" s="1"/>
  <c r="P495" i="1" s="1"/>
  <c r="D497" i="1"/>
  <c r="L496" i="1" s="1"/>
  <c r="N496" i="1" s="1"/>
  <c r="F496" i="1"/>
  <c r="C496" i="1"/>
  <c r="C497" i="1" s="1"/>
  <c r="G496" i="1" l="1"/>
  <c r="Q495" i="1"/>
  <c r="R495" i="1" s="1"/>
  <c r="O496" i="1" s="1"/>
  <c r="D498" i="1"/>
  <c r="L497" i="1" s="1"/>
  <c r="N497" i="1" s="1"/>
  <c r="F497" i="1"/>
  <c r="P496" i="1" l="1"/>
  <c r="G497" i="1"/>
  <c r="Q496" i="1"/>
  <c r="R496" i="1" s="1"/>
  <c r="O497" i="1" s="1"/>
  <c r="D499" i="1"/>
  <c r="L498" i="1" s="1"/>
  <c r="N498" i="1" s="1"/>
  <c r="F498" i="1"/>
  <c r="C498" i="1"/>
  <c r="C499" i="1" s="1"/>
  <c r="P497" i="1" l="1"/>
  <c r="G498" i="1"/>
  <c r="Q497" i="1"/>
  <c r="R497" i="1" s="1"/>
  <c r="O498" i="1" s="1"/>
  <c r="P498" i="1" s="1"/>
  <c r="D500" i="1"/>
  <c r="L499" i="1" s="1"/>
  <c r="N499" i="1" s="1"/>
  <c r="F499" i="1"/>
  <c r="G499" i="1" l="1"/>
  <c r="Q498" i="1"/>
  <c r="R498" i="1" s="1"/>
  <c r="O499" i="1" s="1"/>
  <c r="P499" i="1" s="1"/>
  <c r="D501" i="1"/>
  <c r="L500" i="1" s="1"/>
  <c r="N500" i="1" s="1"/>
  <c r="F500" i="1"/>
  <c r="C500" i="1"/>
  <c r="G500" i="1" l="1"/>
  <c r="Q499" i="1"/>
  <c r="R499" i="1" s="1"/>
  <c r="O500" i="1" s="1"/>
  <c r="C501" i="1"/>
  <c r="D502" i="1"/>
  <c r="L501" i="1" s="1"/>
  <c r="N501" i="1" s="1"/>
  <c r="F501" i="1"/>
  <c r="P500" i="1" l="1"/>
  <c r="G501" i="1"/>
  <c r="Q500" i="1"/>
  <c r="R500" i="1" s="1"/>
  <c r="O501" i="1" s="1"/>
  <c r="P501" i="1" s="1"/>
  <c r="D503" i="1"/>
  <c r="L502" i="1" s="1"/>
  <c r="N502" i="1" s="1"/>
  <c r="F502" i="1"/>
  <c r="C502" i="1"/>
  <c r="C503" i="1" s="1"/>
  <c r="G502" i="1" l="1"/>
  <c r="Q501" i="1"/>
  <c r="R501" i="1" s="1"/>
  <c r="O502" i="1" s="1"/>
  <c r="P502" i="1" s="1"/>
  <c r="D504" i="1"/>
  <c r="L503" i="1" s="1"/>
  <c r="N503" i="1" s="1"/>
  <c r="F503" i="1"/>
  <c r="G503" i="1" l="1"/>
  <c r="Q502" i="1"/>
  <c r="R502" i="1" s="1"/>
  <c r="O503" i="1" s="1"/>
  <c r="P503" i="1" s="1"/>
  <c r="D505" i="1"/>
  <c r="L504" i="1" s="1"/>
  <c r="N504" i="1" s="1"/>
  <c r="F504" i="1"/>
  <c r="C504" i="1"/>
  <c r="C505" i="1" s="1"/>
  <c r="G504" i="1" l="1"/>
  <c r="Q503" i="1"/>
  <c r="R503" i="1" s="1"/>
  <c r="O504" i="1" s="1"/>
  <c r="D506" i="1"/>
  <c r="L505" i="1" s="1"/>
  <c r="N505" i="1" s="1"/>
  <c r="F505" i="1"/>
  <c r="P504" i="1" l="1"/>
  <c r="G505" i="1"/>
  <c r="Q504" i="1"/>
  <c r="D507" i="1"/>
  <c r="L506" i="1" s="1"/>
  <c r="N506" i="1" s="1"/>
  <c r="F506" i="1"/>
  <c r="C506" i="1"/>
  <c r="C507" i="1" s="1"/>
  <c r="R504" i="1" l="1"/>
  <c r="O505" i="1" s="1"/>
  <c r="P505" i="1"/>
  <c r="G506" i="1"/>
  <c r="Q505" i="1"/>
  <c r="R505" i="1" s="1"/>
  <c r="O506" i="1" s="1"/>
  <c r="D508" i="1"/>
  <c r="L507" i="1" s="1"/>
  <c r="N507" i="1" s="1"/>
  <c r="F507" i="1"/>
  <c r="G507" i="1" l="1"/>
  <c r="Q506" i="1"/>
  <c r="P506" i="1"/>
  <c r="R506" i="1"/>
  <c r="O507" i="1" s="1"/>
  <c r="D509" i="1"/>
  <c r="L508" i="1" s="1"/>
  <c r="N508" i="1" s="1"/>
  <c r="F508" i="1"/>
  <c r="C508" i="1"/>
  <c r="C509" i="1" s="1"/>
  <c r="G508" i="1" l="1"/>
  <c r="Q507" i="1"/>
  <c r="P507" i="1"/>
  <c r="R507" i="1"/>
  <c r="O508" i="1" s="1"/>
  <c r="D510" i="1"/>
  <c r="L509" i="1" s="1"/>
  <c r="N509" i="1" s="1"/>
  <c r="F509" i="1"/>
  <c r="G509" i="1" l="1"/>
  <c r="Q508" i="1"/>
  <c r="P508" i="1"/>
  <c r="R508" i="1" s="1"/>
  <c r="O509" i="1" s="1"/>
  <c r="D511" i="1"/>
  <c r="L510" i="1" s="1"/>
  <c r="N510" i="1" s="1"/>
  <c r="F510" i="1"/>
  <c r="C510" i="1"/>
  <c r="C511" i="1" s="1"/>
  <c r="P509" i="1" l="1"/>
  <c r="G510" i="1"/>
  <c r="Q509" i="1"/>
  <c r="D512" i="1"/>
  <c r="L511" i="1" s="1"/>
  <c r="N511" i="1" s="1"/>
  <c r="F511" i="1"/>
  <c r="R509" i="1" l="1"/>
  <c r="O510" i="1" s="1"/>
  <c r="P510" i="1" s="1"/>
  <c r="G511" i="1"/>
  <c r="Q510" i="1"/>
  <c r="R510" i="1" s="1"/>
  <c r="O511" i="1" s="1"/>
  <c r="D513" i="1"/>
  <c r="L512" i="1" s="1"/>
  <c r="N512" i="1" s="1"/>
  <c r="F512" i="1"/>
  <c r="C512" i="1"/>
  <c r="C513" i="1" s="1"/>
  <c r="P511" i="1" l="1"/>
  <c r="G512" i="1"/>
  <c r="Q511" i="1"/>
  <c r="R511" i="1" s="1"/>
  <c r="O512" i="1" s="1"/>
  <c r="D514" i="1"/>
  <c r="L513" i="1" s="1"/>
  <c r="N513" i="1" s="1"/>
  <c r="F513" i="1"/>
  <c r="P512" i="1" l="1"/>
  <c r="G513" i="1"/>
  <c r="Q512" i="1"/>
  <c r="R512" i="1" s="1"/>
  <c r="O513" i="1" s="1"/>
  <c r="P513" i="1" s="1"/>
  <c r="D515" i="1"/>
  <c r="L514" i="1" s="1"/>
  <c r="N514" i="1" s="1"/>
  <c r="F514" i="1"/>
  <c r="C514" i="1"/>
  <c r="C515" i="1" s="1"/>
  <c r="G514" i="1" l="1"/>
  <c r="Q513" i="1"/>
  <c r="R513" i="1" s="1"/>
  <c r="O514" i="1" s="1"/>
  <c r="P514" i="1" s="1"/>
  <c r="D516" i="1"/>
  <c r="L515" i="1" s="1"/>
  <c r="N515" i="1" s="1"/>
  <c r="F515" i="1"/>
  <c r="G515" i="1" l="1"/>
  <c r="Q514" i="1"/>
  <c r="R514" i="1" s="1"/>
  <c r="O515" i="1" s="1"/>
  <c r="D517" i="1"/>
  <c r="L516" i="1" s="1"/>
  <c r="N516" i="1" s="1"/>
  <c r="F516" i="1"/>
  <c r="C516" i="1"/>
  <c r="C517" i="1" s="1"/>
  <c r="P515" i="1" l="1"/>
  <c r="G516" i="1"/>
  <c r="Q515" i="1"/>
  <c r="R515" i="1" s="1"/>
  <c r="O516" i="1" s="1"/>
  <c r="P516" i="1" s="1"/>
  <c r="D518" i="1"/>
  <c r="L517" i="1" s="1"/>
  <c r="N517" i="1" s="1"/>
  <c r="F517" i="1"/>
  <c r="G517" i="1" l="1"/>
  <c r="Q516" i="1"/>
  <c r="R516" i="1" s="1"/>
  <c r="O517" i="1" s="1"/>
  <c r="D519" i="1"/>
  <c r="L518" i="1" s="1"/>
  <c r="N518" i="1" s="1"/>
  <c r="F518" i="1"/>
  <c r="C518" i="1"/>
  <c r="C519" i="1" s="1"/>
  <c r="P517" i="1" l="1"/>
  <c r="G518" i="1"/>
  <c r="Q517" i="1"/>
  <c r="D520" i="1"/>
  <c r="L519" i="1" s="1"/>
  <c r="N519" i="1" s="1"/>
  <c r="F519" i="1"/>
  <c r="R517" i="1" l="1"/>
  <c r="O518" i="1" s="1"/>
  <c r="P518" i="1"/>
  <c r="G519" i="1"/>
  <c r="Q518" i="1"/>
  <c r="R518" i="1" s="1"/>
  <c r="O519" i="1" s="1"/>
  <c r="P519" i="1" s="1"/>
  <c r="D521" i="1"/>
  <c r="L520" i="1" s="1"/>
  <c r="N520" i="1" s="1"/>
  <c r="F520" i="1"/>
  <c r="C520" i="1"/>
  <c r="C521" i="1" s="1"/>
  <c r="G520" i="1" l="1"/>
  <c r="Q519" i="1"/>
  <c r="R519" i="1" s="1"/>
  <c r="O520" i="1" s="1"/>
  <c r="D522" i="1"/>
  <c r="L521" i="1" s="1"/>
  <c r="N521" i="1" s="1"/>
  <c r="F521" i="1"/>
  <c r="P520" i="1" l="1"/>
  <c r="G521" i="1"/>
  <c r="Q520" i="1"/>
  <c r="D523" i="1"/>
  <c r="L522" i="1" s="1"/>
  <c r="N522" i="1" s="1"/>
  <c r="F522" i="1"/>
  <c r="C522" i="1"/>
  <c r="C523" i="1" s="1"/>
  <c r="R520" i="1" l="1"/>
  <c r="O521" i="1" s="1"/>
  <c r="P521" i="1"/>
  <c r="G522" i="1"/>
  <c r="Q521" i="1"/>
  <c r="R521" i="1" s="1"/>
  <c r="O522" i="1" s="1"/>
  <c r="P522" i="1" s="1"/>
  <c r="D524" i="1"/>
  <c r="L523" i="1" s="1"/>
  <c r="N523" i="1" s="1"/>
  <c r="F523" i="1"/>
  <c r="G523" i="1" l="1"/>
  <c r="Q522" i="1"/>
  <c r="R522" i="1" s="1"/>
  <c r="O523" i="1" s="1"/>
  <c r="D525" i="1"/>
  <c r="L524" i="1" s="1"/>
  <c r="N524" i="1" s="1"/>
  <c r="F524" i="1"/>
  <c r="C524" i="1"/>
  <c r="C525" i="1" s="1"/>
  <c r="G524" i="1" l="1"/>
  <c r="Q523" i="1"/>
  <c r="P523" i="1"/>
  <c r="R523" i="1" s="1"/>
  <c r="O524" i="1" s="1"/>
  <c r="D526" i="1"/>
  <c r="L525" i="1" s="1"/>
  <c r="N525" i="1" s="1"/>
  <c r="F525" i="1"/>
  <c r="P524" i="1" l="1"/>
  <c r="G525" i="1"/>
  <c r="Q524" i="1"/>
  <c r="D527" i="1"/>
  <c r="L526" i="1" s="1"/>
  <c r="N526" i="1" s="1"/>
  <c r="F526" i="1"/>
  <c r="C526" i="1"/>
  <c r="C527" i="1" s="1"/>
  <c r="R524" i="1" l="1"/>
  <c r="O525" i="1" s="1"/>
  <c r="P525" i="1" s="1"/>
  <c r="G526" i="1"/>
  <c r="Q525" i="1"/>
  <c r="R525" i="1" s="1"/>
  <c r="O526" i="1" s="1"/>
  <c r="P526" i="1" s="1"/>
  <c r="D528" i="1"/>
  <c r="L527" i="1" s="1"/>
  <c r="N527" i="1" s="1"/>
  <c r="F527" i="1"/>
  <c r="G527" i="1" l="1"/>
  <c r="Q526" i="1"/>
  <c r="R526" i="1" s="1"/>
  <c r="O527" i="1" s="1"/>
  <c r="D529" i="1"/>
  <c r="L528" i="1" s="1"/>
  <c r="N528" i="1" s="1"/>
  <c r="F528" i="1"/>
  <c r="C528" i="1"/>
  <c r="C529" i="1" s="1"/>
  <c r="P527" i="1" l="1"/>
  <c r="G528" i="1"/>
  <c r="Q527" i="1"/>
  <c r="D530" i="1"/>
  <c r="L529" i="1" s="1"/>
  <c r="N529" i="1" s="1"/>
  <c r="F529" i="1"/>
  <c r="R527" i="1" l="1"/>
  <c r="O528" i="1" s="1"/>
  <c r="P528" i="1"/>
  <c r="G529" i="1"/>
  <c r="Q528" i="1"/>
  <c r="R528" i="1" s="1"/>
  <c r="O529" i="1" s="1"/>
  <c r="P529" i="1" s="1"/>
  <c r="D531" i="1"/>
  <c r="L530" i="1" s="1"/>
  <c r="N530" i="1" s="1"/>
  <c r="F530" i="1"/>
  <c r="C530" i="1"/>
  <c r="C531" i="1" s="1"/>
  <c r="G530" i="1" l="1"/>
  <c r="Q529" i="1"/>
  <c r="R529" i="1" s="1"/>
  <c r="O530" i="1" s="1"/>
  <c r="D532" i="1"/>
  <c r="L531" i="1" s="1"/>
  <c r="N531" i="1" s="1"/>
  <c r="F531" i="1"/>
  <c r="P530" i="1" l="1"/>
  <c r="G531" i="1"/>
  <c r="Q530" i="1"/>
  <c r="D533" i="1"/>
  <c r="L532" i="1" s="1"/>
  <c r="N532" i="1" s="1"/>
  <c r="F532" i="1"/>
  <c r="C532" i="1"/>
  <c r="C533" i="1" s="1"/>
  <c r="R530" i="1" l="1"/>
  <c r="O531" i="1" s="1"/>
  <c r="P531" i="1" s="1"/>
  <c r="G532" i="1"/>
  <c r="Q531" i="1"/>
  <c r="R531" i="1" s="1"/>
  <c r="O532" i="1" s="1"/>
  <c r="P532" i="1" s="1"/>
  <c r="D534" i="1"/>
  <c r="L533" i="1" s="1"/>
  <c r="N533" i="1" s="1"/>
  <c r="F533" i="1"/>
  <c r="G533" i="1" l="1"/>
  <c r="Q532" i="1"/>
  <c r="R532" i="1" s="1"/>
  <c r="O533" i="1" s="1"/>
  <c r="D535" i="1"/>
  <c r="L534" i="1" s="1"/>
  <c r="N534" i="1" s="1"/>
  <c r="F534" i="1"/>
  <c r="C534" i="1"/>
  <c r="C535" i="1" s="1"/>
  <c r="P533" i="1" l="1"/>
  <c r="G534" i="1"/>
  <c r="Q533" i="1"/>
  <c r="D536" i="1"/>
  <c r="L535" i="1" s="1"/>
  <c r="N535" i="1" s="1"/>
  <c r="F535" i="1"/>
  <c r="R533" i="1" l="1"/>
  <c r="O534" i="1" s="1"/>
  <c r="P534" i="1" s="1"/>
  <c r="G535" i="1"/>
  <c r="Q534" i="1"/>
  <c r="D537" i="1"/>
  <c r="L536" i="1" s="1"/>
  <c r="N536" i="1" s="1"/>
  <c r="F536" i="1"/>
  <c r="C536" i="1"/>
  <c r="C537" i="1" s="1"/>
  <c r="R534" i="1" l="1"/>
  <c r="O535" i="1" s="1"/>
  <c r="P535" i="1"/>
  <c r="G536" i="1"/>
  <c r="Q535" i="1"/>
  <c r="R535" i="1" s="1"/>
  <c r="O536" i="1" s="1"/>
  <c r="P536" i="1" s="1"/>
  <c r="D538" i="1"/>
  <c r="L537" i="1" s="1"/>
  <c r="N537" i="1" s="1"/>
  <c r="F537" i="1"/>
  <c r="G537" i="1" l="1"/>
  <c r="Q536" i="1"/>
  <c r="R536" i="1" s="1"/>
  <c r="O537" i="1" s="1"/>
  <c r="P537" i="1" s="1"/>
  <c r="D539" i="1"/>
  <c r="L538" i="1" s="1"/>
  <c r="N538" i="1" s="1"/>
  <c r="F538" i="1"/>
  <c r="C538" i="1"/>
  <c r="C539" i="1" s="1"/>
  <c r="G538" i="1" l="1"/>
  <c r="Q537" i="1"/>
  <c r="R537" i="1" s="1"/>
  <c r="O538" i="1" s="1"/>
  <c r="D540" i="1"/>
  <c r="L539" i="1" s="1"/>
  <c r="N539" i="1" s="1"/>
  <c r="F539" i="1"/>
  <c r="P538" i="1" l="1"/>
  <c r="G539" i="1"/>
  <c r="Q538" i="1"/>
  <c r="D541" i="1"/>
  <c r="L540" i="1" s="1"/>
  <c r="N540" i="1" s="1"/>
  <c r="F540" i="1"/>
  <c r="C540" i="1"/>
  <c r="C541" i="1" s="1"/>
  <c r="R538" i="1" l="1"/>
  <c r="O539" i="1" s="1"/>
  <c r="P539" i="1"/>
  <c r="G540" i="1"/>
  <c r="Q539" i="1"/>
  <c r="D542" i="1"/>
  <c r="L541" i="1" s="1"/>
  <c r="N541" i="1" s="1"/>
  <c r="F541" i="1"/>
  <c r="R539" i="1" l="1"/>
  <c r="O540" i="1" s="1"/>
  <c r="P540" i="1" s="1"/>
  <c r="G541" i="1"/>
  <c r="Q540" i="1"/>
  <c r="D543" i="1"/>
  <c r="L542" i="1" s="1"/>
  <c r="N542" i="1" s="1"/>
  <c r="F542" i="1"/>
  <c r="C542" i="1"/>
  <c r="C543" i="1" s="1"/>
  <c r="R540" i="1" l="1"/>
  <c r="O541" i="1" s="1"/>
  <c r="P541" i="1" s="1"/>
  <c r="G542" i="1"/>
  <c r="Q541" i="1"/>
  <c r="D544" i="1"/>
  <c r="L543" i="1" s="1"/>
  <c r="N543" i="1" s="1"/>
  <c r="F543" i="1"/>
  <c r="R541" i="1" l="1"/>
  <c r="O542" i="1" s="1"/>
  <c r="P542" i="1" s="1"/>
  <c r="G543" i="1"/>
  <c r="Q542" i="1"/>
  <c r="D545" i="1"/>
  <c r="L544" i="1" s="1"/>
  <c r="N544" i="1" s="1"/>
  <c r="F544" i="1"/>
  <c r="C544" i="1"/>
  <c r="C545" i="1" s="1"/>
  <c r="R542" i="1" l="1"/>
  <c r="O543" i="1" s="1"/>
  <c r="P543" i="1"/>
  <c r="G544" i="1"/>
  <c r="Q543" i="1"/>
  <c r="R543" i="1" s="1"/>
  <c r="O544" i="1" s="1"/>
  <c r="P544" i="1" s="1"/>
  <c r="D546" i="1"/>
  <c r="L545" i="1" s="1"/>
  <c r="N545" i="1" s="1"/>
  <c r="F545" i="1"/>
  <c r="G545" i="1" l="1"/>
  <c r="Q544" i="1"/>
  <c r="R544" i="1" s="1"/>
  <c r="O545" i="1" s="1"/>
  <c r="P545" i="1" s="1"/>
  <c r="D547" i="1"/>
  <c r="L546" i="1" s="1"/>
  <c r="N546" i="1" s="1"/>
  <c r="F546" i="1"/>
  <c r="C546" i="1"/>
  <c r="C547" i="1" s="1"/>
  <c r="G546" i="1" l="1"/>
  <c r="Q545" i="1"/>
  <c r="R545" i="1" s="1"/>
  <c r="O546" i="1" s="1"/>
  <c r="P546" i="1" s="1"/>
  <c r="D548" i="1"/>
  <c r="L547" i="1" s="1"/>
  <c r="N547" i="1" s="1"/>
  <c r="F547" i="1"/>
  <c r="G547" i="1" l="1"/>
  <c r="Q546" i="1"/>
  <c r="R546" i="1" s="1"/>
  <c r="O547" i="1" s="1"/>
  <c r="P547" i="1" s="1"/>
  <c r="D549" i="1"/>
  <c r="L548" i="1" s="1"/>
  <c r="N548" i="1" s="1"/>
  <c r="F548" i="1"/>
  <c r="C548" i="1"/>
  <c r="C549" i="1" s="1"/>
  <c r="G548" i="1" l="1"/>
  <c r="Q547" i="1"/>
  <c r="R547" i="1" s="1"/>
  <c r="O548" i="1" s="1"/>
  <c r="D550" i="1"/>
  <c r="L549" i="1" s="1"/>
  <c r="N549" i="1" s="1"/>
  <c r="F549" i="1"/>
  <c r="P548" i="1" l="1"/>
  <c r="G549" i="1"/>
  <c r="Q548" i="1"/>
  <c r="D551" i="1"/>
  <c r="L550" i="1" s="1"/>
  <c r="N550" i="1" s="1"/>
  <c r="F550" i="1"/>
  <c r="C550" i="1"/>
  <c r="C551" i="1" l="1"/>
  <c r="R548" i="1"/>
  <c r="O549" i="1" s="1"/>
  <c r="P549" i="1" s="1"/>
  <c r="G550" i="1"/>
  <c r="Q549" i="1"/>
  <c r="D552" i="1"/>
  <c r="L551" i="1" s="1"/>
  <c r="N551" i="1" s="1"/>
  <c r="F551" i="1"/>
  <c r="R549" i="1" l="1"/>
  <c r="O550" i="1" s="1"/>
  <c r="P550" i="1" s="1"/>
  <c r="G551" i="1"/>
  <c r="Q550" i="1"/>
  <c r="R550" i="1" s="1"/>
  <c r="O551" i="1" s="1"/>
  <c r="D553" i="1"/>
  <c r="L552" i="1" s="1"/>
  <c r="N552" i="1" s="1"/>
  <c r="F552" i="1"/>
  <c r="C552" i="1"/>
  <c r="C553" i="1" s="1"/>
  <c r="P551" i="1" l="1"/>
  <c r="G552" i="1"/>
  <c r="Q551" i="1"/>
  <c r="R551" i="1" s="1"/>
  <c r="O552" i="1" s="1"/>
  <c r="D554" i="1"/>
  <c r="L553" i="1" s="1"/>
  <c r="N553" i="1" s="1"/>
  <c r="F553" i="1"/>
  <c r="P552" i="1" l="1"/>
  <c r="G553" i="1"/>
  <c r="Q552" i="1"/>
  <c r="D555" i="1"/>
  <c r="L554" i="1" s="1"/>
  <c r="N554" i="1" s="1"/>
  <c r="F554" i="1"/>
  <c r="C554" i="1"/>
  <c r="C555" i="1" s="1"/>
  <c r="R552" i="1" l="1"/>
  <c r="O553" i="1" s="1"/>
  <c r="P553" i="1" s="1"/>
  <c r="G554" i="1"/>
  <c r="Q553" i="1"/>
  <c r="R553" i="1" s="1"/>
  <c r="O554" i="1" s="1"/>
  <c r="P554" i="1" s="1"/>
  <c r="D556" i="1"/>
  <c r="L555" i="1" s="1"/>
  <c r="N555" i="1" s="1"/>
  <c r="F555" i="1"/>
  <c r="G555" i="1" l="1"/>
  <c r="Q554" i="1"/>
  <c r="R554" i="1" s="1"/>
  <c r="O555" i="1" s="1"/>
  <c r="D557" i="1"/>
  <c r="L556" i="1" s="1"/>
  <c r="N556" i="1" s="1"/>
  <c r="F556" i="1"/>
  <c r="C556" i="1"/>
  <c r="C557" i="1" s="1"/>
  <c r="G556" i="1" l="1"/>
  <c r="Q555" i="1"/>
  <c r="P555" i="1"/>
  <c r="R555" i="1"/>
  <c r="O556" i="1" s="1"/>
  <c r="D558" i="1"/>
  <c r="L557" i="1" s="1"/>
  <c r="N557" i="1" s="1"/>
  <c r="F557" i="1"/>
  <c r="G557" i="1" l="1"/>
  <c r="Q556" i="1"/>
  <c r="P556" i="1"/>
  <c r="R556" i="1"/>
  <c r="O557" i="1" s="1"/>
  <c r="P557" i="1" s="1"/>
  <c r="D559" i="1"/>
  <c r="L558" i="1" s="1"/>
  <c r="N558" i="1" s="1"/>
  <c r="F558" i="1"/>
  <c r="C558" i="1"/>
  <c r="C559" i="1" s="1"/>
  <c r="G558" i="1" l="1"/>
  <c r="Q557" i="1"/>
  <c r="R557" i="1"/>
  <c r="O558" i="1" s="1"/>
  <c r="P558" i="1" s="1"/>
  <c r="D560" i="1"/>
  <c r="L559" i="1" s="1"/>
  <c r="N559" i="1" s="1"/>
  <c r="F559" i="1"/>
  <c r="G559" i="1" l="1"/>
  <c r="Q558" i="1"/>
  <c r="R558" i="1" s="1"/>
  <c r="O559" i="1" s="1"/>
  <c r="P559" i="1" s="1"/>
  <c r="D561" i="1"/>
  <c r="L560" i="1" s="1"/>
  <c r="N560" i="1" s="1"/>
  <c r="F560" i="1"/>
  <c r="C560" i="1"/>
  <c r="C561" i="1" s="1"/>
  <c r="G560" i="1" l="1"/>
  <c r="Q559" i="1"/>
  <c r="R559" i="1"/>
  <c r="O560" i="1" s="1"/>
  <c r="D562" i="1"/>
  <c r="L561" i="1" s="1"/>
  <c r="N561" i="1" s="1"/>
  <c r="F561" i="1"/>
  <c r="P560" i="1" l="1"/>
  <c r="G561" i="1"/>
  <c r="Q560" i="1"/>
  <c r="R560" i="1" s="1"/>
  <c r="O561" i="1" s="1"/>
  <c r="P561" i="1" s="1"/>
  <c r="D563" i="1"/>
  <c r="L562" i="1" s="1"/>
  <c r="N562" i="1" s="1"/>
  <c r="F562" i="1"/>
  <c r="C562" i="1"/>
  <c r="C563" i="1" s="1"/>
  <c r="G562" i="1" l="1"/>
  <c r="Q561" i="1"/>
  <c r="R561" i="1" s="1"/>
  <c r="O562" i="1" s="1"/>
  <c r="D564" i="1"/>
  <c r="L563" i="1" s="1"/>
  <c r="N563" i="1" s="1"/>
  <c r="F563" i="1"/>
  <c r="P562" i="1" l="1"/>
  <c r="G563" i="1"/>
  <c r="Q562" i="1"/>
  <c r="D565" i="1"/>
  <c r="L564" i="1" s="1"/>
  <c r="N564" i="1" s="1"/>
  <c r="F564" i="1"/>
  <c r="C564" i="1"/>
  <c r="C565" i="1" s="1"/>
  <c r="R562" i="1" l="1"/>
  <c r="O563" i="1" s="1"/>
  <c r="P563" i="1" s="1"/>
  <c r="G564" i="1"/>
  <c r="Q563" i="1"/>
  <c r="R563" i="1" s="1"/>
  <c r="O564" i="1" s="1"/>
  <c r="D566" i="1"/>
  <c r="L565" i="1" s="1"/>
  <c r="N565" i="1" s="1"/>
  <c r="F565" i="1"/>
  <c r="P564" i="1" l="1"/>
  <c r="G565" i="1"/>
  <c r="Q564" i="1"/>
  <c r="D567" i="1"/>
  <c r="L566" i="1" s="1"/>
  <c r="N566" i="1" s="1"/>
  <c r="F566" i="1"/>
  <c r="C566" i="1"/>
  <c r="C567" i="1" s="1"/>
  <c r="R564" i="1" l="1"/>
  <c r="O565" i="1" s="1"/>
  <c r="P565" i="1" s="1"/>
  <c r="G566" i="1"/>
  <c r="Q565" i="1"/>
  <c r="D568" i="1"/>
  <c r="L567" i="1" s="1"/>
  <c r="N567" i="1" s="1"/>
  <c r="F567" i="1"/>
  <c r="R565" i="1" l="1"/>
  <c r="O566" i="1" s="1"/>
  <c r="P566" i="1" s="1"/>
  <c r="G567" i="1"/>
  <c r="Q566" i="1"/>
  <c r="R566" i="1" s="1"/>
  <c r="O567" i="1" s="1"/>
  <c r="D569" i="1"/>
  <c r="L568" i="1" s="1"/>
  <c r="N568" i="1" s="1"/>
  <c r="F568" i="1"/>
  <c r="C568" i="1"/>
  <c r="C569" i="1" s="1"/>
  <c r="P567" i="1" l="1"/>
  <c r="G568" i="1"/>
  <c r="Q567" i="1"/>
  <c r="D570" i="1"/>
  <c r="L569" i="1" s="1"/>
  <c r="N569" i="1" s="1"/>
  <c r="F569" i="1"/>
  <c r="R567" i="1" l="1"/>
  <c r="O568" i="1" s="1"/>
  <c r="P568" i="1" s="1"/>
  <c r="G569" i="1"/>
  <c r="Q568" i="1"/>
  <c r="R568" i="1" s="1"/>
  <c r="O569" i="1" s="1"/>
  <c r="D571" i="1"/>
  <c r="L570" i="1" s="1"/>
  <c r="N570" i="1" s="1"/>
  <c r="F570" i="1"/>
  <c r="C570" i="1"/>
  <c r="C571" i="1" s="1"/>
  <c r="P569" i="1" l="1"/>
  <c r="G570" i="1"/>
  <c r="Q569" i="1"/>
  <c r="D572" i="1"/>
  <c r="L571" i="1" s="1"/>
  <c r="N571" i="1" s="1"/>
  <c r="F571" i="1"/>
  <c r="R569" i="1" l="1"/>
  <c r="O570" i="1" s="1"/>
  <c r="P570" i="1" s="1"/>
  <c r="G571" i="1"/>
  <c r="Q570" i="1"/>
  <c r="R570" i="1" s="1"/>
  <c r="O571" i="1" s="1"/>
  <c r="D573" i="1"/>
  <c r="L572" i="1" s="1"/>
  <c r="N572" i="1" s="1"/>
  <c r="F572" i="1"/>
  <c r="C572" i="1"/>
  <c r="C573" i="1" s="1"/>
  <c r="P571" i="1" l="1"/>
  <c r="G572" i="1"/>
  <c r="Q571" i="1"/>
  <c r="R571" i="1" s="1"/>
  <c r="O572" i="1" s="1"/>
  <c r="P572" i="1" s="1"/>
  <c r="D574" i="1"/>
  <c r="L573" i="1" s="1"/>
  <c r="N573" i="1" s="1"/>
  <c r="F573" i="1"/>
  <c r="G573" i="1" l="1"/>
  <c r="Q572" i="1"/>
  <c r="R572" i="1" s="1"/>
  <c r="O573" i="1" s="1"/>
  <c r="P573" i="1" s="1"/>
  <c r="D575" i="1"/>
  <c r="L574" i="1" s="1"/>
  <c r="N574" i="1" s="1"/>
  <c r="F574" i="1"/>
  <c r="C574" i="1"/>
  <c r="C575" i="1" s="1"/>
  <c r="G574" i="1" l="1"/>
  <c r="Q573" i="1"/>
  <c r="R573" i="1" s="1"/>
  <c r="O574" i="1" s="1"/>
  <c r="D576" i="1"/>
  <c r="L575" i="1" s="1"/>
  <c r="N575" i="1" s="1"/>
  <c r="F575" i="1"/>
  <c r="P574" i="1" l="1"/>
  <c r="G575" i="1"/>
  <c r="Q574" i="1"/>
  <c r="D577" i="1"/>
  <c r="L576" i="1" s="1"/>
  <c r="N576" i="1" s="1"/>
  <c r="F576" i="1"/>
  <c r="C576" i="1"/>
  <c r="C577" i="1" s="1"/>
  <c r="R574" i="1" l="1"/>
  <c r="O575" i="1" s="1"/>
  <c r="P575" i="1" s="1"/>
  <c r="G576" i="1"/>
  <c r="Q575" i="1"/>
  <c r="R575" i="1" s="1"/>
  <c r="O576" i="1" s="1"/>
  <c r="P576" i="1" s="1"/>
  <c r="D578" i="1"/>
  <c r="L577" i="1" s="1"/>
  <c r="N577" i="1" s="1"/>
  <c r="F577" i="1"/>
  <c r="G577" i="1" l="1"/>
  <c r="Q576" i="1"/>
  <c r="R576" i="1" s="1"/>
  <c r="O577" i="1" s="1"/>
  <c r="P577" i="1" s="1"/>
  <c r="D579" i="1"/>
  <c r="L578" i="1" s="1"/>
  <c r="N578" i="1" s="1"/>
  <c r="F578" i="1"/>
  <c r="C578" i="1"/>
  <c r="C579" i="1" s="1"/>
  <c r="G578" i="1" l="1"/>
  <c r="Q577" i="1"/>
  <c r="R577" i="1" s="1"/>
  <c r="O578" i="1" s="1"/>
  <c r="D580" i="1"/>
  <c r="L579" i="1" s="1"/>
  <c r="N579" i="1" s="1"/>
  <c r="F579" i="1"/>
  <c r="P578" i="1" l="1"/>
  <c r="G579" i="1"/>
  <c r="Q578" i="1"/>
  <c r="C580" i="1"/>
  <c r="D581" i="1"/>
  <c r="L580" i="1" s="1"/>
  <c r="N580" i="1" s="1"/>
  <c r="F580" i="1"/>
  <c r="R578" i="1" l="1"/>
  <c r="O579" i="1" s="1"/>
  <c r="P579" i="1"/>
  <c r="G580" i="1"/>
  <c r="Q579" i="1"/>
  <c r="R579" i="1" s="1"/>
  <c r="O580" i="1" s="1"/>
  <c r="P580" i="1" s="1"/>
  <c r="D582" i="1"/>
  <c r="L581" i="1" s="1"/>
  <c r="N581" i="1" s="1"/>
  <c r="F581" i="1"/>
  <c r="C581" i="1"/>
  <c r="C582" i="1" s="1"/>
  <c r="G581" i="1" l="1"/>
  <c r="Q580" i="1"/>
  <c r="R580" i="1" s="1"/>
  <c r="O581" i="1" s="1"/>
  <c r="P581" i="1" s="1"/>
  <c r="D583" i="1"/>
  <c r="L582" i="1" s="1"/>
  <c r="N582" i="1" s="1"/>
  <c r="F582" i="1"/>
  <c r="G582" i="1" l="1"/>
  <c r="Q581" i="1"/>
  <c r="R581" i="1" s="1"/>
  <c r="O582" i="1" s="1"/>
  <c r="D584" i="1"/>
  <c r="L583" i="1" s="1"/>
  <c r="N583" i="1" s="1"/>
  <c r="F583" i="1"/>
  <c r="C583" i="1"/>
  <c r="C584" i="1" s="1"/>
  <c r="P582" i="1" l="1"/>
  <c r="G583" i="1"/>
  <c r="Q582" i="1"/>
  <c r="D585" i="1"/>
  <c r="L584" i="1" s="1"/>
  <c r="N584" i="1" s="1"/>
  <c r="F584" i="1"/>
  <c r="R582" i="1" l="1"/>
  <c r="O583" i="1" s="1"/>
  <c r="P583" i="1" s="1"/>
  <c r="G584" i="1"/>
  <c r="Q583" i="1"/>
  <c r="R583" i="1" s="1"/>
  <c r="O584" i="1" s="1"/>
  <c r="P584" i="1" s="1"/>
  <c r="D586" i="1"/>
  <c r="L585" i="1" s="1"/>
  <c r="N585" i="1" s="1"/>
  <c r="F585" i="1"/>
  <c r="C585" i="1"/>
  <c r="C586" i="1" s="1"/>
  <c r="G585" i="1" l="1"/>
  <c r="Q584" i="1"/>
  <c r="R584" i="1" s="1"/>
  <c r="O585" i="1" s="1"/>
  <c r="P585" i="1" s="1"/>
  <c r="D587" i="1"/>
  <c r="L586" i="1" s="1"/>
  <c r="N586" i="1" s="1"/>
  <c r="F586" i="1"/>
  <c r="G586" i="1" l="1"/>
  <c r="Q585" i="1"/>
  <c r="R585" i="1" s="1"/>
  <c r="O586" i="1" s="1"/>
  <c r="P586" i="1" s="1"/>
  <c r="D588" i="1"/>
  <c r="L587" i="1" s="1"/>
  <c r="N587" i="1" s="1"/>
  <c r="F587" i="1"/>
  <c r="C587" i="1"/>
  <c r="C588" i="1" s="1"/>
  <c r="G587" i="1" l="1"/>
  <c r="Q586" i="1"/>
  <c r="R586" i="1" s="1"/>
  <c r="O587" i="1" s="1"/>
  <c r="D589" i="1"/>
  <c r="L588" i="1" s="1"/>
  <c r="N588" i="1" s="1"/>
  <c r="F588" i="1"/>
  <c r="P587" i="1" l="1"/>
  <c r="G588" i="1"/>
  <c r="Q587" i="1"/>
  <c r="R587" i="1" s="1"/>
  <c r="O588" i="1" s="1"/>
  <c r="P588" i="1" s="1"/>
  <c r="D590" i="1"/>
  <c r="L589" i="1" s="1"/>
  <c r="N589" i="1" s="1"/>
  <c r="F589" i="1"/>
  <c r="C589" i="1"/>
  <c r="C590" i="1" s="1"/>
  <c r="G589" i="1" l="1"/>
  <c r="Q588" i="1"/>
  <c r="R588" i="1" s="1"/>
  <c r="O589" i="1" s="1"/>
  <c r="P589" i="1" s="1"/>
  <c r="D591" i="1"/>
  <c r="L590" i="1" s="1"/>
  <c r="N590" i="1" s="1"/>
  <c r="F590" i="1"/>
  <c r="G590" i="1" l="1"/>
  <c r="Q589" i="1"/>
  <c r="R589" i="1" s="1"/>
  <c r="O590" i="1" s="1"/>
  <c r="D592" i="1"/>
  <c r="L591" i="1" s="1"/>
  <c r="N591" i="1" s="1"/>
  <c r="F591" i="1"/>
  <c r="C591" i="1"/>
  <c r="C592" i="1" s="1"/>
  <c r="P590" i="1" l="1"/>
  <c r="G591" i="1"/>
  <c r="Q590" i="1"/>
  <c r="R590" i="1" s="1"/>
  <c r="O591" i="1" s="1"/>
  <c r="P591" i="1" s="1"/>
  <c r="D593" i="1"/>
  <c r="L592" i="1" s="1"/>
  <c r="N592" i="1" s="1"/>
  <c r="F592" i="1"/>
  <c r="G592" i="1" l="1"/>
  <c r="Q591" i="1"/>
  <c r="R591" i="1" s="1"/>
  <c r="O592" i="1" s="1"/>
  <c r="P592" i="1" s="1"/>
  <c r="D594" i="1"/>
  <c r="L593" i="1" s="1"/>
  <c r="N593" i="1" s="1"/>
  <c r="F593" i="1"/>
  <c r="C593" i="1"/>
  <c r="C594" i="1" s="1"/>
  <c r="G593" i="1" l="1"/>
  <c r="Q592" i="1"/>
  <c r="R592" i="1" s="1"/>
  <c r="O593" i="1" s="1"/>
  <c r="P593" i="1" s="1"/>
  <c r="D595" i="1"/>
  <c r="L594" i="1" s="1"/>
  <c r="N594" i="1" s="1"/>
  <c r="F594" i="1"/>
  <c r="G594" i="1" l="1"/>
  <c r="Q593" i="1"/>
  <c r="R593" i="1" s="1"/>
  <c r="O594" i="1" s="1"/>
  <c r="D596" i="1"/>
  <c r="L595" i="1" s="1"/>
  <c r="N595" i="1" s="1"/>
  <c r="F595" i="1"/>
  <c r="C595" i="1"/>
  <c r="C596" i="1" s="1"/>
  <c r="P594" i="1" l="1"/>
  <c r="G595" i="1"/>
  <c r="Q594" i="1"/>
  <c r="R594" i="1" s="1"/>
  <c r="O595" i="1" s="1"/>
  <c r="D597" i="1"/>
  <c r="L596" i="1" s="1"/>
  <c r="N596" i="1" s="1"/>
  <c r="F596" i="1"/>
  <c r="P595" i="1" l="1"/>
  <c r="G596" i="1"/>
  <c r="Q595" i="1"/>
  <c r="D598" i="1"/>
  <c r="L597" i="1" s="1"/>
  <c r="N597" i="1" s="1"/>
  <c r="F597" i="1"/>
  <c r="C597" i="1"/>
  <c r="R595" i="1" l="1"/>
  <c r="O596" i="1" s="1"/>
  <c r="P596" i="1" s="1"/>
  <c r="C598" i="1"/>
  <c r="G597" i="1"/>
  <c r="Q596" i="1"/>
  <c r="D599" i="1"/>
  <c r="L598" i="1" s="1"/>
  <c r="N598" i="1" s="1"/>
  <c r="F598" i="1"/>
  <c r="R596" i="1" l="1"/>
  <c r="O597" i="1" s="1"/>
  <c r="P597" i="1" s="1"/>
  <c r="G598" i="1"/>
  <c r="Q597" i="1"/>
  <c r="D600" i="1"/>
  <c r="L599" i="1" s="1"/>
  <c r="N599" i="1" s="1"/>
  <c r="F599" i="1"/>
  <c r="C599" i="1"/>
  <c r="C600" i="1" s="1"/>
  <c r="R597" i="1" l="1"/>
  <c r="O598" i="1" s="1"/>
  <c r="P598" i="1" s="1"/>
  <c r="G599" i="1"/>
  <c r="Q598" i="1"/>
  <c r="R598" i="1" s="1"/>
  <c r="O599" i="1" s="1"/>
  <c r="P599" i="1" s="1"/>
  <c r="D601" i="1"/>
  <c r="L600" i="1" s="1"/>
  <c r="N600" i="1" s="1"/>
  <c r="F600" i="1"/>
  <c r="G600" i="1" l="1"/>
  <c r="Q599" i="1"/>
  <c r="R599" i="1" s="1"/>
  <c r="O600" i="1" s="1"/>
  <c r="D602" i="1"/>
  <c r="L601" i="1" s="1"/>
  <c r="N601" i="1" s="1"/>
  <c r="F601" i="1"/>
  <c r="C601" i="1"/>
  <c r="C602" i="1" s="1"/>
  <c r="P600" i="1" l="1"/>
  <c r="G601" i="1"/>
  <c r="Q600" i="1"/>
  <c r="R600" i="1" s="1"/>
  <c r="O601" i="1" s="1"/>
  <c r="P601" i="1" s="1"/>
  <c r="D603" i="1"/>
  <c r="L602" i="1" s="1"/>
  <c r="N602" i="1" s="1"/>
  <c r="F602" i="1"/>
  <c r="G602" i="1" l="1"/>
  <c r="Q601" i="1"/>
  <c r="R601" i="1" s="1"/>
  <c r="O602" i="1" s="1"/>
  <c r="D604" i="1"/>
  <c r="L603" i="1" s="1"/>
  <c r="N603" i="1" s="1"/>
  <c r="F603" i="1"/>
  <c r="C603" i="1"/>
  <c r="C604" i="1" s="1"/>
  <c r="P602" i="1" l="1"/>
  <c r="G603" i="1"/>
  <c r="Q602" i="1"/>
  <c r="R602" i="1" s="1"/>
  <c r="O603" i="1" s="1"/>
  <c r="P603" i="1" s="1"/>
  <c r="D605" i="1"/>
  <c r="L604" i="1" s="1"/>
  <c r="N604" i="1" s="1"/>
  <c r="F604" i="1"/>
  <c r="G604" i="1" l="1"/>
  <c r="Q603" i="1"/>
  <c r="R603" i="1" s="1"/>
  <c r="O604" i="1" s="1"/>
  <c r="D606" i="1"/>
  <c r="L605" i="1" s="1"/>
  <c r="N605" i="1" s="1"/>
  <c r="F605" i="1"/>
  <c r="C605" i="1"/>
  <c r="C606" i="1" s="1"/>
  <c r="P604" i="1" l="1"/>
  <c r="G605" i="1"/>
  <c r="Q604" i="1"/>
  <c r="R604" i="1" s="1"/>
  <c r="O605" i="1" s="1"/>
  <c r="P605" i="1" s="1"/>
  <c r="D607" i="1"/>
  <c r="L606" i="1" s="1"/>
  <c r="N606" i="1" s="1"/>
  <c r="F606" i="1"/>
  <c r="G606" i="1" l="1"/>
  <c r="Q605" i="1"/>
  <c r="R605" i="1" s="1"/>
  <c r="O606" i="1" s="1"/>
  <c r="P606" i="1" s="1"/>
  <c r="D608" i="1"/>
  <c r="L607" i="1" s="1"/>
  <c r="N607" i="1" s="1"/>
  <c r="F607" i="1"/>
  <c r="C607" i="1"/>
  <c r="C608" i="1" s="1"/>
  <c r="G607" i="1" l="1"/>
  <c r="Q606" i="1"/>
  <c r="R606" i="1" s="1"/>
  <c r="O607" i="1" s="1"/>
  <c r="P607" i="1" s="1"/>
  <c r="D609" i="1"/>
  <c r="L608" i="1" s="1"/>
  <c r="N608" i="1" s="1"/>
  <c r="F608" i="1"/>
  <c r="G608" i="1" l="1"/>
  <c r="Q607" i="1"/>
  <c r="R607" i="1" s="1"/>
  <c r="O608" i="1" s="1"/>
  <c r="P608" i="1" s="1"/>
  <c r="D610" i="1"/>
  <c r="L609" i="1" s="1"/>
  <c r="N609" i="1" s="1"/>
  <c r="F609" i="1"/>
  <c r="C609" i="1"/>
  <c r="C610" i="1" s="1"/>
  <c r="G609" i="1" l="1"/>
  <c r="Q608" i="1"/>
  <c r="R608" i="1" s="1"/>
  <c r="O609" i="1" s="1"/>
  <c r="P609" i="1" s="1"/>
  <c r="D611" i="1"/>
  <c r="L610" i="1" s="1"/>
  <c r="N610" i="1" s="1"/>
  <c r="F610" i="1"/>
  <c r="G610" i="1" l="1"/>
  <c r="Q609" i="1"/>
  <c r="R609" i="1" s="1"/>
  <c r="O610" i="1" s="1"/>
  <c r="D612" i="1"/>
  <c r="L611" i="1" s="1"/>
  <c r="N611" i="1" s="1"/>
  <c r="F611" i="1"/>
  <c r="C611" i="1"/>
  <c r="C612" i="1" s="1"/>
  <c r="P610" i="1" l="1"/>
  <c r="G611" i="1"/>
  <c r="Q610" i="1"/>
  <c r="D613" i="1"/>
  <c r="L612" i="1" s="1"/>
  <c r="N612" i="1" s="1"/>
  <c r="F612" i="1"/>
  <c r="R610" i="1" l="1"/>
  <c r="O611" i="1" s="1"/>
  <c r="P611" i="1" s="1"/>
  <c r="G612" i="1"/>
  <c r="Q611" i="1"/>
  <c r="R611" i="1" s="1"/>
  <c r="O612" i="1" s="1"/>
  <c r="D614" i="1"/>
  <c r="L613" i="1" s="1"/>
  <c r="N613" i="1" s="1"/>
  <c r="F613" i="1"/>
  <c r="C613" i="1"/>
  <c r="C614" i="1" l="1"/>
  <c r="P612" i="1"/>
  <c r="G613" i="1"/>
  <c r="Q612" i="1"/>
  <c r="D615" i="1"/>
  <c r="L614" i="1" s="1"/>
  <c r="N614" i="1" s="1"/>
  <c r="F614" i="1"/>
  <c r="R612" i="1" l="1"/>
  <c r="O613" i="1" s="1"/>
  <c r="P613" i="1" s="1"/>
  <c r="G614" i="1"/>
  <c r="Q613" i="1"/>
  <c r="R613" i="1" s="1"/>
  <c r="O614" i="1" s="1"/>
  <c r="P614" i="1" s="1"/>
  <c r="D616" i="1"/>
  <c r="L615" i="1" s="1"/>
  <c r="N615" i="1" s="1"/>
  <c r="F615" i="1"/>
  <c r="C615" i="1"/>
  <c r="C616" i="1" s="1"/>
  <c r="G615" i="1" l="1"/>
  <c r="Q614" i="1"/>
  <c r="R614" i="1" s="1"/>
  <c r="O615" i="1" s="1"/>
  <c r="P615" i="1" s="1"/>
  <c r="D617" i="1"/>
  <c r="L616" i="1" s="1"/>
  <c r="N616" i="1" s="1"/>
  <c r="F616" i="1"/>
  <c r="G616" i="1" l="1"/>
  <c r="Q615" i="1"/>
  <c r="R615" i="1" s="1"/>
  <c r="O616" i="1" s="1"/>
  <c r="P616" i="1" s="1"/>
  <c r="D618" i="1"/>
  <c r="L617" i="1" s="1"/>
  <c r="N617" i="1" s="1"/>
  <c r="F617" i="1"/>
  <c r="C617" i="1"/>
  <c r="C618" i="1" l="1"/>
  <c r="G617" i="1"/>
  <c r="Q616" i="1"/>
  <c r="R616" i="1" s="1"/>
  <c r="O617" i="1" s="1"/>
  <c r="P617" i="1" s="1"/>
  <c r="D619" i="1"/>
  <c r="L618" i="1" s="1"/>
  <c r="N618" i="1" s="1"/>
  <c r="F618" i="1"/>
  <c r="G618" i="1" l="1"/>
  <c r="Q617" i="1"/>
  <c r="R617" i="1" s="1"/>
  <c r="O618" i="1" s="1"/>
  <c r="P618" i="1" s="1"/>
  <c r="D620" i="1"/>
  <c r="L619" i="1" s="1"/>
  <c r="N619" i="1" s="1"/>
  <c r="F619" i="1"/>
  <c r="C619" i="1"/>
  <c r="C620" i="1" s="1"/>
  <c r="G619" i="1" l="1"/>
  <c r="Q618" i="1"/>
  <c r="R618" i="1" s="1"/>
  <c r="O619" i="1" s="1"/>
  <c r="P619" i="1" s="1"/>
  <c r="D621" i="1"/>
  <c r="L620" i="1" s="1"/>
  <c r="N620" i="1" s="1"/>
  <c r="F620" i="1"/>
  <c r="G620" i="1" l="1"/>
  <c r="Q619" i="1"/>
  <c r="R619" i="1" s="1"/>
  <c r="O620" i="1" s="1"/>
  <c r="P620" i="1" s="1"/>
  <c r="D622" i="1"/>
  <c r="L621" i="1" s="1"/>
  <c r="N621" i="1" s="1"/>
  <c r="F621" i="1"/>
  <c r="C621" i="1"/>
  <c r="C622" i="1" s="1"/>
  <c r="G621" i="1" l="1"/>
  <c r="Q620" i="1"/>
  <c r="R620" i="1" s="1"/>
  <c r="O621" i="1" s="1"/>
  <c r="P621" i="1" s="1"/>
  <c r="D623" i="1"/>
  <c r="L622" i="1" s="1"/>
  <c r="N622" i="1" s="1"/>
  <c r="F622" i="1"/>
  <c r="G622" i="1" l="1"/>
  <c r="Q621" i="1"/>
  <c r="R621" i="1" s="1"/>
  <c r="O622" i="1" s="1"/>
  <c r="D624" i="1"/>
  <c r="L623" i="1" s="1"/>
  <c r="N623" i="1" s="1"/>
  <c r="F623" i="1"/>
  <c r="C623" i="1"/>
  <c r="C624" i="1" s="1"/>
  <c r="P622" i="1" l="1"/>
  <c r="G623" i="1"/>
  <c r="Q622" i="1"/>
  <c r="D625" i="1"/>
  <c r="L624" i="1" s="1"/>
  <c r="N624" i="1" s="1"/>
  <c r="F624" i="1"/>
  <c r="R622" i="1" l="1"/>
  <c r="O623" i="1" s="1"/>
  <c r="P623" i="1" s="1"/>
  <c r="G624" i="1"/>
  <c r="Q623" i="1"/>
  <c r="R623" i="1" s="1"/>
  <c r="O624" i="1" s="1"/>
  <c r="P624" i="1" s="1"/>
  <c r="D626" i="1"/>
  <c r="L625" i="1" s="1"/>
  <c r="N625" i="1" s="1"/>
  <c r="F625" i="1"/>
  <c r="C625" i="1"/>
  <c r="C626" i="1" s="1"/>
  <c r="G625" i="1" l="1"/>
  <c r="Q624" i="1"/>
  <c r="R624" i="1" s="1"/>
  <c r="O625" i="1" s="1"/>
  <c r="P625" i="1" s="1"/>
  <c r="D627" i="1"/>
  <c r="L626" i="1" s="1"/>
  <c r="N626" i="1" s="1"/>
  <c r="F626" i="1"/>
  <c r="G626" i="1" l="1"/>
  <c r="Q625" i="1"/>
  <c r="R625" i="1" s="1"/>
  <c r="O626" i="1" s="1"/>
  <c r="P626" i="1" s="1"/>
  <c r="D628" i="1"/>
  <c r="L627" i="1" s="1"/>
  <c r="N627" i="1" s="1"/>
  <c r="F627" i="1"/>
  <c r="C627" i="1"/>
  <c r="C628" i="1" s="1"/>
  <c r="G627" i="1" l="1"/>
  <c r="Q626" i="1"/>
  <c r="R626" i="1" s="1"/>
  <c r="O627" i="1" s="1"/>
  <c r="D629" i="1"/>
  <c r="L628" i="1" s="1"/>
  <c r="N628" i="1" s="1"/>
  <c r="F628" i="1"/>
  <c r="P627" i="1" l="1"/>
  <c r="G628" i="1"/>
  <c r="Q627" i="1"/>
  <c r="D630" i="1"/>
  <c r="L629" i="1" s="1"/>
  <c r="N629" i="1" s="1"/>
  <c r="F629" i="1"/>
  <c r="C629" i="1"/>
  <c r="C630" i="1" s="1"/>
  <c r="R627" i="1" l="1"/>
  <c r="O628" i="1" s="1"/>
  <c r="P628" i="1"/>
  <c r="G629" i="1"/>
  <c r="Q628" i="1"/>
  <c r="D631" i="1"/>
  <c r="L630" i="1" s="1"/>
  <c r="N630" i="1" s="1"/>
  <c r="F630" i="1"/>
  <c r="R628" i="1" l="1"/>
  <c r="O629" i="1" s="1"/>
  <c r="P629" i="1" s="1"/>
  <c r="G630" i="1"/>
  <c r="Q629" i="1"/>
  <c r="R629" i="1" s="1"/>
  <c r="O630" i="1" s="1"/>
  <c r="D632" i="1"/>
  <c r="L631" i="1" s="1"/>
  <c r="N631" i="1" s="1"/>
  <c r="F631" i="1"/>
  <c r="C631" i="1"/>
  <c r="C632" i="1" s="1"/>
  <c r="P630" i="1" l="1"/>
  <c r="G631" i="1"/>
  <c r="Q630" i="1"/>
  <c r="D633" i="1"/>
  <c r="L632" i="1" s="1"/>
  <c r="N632" i="1" s="1"/>
  <c r="F632" i="1"/>
  <c r="R630" i="1" l="1"/>
  <c r="O631" i="1" s="1"/>
  <c r="P631" i="1"/>
  <c r="G632" i="1"/>
  <c r="Q631" i="1"/>
  <c r="D634" i="1"/>
  <c r="L633" i="1" s="1"/>
  <c r="N633" i="1" s="1"/>
  <c r="F633" i="1"/>
  <c r="C633" i="1"/>
  <c r="C634" i="1" s="1"/>
  <c r="R631" i="1" l="1"/>
  <c r="O632" i="1" s="1"/>
  <c r="P632" i="1" s="1"/>
  <c r="G633" i="1"/>
  <c r="Q632" i="1"/>
  <c r="R632" i="1" s="1"/>
  <c r="O633" i="1" s="1"/>
  <c r="P633" i="1" s="1"/>
  <c r="D635" i="1"/>
  <c r="L634" i="1" s="1"/>
  <c r="N634" i="1" s="1"/>
  <c r="F634" i="1"/>
  <c r="G634" i="1" l="1"/>
  <c r="Q633" i="1"/>
  <c r="R633" i="1" s="1"/>
  <c r="O634" i="1" s="1"/>
  <c r="D636" i="1"/>
  <c r="L635" i="1" s="1"/>
  <c r="N635" i="1" s="1"/>
  <c r="F635" i="1"/>
  <c r="C635" i="1"/>
  <c r="C636" i="1" s="1"/>
  <c r="P634" i="1" l="1"/>
  <c r="G635" i="1"/>
  <c r="Q634" i="1"/>
  <c r="R634" i="1" s="1"/>
  <c r="O635" i="1" s="1"/>
  <c r="P635" i="1" s="1"/>
  <c r="D637" i="1"/>
  <c r="L636" i="1" s="1"/>
  <c r="N636" i="1" s="1"/>
  <c r="F636" i="1"/>
  <c r="G636" i="1" l="1"/>
  <c r="Q635" i="1"/>
  <c r="R635" i="1" s="1"/>
  <c r="O636" i="1" s="1"/>
  <c r="D638" i="1"/>
  <c r="L637" i="1" s="1"/>
  <c r="N637" i="1" s="1"/>
  <c r="F637" i="1"/>
  <c r="C637" i="1"/>
  <c r="C638" i="1" s="1"/>
  <c r="P636" i="1" l="1"/>
  <c r="G637" i="1"/>
  <c r="Q636" i="1"/>
  <c r="D639" i="1"/>
  <c r="L638" i="1" s="1"/>
  <c r="N638" i="1" s="1"/>
  <c r="F638" i="1"/>
  <c r="R636" i="1" l="1"/>
  <c r="O637" i="1" s="1"/>
  <c r="P637" i="1" s="1"/>
  <c r="G638" i="1"/>
  <c r="Q637" i="1"/>
  <c r="R637" i="1" s="1"/>
  <c r="O638" i="1" s="1"/>
  <c r="P638" i="1" s="1"/>
  <c r="D640" i="1"/>
  <c r="L639" i="1" s="1"/>
  <c r="N639" i="1" s="1"/>
  <c r="F639" i="1"/>
  <c r="C639" i="1"/>
  <c r="C640" i="1" s="1"/>
  <c r="G639" i="1" l="1"/>
  <c r="Q638" i="1"/>
  <c r="R638" i="1" s="1"/>
  <c r="O639" i="1" s="1"/>
  <c r="D641" i="1"/>
  <c r="L640" i="1" s="1"/>
  <c r="N640" i="1" s="1"/>
  <c r="F640" i="1"/>
  <c r="P639" i="1" l="1"/>
  <c r="G640" i="1"/>
  <c r="Q639" i="1"/>
  <c r="D642" i="1"/>
  <c r="L641" i="1" s="1"/>
  <c r="N641" i="1" s="1"/>
  <c r="F641" i="1"/>
  <c r="C641" i="1"/>
  <c r="C642" i="1" s="1"/>
  <c r="R639" i="1" l="1"/>
  <c r="O640" i="1" s="1"/>
  <c r="P640" i="1" s="1"/>
  <c r="G641" i="1"/>
  <c r="Q640" i="1"/>
  <c r="R640" i="1" s="1"/>
  <c r="O641" i="1" s="1"/>
  <c r="P641" i="1" s="1"/>
  <c r="D643" i="1"/>
  <c r="L642" i="1" s="1"/>
  <c r="N642" i="1" s="1"/>
  <c r="F642" i="1"/>
  <c r="G642" i="1" l="1"/>
  <c r="Q641" i="1"/>
  <c r="R641" i="1" s="1"/>
  <c r="O642" i="1" s="1"/>
  <c r="D644" i="1"/>
  <c r="L643" i="1" s="1"/>
  <c r="N643" i="1" s="1"/>
  <c r="F643" i="1"/>
  <c r="C643" i="1"/>
  <c r="C644" i="1" s="1"/>
  <c r="P642" i="1" l="1"/>
  <c r="G643" i="1"/>
  <c r="Q642" i="1"/>
  <c r="D645" i="1"/>
  <c r="L644" i="1" s="1"/>
  <c r="N644" i="1" s="1"/>
  <c r="F644" i="1"/>
  <c r="R642" i="1" l="1"/>
  <c r="O643" i="1" s="1"/>
  <c r="P643" i="1"/>
  <c r="G644" i="1"/>
  <c r="Q643" i="1"/>
  <c r="C645" i="1"/>
  <c r="D646" i="1"/>
  <c r="L645" i="1" s="1"/>
  <c r="N645" i="1" s="1"/>
  <c r="F645" i="1"/>
  <c r="C646" i="1"/>
  <c r="R643" i="1" l="1"/>
  <c r="O644" i="1" s="1"/>
  <c r="P644" i="1"/>
  <c r="G645" i="1"/>
  <c r="Q644" i="1"/>
  <c r="R644" i="1" s="1"/>
  <c r="O645" i="1" s="1"/>
  <c r="P645" i="1" s="1"/>
  <c r="D647" i="1"/>
  <c r="L646" i="1" s="1"/>
  <c r="N646" i="1" s="1"/>
  <c r="F646" i="1"/>
  <c r="G646" i="1" l="1"/>
  <c r="Q645" i="1"/>
  <c r="R645" i="1" s="1"/>
  <c r="O646" i="1" s="1"/>
  <c r="C647" i="1"/>
  <c r="D648" i="1"/>
  <c r="L647" i="1" s="1"/>
  <c r="N647" i="1" s="1"/>
  <c r="F647" i="1"/>
  <c r="P646" i="1" l="1"/>
  <c r="G647" i="1"/>
  <c r="Q646" i="1"/>
  <c r="R646" i="1" s="1"/>
  <c r="O647" i="1" s="1"/>
  <c r="D649" i="1"/>
  <c r="L648" i="1" s="1"/>
  <c r="N648" i="1" s="1"/>
  <c r="F648" i="1"/>
  <c r="C648" i="1"/>
  <c r="C649" i="1" s="1"/>
  <c r="P647" i="1" l="1"/>
  <c r="G648" i="1"/>
  <c r="Q647" i="1"/>
  <c r="R647" i="1" s="1"/>
  <c r="O648" i="1" s="1"/>
  <c r="D650" i="1"/>
  <c r="L649" i="1" s="1"/>
  <c r="N649" i="1" s="1"/>
  <c r="F649" i="1"/>
  <c r="P648" i="1" l="1"/>
  <c r="G649" i="1"/>
  <c r="Q648" i="1"/>
  <c r="R648" i="1" s="1"/>
  <c r="O649" i="1" s="1"/>
  <c r="P649" i="1" s="1"/>
  <c r="D651" i="1"/>
  <c r="L650" i="1" s="1"/>
  <c r="N650" i="1" s="1"/>
  <c r="F650" i="1"/>
  <c r="C650" i="1"/>
  <c r="C651" i="1" s="1"/>
  <c r="G650" i="1" l="1"/>
  <c r="Q649" i="1"/>
  <c r="R649" i="1" s="1"/>
  <c r="O650" i="1" s="1"/>
  <c r="P650" i="1" s="1"/>
  <c r="D652" i="1"/>
  <c r="L651" i="1" s="1"/>
  <c r="N651" i="1" s="1"/>
  <c r="F651" i="1"/>
  <c r="G651" i="1" l="1"/>
  <c r="Q650" i="1"/>
  <c r="R650" i="1" s="1"/>
  <c r="O651" i="1" s="1"/>
  <c r="D653" i="1"/>
  <c r="L652" i="1" s="1"/>
  <c r="N652" i="1" s="1"/>
  <c r="F652" i="1"/>
  <c r="C652" i="1"/>
  <c r="C653" i="1" s="1"/>
  <c r="P651" i="1" l="1"/>
  <c r="G652" i="1"/>
  <c r="Q651" i="1"/>
  <c r="R651" i="1" s="1"/>
  <c r="O652" i="1" s="1"/>
  <c r="P652" i="1" s="1"/>
  <c r="D654" i="1"/>
  <c r="L653" i="1" s="1"/>
  <c r="N653" i="1" s="1"/>
  <c r="F653" i="1"/>
  <c r="G653" i="1" l="1"/>
  <c r="Q652" i="1"/>
  <c r="R652" i="1" s="1"/>
  <c r="O653" i="1" s="1"/>
  <c r="P653" i="1" s="1"/>
  <c r="D655" i="1"/>
  <c r="L654" i="1" s="1"/>
  <c r="N654" i="1" s="1"/>
  <c r="F654" i="1"/>
  <c r="C654" i="1"/>
  <c r="C655" i="1" s="1"/>
  <c r="G654" i="1" l="1"/>
  <c r="Q653" i="1"/>
  <c r="R653" i="1" s="1"/>
  <c r="O654" i="1" s="1"/>
  <c r="P654" i="1" s="1"/>
  <c r="D656" i="1"/>
  <c r="L655" i="1" s="1"/>
  <c r="N655" i="1" s="1"/>
  <c r="F655" i="1"/>
  <c r="G655" i="1" l="1"/>
  <c r="Q654" i="1"/>
  <c r="R654" i="1" s="1"/>
  <c r="O655" i="1" s="1"/>
  <c r="P655" i="1" s="1"/>
  <c r="D657" i="1"/>
  <c r="L656" i="1" s="1"/>
  <c r="N656" i="1" s="1"/>
  <c r="F656" i="1"/>
  <c r="C656" i="1"/>
  <c r="C657" i="1" s="1"/>
  <c r="G656" i="1" l="1"/>
  <c r="Q655" i="1"/>
  <c r="R655" i="1" s="1"/>
  <c r="O656" i="1" s="1"/>
  <c r="P656" i="1" s="1"/>
  <c r="D658" i="1"/>
  <c r="L657" i="1" s="1"/>
  <c r="N657" i="1" s="1"/>
  <c r="F657" i="1"/>
  <c r="C658" i="1"/>
  <c r="G657" i="1" l="1"/>
  <c r="Q656" i="1"/>
  <c r="R656" i="1" s="1"/>
  <c r="O657" i="1" s="1"/>
  <c r="P657" i="1" s="1"/>
  <c r="D659" i="1"/>
  <c r="L658" i="1" s="1"/>
  <c r="N658" i="1" s="1"/>
  <c r="F658" i="1"/>
  <c r="G658" i="1" l="1"/>
  <c r="Q657" i="1"/>
  <c r="R657" i="1" s="1"/>
  <c r="O658" i="1" s="1"/>
  <c r="C659" i="1"/>
  <c r="D660" i="1"/>
  <c r="L659" i="1" s="1"/>
  <c r="N659" i="1" s="1"/>
  <c r="F659" i="1"/>
  <c r="P658" i="1" l="1"/>
  <c r="G659" i="1"/>
  <c r="Q658" i="1"/>
  <c r="R658" i="1" s="1"/>
  <c r="O659" i="1" s="1"/>
  <c r="D661" i="1"/>
  <c r="L660" i="1" s="1"/>
  <c r="N660" i="1" s="1"/>
  <c r="F660" i="1"/>
  <c r="C660" i="1"/>
  <c r="C661" i="1" s="1"/>
  <c r="P659" i="1" l="1"/>
  <c r="G660" i="1"/>
  <c r="Q659" i="1"/>
  <c r="D662" i="1"/>
  <c r="L661" i="1" s="1"/>
  <c r="N661" i="1" s="1"/>
  <c r="F661" i="1"/>
  <c r="R659" i="1" l="1"/>
  <c r="O660" i="1" s="1"/>
  <c r="P660" i="1"/>
  <c r="G661" i="1"/>
  <c r="Q660" i="1"/>
  <c r="D663" i="1"/>
  <c r="L662" i="1" s="1"/>
  <c r="N662" i="1" s="1"/>
  <c r="F662" i="1"/>
  <c r="C662" i="1"/>
  <c r="C663" i="1" s="1"/>
  <c r="R660" i="1" l="1"/>
  <c r="O661" i="1" s="1"/>
  <c r="P661" i="1" s="1"/>
  <c r="G662" i="1"/>
  <c r="Q661" i="1"/>
  <c r="R661" i="1" s="1"/>
  <c r="O662" i="1" s="1"/>
  <c r="D664" i="1"/>
  <c r="L663" i="1" s="1"/>
  <c r="N663" i="1" s="1"/>
  <c r="F663" i="1"/>
  <c r="P662" i="1" l="1"/>
  <c r="G663" i="1"/>
  <c r="Q662" i="1"/>
  <c r="C664" i="1"/>
  <c r="D665" i="1"/>
  <c r="L664" i="1" s="1"/>
  <c r="N664" i="1" s="1"/>
  <c r="F664" i="1"/>
  <c r="R662" i="1" l="1"/>
  <c r="O663" i="1" s="1"/>
  <c r="P663" i="1" s="1"/>
  <c r="G664" i="1"/>
  <c r="Q663" i="1"/>
  <c r="R663" i="1" s="1"/>
  <c r="O664" i="1" s="1"/>
  <c r="D666" i="1"/>
  <c r="L665" i="1" s="1"/>
  <c r="N665" i="1" s="1"/>
  <c r="F665" i="1"/>
  <c r="C665" i="1"/>
  <c r="C666" i="1" s="1"/>
  <c r="P664" i="1" l="1"/>
  <c r="G665" i="1"/>
  <c r="Q664" i="1"/>
  <c r="D667" i="1"/>
  <c r="L666" i="1" s="1"/>
  <c r="N666" i="1" s="1"/>
  <c r="F666" i="1"/>
  <c r="R664" i="1" l="1"/>
  <c r="O665" i="1" s="1"/>
  <c r="P665" i="1" s="1"/>
  <c r="G666" i="1"/>
  <c r="Q665" i="1"/>
  <c r="R665" i="1" s="1"/>
  <c r="O666" i="1" s="1"/>
  <c r="P666" i="1" s="1"/>
  <c r="D668" i="1"/>
  <c r="L667" i="1" s="1"/>
  <c r="N667" i="1" s="1"/>
  <c r="F667" i="1"/>
  <c r="C667" i="1"/>
  <c r="C668" i="1" s="1"/>
  <c r="G667" i="1" l="1"/>
  <c r="Q666" i="1"/>
  <c r="R666" i="1" s="1"/>
  <c r="O667" i="1" s="1"/>
  <c r="P667" i="1" s="1"/>
  <c r="D669" i="1"/>
  <c r="L668" i="1" s="1"/>
  <c r="N668" i="1" s="1"/>
  <c r="F668" i="1"/>
  <c r="G668" i="1" l="1"/>
  <c r="Q667" i="1"/>
  <c r="R667" i="1" s="1"/>
  <c r="O668" i="1" s="1"/>
  <c r="D670" i="1"/>
  <c r="L669" i="1" s="1"/>
  <c r="N669" i="1" s="1"/>
  <c r="F669" i="1"/>
  <c r="C669" i="1"/>
  <c r="C670" i="1" s="1"/>
  <c r="P668" i="1" l="1"/>
  <c r="G669" i="1"/>
  <c r="Q668" i="1"/>
  <c r="R668" i="1" s="1"/>
  <c r="O669" i="1" s="1"/>
  <c r="P669" i="1" s="1"/>
  <c r="D671" i="1"/>
  <c r="L670" i="1" s="1"/>
  <c r="N670" i="1" s="1"/>
  <c r="F670" i="1"/>
  <c r="G670" i="1" l="1"/>
  <c r="Q669" i="1"/>
  <c r="R669" i="1" s="1"/>
  <c r="O670" i="1" s="1"/>
  <c r="D672" i="1"/>
  <c r="L671" i="1" s="1"/>
  <c r="N671" i="1" s="1"/>
  <c r="F671" i="1"/>
  <c r="C671" i="1"/>
  <c r="C672" i="1" s="1"/>
  <c r="P670" i="1" l="1"/>
  <c r="G671" i="1"/>
  <c r="Q670" i="1"/>
  <c r="R670" i="1" s="1"/>
  <c r="O671" i="1" s="1"/>
  <c r="P671" i="1" s="1"/>
  <c r="D673" i="1"/>
  <c r="L672" i="1" s="1"/>
  <c r="N672" i="1" s="1"/>
  <c r="F672" i="1"/>
  <c r="G672" i="1" l="1"/>
  <c r="Q671" i="1"/>
  <c r="R671" i="1" s="1"/>
  <c r="O672" i="1" s="1"/>
  <c r="P672" i="1" s="1"/>
  <c r="D674" i="1"/>
  <c r="L673" i="1" s="1"/>
  <c r="N673" i="1" s="1"/>
  <c r="F673" i="1"/>
  <c r="C673" i="1"/>
  <c r="C674" i="1" s="1"/>
  <c r="G673" i="1" l="1"/>
  <c r="Q672" i="1"/>
  <c r="R672" i="1" s="1"/>
  <c r="O673" i="1" s="1"/>
  <c r="P673" i="1" s="1"/>
  <c r="D675" i="1"/>
  <c r="L674" i="1" s="1"/>
  <c r="N674" i="1" s="1"/>
  <c r="F674" i="1"/>
  <c r="G674" i="1" l="1"/>
  <c r="Q673" i="1"/>
  <c r="R673" i="1" s="1"/>
  <c r="O674" i="1" s="1"/>
  <c r="P674" i="1" s="1"/>
  <c r="D676" i="1"/>
  <c r="L675" i="1" s="1"/>
  <c r="N675" i="1" s="1"/>
  <c r="F675" i="1"/>
  <c r="C675" i="1"/>
  <c r="C676" i="1" s="1"/>
  <c r="G675" i="1" l="1"/>
  <c r="Q674" i="1"/>
  <c r="R674" i="1" s="1"/>
  <c r="O675" i="1" s="1"/>
  <c r="D677" i="1"/>
  <c r="L676" i="1" s="1"/>
  <c r="N676" i="1" s="1"/>
  <c r="F676" i="1"/>
  <c r="P675" i="1" l="1"/>
  <c r="G676" i="1"/>
  <c r="Q675" i="1"/>
  <c r="R675" i="1" s="1"/>
  <c r="O676" i="1" s="1"/>
  <c r="D678" i="1"/>
  <c r="L677" i="1" s="1"/>
  <c r="N677" i="1" s="1"/>
  <c r="F677" i="1"/>
  <c r="C677" i="1"/>
  <c r="C678" i="1" s="1"/>
  <c r="P676" i="1" l="1"/>
  <c r="G677" i="1"/>
  <c r="Q676" i="1"/>
  <c r="R676" i="1" s="1"/>
  <c r="O677" i="1" s="1"/>
  <c r="P677" i="1" s="1"/>
  <c r="D679" i="1"/>
  <c r="L678" i="1" s="1"/>
  <c r="N678" i="1" s="1"/>
  <c r="F678" i="1"/>
  <c r="G678" i="1" l="1"/>
  <c r="Q677" i="1"/>
  <c r="R677" i="1" s="1"/>
  <c r="O678" i="1" s="1"/>
  <c r="D680" i="1"/>
  <c r="L679" i="1" s="1"/>
  <c r="N679" i="1" s="1"/>
  <c r="F679" i="1"/>
  <c r="C679" i="1"/>
  <c r="C680" i="1" s="1"/>
  <c r="P678" i="1" l="1"/>
  <c r="G679" i="1"/>
  <c r="Q678" i="1"/>
  <c r="D681" i="1"/>
  <c r="L680" i="1" s="1"/>
  <c r="N680" i="1" s="1"/>
  <c r="F680" i="1"/>
  <c r="R678" i="1" l="1"/>
  <c r="O679" i="1" s="1"/>
  <c r="P679" i="1" s="1"/>
  <c r="G680" i="1"/>
  <c r="Q679" i="1"/>
  <c r="D682" i="1"/>
  <c r="L681" i="1" s="1"/>
  <c r="N681" i="1" s="1"/>
  <c r="F681" i="1"/>
  <c r="C681" i="1"/>
  <c r="C682" i="1" l="1"/>
  <c r="R679" i="1"/>
  <c r="O680" i="1" s="1"/>
  <c r="P680" i="1" s="1"/>
  <c r="G681" i="1"/>
  <c r="Q680" i="1"/>
  <c r="R680" i="1" s="1"/>
  <c r="O681" i="1" s="1"/>
  <c r="P681" i="1" s="1"/>
  <c r="D683" i="1"/>
  <c r="L682" i="1" s="1"/>
  <c r="N682" i="1" s="1"/>
  <c r="F682" i="1"/>
  <c r="G682" i="1" l="1"/>
  <c r="Q681" i="1"/>
  <c r="R681" i="1" s="1"/>
  <c r="O682" i="1" s="1"/>
  <c r="P682" i="1" s="1"/>
  <c r="D684" i="1"/>
  <c r="L683" i="1" s="1"/>
  <c r="N683" i="1" s="1"/>
  <c r="F683" i="1"/>
  <c r="C683" i="1"/>
  <c r="C684" i="1" s="1"/>
  <c r="G683" i="1" l="1"/>
  <c r="Q682" i="1"/>
  <c r="R682" i="1" s="1"/>
  <c r="O683" i="1" s="1"/>
  <c r="P683" i="1" s="1"/>
  <c r="D685" i="1"/>
  <c r="L684" i="1" s="1"/>
  <c r="N684" i="1" s="1"/>
  <c r="F684" i="1"/>
  <c r="G684" i="1" l="1"/>
  <c r="Q683" i="1"/>
  <c r="R683" i="1" s="1"/>
  <c r="O684" i="1" s="1"/>
  <c r="P684" i="1" s="1"/>
  <c r="D686" i="1"/>
  <c r="L685" i="1" s="1"/>
  <c r="N685" i="1" s="1"/>
  <c r="F685" i="1"/>
  <c r="C685" i="1"/>
  <c r="C686" i="1" s="1"/>
  <c r="G685" i="1" l="1"/>
  <c r="Q684" i="1"/>
  <c r="R684" i="1" s="1"/>
  <c r="O685" i="1" s="1"/>
  <c r="P685" i="1" s="1"/>
  <c r="D687" i="1"/>
  <c r="L686" i="1" s="1"/>
  <c r="N686" i="1" s="1"/>
  <c r="F686" i="1"/>
  <c r="G686" i="1" l="1"/>
  <c r="Q685" i="1"/>
  <c r="R685" i="1" s="1"/>
  <c r="O686" i="1" s="1"/>
  <c r="D688" i="1"/>
  <c r="L687" i="1" s="1"/>
  <c r="N687" i="1" s="1"/>
  <c r="F687" i="1"/>
  <c r="C687" i="1"/>
  <c r="C688" i="1" s="1"/>
  <c r="P686" i="1" l="1"/>
  <c r="G687" i="1"/>
  <c r="Q686" i="1"/>
  <c r="D689" i="1"/>
  <c r="L688" i="1" s="1"/>
  <c r="N688" i="1" s="1"/>
  <c r="F688" i="1"/>
  <c r="R686" i="1" l="1"/>
  <c r="O687" i="1" s="1"/>
  <c r="P687" i="1" s="1"/>
  <c r="G688" i="1"/>
  <c r="Q687" i="1"/>
  <c r="R687" i="1" s="1"/>
  <c r="O688" i="1" s="1"/>
  <c r="P688" i="1" s="1"/>
  <c r="D690" i="1"/>
  <c r="L689" i="1" s="1"/>
  <c r="N689" i="1" s="1"/>
  <c r="F689" i="1"/>
  <c r="C689" i="1"/>
  <c r="C690" i="1" s="1"/>
  <c r="G689" i="1" l="1"/>
  <c r="Q688" i="1"/>
  <c r="R688" i="1" s="1"/>
  <c r="O689" i="1" s="1"/>
  <c r="P689" i="1" s="1"/>
  <c r="D691" i="1"/>
  <c r="L690" i="1" s="1"/>
  <c r="N690" i="1" s="1"/>
  <c r="F690" i="1"/>
  <c r="G690" i="1" l="1"/>
  <c r="Q689" i="1"/>
  <c r="R689" i="1" s="1"/>
  <c r="O690" i="1" s="1"/>
  <c r="D692" i="1"/>
  <c r="L691" i="1" s="1"/>
  <c r="N691" i="1" s="1"/>
  <c r="F691" i="1"/>
  <c r="C691" i="1"/>
  <c r="C692" i="1" s="1"/>
  <c r="P690" i="1" l="1"/>
  <c r="G691" i="1"/>
  <c r="Q690" i="1"/>
  <c r="R690" i="1" s="1"/>
  <c r="O691" i="1" s="1"/>
  <c r="P691" i="1" s="1"/>
  <c r="D693" i="1"/>
  <c r="L692" i="1" s="1"/>
  <c r="N692" i="1" s="1"/>
  <c r="F692" i="1"/>
  <c r="G692" i="1" l="1"/>
  <c r="Q691" i="1"/>
  <c r="R691" i="1" s="1"/>
  <c r="O692" i="1" s="1"/>
  <c r="P692" i="1" s="1"/>
  <c r="D694" i="1"/>
  <c r="L693" i="1" s="1"/>
  <c r="N693" i="1" s="1"/>
  <c r="F693" i="1"/>
  <c r="C693" i="1"/>
  <c r="C694" i="1" s="1"/>
  <c r="G693" i="1" l="1"/>
  <c r="Q692" i="1"/>
  <c r="R692" i="1" s="1"/>
  <c r="O693" i="1" s="1"/>
  <c r="P693" i="1" s="1"/>
  <c r="D695" i="1"/>
  <c r="L694" i="1" s="1"/>
  <c r="N694" i="1" s="1"/>
  <c r="F694" i="1"/>
  <c r="G694" i="1" l="1"/>
  <c r="Q693" i="1"/>
  <c r="R693" i="1" s="1"/>
  <c r="O694" i="1" s="1"/>
  <c r="D696" i="1"/>
  <c r="L695" i="1" s="1"/>
  <c r="N695" i="1" s="1"/>
  <c r="F695" i="1"/>
  <c r="C695" i="1"/>
  <c r="C696" i="1" s="1"/>
  <c r="P694" i="1" l="1"/>
  <c r="G695" i="1"/>
  <c r="Q694" i="1"/>
  <c r="D697" i="1"/>
  <c r="L696" i="1" s="1"/>
  <c r="N696" i="1" s="1"/>
  <c r="F696" i="1"/>
  <c r="R694" i="1" l="1"/>
  <c r="O695" i="1" s="1"/>
  <c r="P695" i="1"/>
  <c r="G696" i="1"/>
  <c r="Q695" i="1"/>
  <c r="R695" i="1" s="1"/>
  <c r="O696" i="1" s="1"/>
  <c r="P696" i="1" s="1"/>
  <c r="D698" i="1"/>
  <c r="L697" i="1" s="1"/>
  <c r="N697" i="1" s="1"/>
  <c r="F697" i="1"/>
  <c r="C697" i="1"/>
  <c r="C698" i="1" s="1"/>
  <c r="G697" i="1" l="1"/>
  <c r="Q696" i="1"/>
  <c r="R696" i="1" s="1"/>
  <c r="O697" i="1" s="1"/>
  <c r="P697" i="1" s="1"/>
  <c r="D699" i="1"/>
  <c r="L698" i="1" s="1"/>
  <c r="N698" i="1" s="1"/>
  <c r="F698" i="1"/>
  <c r="G698" i="1" l="1"/>
  <c r="Q697" i="1"/>
  <c r="R697" i="1" s="1"/>
  <c r="O698" i="1" s="1"/>
  <c r="P698" i="1" s="1"/>
  <c r="D700" i="1"/>
  <c r="L699" i="1" s="1"/>
  <c r="N699" i="1" s="1"/>
  <c r="F699" i="1"/>
  <c r="C699" i="1"/>
  <c r="C700" i="1" s="1"/>
  <c r="G699" i="1" l="1"/>
  <c r="Q698" i="1"/>
  <c r="R698" i="1" s="1"/>
  <c r="O699" i="1" s="1"/>
  <c r="P699" i="1" s="1"/>
  <c r="D701" i="1"/>
  <c r="L700" i="1" s="1"/>
  <c r="N700" i="1" s="1"/>
  <c r="F700" i="1"/>
  <c r="G700" i="1" l="1"/>
  <c r="Q699" i="1"/>
  <c r="R699" i="1" s="1"/>
  <c r="O700" i="1" s="1"/>
  <c r="P700" i="1" s="1"/>
  <c r="D702" i="1"/>
  <c r="L701" i="1" s="1"/>
  <c r="N701" i="1" s="1"/>
  <c r="F701" i="1"/>
  <c r="C701" i="1"/>
  <c r="C702" i="1" s="1"/>
  <c r="G701" i="1" l="1"/>
  <c r="Q700" i="1"/>
  <c r="R700" i="1" s="1"/>
  <c r="O701" i="1" s="1"/>
  <c r="P701" i="1" s="1"/>
  <c r="D703" i="1"/>
  <c r="L702" i="1" s="1"/>
  <c r="N702" i="1" s="1"/>
  <c r="F702" i="1"/>
  <c r="G702" i="1" l="1"/>
  <c r="Q701" i="1"/>
  <c r="R701" i="1" s="1"/>
  <c r="O702" i="1" s="1"/>
  <c r="P702" i="1" s="1"/>
  <c r="D704" i="1"/>
  <c r="L703" i="1" s="1"/>
  <c r="N703" i="1" s="1"/>
  <c r="F703" i="1"/>
  <c r="C703" i="1"/>
  <c r="C704" i="1" s="1"/>
  <c r="G703" i="1" l="1"/>
  <c r="Q702" i="1"/>
  <c r="R702" i="1" s="1"/>
  <c r="O703" i="1" s="1"/>
  <c r="P703" i="1" s="1"/>
  <c r="D705" i="1"/>
  <c r="L704" i="1" s="1"/>
  <c r="N704" i="1" s="1"/>
  <c r="F704" i="1"/>
  <c r="G704" i="1" l="1"/>
  <c r="Q703" i="1"/>
  <c r="R703" i="1" s="1"/>
  <c r="O704" i="1" s="1"/>
  <c r="P704" i="1" s="1"/>
  <c r="D706" i="1"/>
  <c r="L705" i="1" s="1"/>
  <c r="N705" i="1" s="1"/>
  <c r="F705" i="1"/>
  <c r="C705" i="1"/>
  <c r="C706" i="1" s="1"/>
  <c r="G705" i="1" l="1"/>
  <c r="Q704" i="1"/>
  <c r="R704" i="1" s="1"/>
  <c r="O705" i="1" s="1"/>
  <c r="P705" i="1" s="1"/>
  <c r="D707" i="1"/>
  <c r="L706" i="1" s="1"/>
  <c r="N706" i="1" s="1"/>
  <c r="F706" i="1"/>
  <c r="G706" i="1" l="1"/>
  <c r="Q705" i="1"/>
  <c r="R705" i="1" s="1"/>
  <c r="O706" i="1" s="1"/>
  <c r="D708" i="1"/>
  <c r="L707" i="1" s="1"/>
  <c r="N707" i="1" s="1"/>
  <c r="F707" i="1"/>
  <c r="C707" i="1"/>
  <c r="C708" i="1" s="1"/>
  <c r="P706" i="1" l="1"/>
  <c r="G707" i="1"/>
  <c r="Q706" i="1"/>
  <c r="D709" i="1"/>
  <c r="L708" i="1" s="1"/>
  <c r="N708" i="1" s="1"/>
  <c r="F708" i="1"/>
  <c r="R706" i="1" l="1"/>
  <c r="O707" i="1" s="1"/>
  <c r="P707" i="1" s="1"/>
  <c r="G708" i="1"/>
  <c r="Q707" i="1"/>
  <c r="D710" i="1"/>
  <c r="L709" i="1" s="1"/>
  <c r="N709" i="1" s="1"/>
  <c r="F709" i="1"/>
  <c r="C709" i="1"/>
  <c r="C710" i="1" s="1"/>
  <c r="R707" i="1" l="1"/>
  <c r="O708" i="1" s="1"/>
  <c r="P708" i="1" s="1"/>
  <c r="G709" i="1"/>
  <c r="Q708" i="1"/>
  <c r="D711" i="1"/>
  <c r="L710" i="1" s="1"/>
  <c r="N710" i="1" s="1"/>
  <c r="F710" i="1"/>
  <c r="R708" i="1" l="1"/>
  <c r="O709" i="1" s="1"/>
  <c r="P709" i="1" s="1"/>
  <c r="G710" i="1"/>
  <c r="Q709" i="1"/>
  <c r="R709" i="1" s="1"/>
  <c r="O710" i="1" s="1"/>
  <c r="D712" i="1"/>
  <c r="L711" i="1" s="1"/>
  <c r="N711" i="1" s="1"/>
  <c r="F711" i="1"/>
  <c r="C711" i="1"/>
  <c r="C712" i="1" s="1"/>
  <c r="P710" i="1" l="1"/>
  <c r="G711" i="1"/>
  <c r="Q710" i="1"/>
  <c r="D713" i="1"/>
  <c r="L712" i="1" s="1"/>
  <c r="N712" i="1" s="1"/>
  <c r="F712" i="1"/>
  <c r="R710" i="1" l="1"/>
  <c r="O711" i="1" s="1"/>
  <c r="P711" i="1"/>
  <c r="G712" i="1"/>
  <c r="Q711" i="1"/>
  <c r="D714" i="1"/>
  <c r="L713" i="1" s="1"/>
  <c r="N713" i="1" s="1"/>
  <c r="F713" i="1"/>
  <c r="C713" i="1"/>
  <c r="R711" i="1" l="1"/>
  <c r="O712" i="1" s="1"/>
  <c r="P712" i="1" s="1"/>
  <c r="G713" i="1"/>
  <c r="Q712" i="1"/>
  <c r="R712" i="1" s="1"/>
  <c r="O713" i="1" s="1"/>
  <c r="P713" i="1" s="1"/>
  <c r="C714" i="1"/>
  <c r="D715" i="1"/>
  <c r="L714" i="1" s="1"/>
  <c r="N714" i="1" s="1"/>
  <c r="F714" i="1"/>
  <c r="G714" i="1" l="1"/>
  <c r="Q713" i="1"/>
  <c r="R713" i="1"/>
  <c r="O714" i="1" s="1"/>
  <c r="P714" i="1" s="1"/>
  <c r="D716" i="1"/>
  <c r="L715" i="1" s="1"/>
  <c r="N715" i="1" s="1"/>
  <c r="F715" i="1"/>
  <c r="C715" i="1"/>
  <c r="C716" i="1" s="1"/>
  <c r="G715" i="1" l="1"/>
  <c r="Q714" i="1"/>
  <c r="R714" i="1"/>
  <c r="O715" i="1" s="1"/>
  <c r="D717" i="1"/>
  <c r="L716" i="1" s="1"/>
  <c r="N716" i="1" s="1"/>
  <c r="F716" i="1"/>
  <c r="C717" i="1"/>
  <c r="G716" i="1" l="1"/>
  <c r="Q715" i="1"/>
  <c r="P715" i="1"/>
  <c r="R715" i="1"/>
  <c r="O716" i="1" s="1"/>
  <c r="D718" i="1"/>
  <c r="L717" i="1" s="1"/>
  <c r="N717" i="1" s="1"/>
  <c r="F717" i="1"/>
  <c r="G717" i="1" l="1"/>
  <c r="Q716" i="1"/>
  <c r="P716" i="1"/>
  <c r="R716" i="1" s="1"/>
  <c r="O717" i="1" s="1"/>
  <c r="P717" i="1" s="1"/>
  <c r="D719" i="1"/>
  <c r="L718" i="1" s="1"/>
  <c r="N718" i="1" s="1"/>
  <c r="F718" i="1"/>
  <c r="C718" i="1"/>
  <c r="C719" i="1" s="1"/>
  <c r="G718" i="1" l="1"/>
  <c r="Q717" i="1"/>
  <c r="R717" i="1"/>
  <c r="O718" i="1" s="1"/>
  <c r="D720" i="1"/>
  <c r="L719" i="1" s="1"/>
  <c r="N719" i="1" s="1"/>
  <c r="F719" i="1"/>
  <c r="G719" i="1" l="1"/>
  <c r="Q718" i="1"/>
  <c r="P718" i="1"/>
  <c r="R718" i="1" s="1"/>
  <c r="O719" i="1" s="1"/>
  <c r="P719" i="1" s="1"/>
  <c r="D721" i="1"/>
  <c r="L720" i="1" s="1"/>
  <c r="N720" i="1" s="1"/>
  <c r="F720" i="1"/>
  <c r="C720" i="1"/>
  <c r="C721" i="1" s="1"/>
  <c r="G720" i="1" l="1"/>
  <c r="Q719" i="1"/>
  <c r="R719" i="1" s="1"/>
  <c r="O720" i="1" s="1"/>
  <c r="D722" i="1"/>
  <c r="L721" i="1" s="1"/>
  <c r="N721" i="1" s="1"/>
  <c r="F721" i="1"/>
  <c r="P720" i="1" l="1"/>
  <c r="G721" i="1"/>
  <c r="Q720" i="1"/>
  <c r="D723" i="1"/>
  <c r="L722" i="1" s="1"/>
  <c r="N722" i="1" s="1"/>
  <c r="F722" i="1"/>
  <c r="C722" i="1"/>
  <c r="C723" i="1" s="1"/>
  <c r="R720" i="1" l="1"/>
  <c r="O721" i="1" s="1"/>
  <c r="P721" i="1" s="1"/>
  <c r="G722" i="1"/>
  <c r="Q721" i="1"/>
  <c r="R721" i="1" s="1"/>
  <c r="O722" i="1" s="1"/>
  <c r="P722" i="1" s="1"/>
  <c r="D724" i="1"/>
  <c r="L723" i="1" s="1"/>
  <c r="N723" i="1" s="1"/>
  <c r="F723" i="1"/>
  <c r="G723" i="1" l="1"/>
  <c r="Q722" i="1"/>
  <c r="R722" i="1" s="1"/>
  <c r="O723" i="1" s="1"/>
  <c r="D725" i="1"/>
  <c r="L724" i="1" s="1"/>
  <c r="N724" i="1" s="1"/>
  <c r="F724" i="1"/>
  <c r="C724" i="1"/>
  <c r="C725" i="1" s="1"/>
  <c r="P723" i="1" l="1"/>
  <c r="G724" i="1"/>
  <c r="Q723" i="1"/>
  <c r="D726" i="1"/>
  <c r="L725" i="1" s="1"/>
  <c r="N725" i="1" s="1"/>
  <c r="F725" i="1"/>
  <c r="R723" i="1" l="1"/>
  <c r="O724" i="1" s="1"/>
  <c r="P724" i="1"/>
  <c r="G725" i="1"/>
  <c r="Q724" i="1"/>
  <c r="R724" i="1" s="1"/>
  <c r="O725" i="1" s="1"/>
  <c r="P725" i="1" s="1"/>
  <c r="D727" i="1"/>
  <c r="L726" i="1" s="1"/>
  <c r="N726" i="1" s="1"/>
  <c r="F726" i="1"/>
  <c r="C726" i="1"/>
  <c r="G726" i="1" l="1"/>
  <c r="Q725" i="1"/>
  <c r="R725" i="1" s="1"/>
  <c r="O726" i="1" s="1"/>
  <c r="P726" i="1" s="1"/>
  <c r="D728" i="1"/>
  <c r="L727" i="1" s="1"/>
  <c r="N727" i="1" s="1"/>
  <c r="F727" i="1"/>
  <c r="C727" i="1"/>
  <c r="C728" i="1" s="1"/>
  <c r="G727" i="1" l="1"/>
  <c r="Q726" i="1"/>
  <c r="R726" i="1" s="1"/>
  <c r="O727" i="1" s="1"/>
  <c r="D729" i="1"/>
  <c r="L728" i="1" s="1"/>
  <c r="N728" i="1" s="1"/>
  <c r="F728" i="1"/>
  <c r="P727" i="1" l="1"/>
  <c r="G728" i="1"/>
  <c r="Q727" i="1"/>
  <c r="D730" i="1"/>
  <c r="L729" i="1" s="1"/>
  <c r="N729" i="1" s="1"/>
  <c r="F729" i="1"/>
  <c r="C729" i="1"/>
  <c r="C730" i="1" s="1"/>
  <c r="R727" i="1" l="1"/>
  <c r="O728" i="1" s="1"/>
  <c r="P728" i="1" s="1"/>
  <c r="G729" i="1"/>
  <c r="Q728" i="1"/>
  <c r="D731" i="1"/>
  <c r="L730" i="1" s="1"/>
  <c r="N730" i="1" s="1"/>
  <c r="F730" i="1"/>
  <c r="R728" i="1" l="1"/>
  <c r="O729" i="1" s="1"/>
  <c r="P729" i="1" s="1"/>
  <c r="G730" i="1"/>
  <c r="Q729" i="1"/>
  <c r="R729" i="1" s="1"/>
  <c r="O730" i="1" s="1"/>
  <c r="P730" i="1" s="1"/>
  <c r="D732" i="1"/>
  <c r="L731" i="1" s="1"/>
  <c r="N731" i="1" s="1"/>
  <c r="F731" i="1"/>
  <c r="C731" i="1"/>
  <c r="C732" i="1" s="1"/>
  <c r="G731" i="1" l="1"/>
  <c r="Q730" i="1"/>
  <c r="R730" i="1" s="1"/>
  <c r="O731" i="1" s="1"/>
  <c r="P731" i="1" s="1"/>
  <c r="D733" i="1"/>
  <c r="L732" i="1" s="1"/>
  <c r="N732" i="1" s="1"/>
  <c r="F732" i="1"/>
  <c r="C733" i="1"/>
  <c r="G732" i="1" l="1"/>
  <c r="Q731" i="1"/>
  <c r="R731" i="1" s="1"/>
  <c r="O732" i="1" s="1"/>
  <c r="D734" i="1"/>
  <c r="L733" i="1" s="1"/>
  <c r="N733" i="1" s="1"/>
  <c r="F733" i="1"/>
  <c r="P732" i="1" l="1"/>
  <c r="G733" i="1"/>
  <c r="Q732" i="1"/>
  <c r="D735" i="1"/>
  <c r="L734" i="1" s="1"/>
  <c r="N734" i="1" s="1"/>
  <c r="F734" i="1"/>
  <c r="C734" i="1"/>
  <c r="C735" i="1" s="1"/>
  <c r="R732" i="1" l="1"/>
  <c r="O733" i="1" s="1"/>
  <c r="P733" i="1" s="1"/>
  <c r="G734" i="1"/>
  <c r="Q733" i="1"/>
  <c r="R733" i="1" s="1"/>
  <c r="O734" i="1" s="1"/>
  <c r="D736" i="1"/>
  <c r="L735" i="1" s="1"/>
  <c r="N735" i="1" s="1"/>
  <c r="F735" i="1"/>
  <c r="P734" i="1" l="1"/>
  <c r="G735" i="1"/>
  <c r="Q734" i="1"/>
  <c r="R734" i="1" s="1"/>
  <c r="O735" i="1" s="1"/>
  <c r="P735" i="1" s="1"/>
  <c r="D737" i="1"/>
  <c r="L736" i="1" s="1"/>
  <c r="N736" i="1" s="1"/>
  <c r="F736" i="1"/>
  <c r="C736" i="1"/>
  <c r="C737" i="1" s="1"/>
  <c r="G736" i="1" l="1"/>
  <c r="Q735" i="1"/>
  <c r="R735" i="1" s="1"/>
  <c r="O736" i="1" s="1"/>
  <c r="D738" i="1"/>
  <c r="L737" i="1" s="1"/>
  <c r="N737" i="1" s="1"/>
  <c r="F737" i="1"/>
  <c r="P736" i="1" l="1"/>
  <c r="G737" i="1"/>
  <c r="Q736" i="1"/>
  <c r="R736" i="1" s="1"/>
  <c r="O737" i="1" s="1"/>
  <c r="P737" i="1" s="1"/>
  <c r="D739" i="1"/>
  <c r="L738" i="1" s="1"/>
  <c r="N738" i="1" s="1"/>
  <c r="F738" i="1"/>
  <c r="C738" i="1"/>
  <c r="C739" i="1" s="1"/>
  <c r="G738" i="1" l="1"/>
  <c r="Q737" i="1"/>
  <c r="R737" i="1" s="1"/>
  <c r="O738" i="1" s="1"/>
  <c r="D740" i="1"/>
  <c r="L739" i="1" s="1"/>
  <c r="N739" i="1" s="1"/>
  <c r="F739" i="1"/>
  <c r="P738" i="1" l="1"/>
  <c r="G739" i="1"/>
  <c r="Q738" i="1"/>
  <c r="D741" i="1"/>
  <c r="L740" i="1" s="1"/>
  <c r="N740" i="1" s="1"/>
  <c r="F740" i="1"/>
  <c r="C740" i="1"/>
  <c r="C741" i="1" s="1"/>
  <c r="R738" i="1" l="1"/>
  <c r="O739" i="1" s="1"/>
  <c r="P739" i="1" s="1"/>
  <c r="G740" i="1"/>
  <c r="Q739" i="1"/>
  <c r="R739" i="1" s="1"/>
  <c r="O740" i="1" s="1"/>
  <c r="P740" i="1" s="1"/>
  <c r="D742" i="1"/>
  <c r="L741" i="1" s="1"/>
  <c r="N741" i="1" s="1"/>
  <c r="F741" i="1"/>
  <c r="G741" i="1" l="1"/>
  <c r="Q740" i="1"/>
  <c r="R740" i="1" s="1"/>
  <c r="O741" i="1" s="1"/>
  <c r="P741" i="1" s="1"/>
  <c r="D743" i="1"/>
  <c r="L742" i="1" s="1"/>
  <c r="N742" i="1" s="1"/>
  <c r="F742" i="1"/>
  <c r="C742" i="1"/>
  <c r="C743" i="1" s="1"/>
  <c r="G742" i="1" l="1"/>
  <c r="Q741" i="1"/>
  <c r="R741" i="1" s="1"/>
  <c r="O742" i="1" s="1"/>
  <c r="D744" i="1"/>
  <c r="L743" i="1" s="1"/>
  <c r="N743" i="1" s="1"/>
  <c r="F743" i="1"/>
  <c r="P742" i="1" l="1"/>
  <c r="G743" i="1"/>
  <c r="Q742" i="1"/>
  <c r="R742" i="1" s="1"/>
  <c r="O743" i="1" s="1"/>
  <c r="D745" i="1"/>
  <c r="L744" i="1" s="1"/>
  <c r="N744" i="1" s="1"/>
  <c r="F744" i="1"/>
  <c r="C744" i="1"/>
  <c r="C745" i="1" s="1"/>
  <c r="P743" i="1" l="1"/>
  <c r="G744" i="1"/>
  <c r="Q743" i="1"/>
  <c r="R743" i="1" s="1"/>
  <c r="O744" i="1" s="1"/>
  <c r="D746" i="1"/>
  <c r="L745" i="1" s="1"/>
  <c r="N745" i="1" s="1"/>
  <c r="F745" i="1"/>
  <c r="P744" i="1" l="1"/>
  <c r="G745" i="1"/>
  <c r="Q744" i="1"/>
  <c r="D747" i="1"/>
  <c r="L746" i="1" s="1"/>
  <c r="N746" i="1" s="1"/>
  <c r="F746" i="1"/>
  <c r="C746" i="1"/>
  <c r="R744" i="1" l="1"/>
  <c r="O745" i="1" s="1"/>
  <c r="P745" i="1" s="1"/>
  <c r="C747" i="1"/>
  <c r="G746" i="1"/>
  <c r="Q745" i="1"/>
  <c r="R745" i="1"/>
  <c r="O746" i="1" s="1"/>
  <c r="D748" i="1"/>
  <c r="L747" i="1" s="1"/>
  <c r="N747" i="1" s="1"/>
  <c r="F747" i="1"/>
  <c r="G747" i="1" l="1"/>
  <c r="Q746" i="1"/>
  <c r="P746" i="1"/>
  <c r="R746" i="1"/>
  <c r="O747" i="1" s="1"/>
  <c r="P747" i="1" s="1"/>
  <c r="D749" i="1"/>
  <c r="L748" i="1" s="1"/>
  <c r="N748" i="1" s="1"/>
  <c r="F748" i="1"/>
  <c r="C748" i="1"/>
  <c r="C749" i="1" s="1"/>
  <c r="G748" i="1" l="1"/>
  <c r="Q747" i="1"/>
  <c r="R747" i="1"/>
  <c r="O748" i="1" s="1"/>
  <c r="P748" i="1" s="1"/>
  <c r="D750" i="1"/>
  <c r="L749" i="1" s="1"/>
  <c r="N749" i="1" s="1"/>
  <c r="F749" i="1"/>
  <c r="G749" i="1" l="1"/>
  <c r="Q748" i="1"/>
  <c r="R748" i="1"/>
  <c r="O749" i="1" s="1"/>
  <c r="P749" i="1" s="1"/>
  <c r="D751" i="1"/>
  <c r="L750" i="1" s="1"/>
  <c r="N750" i="1" s="1"/>
  <c r="F750" i="1"/>
  <c r="C750" i="1"/>
  <c r="C751" i="1" s="1"/>
  <c r="G750" i="1" l="1"/>
  <c r="Q749" i="1"/>
  <c r="R749" i="1"/>
  <c r="O750" i="1" s="1"/>
  <c r="D752" i="1"/>
  <c r="L751" i="1" s="1"/>
  <c r="N751" i="1" s="1"/>
  <c r="F751" i="1"/>
  <c r="P750" i="1" l="1"/>
  <c r="G751" i="1"/>
  <c r="Q750" i="1"/>
  <c r="D753" i="1"/>
  <c r="L752" i="1" s="1"/>
  <c r="N752" i="1" s="1"/>
  <c r="F752" i="1"/>
  <c r="C752" i="1"/>
  <c r="C753" i="1" s="1"/>
  <c r="R750" i="1" l="1"/>
  <c r="O751" i="1" s="1"/>
  <c r="P751" i="1" s="1"/>
  <c r="G752" i="1"/>
  <c r="Q751" i="1"/>
  <c r="R751" i="1" s="1"/>
  <c r="O752" i="1" s="1"/>
  <c r="D754" i="1"/>
  <c r="L753" i="1" s="1"/>
  <c r="N753" i="1" s="1"/>
  <c r="F753" i="1"/>
  <c r="P752" i="1" l="1"/>
  <c r="G753" i="1"/>
  <c r="Q752" i="1"/>
  <c r="D755" i="1"/>
  <c r="L754" i="1" s="1"/>
  <c r="N754" i="1" s="1"/>
  <c r="F754" i="1"/>
  <c r="C754" i="1"/>
  <c r="C755" i="1" s="1"/>
  <c r="R752" i="1" l="1"/>
  <c r="O753" i="1" s="1"/>
  <c r="P753" i="1" s="1"/>
  <c r="G754" i="1"/>
  <c r="Q753" i="1"/>
  <c r="R753" i="1" s="1"/>
  <c r="O754" i="1" s="1"/>
  <c r="D756" i="1"/>
  <c r="L755" i="1" s="1"/>
  <c r="N755" i="1" s="1"/>
  <c r="F755" i="1"/>
  <c r="P754" i="1" l="1"/>
  <c r="G755" i="1"/>
  <c r="Q754" i="1"/>
  <c r="R754" i="1" s="1"/>
  <c r="O755" i="1" s="1"/>
  <c r="D757" i="1"/>
  <c r="L756" i="1" s="1"/>
  <c r="N756" i="1" s="1"/>
  <c r="F756" i="1"/>
  <c r="C756" i="1"/>
  <c r="C757" i="1" s="1"/>
  <c r="P755" i="1" l="1"/>
  <c r="G756" i="1"/>
  <c r="Q755" i="1"/>
  <c r="D758" i="1"/>
  <c r="L757" i="1" s="1"/>
  <c r="N757" i="1" s="1"/>
  <c r="F757" i="1"/>
  <c r="R755" i="1" l="1"/>
  <c r="O756" i="1" s="1"/>
  <c r="P756" i="1" s="1"/>
  <c r="G757" i="1"/>
  <c r="Q756" i="1"/>
  <c r="R756" i="1" s="1"/>
  <c r="O757" i="1" s="1"/>
  <c r="P757" i="1" s="1"/>
  <c r="D759" i="1"/>
  <c r="L758" i="1" s="1"/>
  <c r="N758" i="1" s="1"/>
  <c r="F758" i="1"/>
  <c r="C758" i="1"/>
  <c r="C759" i="1" s="1"/>
  <c r="G758" i="1" l="1"/>
  <c r="Q757" i="1"/>
  <c r="R757" i="1" s="1"/>
  <c r="O758" i="1" s="1"/>
  <c r="P758" i="1" s="1"/>
  <c r="D760" i="1"/>
  <c r="L759" i="1" s="1"/>
  <c r="N759" i="1" s="1"/>
  <c r="F759" i="1"/>
  <c r="G759" i="1" l="1"/>
  <c r="Q758" i="1"/>
  <c r="R758" i="1" s="1"/>
  <c r="O759" i="1" s="1"/>
  <c r="P759" i="1" s="1"/>
  <c r="D761" i="1"/>
  <c r="L760" i="1" s="1"/>
  <c r="N760" i="1" s="1"/>
  <c r="F760" i="1"/>
  <c r="C760" i="1"/>
  <c r="C761" i="1" s="1"/>
  <c r="G760" i="1" l="1"/>
  <c r="Q759" i="1"/>
  <c r="R759" i="1" s="1"/>
  <c r="O760" i="1" s="1"/>
  <c r="D762" i="1"/>
  <c r="L761" i="1" s="1"/>
  <c r="N761" i="1" s="1"/>
  <c r="F761" i="1"/>
  <c r="P760" i="1" l="1"/>
  <c r="G761" i="1"/>
  <c r="Q760" i="1"/>
  <c r="D763" i="1"/>
  <c r="L762" i="1" s="1"/>
  <c r="N762" i="1" s="1"/>
  <c r="F762" i="1"/>
  <c r="C762" i="1"/>
  <c r="C763" i="1" s="1"/>
  <c r="R760" i="1" l="1"/>
  <c r="O761" i="1" s="1"/>
  <c r="P761" i="1" s="1"/>
  <c r="G762" i="1"/>
  <c r="Q761" i="1"/>
  <c r="D764" i="1"/>
  <c r="L763" i="1" s="1"/>
  <c r="N763" i="1" s="1"/>
  <c r="F763" i="1"/>
  <c r="R761" i="1" l="1"/>
  <c r="O762" i="1" s="1"/>
  <c r="P762" i="1"/>
  <c r="G763" i="1"/>
  <c r="Q762" i="1"/>
  <c r="D765" i="1"/>
  <c r="L764" i="1" s="1"/>
  <c r="N764" i="1" s="1"/>
  <c r="F764" i="1"/>
  <c r="C764" i="1"/>
  <c r="C765" i="1" s="1"/>
  <c r="R762" i="1" l="1"/>
  <c r="O763" i="1" s="1"/>
  <c r="P763" i="1"/>
  <c r="G764" i="1"/>
  <c r="Q763" i="1"/>
  <c r="D766" i="1"/>
  <c r="L765" i="1" s="1"/>
  <c r="N765" i="1" s="1"/>
  <c r="F765" i="1"/>
  <c r="R763" i="1" l="1"/>
  <c r="O764" i="1" s="1"/>
  <c r="P764" i="1" s="1"/>
  <c r="G765" i="1"/>
  <c r="Q764" i="1"/>
  <c r="R764" i="1" s="1"/>
  <c r="O765" i="1" s="1"/>
  <c r="P765" i="1" s="1"/>
  <c r="D767" i="1"/>
  <c r="L766" i="1" s="1"/>
  <c r="N766" i="1" s="1"/>
  <c r="F766" i="1"/>
  <c r="C766" i="1"/>
  <c r="C767" i="1" s="1"/>
  <c r="G766" i="1" l="1"/>
  <c r="Q765" i="1"/>
  <c r="R765" i="1" s="1"/>
  <c r="O766" i="1" s="1"/>
  <c r="P766" i="1" s="1"/>
  <c r="D768" i="1"/>
  <c r="L767" i="1" s="1"/>
  <c r="N767" i="1" s="1"/>
  <c r="F767" i="1"/>
  <c r="G767" i="1" l="1"/>
  <c r="Q766" i="1"/>
  <c r="R766" i="1" s="1"/>
  <c r="O767" i="1" s="1"/>
  <c r="P767" i="1" s="1"/>
  <c r="D769" i="1"/>
  <c r="L768" i="1" s="1"/>
  <c r="N768" i="1" s="1"/>
  <c r="F768" i="1"/>
  <c r="C768" i="1"/>
  <c r="C769" i="1" s="1"/>
  <c r="G768" i="1" l="1"/>
  <c r="Q767" i="1"/>
  <c r="R767" i="1" s="1"/>
  <c r="O768" i="1" s="1"/>
  <c r="P768" i="1" s="1"/>
  <c r="D770" i="1"/>
  <c r="L769" i="1" s="1"/>
  <c r="N769" i="1" s="1"/>
  <c r="F769" i="1"/>
  <c r="G769" i="1" l="1"/>
  <c r="Q768" i="1"/>
  <c r="R768" i="1" s="1"/>
  <c r="O769" i="1" s="1"/>
  <c r="P769" i="1" s="1"/>
  <c r="D771" i="1"/>
  <c r="L770" i="1" s="1"/>
  <c r="N770" i="1" s="1"/>
  <c r="F770" i="1"/>
  <c r="C770" i="1"/>
  <c r="C771" i="1" s="1"/>
  <c r="G770" i="1" l="1"/>
  <c r="Q769" i="1"/>
  <c r="R769" i="1" s="1"/>
  <c r="O770" i="1" s="1"/>
  <c r="D772" i="1"/>
  <c r="L771" i="1" s="1"/>
  <c r="N771" i="1" s="1"/>
  <c r="F771" i="1"/>
  <c r="P770" i="1" l="1"/>
  <c r="G771" i="1"/>
  <c r="Q770" i="1"/>
  <c r="R770" i="1" s="1"/>
  <c r="O771" i="1" s="1"/>
  <c r="P771" i="1" s="1"/>
  <c r="D773" i="1"/>
  <c r="L772" i="1" s="1"/>
  <c r="N772" i="1" s="1"/>
  <c r="F772" i="1"/>
  <c r="C772" i="1"/>
  <c r="C773" i="1" s="1"/>
  <c r="G772" i="1" l="1"/>
  <c r="Q771" i="1"/>
  <c r="R771" i="1" s="1"/>
  <c r="O772" i="1" s="1"/>
  <c r="P772" i="1" s="1"/>
  <c r="D774" i="1"/>
  <c r="L773" i="1" s="1"/>
  <c r="N773" i="1" s="1"/>
  <c r="F773" i="1"/>
  <c r="G773" i="1" l="1"/>
  <c r="Q772" i="1"/>
  <c r="R772" i="1" s="1"/>
  <c r="O773" i="1" s="1"/>
  <c r="P773" i="1" s="1"/>
  <c r="D775" i="1"/>
  <c r="L774" i="1" s="1"/>
  <c r="N774" i="1" s="1"/>
  <c r="F774" i="1"/>
  <c r="C774" i="1"/>
  <c r="C775" i="1" s="1"/>
  <c r="G774" i="1" l="1"/>
  <c r="Q773" i="1"/>
  <c r="R773" i="1" s="1"/>
  <c r="O774" i="1" s="1"/>
  <c r="P774" i="1" s="1"/>
  <c r="D776" i="1"/>
  <c r="L775" i="1" s="1"/>
  <c r="N775" i="1" s="1"/>
  <c r="F775" i="1"/>
  <c r="G775" i="1" l="1"/>
  <c r="Q774" i="1"/>
  <c r="R774" i="1" s="1"/>
  <c r="O775" i="1" s="1"/>
  <c r="D777" i="1"/>
  <c r="L776" i="1" s="1"/>
  <c r="N776" i="1" s="1"/>
  <c r="F776" i="1"/>
  <c r="C776" i="1"/>
  <c r="C777" i="1" s="1"/>
  <c r="P775" i="1" l="1"/>
  <c r="G776" i="1"/>
  <c r="Q775" i="1"/>
  <c r="D778" i="1"/>
  <c r="L777" i="1" s="1"/>
  <c r="N777" i="1" s="1"/>
  <c r="F777" i="1"/>
  <c r="R775" i="1" l="1"/>
  <c r="O776" i="1" s="1"/>
  <c r="P776" i="1"/>
  <c r="G777" i="1"/>
  <c r="Q776" i="1"/>
  <c r="D779" i="1"/>
  <c r="L778" i="1" s="1"/>
  <c r="N778" i="1" s="1"/>
  <c r="F778" i="1"/>
  <c r="C778" i="1"/>
  <c r="C779" i="1" s="1"/>
  <c r="R776" i="1" l="1"/>
  <c r="O777" i="1" s="1"/>
  <c r="P777" i="1" s="1"/>
  <c r="G778" i="1"/>
  <c r="Q777" i="1"/>
  <c r="R777" i="1" s="1"/>
  <c r="O778" i="1" s="1"/>
  <c r="P778" i="1" s="1"/>
  <c r="D780" i="1"/>
  <c r="L779" i="1" s="1"/>
  <c r="N779" i="1" s="1"/>
  <c r="F779" i="1"/>
  <c r="G779" i="1" l="1"/>
  <c r="Q778" i="1"/>
  <c r="R778" i="1" s="1"/>
  <c r="O779" i="1" s="1"/>
  <c r="D781" i="1"/>
  <c r="L780" i="1" s="1"/>
  <c r="N780" i="1" s="1"/>
  <c r="F780" i="1"/>
  <c r="C780" i="1"/>
  <c r="C781" i="1" s="1"/>
  <c r="P779" i="1" l="1"/>
  <c r="G780" i="1"/>
  <c r="Q779" i="1"/>
  <c r="R779" i="1" s="1"/>
  <c r="O780" i="1" s="1"/>
  <c r="P780" i="1" s="1"/>
  <c r="D782" i="1"/>
  <c r="L781" i="1" s="1"/>
  <c r="N781" i="1" s="1"/>
  <c r="F781" i="1"/>
  <c r="G781" i="1" l="1"/>
  <c r="Q780" i="1"/>
  <c r="R780" i="1" s="1"/>
  <c r="O781" i="1" s="1"/>
  <c r="P781" i="1" s="1"/>
  <c r="D783" i="1"/>
  <c r="L782" i="1" s="1"/>
  <c r="N782" i="1" s="1"/>
  <c r="F782" i="1"/>
  <c r="C782" i="1"/>
  <c r="C783" i="1" s="1"/>
  <c r="G782" i="1" l="1"/>
  <c r="Q781" i="1"/>
  <c r="R781" i="1" s="1"/>
  <c r="O782" i="1" s="1"/>
  <c r="D784" i="1"/>
  <c r="L783" i="1" s="1"/>
  <c r="N783" i="1" s="1"/>
  <c r="F783" i="1"/>
  <c r="P782" i="1" l="1"/>
  <c r="G783" i="1"/>
  <c r="Q782" i="1"/>
  <c r="R782" i="1" s="1"/>
  <c r="O783" i="1" s="1"/>
  <c r="P783" i="1" s="1"/>
  <c r="D785" i="1"/>
  <c r="L784" i="1" s="1"/>
  <c r="N784" i="1" s="1"/>
  <c r="F784" i="1"/>
  <c r="C784" i="1"/>
  <c r="C785" i="1" s="1"/>
  <c r="G784" i="1" l="1"/>
  <c r="Q783" i="1"/>
  <c r="R783" i="1" s="1"/>
  <c r="O784" i="1" s="1"/>
  <c r="P784" i="1" s="1"/>
  <c r="D786" i="1"/>
  <c r="L785" i="1" s="1"/>
  <c r="N785" i="1" s="1"/>
  <c r="F785" i="1"/>
  <c r="G785" i="1" l="1"/>
  <c r="Q784" i="1"/>
  <c r="R784" i="1" s="1"/>
  <c r="O785" i="1" s="1"/>
  <c r="P785" i="1" s="1"/>
  <c r="D787" i="1"/>
  <c r="L786" i="1" s="1"/>
  <c r="N786" i="1" s="1"/>
  <c r="F786" i="1"/>
  <c r="C786" i="1"/>
  <c r="C787" i="1" s="1"/>
  <c r="G786" i="1" l="1"/>
  <c r="Q785" i="1"/>
  <c r="R785" i="1" s="1"/>
  <c r="O786" i="1" s="1"/>
  <c r="D788" i="1"/>
  <c r="L787" i="1" s="1"/>
  <c r="N787" i="1" s="1"/>
  <c r="F787" i="1"/>
  <c r="P786" i="1" l="1"/>
  <c r="G787" i="1"/>
  <c r="Q786" i="1"/>
  <c r="R786" i="1" s="1"/>
  <c r="O787" i="1" s="1"/>
  <c r="D789" i="1"/>
  <c r="L788" i="1" s="1"/>
  <c r="N788" i="1" s="1"/>
  <c r="F788" i="1"/>
  <c r="C788" i="1"/>
  <c r="P787" i="1" l="1"/>
  <c r="G788" i="1"/>
  <c r="Q787" i="1"/>
  <c r="C789" i="1"/>
  <c r="D790" i="1"/>
  <c r="L789" i="1" s="1"/>
  <c r="N789" i="1" s="1"/>
  <c r="F789" i="1"/>
  <c r="R787" i="1" l="1"/>
  <c r="O788" i="1" s="1"/>
  <c r="P788" i="1"/>
  <c r="G789" i="1"/>
  <c r="Q788" i="1"/>
  <c r="D791" i="1"/>
  <c r="L790" i="1" s="1"/>
  <c r="N790" i="1" s="1"/>
  <c r="F790" i="1"/>
  <c r="C790" i="1"/>
  <c r="C791" i="1" s="1"/>
  <c r="R788" i="1" l="1"/>
  <c r="O789" i="1" s="1"/>
  <c r="P789" i="1" s="1"/>
  <c r="G790" i="1"/>
  <c r="Q789" i="1"/>
  <c r="R789" i="1" s="1"/>
  <c r="O790" i="1" s="1"/>
  <c r="D792" i="1"/>
  <c r="L791" i="1" s="1"/>
  <c r="N791" i="1" s="1"/>
  <c r="F791" i="1"/>
  <c r="G791" i="1" l="1"/>
  <c r="Q790" i="1"/>
  <c r="P790" i="1"/>
  <c r="R790" i="1" s="1"/>
  <c r="O791" i="1" s="1"/>
  <c r="P791" i="1" s="1"/>
  <c r="D793" i="1"/>
  <c r="L792" i="1" s="1"/>
  <c r="N792" i="1" s="1"/>
  <c r="F792" i="1"/>
  <c r="C792" i="1"/>
  <c r="C793" i="1" s="1"/>
  <c r="G792" i="1" l="1"/>
  <c r="Q791" i="1"/>
  <c r="R791" i="1" s="1"/>
  <c r="O792" i="1" s="1"/>
  <c r="D794" i="1"/>
  <c r="L793" i="1" s="1"/>
  <c r="N793" i="1" s="1"/>
  <c r="F793" i="1"/>
  <c r="P792" i="1" l="1"/>
  <c r="G793" i="1"/>
  <c r="Q792" i="1"/>
  <c r="R792" i="1" s="1"/>
  <c r="O793" i="1" s="1"/>
  <c r="P793" i="1" s="1"/>
  <c r="D795" i="1"/>
  <c r="L794" i="1" s="1"/>
  <c r="N794" i="1" s="1"/>
  <c r="F794" i="1"/>
  <c r="C794" i="1"/>
  <c r="C795" i="1" s="1"/>
  <c r="G794" i="1" l="1"/>
  <c r="Q793" i="1"/>
  <c r="R793" i="1" s="1"/>
  <c r="O794" i="1" s="1"/>
  <c r="D796" i="1"/>
  <c r="L795" i="1" s="1"/>
  <c r="N795" i="1" s="1"/>
  <c r="F795" i="1"/>
  <c r="P794" i="1" l="1"/>
  <c r="G795" i="1"/>
  <c r="Q794" i="1"/>
  <c r="D797" i="1"/>
  <c r="L796" i="1" s="1"/>
  <c r="N796" i="1" s="1"/>
  <c r="F796" i="1"/>
  <c r="C796" i="1"/>
  <c r="C797" i="1" s="1"/>
  <c r="R794" i="1" l="1"/>
  <c r="O795" i="1" s="1"/>
  <c r="P795" i="1" s="1"/>
  <c r="G796" i="1"/>
  <c r="Q795" i="1"/>
  <c r="R795" i="1" s="1"/>
  <c r="O796" i="1" s="1"/>
  <c r="P796" i="1" s="1"/>
  <c r="D798" i="1"/>
  <c r="L797" i="1" s="1"/>
  <c r="N797" i="1" s="1"/>
  <c r="F797" i="1"/>
  <c r="G797" i="1" l="1"/>
  <c r="Q796" i="1"/>
  <c r="R796" i="1" s="1"/>
  <c r="O797" i="1" s="1"/>
  <c r="P797" i="1" s="1"/>
  <c r="D799" i="1"/>
  <c r="L798" i="1" s="1"/>
  <c r="N798" i="1" s="1"/>
  <c r="F798" i="1"/>
  <c r="C798" i="1"/>
  <c r="C799" i="1" s="1"/>
  <c r="G798" i="1" l="1"/>
  <c r="Q797" i="1"/>
  <c r="R797" i="1" s="1"/>
  <c r="O798" i="1" s="1"/>
  <c r="P798" i="1" s="1"/>
  <c r="D800" i="1"/>
  <c r="L799" i="1" s="1"/>
  <c r="N799" i="1" s="1"/>
  <c r="F799" i="1"/>
  <c r="G799" i="1" l="1"/>
  <c r="Q798" i="1"/>
  <c r="R798" i="1" s="1"/>
  <c r="O799" i="1" s="1"/>
  <c r="D801" i="1"/>
  <c r="L800" i="1" s="1"/>
  <c r="N800" i="1" s="1"/>
  <c r="F800" i="1"/>
  <c r="C800" i="1"/>
  <c r="C801" i="1" s="1"/>
  <c r="P799" i="1" l="1"/>
  <c r="G800" i="1"/>
  <c r="Q799" i="1"/>
  <c r="D802" i="1"/>
  <c r="L801" i="1" s="1"/>
  <c r="N801" i="1" s="1"/>
  <c r="F801" i="1"/>
  <c r="R799" i="1" l="1"/>
  <c r="O800" i="1" s="1"/>
  <c r="P800" i="1" s="1"/>
  <c r="G801" i="1"/>
  <c r="Q800" i="1"/>
  <c r="R800" i="1" s="1"/>
  <c r="O801" i="1" s="1"/>
  <c r="P801" i="1" s="1"/>
  <c r="D803" i="1"/>
  <c r="L802" i="1" s="1"/>
  <c r="N802" i="1" s="1"/>
  <c r="F802" i="1"/>
  <c r="C802" i="1"/>
  <c r="C803" i="1" s="1"/>
  <c r="G802" i="1" l="1"/>
  <c r="Q801" i="1"/>
  <c r="R801" i="1" s="1"/>
  <c r="O802" i="1" s="1"/>
  <c r="D804" i="1"/>
  <c r="L803" i="1" s="1"/>
  <c r="N803" i="1" s="1"/>
  <c r="F803" i="1"/>
  <c r="C804" i="1" l="1"/>
  <c r="G803" i="1"/>
  <c r="Q802" i="1"/>
  <c r="P802" i="1"/>
  <c r="R802" i="1"/>
  <c r="O803" i="1" s="1"/>
  <c r="P803" i="1" s="1"/>
  <c r="D805" i="1"/>
  <c r="L804" i="1" s="1"/>
  <c r="N804" i="1" s="1"/>
  <c r="F804" i="1"/>
  <c r="C805" i="1" l="1"/>
  <c r="G804" i="1"/>
  <c r="Q803" i="1"/>
  <c r="R803" i="1"/>
  <c r="O804" i="1" s="1"/>
  <c r="P804" i="1" s="1"/>
  <c r="D806" i="1"/>
  <c r="L805" i="1" s="1"/>
  <c r="N805" i="1" s="1"/>
  <c r="F805" i="1"/>
  <c r="G805" i="1" l="1"/>
  <c r="Q804" i="1"/>
  <c r="R804" i="1"/>
  <c r="O805" i="1" s="1"/>
  <c r="P805" i="1" s="1"/>
  <c r="D807" i="1"/>
  <c r="L806" i="1" s="1"/>
  <c r="N806" i="1" s="1"/>
  <c r="F806" i="1"/>
  <c r="C806" i="1"/>
  <c r="C807" i="1" s="1"/>
  <c r="G806" i="1" l="1"/>
  <c r="Q805" i="1"/>
  <c r="R805" i="1"/>
  <c r="O806" i="1" s="1"/>
  <c r="D808" i="1"/>
  <c r="L807" i="1" s="1"/>
  <c r="N807" i="1" s="1"/>
  <c r="F807" i="1"/>
  <c r="G807" i="1" l="1"/>
  <c r="Q806" i="1"/>
  <c r="P806" i="1"/>
  <c r="R806" i="1" s="1"/>
  <c r="O807" i="1" s="1"/>
  <c r="D809" i="1"/>
  <c r="L808" i="1" s="1"/>
  <c r="N808" i="1" s="1"/>
  <c r="F808" i="1"/>
  <c r="C808" i="1"/>
  <c r="C809" i="1" s="1"/>
  <c r="P807" i="1" l="1"/>
  <c r="G808" i="1"/>
  <c r="Q807" i="1"/>
  <c r="D810" i="1"/>
  <c r="L809" i="1" s="1"/>
  <c r="N809" i="1" s="1"/>
  <c r="F809" i="1"/>
  <c r="R807" i="1" l="1"/>
  <c r="O808" i="1" s="1"/>
  <c r="P808" i="1"/>
  <c r="G809" i="1"/>
  <c r="Q808" i="1"/>
  <c r="D811" i="1"/>
  <c r="L810" i="1" s="1"/>
  <c r="N810" i="1" s="1"/>
  <c r="F810" i="1"/>
  <c r="C810" i="1"/>
  <c r="C811" i="1" s="1"/>
  <c r="R808" i="1" l="1"/>
  <c r="O809" i="1" s="1"/>
  <c r="P809" i="1" s="1"/>
  <c r="G810" i="1"/>
  <c r="Q809" i="1"/>
  <c r="R809" i="1" s="1"/>
  <c r="O810" i="1" s="1"/>
  <c r="D812" i="1"/>
  <c r="L811" i="1" s="1"/>
  <c r="N811" i="1" s="1"/>
  <c r="F811" i="1"/>
  <c r="P810" i="1" l="1"/>
  <c r="G811" i="1"/>
  <c r="Q810" i="1"/>
  <c r="R810" i="1" s="1"/>
  <c r="O811" i="1" s="1"/>
  <c r="D813" i="1"/>
  <c r="L812" i="1" s="1"/>
  <c r="N812" i="1" s="1"/>
  <c r="F812" i="1"/>
  <c r="C812" i="1"/>
  <c r="C813" i="1" s="1"/>
  <c r="P811" i="1" l="1"/>
  <c r="G812" i="1"/>
  <c r="Q811" i="1"/>
  <c r="R811" i="1" s="1"/>
  <c r="O812" i="1" s="1"/>
  <c r="D814" i="1"/>
  <c r="L813" i="1" s="1"/>
  <c r="N813" i="1" s="1"/>
  <c r="F813" i="1"/>
  <c r="P812" i="1" l="1"/>
  <c r="G813" i="1"/>
  <c r="Q812" i="1"/>
  <c r="D815" i="1"/>
  <c r="L814" i="1" s="1"/>
  <c r="N814" i="1" s="1"/>
  <c r="F814" i="1"/>
  <c r="C814" i="1"/>
  <c r="C815" i="1" s="1"/>
  <c r="R812" i="1" l="1"/>
  <c r="O813" i="1" s="1"/>
  <c r="P813" i="1" s="1"/>
  <c r="G814" i="1"/>
  <c r="Q813" i="1"/>
  <c r="R813" i="1" s="1"/>
  <c r="O814" i="1" s="1"/>
  <c r="P814" i="1" s="1"/>
  <c r="D816" i="1"/>
  <c r="L815" i="1" s="1"/>
  <c r="N815" i="1" s="1"/>
  <c r="F815" i="1"/>
  <c r="G815" i="1" l="1"/>
  <c r="Q814" i="1"/>
  <c r="R814" i="1" s="1"/>
  <c r="O815" i="1" s="1"/>
  <c r="D817" i="1"/>
  <c r="L816" i="1" s="1"/>
  <c r="N816" i="1" s="1"/>
  <c r="F816" i="1"/>
  <c r="C816" i="1"/>
  <c r="P815" i="1" l="1"/>
  <c r="C817" i="1"/>
  <c r="G816" i="1"/>
  <c r="Q815" i="1"/>
  <c r="R815" i="1" s="1"/>
  <c r="O816" i="1" s="1"/>
  <c r="P816" i="1" s="1"/>
  <c r="D818" i="1"/>
  <c r="L817" i="1" s="1"/>
  <c r="N817" i="1" s="1"/>
  <c r="F817" i="1"/>
  <c r="G817" i="1" l="1"/>
  <c r="Q816" i="1"/>
  <c r="R816" i="1" s="1"/>
  <c r="O817" i="1" s="1"/>
  <c r="P817" i="1" s="1"/>
  <c r="D819" i="1"/>
  <c r="L818" i="1" s="1"/>
  <c r="N818" i="1" s="1"/>
  <c r="F818" i="1"/>
  <c r="C818" i="1"/>
  <c r="C819" i="1" s="1"/>
  <c r="G818" i="1" l="1"/>
  <c r="Q817" i="1"/>
  <c r="R817" i="1" s="1"/>
  <c r="O818" i="1" s="1"/>
  <c r="P818" i="1" s="1"/>
  <c r="D820" i="1"/>
  <c r="L819" i="1" s="1"/>
  <c r="N819" i="1" s="1"/>
  <c r="F819" i="1"/>
  <c r="G819" i="1" l="1"/>
  <c r="Q818" i="1"/>
  <c r="R818" i="1" s="1"/>
  <c r="O819" i="1" s="1"/>
  <c r="P819" i="1" s="1"/>
  <c r="D821" i="1"/>
  <c r="L820" i="1" s="1"/>
  <c r="N820" i="1" s="1"/>
  <c r="F820" i="1"/>
  <c r="C820" i="1"/>
  <c r="C821" i="1" l="1"/>
  <c r="G820" i="1"/>
  <c r="Q819" i="1"/>
  <c r="R819" i="1"/>
  <c r="O820" i="1" s="1"/>
  <c r="P820" i="1" s="1"/>
  <c r="D822" i="1"/>
  <c r="L821" i="1" s="1"/>
  <c r="N821" i="1" s="1"/>
  <c r="F821" i="1"/>
  <c r="G821" i="1" l="1"/>
  <c r="Q820" i="1"/>
  <c r="R820" i="1"/>
  <c r="O821" i="1" s="1"/>
  <c r="P821" i="1" s="1"/>
  <c r="D823" i="1"/>
  <c r="L822" i="1" s="1"/>
  <c r="N822" i="1" s="1"/>
  <c r="F822" i="1"/>
  <c r="C822" i="1"/>
  <c r="C823" i="1" s="1"/>
  <c r="G822" i="1" l="1"/>
  <c r="Q821" i="1"/>
  <c r="R821" i="1"/>
  <c r="O822" i="1" s="1"/>
  <c r="P822" i="1" s="1"/>
  <c r="D824" i="1"/>
  <c r="L823" i="1" s="1"/>
  <c r="N823" i="1" s="1"/>
  <c r="F823" i="1"/>
  <c r="G823" i="1" l="1"/>
  <c r="Q822" i="1"/>
  <c r="R822" i="1"/>
  <c r="O823" i="1" s="1"/>
  <c r="P823" i="1" s="1"/>
  <c r="D825" i="1"/>
  <c r="L824" i="1" s="1"/>
  <c r="N824" i="1" s="1"/>
  <c r="F824" i="1"/>
  <c r="C824" i="1"/>
  <c r="C825" i="1" s="1"/>
  <c r="G824" i="1" l="1"/>
  <c r="Q823" i="1"/>
  <c r="R823" i="1" s="1"/>
  <c r="O824" i="1" s="1"/>
  <c r="D826" i="1"/>
  <c r="L825" i="1" s="1"/>
  <c r="N825" i="1" s="1"/>
  <c r="F825" i="1"/>
  <c r="P824" i="1" l="1"/>
  <c r="G825" i="1"/>
  <c r="Q824" i="1"/>
  <c r="D827" i="1"/>
  <c r="L826" i="1" s="1"/>
  <c r="N826" i="1" s="1"/>
  <c r="F826" i="1"/>
  <c r="C826" i="1"/>
  <c r="C827" i="1" s="1"/>
  <c r="R824" i="1" l="1"/>
  <c r="O825" i="1" s="1"/>
  <c r="P825" i="1" s="1"/>
  <c r="G826" i="1"/>
  <c r="Q825" i="1"/>
  <c r="R825" i="1" s="1"/>
  <c r="O826" i="1" s="1"/>
  <c r="P826" i="1" s="1"/>
  <c r="D828" i="1"/>
  <c r="L827" i="1" s="1"/>
  <c r="N827" i="1" s="1"/>
  <c r="F827" i="1"/>
  <c r="G827" i="1" l="1"/>
  <c r="Q826" i="1"/>
  <c r="R826" i="1"/>
  <c r="O827" i="1" s="1"/>
  <c r="P827" i="1" s="1"/>
  <c r="D829" i="1"/>
  <c r="L828" i="1" s="1"/>
  <c r="N828" i="1" s="1"/>
  <c r="F828" i="1"/>
  <c r="C828" i="1"/>
  <c r="C829" i="1" s="1"/>
  <c r="G828" i="1" l="1"/>
  <c r="Q827" i="1"/>
  <c r="R827" i="1"/>
  <c r="O828" i="1" s="1"/>
  <c r="P828" i="1" s="1"/>
  <c r="D830" i="1"/>
  <c r="L829" i="1" s="1"/>
  <c r="N829" i="1" s="1"/>
  <c r="F829" i="1"/>
  <c r="G829" i="1" l="1"/>
  <c r="Q828" i="1"/>
  <c r="C830" i="1"/>
  <c r="R828" i="1"/>
  <c r="O829" i="1" s="1"/>
  <c r="P829" i="1" s="1"/>
  <c r="D831" i="1"/>
  <c r="L830" i="1" s="1"/>
  <c r="N830" i="1" s="1"/>
  <c r="F830" i="1"/>
  <c r="C831" i="1" l="1"/>
  <c r="G830" i="1"/>
  <c r="Q829" i="1"/>
  <c r="R829" i="1"/>
  <c r="O830" i="1" s="1"/>
  <c r="P830" i="1" s="1"/>
  <c r="D832" i="1"/>
  <c r="L831" i="1" s="1"/>
  <c r="N831" i="1" s="1"/>
  <c r="F831" i="1"/>
  <c r="C832" i="1" l="1"/>
  <c r="G831" i="1"/>
  <c r="Q830" i="1"/>
  <c r="R830" i="1"/>
  <c r="O831" i="1" s="1"/>
  <c r="P831" i="1" s="1"/>
  <c r="D833" i="1"/>
  <c r="L832" i="1" s="1"/>
  <c r="N832" i="1" s="1"/>
  <c r="F832" i="1"/>
  <c r="G832" i="1" l="1"/>
  <c r="Q831" i="1"/>
  <c r="R831" i="1"/>
  <c r="O832" i="1" s="1"/>
  <c r="P832" i="1" s="1"/>
  <c r="D834" i="1"/>
  <c r="L833" i="1" s="1"/>
  <c r="N833" i="1" s="1"/>
  <c r="F833" i="1"/>
  <c r="C833" i="1"/>
  <c r="C834" i="1" s="1"/>
  <c r="G833" i="1" l="1"/>
  <c r="Q832" i="1"/>
  <c r="R832" i="1" s="1"/>
  <c r="O833" i="1" s="1"/>
  <c r="P833" i="1" s="1"/>
  <c r="D835" i="1"/>
  <c r="L834" i="1" s="1"/>
  <c r="N834" i="1" s="1"/>
  <c r="F834" i="1"/>
  <c r="C835" i="1"/>
  <c r="G834" i="1" l="1"/>
  <c r="Q833" i="1"/>
  <c r="R833" i="1" s="1"/>
  <c r="O834" i="1" s="1"/>
  <c r="P834" i="1" s="1"/>
  <c r="D836" i="1"/>
  <c r="L835" i="1" s="1"/>
  <c r="N835" i="1" s="1"/>
  <c r="F835" i="1"/>
  <c r="G835" i="1" l="1"/>
  <c r="Q834" i="1"/>
  <c r="R834" i="1"/>
  <c r="O835" i="1" s="1"/>
  <c r="D837" i="1"/>
  <c r="L836" i="1" s="1"/>
  <c r="N836" i="1" s="1"/>
  <c r="F836" i="1"/>
  <c r="C836" i="1"/>
  <c r="C837" i="1" s="1"/>
  <c r="G836" i="1" l="1"/>
  <c r="Q835" i="1"/>
  <c r="P835" i="1"/>
  <c r="R835" i="1"/>
  <c r="O836" i="1" s="1"/>
  <c r="P836" i="1" s="1"/>
  <c r="D838" i="1"/>
  <c r="L837" i="1" s="1"/>
  <c r="N837" i="1" s="1"/>
  <c r="F837" i="1"/>
  <c r="G837" i="1" l="1"/>
  <c r="Q836" i="1"/>
  <c r="R836" i="1"/>
  <c r="O837" i="1" s="1"/>
  <c r="P837" i="1" s="1"/>
  <c r="D839" i="1"/>
  <c r="L838" i="1" s="1"/>
  <c r="N838" i="1" s="1"/>
  <c r="F838" i="1"/>
  <c r="C838" i="1"/>
  <c r="C839" i="1" s="1"/>
  <c r="G838" i="1" l="1"/>
  <c r="Q837" i="1"/>
  <c r="R837" i="1"/>
  <c r="O838" i="1" s="1"/>
  <c r="P838" i="1" s="1"/>
  <c r="D840" i="1"/>
  <c r="L839" i="1" s="1"/>
  <c r="N839" i="1" s="1"/>
  <c r="F839" i="1"/>
  <c r="G839" i="1" l="1"/>
  <c r="Q838" i="1"/>
  <c r="R838" i="1"/>
  <c r="O839" i="1" s="1"/>
  <c r="D841" i="1"/>
  <c r="L840" i="1" s="1"/>
  <c r="N840" i="1" s="1"/>
  <c r="F840" i="1"/>
  <c r="C840" i="1"/>
  <c r="C841" i="1" s="1"/>
  <c r="G840" i="1" l="1"/>
  <c r="Q839" i="1"/>
  <c r="P839" i="1"/>
  <c r="R839" i="1"/>
  <c r="O840" i="1" s="1"/>
  <c r="D842" i="1"/>
  <c r="L841" i="1" s="1"/>
  <c r="N841" i="1" s="1"/>
  <c r="F841" i="1"/>
  <c r="G841" i="1" l="1"/>
  <c r="Q840" i="1"/>
  <c r="P840" i="1"/>
  <c r="R840" i="1" s="1"/>
  <c r="O841" i="1" s="1"/>
  <c r="P841" i="1" s="1"/>
  <c r="D843" i="1"/>
  <c r="L842" i="1" s="1"/>
  <c r="N842" i="1" s="1"/>
  <c r="F842" i="1"/>
  <c r="C842" i="1"/>
  <c r="C843" i="1" s="1"/>
  <c r="G842" i="1" l="1"/>
  <c r="Q841" i="1"/>
  <c r="R841" i="1" s="1"/>
  <c r="O842" i="1" s="1"/>
  <c r="D844" i="1"/>
  <c r="L843" i="1" s="1"/>
  <c r="N843" i="1" s="1"/>
  <c r="F843" i="1"/>
  <c r="P842" i="1" l="1"/>
  <c r="G843" i="1"/>
  <c r="Q842" i="1"/>
  <c r="C844" i="1"/>
  <c r="D845" i="1"/>
  <c r="L844" i="1" s="1"/>
  <c r="N844" i="1" s="1"/>
  <c r="F844" i="1"/>
  <c r="R842" i="1" l="1"/>
  <c r="O843" i="1" s="1"/>
  <c r="P843" i="1" s="1"/>
  <c r="R843" i="1" s="1"/>
  <c r="O844" i="1" s="1"/>
  <c r="P844" i="1" s="1"/>
  <c r="G844" i="1"/>
  <c r="Q843" i="1"/>
  <c r="D846" i="1"/>
  <c r="L845" i="1" s="1"/>
  <c r="N845" i="1" s="1"/>
  <c r="F845" i="1"/>
  <c r="C845" i="1"/>
  <c r="C846" i="1" l="1"/>
  <c r="G845" i="1"/>
  <c r="Q844" i="1"/>
  <c r="R844" i="1" s="1"/>
  <c r="O845" i="1" s="1"/>
  <c r="P845" i="1" s="1"/>
  <c r="D847" i="1"/>
  <c r="L846" i="1" s="1"/>
  <c r="N846" i="1" s="1"/>
  <c r="F846" i="1"/>
  <c r="G846" i="1" l="1"/>
  <c r="Q845" i="1"/>
  <c r="R845" i="1" s="1"/>
  <c r="O846" i="1" s="1"/>
  <c r="D848" i="1"/>
  <c r="L847" i="1" s="1"/>
  <c r="N847" i="1" s="1"/>
  <c r="F847" i="1"/>
  <c r="C847" i="1"/>
  <c r="C848" i="1" s="1"/>
  <c r="P846" i="1" l="1"/>
  <c r="G847" i="1"/>
  <c r="Q846" i="1"/>
  <c r="D849" i="1"/>
  <c r="L848" i="1" s="1"/>
  <c r="N848" i="1" s="1"/>
  <c r="F848" i="1"/>
  <c r="R846" i="1" l="1"/>
  <c r="O847" i="1" s="1"/>
  <c r="P847" i="1" s="1"/>
  <c r="G848" i="1"/>
  <c r="Q847" i="1"/>
  <c r="R847" i="1" s="1"/>
  <c r="O848" i="1" s="1"/>
  <c r="D850" i="1"/>
  <c r="L849" i="1" s="1"/>
  <c r="N849" i="1" s="1"/>
  <c r="F849" i="1"/>
  <c r="C849" i="1"/>
  <c r="C850" i="1" s="1"/>
  <c r="G849" i="1" l="1"/>
  <c r="Q848" i="1"/>
  <c r="P848" i="1"/>
  <c r="R848" i="1"/>
  <c r="O849" i="1" s="1"/>
  <c r="P849" i="1" s="1"/>
  <c r="D851" i="1"/>
  <c r="L850" i="1" s="1"/>
  <c r="N850" i="1" s="1"/>
  <c r="F850" i="1"/>
  <c r="G850" i="1" l="1"/>
  <c r="Q849" i="1"/>
  <c r="R849" i="1"/>
  <c r="O850" i="1" s="1"/>
  <c r="D852" i="1"/>
  <c r="L851" i="1" s="1"/>
  <c r="N851" i="1" s="1"/>
  <c r="F851" i="1"/>
  <c r="C851" i="1"/>
  <c r="G851" i="1" l="1"/>
  <c r="Q850" i="1"/>
  <c r="P850" i="1"/>
  <c r="R850" i="1" s="1"/>
  <c r="O851" i="1" s="1"/>
  <c r="C852" i="1"/>
  <c r="D853" i="1"/>
  <c r="L852" i="1" s="1"/>
  <c r="N852" i="1" s="1"/>
  <c r="F852" i="1"/>
  <c r="P851" i="1" l="1"/>
  <c r="G852" i="1"/>
  <c r="Q851" i="1"/>
  <c r="D854" i="1"/>
  <c r="L853" i="1" s="1"/>
  <c r="N853" i="1" s="1"/>
  <c r="F853" i="1"/>
  <c r="C853" i="1"/>
  <c r="C854" i="1" s="1"/>
  <c r="R851" i="1" l="1"/>
  <c r="O852" i="1" s="1"/>
  <c r="P852" i="1" s="1"/>
  <c r="G853" i="1"/>
  <c r="Q852" i="1"/>
  <c r="D855" i="1"/>
  <c r="L854" i="1" s="1"/>
  <c r="N854" i="1" s="1"/>
  <c r="F854" i="1"/>
  <c r="R852" i="1" l="1"/>
  <c r="O853" i="1" s="1"/>
  <c r="P853" i="1" s="1"/>
  <c r="G854" i="1"/>
  <c r="Q853" i="1"/>
  <c r="R853" i="1" s="1"/>
  <c r="O854" i="1" s="1"/>
  <c r="P854" i="1" s="1"/>
  <c r="D856" i="1"/>
  <c r="L855" i="1" s="1"/>
  <c r="N855" i="1" s="1"/>
  <c r="F855" i="1"/>
  <c r="C855" i="1"/>
  <c r="C856" i="1" s="1"/>
  <c r="G855" i="1" l="1"/>
  <c r="Q854" i="1"/>
  <c r="R854" i="1" s="1"/>
  <c r="O855" i="1" s="1"/>
  <c r="D857" i="1"/>
  <c r="L856" i="1" s="1"/>
  <c r="N856" i="1" s="1"/>
  <c r="F856" i="1"/>
  <c r="G856" i="1" l="1"/>
  <c r="Q855" i="1"/>
  <c r="P855" i="1"/>
  <c r="D858" i="1"/>
  <c r="L857" i="1" s="1"/>
  <c r="N857" i="1" s="1"/>
  <c r="F857" i="1"/>
  <c r="C857" i="1"/>
  <c r="C858" i="1" s="1"/>
  <c r="R855" i="1" l="1"/>
  <c r="O856" i="1" s="1"/>
  <c r="P856" i="1"/>
  <c r="G857" i="1"/>
  <c r="Q856" i="1"/>
  <c r="R856" i="1" s="1"/>
  <c r="O857" i="1" s="1"/>
  <c r="P857" i="1" s="1"/>
  <c r="D859" i="1"/>
  <c r="L858" i="1" s="1"/>
  <c r="N858" i="1" s="1"/>
  <c r="F858" i="1"/>
  <c r="G858" i="1" l="1"/>
  <c r="Q857" i="1"/>
  <c r="R857" i="1" s="1"/>
  <c r="O858" i="1" s="1"/>
  <c r="D860" i="1"/>
  <c r="L859" i="1" s="1"/>
  <c r="N859" i="1" s="1"/>
  <c r="F859" i="1"/>
  <c r="C859" i="1"/>
  <c r="C860" i="1" s="1"/>
  <c r="P858" i="1" l="1"/>
  <c r="G859" i="1"/>
  <c r="Q858" i="1"/>
  <c r="R858" i="1" s="1"/>
  <c r="O859" i="1" s="1"/>
  <c r="D861" i="1"/>
  <c r="L860" i="1" s="1"/>
  <c r="N860" i="1" s="1"/>
  <c r="F860" i="1"/>
  <c r="P859" i="1" l="1"/>
  <c r="G860" i="1"/>
  <c r="Q859" i="1"/>
  <c r="R859" i="1" s="1"/>
  <c r="O860" i="1" s="1"/>
  <c r="P860" i="1" s="1"/>
  <c r="D862" i="1"/>
  <c r="L861" i="1" s="1"/>
  <c r="N861" i="1" s="1"/>
  <c r="F861" i="1"/>
  <c r="C861" i="1"/>
  <c r="C862" i="1" s="1"/>
  <c r="G861" i="1" l="1"/>
  <c r="Q860" i="1"/>
  <c r="R860" i="1" s="1"/>
  <c r="O861" i="1" s="1"/>
  <c r="P861" i="1" s="1"/>
  <c r="D863" i="1"/>
  <c r="L862" i="1" s="1"/>
  <c r="N862" i="1" s="1"/>
  <c r="F862" i="1"/>
  <c r="G862" i="1" l="1"/>
  <c r="Q861" i="1"/>
  <c r="R861" i="1" s="1"/>
  <c r="O862" i="1" s="1"/>
  <c r="P862" i="1" s="1"/>
  <c r="D864" i="1"/>
  <c r="L863" i="1" s="1"/>
  <c r="N863" i="1" s="1"/>
  <c r="F863" i="1"/>
  <c r="C863" i="1"/>
  <c r="C864" i="1" s="1"/>
  <c r="G863" i="1" l="1"/>
  <c r="Q862" i="1"/>
  <c r="R862" i="1" s="1"/>
  <c r="O863" i="1" s="1"/>
  <c r="P863" i="1" s="1"/>
  <c r="D865" i="1"/>
  <c r="L864" i="1" s="1"/>
  <c r="N864" i="1" s="1"/>
  <c r="F864" i="1"/>
  <c r="G864" i="1" l="1"/>
  <c r="Q863" i="1"/>
  <c r="R863" i="1" s="1"/>
  <c r="O864" i="1" s="1"/>
  <c r="P864" i="1" s="1"/>
  <c r="D866" i="1"/>
  <c r="L865" i="1" s="1"/>
  <c r="N865" i="1" s="1"/>
  <c r="F865" i="1"/>
  <c r="C865" i="1"/>
  <c r="C866" i="1" s="1"/>
  <c r="G865" i="1" l="1"/>
  <c r="Q864" i="1"/>
  <c r="R864" i="1" s="1"/>
  <c r="O865" i="1" s="1"/>
  <c r="P865" i="1" s="1"/>
  <c r="D867" i="1"/>
  <c r="L866" i="1" s="1"/>
  <c r="N866" i="1" s="1"/>
  <c r="F866" i="1"/>
  <c r="G866" i="1" l="1"/>
  <c r="Q865" i="1"/>
  <c r="R865" i="1" s="1"/>
  <c r="O866" i="1" s="1"/>
  <c r="D868" i="1"/>
  <c r="L867" i="1" s="1"/>
  <c r="N867" i="1" s="1"/>
  <c r="F867" i="1"/>
  <c r="C867" i="1"/>
  <c r="C868" i="1" s="1"/>
  <c r="G867" i="1" l="1"/>
  <c r="Q866" i="1"/>
  <c r="P866" i="1"/>
  <c r="D869" i="1"/>
  <c r="L868" i="1" s="1"/>
  <c r="N868" i="1" s="1"/>
  <c r="F868" i="1"/>
  <c r="R866" i="1" l="1"/>
  <c r="O867" i="1" s="1"/>
  <c r="P867" i="1" s="1"/>
  <c r="G868" i="1"/>
  <c r="Q867" i="1"/>
  <c r="R867" i="1" s="1"/>
  <c r="O868" i="1" s="1"/>
  <c r="P868" i="1" s="1"/>
  <c r="D870" i="1"/>
  <c r="L869" i="1" s="1"/>
  <c r="N869" i="1" s="1"/>
  <c r="F869" i="1"/>
  <c r="C869" i="1"/>
  <c r="C870" i="1" s="1"/>
  <c r="G869" i="1" l="1"/>
  <c r="Q868" i="1"/>
  <c r="R868" i="1" s="1"/>
  <c r="O869" i="1" s="1"/>
  <c r="P869" i="1" s="1"/>
  <c r="D871" i="1"/>
  <c r="L870" i="1" s="1"/>
  <c r="N870" i="1" s="1"/>
  <c r="F870" i="1"/>
  <c r="G870" i="1" l="1"/>
  <c r="Q869" i="1"/>
  <c r="R869" i="1" s="1"/>
  <c r="O870" i="1" s="1"/>
  <c r="P870" i="1" s="1"/>
  <c r="D872" i="1"/>
  <c r="L871" i="1" s="1"/>
  <c r="N871" i="1" s="1"/>
  <c r="F871" i="1"/>
  <c r="C871" i="1"/>
  <c r="C872" i="1" s="1"/>
  <c r="G871" i="1" l="1"/>
  <c r="Q870" i="1"/>
  <c r="R870" i="1" s="1"/>
  <c r="O871" i="1" s="1"/>
  <c r="D873" i="1"/>
  <c r="L872" i="1" s="1"/>
  <c r="N872" i="1" s="1"/>
  <c r="F872" i="1"/>
  <c r="P871" i="1" l="1"/>
  <c r="G872" i="1"/>
  <c r="Q871" i="1"/>
  <c r="R871" i="1" s="1"/>
  <c r="O872" i="1" s="1"/>
  <c r="P872" i="1" s="1"/>
  <c r="D874" i="1"/>
  <c r="L873" i="1" s="1"/>
  <c r="N873" i="1" s="1"/>
  <c r="F873" i="1"/>
  <c r="C873" i="1"/>
  <c r="C874" i="1" s="1"/>
  <c r="G873" i="1" l="1"/>
  <c r="Q872" i="1"/>
  <c r="R872" i="1" s="1"/>
  <c r="O873" i="1" s="1"/>
  <c r="P873" i="1" s="1"/>
  <c r="D875" i="1"/>
  <c r="L874" i="1" s="1"/>
  <c r="N874" i="1" s="1"/>
  <c r="F874" i="1"/>
  <c r="G874" i="1" l="1"/>
  <c r="Q873" i="1"/>
  <c r="R873" i="1" s="1"/>
  <c r="O874" i="1" s="1"/>
  <c r="P874" i="1" s="1"/>
  <c r="D876" i="1"/>
  <c r="L875" i="1" s="1"/>
  <c r="N875" i="1" s="1"/>
  <c r="F875" i="1"/>
  <c r="C875" i="1"/>
  <c r="C876" i="1" s="1"/>
  <c r="G875" i="1" l="1"/>
  <c r="Q874" i="1"/>
  <c r="R874" i="1" s="1"/>
  <c r="O875" i="1" s="1"/>
  <c r="P875" i="1" s="1"/>
  <c r="D877" i="1"/>
  <c r="L876" i="1" s="1"/>
  <c r="N876" i="1" s="1"/>
  <c r="F876" i="1"/>
  <c r="G876" i="1" l="1"/>
  <c r="Q875" i="1"/>
  <c r="R875" i="1" s="1"/>
  <c r="O876" i="1" s="1"/>
  <c r="D878" i="1"/>
  <c r="L877" i="1" s="1"/>
  <c r="N877" i="1" s="1"/>
  <c r="F877" i="1"/>
  <c r="C877" i="1"/>
  <c r="C878" i="1" s="1"/>
  <c r="P876" i="1" l="1"/>
  <c r="G877" i="1"/>
  <c r="Q876" i="1"/>
  <c r="D879" i="1"/>
  <c r="L878" i="1" s="1"/>
  <c r="N878" i="1" s="1"/>
  <c r="F878" i="1"/>
  <c r="R876" i="1" l="1"/>
  <c r="O877" i="1" s="1"/>
  <c r="P877" i="1" s="1"/>
  <c r="G878" i="1"/>
  <c r="Q877" i="1"/>
  <c r="R877" i="1" s="1"/>
  <c r="O878" i="1" s="1"/>
  <c r="C879" i="1"/>
  <c r="D880" i="1"/>
  <c r="L879" i="1" s="1"/>
  <c r="N879" i="1" s="1"/>
  <c r="F879" i="1"/>
  <c r="C880" i="1"/>
  <c r="P878" i="1" l="1"/>
  <c r="G879" i="1"/>
  <c r="Q878" i="1"/>
  <c r="R878" i="1" s="1"/>
  <c r="O879" i="1" s="1"/>
  <c r="D881" i="1"/>
  <c r="L880" i="1" s="1"/>
  <c r="N880" i="1" s="1"/>
  <c r="F880" i="1"/>
  <c r="P879" i="1" l="1"/>
  <c r="G880" i="1"/>
  <c r="Q879" i="1"/>
  <c r="D882" i="1"/>
  <c r="L881" i="1" s="1"/>
  <c r="N881" i="1" s="1"/>
  <c r="F881" i="1"/>
  <c r="C881" i="1"/>
  <c r="C882" i="1" s="1"/>
  <c r="R879" i="1" l="1"/>
  <c r="O880" i="1" s="1"/>
  <c r="P880" i="1" s="1"/>
  <c r="G881" i="1"/>
  <c r="Q880" i="1"/>
  <c r="D883" i="1"/>
  <c r="L882" i="1" s="1"/>
  <c r="N882" i="1" s="1"/>
  <c r="F882" i="1"/>
  <c r="R880" i="1" l="1"/>
  <c r="O881" i="1" s="1"/>
  <c r="P881" i="1" s="1"/>
  <c r="G882" i="1"/>
  <c r="Q881" i="1"/>
  <c r="R881" i="1" s="1"/>
  <c r="O882" i="1" s="1"/>
  <c r="D884" i="1"/>
  <c r="L883" i="1" s="1"/>
  <c r="N883" i="1" s="1"/>
  <c r="F883" i="1"/>
  <c r="C883" i="1"/>
  <c r="C884" i="1" s="1"/>
  <c r="P882" i="1" l="1"/>
  <c r="G883" i="1"/>
  <c r="Q882" i="1"/>
  <c r="D885" i="1"/>
  <c r="L884" i="1" s="1"/>
  <c r="N884" i="1" s="1"/>
  <c r="F884" i="1"/>
  <c r="R882" i="1" l="1"/>
  <c r="O883" i="1" s="1"/>
  <c r="P883" i="1" s="1"/>
  <c r="G884" i="1"/>
  <c r="Q883" i="1"/>
  <c r="R883" i="1" s="1"/>
  <c r="O884" i="1" s="1"/>
  <c r="P884" i="1" s="1"/>
  <c r="D886" i="1"/>
  <c r="L885" i="1" s="1"/>
  <c r="N885" i="1" s="1"/>
  <c r="F885" i="1"/>
  <c r="C885" i="1"/>
  <c r="C886" i="1" s="1"/>
  <c r="G885" i="1" l="1"/>
  <c r="Q884" i="1"/>
  <c r="R884" i="1" s="1"/>
  <c r="O885" i="1" s="1"/>
  <c r="P885" i="1" s="1"/>
  <c r="D887" i="1"/>
  <c r="L886" i="1" s="1"/>
  <c r="N886" i="1" s="1"/>
  <c r="F886" i="1"/>
  <c r="G886" i="1" l="1"/>
  <c r="Q885" i="1"/>
  <c r="R885" i="1" s="1"/>
  <c r="O886" i="1" s="1"/>
  <c r="D888" i="1"/>
  <c r="L887" i="1" s="1"/>
  <c r="N887" i="1" s="1"/>
  <c r="F887" i="1"/>
  <c r="C887" i="1"/>
  <c r="C888" i="1" s="1"/>
  <c r="P886" i="1" l="1"/>
  <c r="G887" i="1"/>
  <c r="Q886" i="1"/>
  <c r="R886" i="1" s="1"/>
  <c r="O887" i="1" s="1"/>
  <c r="P887" i="1" s="1"/>
  <c r="D889" i="1"/>
  <c r="L888" i="1" s="1"/>
  <c r="N888" i="1" s="1"/>
  <c r="F888" i="1"/>
  <c r="G888" i="1" l="1"/>
  <c r="Q887" i="1"/>
  <c r="R887" i="1" s="1"/>
  <c r="O888" i="1" s="1"/>
  <c r="D890" i="1"/>
  <c r="L889" i="1" s="1"/>
  <c r="N889" i="1" s="1"/>
  <c r="F889" i="1"/>
  <c r="C889" i="1"/>
  <c r="C890" i="1" s="1"/>
  <c r="P888" i="1" l="1"/>
  <c r="G889" i="1"/>
  <c r="Q888" i="1"/>
  <c r="D891" i="1"/>
  <c r="L890" i="1" s="1"/>
  <c r="N890" i="1" s="1"/>
  <c r="F890" i="1"/>
  <c r="R888" i="1" l="1"/>
  <c r="O889" i="1" s="1"/>
  <c r="P889" i="1" s="1"/>
  <c r="G890" i="1"/>
  <c r="Q889" i="1"/>
  <c r="R889" i="1" s="1"/>
  <c r="O890" i="1" s="1"/>
  <c r="P890" i="1" s="1"/>
  <c r="D892" i="1"/>
  <c r="L891" i="1" s="1"/>
  <c r="N891" i="1" s="1"/>
  <c r="F891" i="1"/>
  <c r="C891" i="1"/>
  <c r="C892" i="1" s="1"/>
  <c r="G891" i="1" l="1"/>
  <c r="Q890" i="1"/>
  <c r="R890" i="1" s="1"/>
  <c r="O891" i="1" s="1"/>
  <c r="D893" i="1"/>
  <c r="L892" i="1" s="1"/>
  <c r="N892" i="1" s="1"/>
  <c r="F892" i="1"/>
  <c r="P891" i="1" l="1"/>
  <c r="G892" i="1"/>
  <c r="Q891" i="1"/>
  <c r="D894" i="1"/>
  <c r="L893" i="1" s="1"/>
  <c r="N893" i="1" s="1"/>
  <c r="F893" i="1"/>
  <c r="C893" i="1"/>
  <c r="C894" i="1" s="1"/>
  <c r="R891" i="1" l="1"/>
  <c r="O892" i="1" s="1"/>
  <c r="P892" i="1"/>
  <c r="G893" i="1"/>
  <c r="Q892" i="1"/>
  <c r="D895" i="1"/>
  <c r="L894" i="1" s="1"/>
  <c r="N894" i="1" s="1"/>
  <c r="F894" i="1"/>
  <c r="R892" i="1" l="1"/>
  <c r="O893" i="1" s="1"/>
  <c r="P893" i="1" s="1"/>
  <c r="G894" i="1"/>
  <c r="Q893" i="1"/>
  <c r="R893" i="1"/>
  <c r="O894" i="1" s="1"/>
  <c r="D896" i="1"/>
  <c r="L895" i="1" s="1"/>
  <c r="N895" i="1" s="1"/>
  <c r="F895" i="1"/>
  <c r="C895" i="1"/>
  <c r="C896" i="1" s="1"/>
  <c r="G895" i="1" l="1"/>
  <c r="Q894" i="1"/>
  <c r="P894" i="1"/>
  <c r="R894" i="1" s="1"/>
  <c r="O895" i="1" s="1"/>
  <c r="P895" i="1" s="1"/>
  <c r="D897" i="1"/>
  <c r="L896" i="1" s="1"/>
  <c r="N896" i="1" s="1"/>
  <c r="F896" i="1"/>
  <c r="G896" i="1" l="1"/>
  <c r="Q895" i="1"/>
  <c r="R895" i="1"/>
  <c r="O896" i="1" s="1"/>
  <c r="D898" i="1"/>
  <c r="L897" i="1" s="1"/>
  <c r="N897" i="1" s="1"/>
  <c r="F897" i="1"/>
  <c r="C897" i="1"/>
  <c r="C898" i="1" s="1"/>
  <c r="P896" i="1" l="1"/>
  <c r="G897" i="1"/>
  <c r="Q896" i="1"/>
  <c r="D899" i="1"/>
  <c r="L898" i="1" s="1"/>
  <c r="N898" i="1" s="1"/>
  <c r="F898" i="1"/>
  <c r="R896" i="1" l="1"/>
  <c r="O897" i="1" s="1"/>
  <c r="P897" i="1" s="1"/>
  <c r="G898" i="1"/>
  <c r="Q897" i="1"/>
  <c r="R897" i="1" s="1"/>
  <c r="O898" i="1" s="1"/>
  <c r="D900" i="1"/>
  <c r="L899" i="1" s="1"/>
  <c r="N899" i="1" s="1"/>
  <c r="F899" i="1"/>
  <c r="C899" i="1"/>
  <c r="C900" i="1" s="1"/>
  <c r="P898" i="1" l="1"/>
  <c r="G899" i="1"/>
  <c r="Q898" i="1"/>
  <c r="D901" i="1"/>
  <c r="L900" i="1" s="1"/>
  <c r="N900" i="1" s="1"/>
  <c r="F900" i="1"/>
  <c r="R898" i="1" l="1"/>
  <c r="O899" i="1" s="1"/>
  <c r="P899" i="1"/>
  <c r="G900" i="1"/>
  <c r="Q899" i="1"/>
  <c r="R899" i="1" s="1"/>
  <c r="O900" i="1" s="1"/>
  <c r="P900" i="1" s="1"/>
  <c r="D902" i="1"/>
  <c r="L901" i="1" s="1"/>
  <c r="N901" i="1" s="1"/>
  <c r="F901" i="1"/>
  <c r="C901" i="1"/>
  <c r="C902" i="1" s="1"/>
  <c r="G901" i="1" l="1"/>
  <c r="Q900" i="1"/>
  <c r="R900" i="1" s="1"/>
  <c r="O901" i="1" s="1"/>
  <c r="P901" i="1" s="1"/>
  <c r="D903" i="1"/>
  <c r="L902" i="1" s="1"/>
  <c r="N902" i="1" s="1"/>
  <c r="F902" i="1"/>
  <c r="G902" i="1" l="1"/>
  <c r="Q901" i="1"/>
  <c r="R901" i="1" s="1"/>
  <c r="O902" i="1" s="1"/>
  <c r="P902" i="1" s="1"/>
  <c r="D904" i="1"/>
  <c r="L903" i="1" s="1"/>
  <c r="N903" i="1" s="1"/>
  <c r="F903" i="1"/>
  <c r="C903" i="1"/>
  <c r="C904" i="1" s="1"/>
  <c r="G903" i="1" l="1"/>
  <c r="Q902" i="1"/>
  <c r="R902" i="1" s="1"/>
  <c r="O903" i="1" s="1"/>
  <c r="D905" i="1"/>
  <c r="L904" i="1" s="1"/>
  <c r="N904" i="1" s="1"/>
  <c r="F904" i="1"/>
  <c r="P903" i="1" l="1"/>
  <c r="G904" i="1"/>
  <c r="Q903" i="1"/>
  <c r="R903" i="1" s="1"/>
  <c r="O904" i="1" s="1"/>
  <c r="D906" i="1"/>
  <c r="L905" i="1" s="1"/>
  <c r="N905" i="1" s="1"/>
  <c r="F905" i="1"/>
  <c r="C905" i="1"/>
  <c r="C906" i="1" s="1"/>
  <c r="P904" i="1" l="1"/>
  <c r="G905" i="1"/>
  <c r="Q904" i="1"/>
  <c r="R904" i="1" s="1"/>
  <c r="O905" i="1" s="1"/>
  <c r="P905" i="1" s="1"/>
  <c r="D907" i="1"/>
  <c r="L906" i="1" s="1"/>
  <c r="N906" i="1" s="1"/>
  <c r="F906" i="1"/>
  <c r="G906" i="1" l="1"/>
  <c r="Q905" i="1"/>
  <c r="R905" i="1" s="1"/>
  <c r="O906" i="1" s="1"/>
  <c r="D908" i="1"/>
  <c r="L907" i="1" s="1"/>
  <c r="N907" i="1" s="1"/>
  <c r="F907" i="1"/>
  <c r="C907" i="1"/>
  <c r="C908" i="1" s="1"/>
  <c r="P906" i="1" l="1"/>
  <c r="G907" i="1"/>
  <c r="Q906" i="1"/>
  <c r="D909" i="1"/>
  <c r="L908" i="1" s="1"/>
  <c r="N908" i="1" s="1"/>
  <c r="F908" i="1"/>
  <c r="R906" i="1" l="1"/>
  <c r="O907" i="1" s="1"/>
  <c r="P907" i="1" s="1"/>
  <c r="G908" i="1"/>
  <c r="Q907" i="1"/>
  <c r="R907" i="1" s="1"/>
  <c r="O908" i="1" s="1"/>
  <c r="D910" i="1"/>
  <c r="L909" i="1" s="1"/>
  <c r="N909" i="1" s="1"/>
  <c r="F909" i="1"/>
  <c r="C909" i="1"/>
  <c r="C910" i="1" s="1"/>
  <c r="P908" i="1" l="1"/>
  <c r="G909" i="1"/>
  <c r="Q908" i="1"/>
  <c r="R908" i="1" s="1"/>
  <c r="O909" i="1" s="1"/>
  <c r="P909" i="1" s="1"/>
  <c r="D911" i="1"/>
  <c r="L910" i="1" s="1"/>
  <c r="N910" i="1" s="1"/>
  <c r="F910" i="1"/>
  <c r="G910" i="1" l="1"/>
  <c r="Q909" i="1"/>
  <c r="R909" i="1" s="1"/>
  <c r="O910" i="1" s="1"/>
  <c r="D912" i="1"/>
  <c r="L911" i="1" s="1"/>
  <c r="N911" i="1" s="1"/>
  <c r="F911" i="1"/>
  <c r="C911" i="1"/>
  <c r="C912" i="1" s="1"/>
  <c r="P910" i="1" l="1"/>
  <c r="G911" i="1"/>
  <c r="Q910" i="1"/>
  <c r="R910" i="1" s="1"/>
  <c r="O911" i="1" s="1"/>
  <c r="D913" i="1"/>
  <c r="L912" i="1" s="1"/>
  <c r="N912" i="1" s="1"/>
  <c r="F912" i="1"/>
  <c r="P911" i="1" l="1"/>
  <c r="G912" i="1"/>
  <c r="Q911" i="1"/>
  <c r="R911" i="1" s="1"/>
  <c r="O912" i="1" s="1"/>
  <c r="P912" i="1" s="1"/>
  <c r="D914" i="1"/>
  <c r="L913" i="1" s="1"/>
  <c r="N913" i="1" s="1"/>
  <c r="F913" i="1"/>
  <c r="C913" i="1"/>
  <c r="C914" i="1" s="1"/>
  <c r="G913" i="1" l="1"/>
  <c r="Q912" i="1"/>
  <c r="R912" i="1" s="1"/>
  <c r="O913" i="1" s="1"/>
  <c r="P913" i="1" s="1"/>
  <c r="D915" i="1"/>
  <c r="L914" i="1" s="1"/>
  <c r="N914" i="1" s="1"/>
  <c r="F914" i="1"/>
  <c r="G914" i="1" l="1"/>
  <c r="Q913" i="1"/>
  <c r="R913" i="1" s="1"/>
  <c r="O914" i="1" s="1"/>
  <c r="P914" i="1" s="1"/>
  <c r="D916" i="1"/>
  <c r="L915" i="1" s="1"/>
  <c r="N915" i="1" s="1"/>
  <c r="F915" i="1"/>
  <c r="C915" i="1"/>
  <c r="C916" i="1" s="1"/>
  <c r="G915" i="1" l="1"/>
  <c r="Q914" i="1"/>
  <c r="R914" i="1" s="1"/>
  <c r="O915" i="1" s="1"/>
  <c r="D917" i="1"/>
  <c r="L916" i="1" s="1"/>
  <c r="N916" i="1" s="1"/>
  <c r="F916" i="1"/>
  <c r="P915" i="1" l="1"/>
  <c r="G916" i="1"/>
  <c r="Q915" i="1"/>
  <c r="D918" i="1"/>
  <c r="L917" i="1" s="1"/>
  <c r="N917" i="1" s="1"/>
  <c r="F917" i="1"/>
  <c r="C917" i="1"/>
  <c r="C918" i="1" s="1"/>
  <c r="R915" i="1" l="1"/>
  <c r="O916" i="1" s="1"/>
  <c r="P916" i="1"/>
  <c r="G917" i="1"/>
  <c r="Q916" i="1"/>
  <c r="R916" i="1" s="1"/>
  <c r="O917" i="1" s="1"/>
  <c r="P917" i="1" s="1"/>
  <c r="D919" i="1"/>
  <c r="L918" i="1" s="1"/>
  <c r="N918" i="1" s="1"/>
  <c r="F918" i="1"/>
  <c r="G918" i="1" l="1"/>
  <c r="Q917" i="1"/>
  <c r="R917" i="1" s="1"/>
  <c r="O918" i="1" s="1"/>
  <c r="D920" i="1"/>
  <c r="L919" i="1" s="1"/>
  <c r="N919" i="1" s="1"/>
  <c r="F919" i="1"/>
  <c r="C919" i="1"/>
  <c r="C920" i="1" s="1"/>
  <c r="P918" i="1" l="1"/>
  <c r="G919" i="1"/>
  <c r="Q918" i="1"/>
  <c r="R918" i="1" s="1"/>
  <c r="O919" i="1" s="1"/>
  <c r="P919" i="1" s="1"/>
  <c r="D921" i="1"/>
  <c r="L920" i="1" s="1"/>
  <c r="N920" i="1" s="1"/>
  <c r="F920" i="1"/>
  <c r="G920" i="1" l="1"/>
  <c r="Q919" i="1"/>
  <c r="R919" i="1" s="1"/>
  <c r="O920" i="1" s="1"/>
  <c r="D922" i="1"/>
  <c r="L921" i="1" s="1"/>
  <c r="N921" i="1" s="1"/>
  <c r="F921" i="1"/>
  <c r="C921" i="1"/>
  <c r="C922" i="1" s="1"/>
  <c r="P920" i="1" l="1"/>
  <c r="G921" i="1"/>
  <c r="Q920" i="1"/>
  <c r="D923" i="1"/>
  <c r="L922" i="1" s="1"/>
  <c r="N922" i="1" s="1"/>
  <c r="F922" i="1"/>
  <c r="R920" i="1" l="1"/>
  <c r="O921" i="1" s="1"/>
  <c r="P921" i="1" s="1"/>
  <c r="G922" i="1"/>
  <c r="Q921" i="1"/>
  <c r="R921" i="1" s="1"/>
  <c r="O922" i="1" s="1"/>
  <c r="D924" i="1"/>
  <c r="L923" i="1" s="1"/>
  <c r="N923" i="1" s="1"/>
  <c r="F923" i="1"/>
  <c r="C923" i="1"/>
  <c r="C924" i="1" s="1"/>
  <c r="P922" i="1" l="1"/>
  <c r="G923" i="1"/>
  <c r="Q922" i="1"/>
  <c r="R922" i="1" s="1"/>
  <c r="O923" i="1" s="1"/>
  <c r="P923" i="1" s="1"/>
  <c r="D925" i="1"/>
  <c r="L924" i="1" s="1"/>
  <c r="N924" i="1" s="1"/>
  <c r="F924" i="1"/>
  <c r="G924" i="1" l="1"/>
  <c r="Q923" i="1"/>
  <c r="R923" i="1" s="1"/>
  <c r="O924" i="1" s="1"/>
  <c r="P924" i="1" s="1"/>
  <c r="D926" i="1"/>
  <c r="L925" i="1" s="1"/>
  <c r="N925" i="1" s="1"/>
  <c r="F925" i="1"/>
  <c r="C925" i="1"/>
  <c r="C926" i="1" s="1"/>
  <c r="G925" i="1" l="1"/>
  <c r="Q924" i="1"/>
  <c r="R924" i="1" s="1"/>
  <c r="O925" i="1" s="1"/>
  <c r="P925" i="1" s="1"/>
  <c r="D927" i="1"/>
  <c r="L926" i="1" s="1"/>
  <c r="N926" i="1" s="1"/>
  <c r="F926" i="1"/>
  <c r="G926" i="1" l="1"/>
  <c r="Q925" i="1"/>
  <c r="R925" i="1"/>
  <c r="O926" i="1" s="1"/>
  <c r="P926" i="1" s="1"/>
  <c r="D928" i="1"/>
  <c r="L927" i="1" s="1"/>
  <c r="N927" i="1" s="1"/>
  <c r="F927" i="1"/>
  <c r="C927" i="1"/>
  <c r="C928" i="1" s="1"/>
  <c r="G927" i="1" l="1"/>
  <c r="Q926" i="1"/>
  <c r="R926" i="1"/>
  <c r="O927" i="1" s="1"/>
  <c r="D929" i="1"/>
  <c r="L928" i="1" s="1"/>
  <c r="N928" i="1" s="1"/>
  <c r="F928" i="1"/>
  <c r="G928" i="1" l="1"/>
  <c r="Q927" i="1"/>
  <c r="P927" i="1"/>
  <c r="R927" i="1" s="1"/>
  <c r="O928" i="1" s="1"/>
  <c r="D930" i="1"/>
  <c r="L929" i="1" s="1"/>
  <c r="N929" i="1" s="1"/>
  <c r="F929" i="1"/>
  <c r="C929" i="1"/>
  <c r="C930" i="1" l="1"/>
  <c r="G929" i="1"/>
  <c r="Q928" i="1"/>
  <c r="P928" i="1"/>
  <c r="R928" i="1" s="1"/>
  <c r="O929" i="1" s="1"/>
  <c r="P929" i="1" s="1"/>
  <c r="D931" i="1"/>
  <c r="L930" i="1" s="1"/>
  <c r="N930" i="1" s="1"/>
  <c r="F930" i="1"/>
  <c r="G930" i="1" l="1"/>
  <c r="Q929" i="1"/>
  <c r="R929" i="1" s="1"/>
  <c r="O930" i="1" s="1"/>
  <c r="P930" i="1" s="1"/>
  <c r="D932" i="1"/>
  <c r="L931" i="1" s="1"/>
  <c r="N931" i="1" s="1"/>
  <c r="F931" i="1"/>
  <c r="C931" i="1"/>
  <c r="C932" i="1" s="1"/>
  <c r="G931" i="1" l="1"/>
  <c r="Q930" i="1"/>
  <c r="R930" i="1" s="1"/>
  <c r="O931" i="1" s="1"/>
  <c r="P931" i="1" s="1"/>
  <c r="D933" i="1"/>
  <c r="L932" i="1" s="1"/>
  <c r="N932" i="1" s="1"/>
  <c r="F932" i="1"/>
  <c r="G932" i="1" l="1"/>
  <c r="Q931" i="1"/>
  <c r="R931" i="1"/>
  <c r="O932" i="1" s="1"/>
  <c r="D934" i="1"/>
  <c r="L933" i="1" s="1"/>
  <c r="N933" i="1" s="1"/>
  <c r="F933" i="1"/>
  <c r="C933" i="1"/>
  <c r="C934" i="1" s="1"/>
  <c r="G933" i="1" l="1"/>
  <c r="Q932" i="1"/>
  <c r="P932" i="1"/>
  <c r="R932" i="1"/>
  <c r="O933" i="1" s="1"/>
  <c r="P933" i="1" s="1"/>
  <c r="D935" i="1"/>
  <c r="L934" i="1" s="1"/>
  <c r="N934" i="1" s="1"/>
  <c r="F934" i="1"/>
  <c r="G934" i="1" l="1"/>
  <c r="Q933" i="1"/>
  <c r="R933" i="1" s="1"/>
  <c r="O934" i="1" s="1"/>
  <c r="P934" i="1" s="1"/>
  <c r="D936" i="1"/>
  <c r="L935" i="1" s="1"/>
  <c r="N935" i="1" s="1"/>
  <c r="F935" i="1"/>
  <c r="C935" i="1"/>
  <c r="C936" i="1" s="1"/>
  <c r="G935" i="1" l="1"/>
  <c r="Q934" i="1"/>
  <c r="R934" i="1"/>
  <c r="O935" i="1" s="1"/>
  <c r="P935" i="1" s="1"/>
  <c r="D937" i="1"/>
  <c r="L936" i="1" s="1"/>
  <c r="N936" i="1" s="1"/>
  <c r="F936" i="1"/>
  <c r="G936" i="1" l="1"/>
  <c r="Q935" i="1"/>
  <c r="R935" i="1"/>
  <c r="O936" i="1" s="1"/>
  <c r="P936" i="1" s="1"/>
  <c r="D938" i="1"/>
  <c r="L937" i="1" s="1"/>
  <c r="N937" i="1" s="1"/>
  <c r="F937" i="1"/>
  <c r="C937" i="1"/>
  <c r="C938" i="1" s="1"/>
  <c r="G937" i="1" l="1"/>
  <c r="Q936" i="1"/>
  <c r="R936" i="1"/>
  <c r="O937" i="1" s="1"/>
  <c r="P937" i="1" s="1"/>
  <c r="D939" i="1"/>
  <c r="L938" i="1" s="1"/>
  <c r="N938" i="1" s="1"/>
  <c r="F938" i="1"/>
  <c r="G938" i="1" l="1"/>
  <c r="Q937" i="1"/>
  <c r="R937" i="1"/>
  <c r="O938" i="1" s="1"/>
  <c r="D940" i="1"/>
  <c r="L939" i="1" s="1"/>
  <c r="N939" i="1" s="1"/>
  <c r="F939" i="1"/>
  <c r="C939" i="1"/>
  <c r="C940" i="1" s="1"/>
  <c r="G939" i="1" l="1"/>
  <c r="Q938" i="1"/>
  <c r="P938" i="1"/>
  <c r="R938" i="1"/>
  <c r="O939" i="1" s="1"/>
  <c r="D941" i="1"/>
  <c r="L940" i="1" s="1"/>
  <c r="N940" i="1" s="1"/>
  <c r="F940" i="1"/>
  <c r="G940" i="1" l="1"/>
  <c r="Q939" i="1"/>
  <c r="P939" i="1"/>
  <c r="R939" i="1"/>
  <c r="O940" i="1" s="1"/>
  <c r="D942" i="1"/>
  <c r="L941" i="1" s="1"/>
  <c r="N941" i="1" s="1"/>
  <c r="F941" i="1"/>
  <c r="C941" i="1"/>
  <c r="C942" i="1" s="1"/>
  <c r="G941" i="1" l="1"/>
  <c r="Q940" i="1"/>
  <c r="P940" i="1"/>
  <c r="R940" i="1"/>
  <c r="O941" i="1" s="1"/>
  <c r="P941" i="1" s="1"/>
  <c r="D943" i="1"/>
  <c r="L942" i="1" s="1"/>
  <c r="N942" i="1" s="1"/>
  <c r="F942" i="1"/>
  <c r="G942" i="1" l="1"/>
  <c r="Q941" i="1"/>
  <c r="R941" i="1"/>
  <c r="O942" i="1" s="1"/>
  <c r="D944" i="1"/>
  <c r="L943" i="1" s="1"/>
  <c r="N943" i="1" s="1"/>
  <c r="F943" i="1"/>
  <c r="C943" i="1"/>
  <c r="C944" i="1" s="1"/>
  <c r="G943" i="1" l="1"/>
  <c r="Q942" i="1"/>
  <c r="P942" i="1"/>
  <c r="R942" i="1"/>
  <c r="O943" i="1" s="1"/>
  <c r="P943" i="1" s="1"/>
  <c r="D945" i="1"/>
  <c r="L944" i="1" s="1"/>
  <c r="N944" i="1" s="1"/>
  <c r="F944" i="1"/>
  <c r="G944" i="1" l="1"/>
  <c r="Q943" i="1"/>
  <c r="R943" i="1"/>
  <c r="O944" i="1" s="1"/>
  <c r="P944" i="1" s="1"/>
  <c r="D946" i="1"/>
  <c r="L945" i="1" s="1"/>
  <c r="N945" i="1" s="1"/>
  <c r="F945" i="1"/>
  <c r="C945" i="1"/>
  <c r="C946" i="1" s="1"/>
  <c r="G945" i="1" l="1"/>
  <c r="Q944" i="1"/>
  <c r="R944" i="1"/>
  <c r="O945" i="1" s="1"/>
  <c r="P945" i="1" s="1"/>
  <c r="D947" i="1"/>
  <c r="L946" i="1" s="1"/>
  <c r="N946" i="1" s="1"/>
  <c r="F946" i="1"/>
  <c r="G946" i="1" l="1"/>
  <c r="Q945" i="1"/>
  <c r="R945" i="1" s="1"/>
  <c r="O946" i="1" s="1"/>
  <c r="D948" i="1"/>
  <c r="L947" i="1" s="1"/>
  <c r="N947" i="1" s="1"/>
  <c r="F947" i="1"/>
  <c r="C947" i="1"/>
  <c r="G947" i="1" l="1"/>
  <c r="Q946" i="1"/>
  <c r="P946" i="1"/>
  <c r="R946" i="1" s="1"/>
  <c r="O947" i="1" s="1"/>
  <c r="P947" i="1" s="1"/>
  <c r="D949" i="1"/>
  <c r="L948" i="1" s="1"/>
  <c r="N948" i="1" s="1"/>
  <c r="F948" i="1"/>
  <c r="C948" i="1"/>
  <c r="C949" i="1" s="1"/>
  <c r="G948" i="1" l="1"/>
  <c r="Q947" i="1"/>
  <c r="R947" i="1"/>
  <c r="O948" i="1" s="1"/>
  <c r="D950" i="1"/>
  <c r="L949" i="1" s="1"/>
  <c r="N949" i="1" s="1"/>
  <c r="F949" i="1"/>
  <c r="G949" i="1" l="1"/>
  <c r="Q948" i="1"/>
  <c r="P948" i="1"/>
  <c r="R948" i="1"/>
  <c r="O949" i="1" s="1"/>
  <c r="P949" i="1" s="1"/>
  <c r="D951" i="1"/>
  <c r="L950" i="1" s="1"/>
  <c r="N950" i="1" s="1"/>
  <c r="F950" i="1"/>
  <c r="C950" i="1"/>
  <c r="C951" i="1" s="1"/>
  <c r="G950" i="1" l="1"/>
  <c r="Q949" i="1"/>
  <c r="R949" i="1"/>
  <c r="O950" i="1" s="1"/>
  <c r="P950" i="1" s="1"/>
  <c r="D952" i="1"/>
  <c r="L951" i="1" s="1"/>
  <c r="N951" i="1" s="1"/>
  <c r="F951" i="1"/>
  <c r="G951" i="1" l="1"/>
  <c r="Q950" i="1"/>
  <c r="C952" i="1"/>
  <c r="R950" i="1"/>
  <c r="O951" i="1" s="1"/>
  <c r="P951" i="1" s="1"/>
  <c r="D953" i="1"/>
  <c r="L952" i="1" s="1"/>
  <c r="N952" i="1" s="1"/>
  <c r="F952" i="1"/>
  <c r="G952" i="1" l="1"/>
  <c r="Q951" i="1"/>
  <c r="R951" i="1"/>
  <c r="O952" i="1" s="1"/>
  <c r="P952" i="1" s="1"/>
  <c r="D954" i="1"/>
  <c r="L953" i="1" s="1"/>
  <c r="N953" i="1" s="1"/>
  <c r="F953" i="1"/>
  <c r="C953" i="1"/>
  <c r="C954" i="1" s="1"/>
  <c r="G953" i="1" l="1"/>
  <c r="Q952" i="1"/>
  <c r="R952" i="1" s="1"/>
  <c r="O953" i="1" s="1"/>
  <c r="P953" i="1" s="1"/>
  <c r="D955" i="1"/>
  <c r="L954" i="1" s="1"/>
  <c r="N954" i="1" s="1"/>
  <c r="F954" i="1"/>
  <c r="G954" i="1" l="1"/>
  <c r="Q953" i="1"/>
  <c r="R953" i="1" s="1"/>
  <c r="O954" i="1" s="1"/>
  <c r="P954" i="1" s="1"/>
  <c r="D956" i="1"/>
  <c r="L955" i="1" s="1"/>
  <c r="N955" i="1" s="1"/>
  <c r="F955" i="1"/>
  <c r="C955" i="1"/>
  <c r="C956" i="1" s="1"/>
  <c r="G955" i="1" l="1"/>
  <c r="Q954" i="1"/>
  <c r="R954" i="1" s="1"/>
  <c r="O955" i="1" s="1"/>
  <c r="P955" i="1" s="1"/>
  <c r="D957" i="1"/>
  <c r="L956" i="1" s="1"/>
  <c r="N956" i="1" s="1"/>
  <c r="F956" i="1"/>
  <c r="G956" i="1" l="1"/>
  <c r="Q955" i="1"/>
  <c r="R955" i="1" s="1"/>
  <c r="O956" i="1" s="1"/>
  <c r="P956" i="1" s="1"/>
  <c r="D958" i="1"/>
  <c r="L957" i="1" s="1"/>
  <c r="N957" i="1" s="1"/>
  <c r="F957" i="1"/>
  <c r="C957" i="1"/>
  <c r="C958" i="1" s="1"/>
  <c r="G957" i="1" l="1"/>
  <c r="Q956" i="1"/>
  <c r="R956" i="1" s="1"/>
  <c r="O957" i="1" s="1"/>
  <c r="P957" i="1" s="1"/>
  <c r="D959" i="1"/>
  <c r="L958" i="1" s="1"/>
  <c r="N958" i="1" s="1"/>
  <c r="F958" i="1"/>
  <c r="G958" i="1" l="1"/>
  <c r="Q957" i="1"/>
  <c r="R957" i="1" s="1"/>
  <c r="O958" i="1" s="1"/>
  <c r="C959" i="1"/>
  <c r="D960" i="1"/>
  <c r="L959" i="1" s="1"/>
  <c r="N959" i="1" s="1"/>
  <c r="F959" i="1"/>
  <c r="P958" i="1" l="1"/>
  <c r="G959" i="1"/>
  <c r="Q958" i="1"/>
  <c r="R958" i="1" s="1"/>
  <c r="O959" i="1" s="1"/>
  <c r="P959" i="1" s="1"/>
  <c r="D961" i="1"/>
  <c r="L960" i="1" s="1"/>
  <c r="N960" i="1" s="1"/>
  <c r="F960" i="1"/>
  <c r="C960" i="1"/>
  <c r="G960" i="1" l="1"/>
  <c r="Q959" i="1"/>
  <c r="R959" i="1" s="1"/>
  <c r="O960" i="1" s="1"/>
  <c r="C961" i="1"/>
  <c r="D962" i="1"/>
  <c r="L961" i="1" s="1"/>
  <c r="N961" i="1" s="1"/>
  <c r="F961" i="1"/>
  <c r="P960" i="1" l="1"/>
  <c r="G961" i="1"/>
  <c r="Q960" i="1"/>
  <c r="R960" i="1" s="1"/>
  <c r="O961" i="1" s="1"/>
  <c r="P961" i="1" s="1"/>
  <c r="D963" i="1"/>
  <c r="L962" i="1" s="1"/>
  <c r="N962" i="1" s="1"/>
  <c r="F962" i="1"/>
  <c r="C962" i="1"/>
  <c r="C963" i="1" s="1"/>
  <c r="G962" i="1" l="1"/>
  <c r="Q961" i="1"/>
  <c r="R961" i="1" s="1"/>
  <c r="O962" i="1" s="1"/>
  <c r="P962" i="1" s="1"/>
  <c r="D964" i="1"/>
  <c r="L963" i="1" s="1"/>
  <c r="N963" i="1" s="1"/>
  <c r="F963" i="1"/>
  <c r="G963" i="1" l="1"/>
  <c r="Q962" i="1"/>
  <c r="R962" i="1" s="1"/>
  <c r="O963" i="1" s="1"/>
  <c r="P963" i="1" s="1"/>
  <c r="D965" i="1"/>
  <c r="L964" i="1" s="1"/>
  <c r="N964" i="1" s="1"/>
  <c r="F964" i="1"/>
  <c r="C964" i="1"/>
  <c r="C965" i="1" s="1"/>
  <c r="G964" i="1" l="1"/>
  <c r="Q963" i="1"/>
  <c r="R963" i="1" s="1"/>
  <c r="O964" i="1" s="1"/>
  <c r="P964" i="1" s="1"/>
  <c r="D966" i="1"/>
  <c r="L965" i="1" s="1"/>
  <c r="N965" i="1" s="1"/>
  <c r="F965" i="1"/>
  <c r="G965" i="1" l="1"/>
  <c r="Q964" i="1"/>
  <c r="R964" i="1"/>
  <c r="O965" i="1" s="1"/>
  <c r="P965" i="1" s="1"/>
  <c r="D967" i="1"/>
  <c r="L966" i="1" s="1"/>
  <c r="N966" i="1" s="1"/>
  <c r="F966" i="1"/>
  <c r="C966" i="1"/>
  <c r="C967" i="1" s="1"/>
  <c r="G966" i="1" l="1"/>
  <c r="Q965" i="1"/>
  <c r="R965" i="1"/>
  <c r="O966" i="1" s="1"/>
  <c r="P966" i="1" s="1"/>
  <c r="D968" i="1"/>
  <c r="L967" i="1" s="1"/>
  <c r="N967" i="1" s="1"/>
  <c r="F967" i="1"/>
  <c r="G967" i="1" l="1"/>
  <c r="Q966" i="1"/>
  <c r="R966" i="1"/>
  <c r="O967" i="1" s="1"/>
  <c r="D969" i="1"/>
  <c r="L968" i="1" s="1"/>
  <c r="N968" i="1" s="1"/>
  <c r="F968" i="1"/>
  <c r="C968" i="1"/>
  <c r="C969" i="1" l="1"/>
  <c r="G968" i="1"/>
  <c r="Q967" i="1"/>
  <c r="P967" i="1"/>
  <c r="R967" i="1"/>
  <c r="O968" i="1" s="1"/>
  <c r="P968" i="1" s="1"/>
  <c r="D970" i="1"/>
  <c r="L969" i="1" s="1"/>
  <c r="N969" i="1" s="1"/>
  <c r="F969" i="1"/>
  <c r="G969" i="1" l="1"/>
  <c r="Q968" i="1"/>
  <c r="R968" i="1"/>
  <c r="O969" i="1" s="1"/>
  <c r="P969" i="1" s="1"/>
  <c r="D971" i="1"/>
  <c r="L970" i="1" s="1"/>
  <c r="N970" i="1" s="1"/>
  <c r="F970" i="1"/>
  <c r="C970" i="1"/>
  <c r="C971" i="1" s="1"/>
  <c r="G970" i="1" l="1"/>
  <c r="Q969" i="1"/>
  <c r="R969" i="1"/>
  <c r="O970" i="1" s="1"/>
  <c r="D972" i="1"/>
  <c r="L971" i="1" s="1"/>
  <c r="N971" i="1" s="1"/>
  <c r="F971" i="1"/>
  <c r="P970" i="1" l="1"/>
  <c r="G971" i="1"/>
  <c r="Q970" i="1"/>
  <c r="D973" i="1"/>
  <c r="L972" i="1" s="1"/>
  <c r="N972" i="1" s="1"/>
  <c r="F972" i="1"/>
  <c r="C972" i="1"/>
  <c r="C973" i="1" l="1"/>
  <c r="R970" i="1"/>
  <c r="O971" i="1" s="1"/>
  <c r="P971" i="1" s="1"/>
  <c r="G972" i="1"/>
  <c r="Q971" i="1"/>
  <c r="R971" i="1" s="1"/>
  <c r="O972" i="1" s="1"/>
  <c r="P972" i="1" s="1"/>
  <c r="D974" i="1"/>
  <c r="L973" i="1" s="1"/>
  <c r="N973" i="1" s="1"/>
  <c r="F973" i="1"/>
  <c r="G973" i="1" l="1"/>
  <c r="Q972" i="1"/>
  <c r="R972" i="1" s="1"/>
  <c r="O973" i="1" s="1"/>
  <c r="P973" i="1" s="1"/>
  <c r="D975" i="1"/>
  <c r="L974" i="1" s="1"/>
  <c r="N974" i="1" s="1"/>
  <c r="F974" i="1"/>
  <c r="C974" i="1"/>
  <c r="C975" i="1" s="1"/>
  <c r="G974" i="1" l="1"/>
  <c r="Q973" i="1"/>
  <c r="R973" i="1" s="1"/>
  <c r="O974" i="1" s="1"/>
  <c r="P974" i="1" s="1"/>
  <c r="D976" i="1"/>
  <c r="L975" i="1" s="1"/>
  <c r="N975" i="1" s="1"/>
  <c r="F975" i="1"/>
  <c r="G975" i="1" l="1"/>
  <c r="Q974" i="1"/>
  <c r="R974" i="1" s="1"/>
  <c r="O975" i="1" s="1"/>
  <c r="D977" i="1"/>
  <c r="L976" i="1" s="1"/>
  <c r="N976" i="1" s="1"/>
  <c r="F976" i="1"/>
  <c r="C976" i="1"/>
  <c r="C977" i="1" s="1"/>
  <c r="G976" i="1" l="1"/>
  <c r="Q975" i="1"/>
  <c r="P975" i="1"/>
  <c r="R975" i="1"/>
  <c r="O976" i="1" s="1"/>
  <c r="P976" i="1" s="1"/>
  <c r="D978" i="1"/>
  <c r="L977" i="1" s="1"/>
  <c r="N977" i="1" s="1"/>
  <c r="F977" i="1"/>
  <c r="G977" i="1" l="1"/>
  <c r="Q976" i="1"/>
  <c r="R976" i="1"/>
  <c r="O977" i="1" s="1"/>
  <c r="P977" i="1" s="1"/>
  <c r="D979" i="1"/>
  <c r="L978" i="1" s="1"/>
  <c r="N978" i="1" s="1"/>
  <c r="F978" i="1"/>
  <c r="C978" i="1"/>
  <c r="C979" i="1" s="1"/>
  <c r="G978" i="1" l="1"/>
  <c r="Q977" i="1"/>
  <c r="R977" i="1"/>
  <c r="O978" i="1" s="1"/>
  <c r="D980" i="1"/>
  <c r="L979" i="1" s="1"/>
  <c r="N979" i="1" s="1"/>
  <c r="F979" i="1"/>
  <c r="G979" i="1" l="1"/>
  <c r="Q978" i="1"/>
  <c r="P978" i="1"/>
  <c r="R978" i="1"/>
  <c r="O979" i="1" s="1"/>
  <c r="P979" i="1" s="1"/>
  <c r="D981" i="1"/>
  <c r="L980" i="1" s="1"/>
  <c r="N980" i="1" s="1"/>
  <c r="F980" i="1"/>
  <c r="C980" i="1"/>
  <c r="C981" i="1" l="1"/>
  <c r="G980" i="1"/>
  <c r="Q979" i="1"/>
  <c r="R979" i="1"/>
  <c r="O980" i="1" s="1"/>
  <c r="D982" i="1"/>
  <c r="L981" i="1" s="1"/>
  <c r="N981" i="1" s="1"/>
  <c r="F981" i="1"/>
  <c r="G981" i="1" l="1"/>
  <c r="Q980" i="1"/>
  <c r="P980" i="1"/>
  <c r="R980" i="1"/>
  <c r="O981" i="1" s="1"/>
  <c r="P981" i="1" s="1"/>
  <c r="D983" i="1"/>
  <c r="L982" i="1" s="1"/>
  <c r="N982" i="1" s="1"/>
  <c r="F982" i="1"/>
  <c r="C982" i="1"/>
  <c r="C983" i="1" s="1"/>
  <c r="G982" i="1" l="1"/>
  <c r="Q981" i="1"/>
  <c r="R981" i="1"/>
  <c r="O982" i="1" s="1"/>
  <c r="D984" i="1"/>
  <c r="L983" i="1" s="1"/>
  <c r="N983" i="1" s="1"/>
  <c r="F983" i="1"/>
  <c r="G983" i="1" l="1"/>
  <c r="Q982" i="1"/>
  <c r="P982" i="1"/>
  <c r="R982" i="1"/>
  <c r="O983" i="1" s="1"/>
  <c r="P983" i="1" s="1"/>
  <c r="D985" i="1"/>
  <c r="L984" i="1" s="1"/>
  <c r="N984" i="1" s="1"/>
  <c r="F984" i="1"/>
  <c r="C984" i="1"/>
  <c r="C985" i="1" s="1"/>
  <c r="G984" i="1" l="1"/>
  <c r="Q983" i="1"/>
  <c r="R983" i="1"/>
  <c r="O984" i="1" s="1"/>
  <c r="D986" i="1"/>
  <c r="L985" i="1" s="1"/>
  <c r="N985" i="1" s="1"/>
  <c r="F985" i="1"/>
  <c r="P984" i="1" l="1"/>
  <c r="G985" i="1"/>
  <c r="Q984" i="1"/>
  <c r="R984" i="1" s="1"/>
  <c r="O985" i="1" s="1"/>
  <c r="P985" i="1" s="1"/>
  <c r="D987" i="1"/>
  <c r="L986" i="1" s="1"/>
  <c r="N986" i="1" s="1"/>
  <c r="F986" i="1"/>
  <c r="C986" i="1"/>
  <c r="C987" i="1" s="1"/>
  <c r="G986" i="1" l="1"/>
  <c r="Q985" i="1"/>
  <c r="R985" i="1" s="1"/>
  <c r="O986" i="1" s="1"/>
  <c r="P986" i="1" s="1"/>
  <c r="D988" i="1"/>
  <c r="L987" i="1" s="1"/>
  <c r="N987" i="1" s="1"/>
  <c r="F987" i="1"/>
  <c r="G987" i="1" l="1"/>
  <c r="Q986" i="1"/>
  <c r="R986" i="1" s="1"/>
  <c r="O987" i="1" s="1"/>
  <c r="D989" i="1"/>
  <c r="L988" i="1" s="1"/>
  <c r="N988" i="1" s="1"/>
  <c r="F988" i="1"/>
  <c r="C988" i="1"/>
  <c r="C989" i="1" s="1"/>
  <c r="P987" i="1" l="1"/>
  <c r="G988" i="1"/>
  <c r="Q987" i="1"/>
  <c r="D990" i="1"/>
  <c r="L989" i="1" s="1"/>
  <c r="N989" i="1" s="1"/>
  <c r="F989" i="1"/>
  <c r="R987" i="1" l="1"/>
  <c r="O988" i="1" s="1"/>
  <c r="P988" i="1" s="1"/>
  <c r="G989" i="1"/>
  <c r="Q988" i="1"/>
  <c r="R988" i="1" s="1"/>
  <c r="O989" i="1" s="1"/>
  <c r="P989" i="1" s="1"/>
  <c r="D991" i="1"/>
  <c r="L990" i="1" s="1"/>
  <c r="N990" i="1" s="1"/>
  <c r="F990" i="1"/>
  <c r="C990" i="1"/>
  <c r="G990" i="1" l="1"/>
  <c r="Q989" i="1"/>
  <c r="R989" i="1" s="1"/>
  <c r="O990" i="1" s="1"/>
  <c r="D992" i="1"/>
  <c r="L991" i="1" s="1"/>
  <c r="N991" i="1" s="1"/>
  <c r="F991" i="1"/>
  <c r="C991" i="1"/>
  <c r="C992" i="1" s="1"/>
  <c r="P990" i="1" l="1"/>
  <c r="G991" i="1"/>
  <c r="Q990" i="1"/>
  <c r="R990" i="1" s="1"/>
  <c r="O991" i="1" s="1"/>
  <c r="P991" i="1" s="1"/>
  <c r="D993" i="1"/>
  <c r="L992" i="1" s="1"/>
  <c r="N992" i="1" s="1"/>
  <c r="F992" i="1"/>
  <c r="G992" i="1" l="1"/>
  <c r="Q991" i="1"/>
  <c r="R991" i="1" s="1"/>
  <c r="O992" i="1" s="1"/>
  <c r="D994" i="1"/>
  <c r="L993" i="1" s="1"/>
  <c r="N993" i="1" s="1"/>
  <c r="F993" i="1"/>
  <c r="C993" i="1"/>
  <c r="C994" i="1" s="1"/>
  <c r="P992" i="1" l="1"/>
  <c r="G993" i="1"/>
  <c r="Q992" i="1"/>
  <c r="D995" i="1"/>
  <c r="L994" i="1" s="1"/>
  <c r="N994" i="1" s="1"/>
  <c r="F994" i="1"/>
  <c r="R992" i="1" l="1"/>
  <c r="O993" i="1" s="1"/>
  <c r="P993" i="1" s="1"/>
  <c r="G994" i="1"/>
  <c r="Q993" i="1"/>
  <c r="R993" i="1" s="1"/>
  <c r="O994" i="1" s="1"/>
  <c r="P994" i="1" s="1"/>
  <c r="D996" i="1"/>
  <c r="L995" i="1" s="1"/>
  <c r="N995" i="1" s="1"/>
  <c r="F995" i="1"/>
  <c r="C995" i="1"/>
  <c r="C996" i="1" s="1"/>
  <c r="G995" i="1" l="1"/>
  <c r="Q994" i="1"/>
  <c r="R994" i="1" s="1"/>
  <c r="O995" i="1" s="1"/>
  <c r="D997" i="1"/>
  <c r="L996" i="1" s="1"/>
  <c r="N996" i="1" s="1"/>
  <c r="F996" i="1"/>
  <c r="P995" i="1" l="1"/>
  <c r="G996" i="1"/>
  <c r="Q995" i="1"/>
  <c r="D998" i="1"/>
  <c r="L997" i="1" s="1"/>
  <c r="N997" i="1" s="1"/>
  <c r="F997" i="1"/>
  <c r="C997" i="1"/>
  <c r="C998" i="1" s="1"/>
  <c r="R995" i="1" l="1"/>
  <c r="O996" i="1" s="1"/>
  <c r="P996" i="1"/>
  <c r="G997" i="1"/>
  <c r="Q996" i="1"/>
  <c r="D999" i="1"/>
  <c r="L998" i="1" s="1"/>
  <c r="N998" i="1" s="1"/>
  <c r="F998" i="1"/>
  <c r="R996" i="1" l="1"/>
  <c r="O997" i="1" s="1"/>
  <c r="P997" i="1" s="1"/>
  <c r="G998" i="1"/>
  <c r="Q997" i="1"/>
  <c r="R997" i="1" s="1"/>
  <c r="O998" i="1" s="1"/>
  <c r="P998" i="1" s="1"/>
  <c r="D1000" i="1"/>
  <c r="L999" i="1" s="1"/>
  <c r="N999" i="1" s="1"/>
  <c r="F999" i="1"/>
  <c r="C999" i="1"/>
  <c r="C1000" i="1" s="1"/>
  <c r="G999" i="1" l="1"/>
  <c r="Q998" i="1"/>
  <c r="R998" i="1" s="1"/>
  <c r="O999" i="1" s="1"/>
  <c r="P999" i="1" s="1"/>
  <c r="D1001" i="1"/>
  <c r="L1000" i="1" s="1"/>
  <c r="N1000" i="1" s="1"/>
  <c r="F1000" i="1"/>
  <c r="G1000" i="1" l="1"/>
  <c r="Q999" i="1"/>
  <c r="R999" i="1" s="1"/>
  <c r="O1000" i="1" s="1"/>
  <c r="P1000" i="1" s="1"/>
  <c r="D1002" i="1"/>
  <c r="L1001" i="1" s="1"/>
  <c r="N1001" i="1" s="1"/>
  <c r="F1001" i="1"/>
  <c r="C1001" i="1"/>
  <c r="C1002" i="1" s="1"/>
  <c r="G1001" i="1" l="1"/>
  <c r="Q1000" i="1"/>
  <c r="R1000" i="1" s="1"/>
  <c r="O1001" i="1" s="1"/>
  <c r="P1001" i="1" s="1"/>
  <c r="D1003" i="1"/>
  <c r="L1002" i="1" s="1"/>
  <c r="N1002" i="1" s="1"/>
  <c r="F1002" i="1"/>
  <c r="G1002" i="1" l="1"/>
  <c r="Q1001" i="1"/>
  <c r="R1001" i="1" s="1"/>
  <c r="O1002" i="1" s="1"/>
  <c r="P1002" i="1" s="1"/>
  <c r="D1004" i="1"/>
  <c r="L1003" i="1" s="1"/>
  <c r="N1003" i="1" s="1"/>
  <c r="F1003" i="1"/>
  <c r="C1003" i="1"/>
  <c r="C1004" i="1" s="1"/>
  <c r="G1003" i="1" l="1"/>
  <c r="Q1002" i="1"/>
  <c r="R1002" i="1" s="1"/>
  <c r="O1003" i="1" s="1"/>
  <c r="P1003" i="1" s="1"/>
  <c r="D1005" i="1"/>
  <c r="L1004" i="1" s="1"/>
  <c r="N1004" i="1" s="1"/>
  <c r="F1004" i="1"/>
  <c r="G1004" i="1" l="1"/>
  <c r="Q1003" i="1"/>
  <c r="R1003" i="1" s="1"/>
  <c r="O1004" i="1" s="1"/>
  <c r="D1006" i="1"/>
  <c r="L1005" i="1" s="1"/>
  <c r="N1005" i="1" s="1"/>
  <c r="F1005" i="1"/>
  <c r="C1005" i="1"/>
  <c r="C1006" i="1" s="1"/>
  <c r="P1004" i="1" l="1"/>
  <c r="G1005" i="1"/>
  <c r="Q1004" i="1"/>
  <c r="R1004" i="1" s="1"/>
  <c r="O1005" i="1" s="1"/>
  <c r="P1005" i="1" s="1"/>
  <c r="D1007" i="1"/>
  <c r="L1006" i="1" s="1"/>
  <c r="N1006" i="1" s="1"/>
  <c r="F1006" i="1"/>
  <c r="G1006" i="1" l="1"/>
  <c r="Q1005" i="1"/>
  <c r="R1005" i="1" s="1"/>
  <c r="O1006" i="1" s="1"/>
  <c r="P1006" i="1" s="1"/>
  <c r="D1008" i="1"/>
  <c r="L1007" i="1" s="1"/>
  <c r="N1007" i="1" s="1"/>
  <c r="F1007" i="1"/>
  <c r="C1007" i="1"/>
  <c r="C1008" i="1" s="1"/>
  <c r="G1007" i="1" l="1"/>
  <c r="Q1006" i="1"/>
  <c r="R1006" i="1" s="1"/>
  <c r="O1007" i="1" s="1"/>
  <c r="D1009" i="1"/>
  <c r="L1008" i="1" s="1"/>
  <c r="N1008" i="1" s="1"/>
  <c r="F1008" i="1"/>
  <c r="P1007" i="1" l="1"/>
  <c r="G1008" i="1"/>
  <c r="Q1007" i="1"/>
  <c r="R1007" i="1" s="1"/>
  <c r="O1008" i="1" s="1"/>
  <c r="D1010" i="1"/>
  <c r="L1009" i="1" s="1"/>
  <c r="N1009" i="1" s="1"/>
  <c r="F1009" i="1"/>
  <c r="C1009" i="1"/>
  <c r="P1008" i="1" l="1"/>
  <c r="G1009" i="1"/>
  <c r="Q1008" i="1"/>
  <c r="R1008" i="1" s="1"/>
  <c r="O1009" i="1" s="1"/>
  <c r="P1009" i="1" s="1"/>
  <c r="D1011" i="1"/>
  <c r="L1010" i="1" s="1"/>
  <c r="N1010" i="1" s="1"/>
  <c r="F1010" i="1"/>
  <c r="C1010" i="1"/>
  <c r="C1011" i="1" s="1"/>
  <c r="G1010" i="1" l="1"/>
  <c r="Q1009" i="1"/>
  <c r="R1009" i="1" s="1"/>
  <c r="O1010" i="1" s="1"/>
  <c r="D1012" i="1"/>
  <c r="L1011" i="1" s="1"/>
  <c r="N1011" i="1" s="1"/>
  <c r="F1011" i="1"/>
  <c r="P1010" i="1" l="1"/>
  <c r="G1011" i="1"/>
  <c r="Q1010" i="1"/>
  <c r="D1013" i="1"/>
  <c r="L1012" i="1" s="1"/>
  <c r="N1012" i="1" s="1"/>
  <c r="F1012" i="1"/>
  <c r="C1012" i="1"/>
  <c r="C1013" i="1" s="1"/>
  <c r="R1010" i="1" l="1"/>
  <c r="O1011" i="1" s="1"/>
  <c r="P1011" i="1"/>
  <c r="G1012" i="1"/>
  <c r="Q1011" i="1"/>
  <c r="D1014" i="1"/>
  <c r="L1013" i="1" s="1"/>
  <c r="N1013" i="1" s="1"/>
  <c r="F1013" i="1"/>
  <c r="R1011" i="1" l="1"/>
  <c r="O1012" i="1" s="1"/>
  <c r="P1012" i="1"/>
  <c r="G1013" i="1"/>
  <c r="Q1012" i="1"/>
  <c r="D1015" i="1"/>
  <c r="L1014" i="1" s="1"/>
  <c r="N1014" i="1" s="1"/>
  <c r="F1014" i="1"/>
  <c r="C1014" i="1"/>
  <c r="C1015" i="1" s="1"/>
  <c r="R1012" i="1" l="1"/>
  <c r="O1013" i="1" s="1"/>
  <c r="P1013" i="1" s="1"/>
  <c r="G1014" i="1"/>
  <c r="Q1013" i="1"/>
  <c r="R1013" i="1" s="1"/>
  <c r="O1014" i="1" s="1"/>
  <c r="D1016" i="1"/>
  <c r="L1015" i="1" s="1"/>
  <c r="N1015" i="1" s="1"/>
  <c r="F1015" i="1"/>
  <c r="P1014" i="1" l="1"/>
  <c r="G1015" i="1"/>
  <c r="Q1014" i="1"/>
  <c r="D1017" i="1"/>
  <c r="L1016" i="1" s="1"/>
  <c r="N1016" i="1" s="1"/>
  <c r="F1016" i="1"/>
  <c r="C1016" i="1"/>
  <c r="C1017" i="1" s="1"/>
  <c r="R1014" i="1" l="1"/>
  <c r="O1015" i="1" s="1"/>
  <c r="P1015" i="1"/>
  <c r="G1016" i="1"/>
  <c r="Q1015" i="1"/>
  <c r="D1018" i="1"/>
  <c r="L1017" i="1" s="1"/>
  <c r="N1017" i="1" s="1"/>
  <c r="F1017" i="1"/>
  <c r="R1015" i="1" l="1"/>
  <c r="O1016" i="1" s="1"/>
  <c r="P1016" i="1"/>
  <c r="G1017" i="1"/>
  <c r="Q1016" i="1"/>
  <c r="R1016" i="1" s="1"/>
  <c r="O1017" i="1" s="1"/>
  <c r="P1017" i="1" s="1"/>
  <c r="D1019" i="1"/>
  <c r="L1018" i="1" s="1"/>
  <c r="N1018" i="1" s="1"/>
  <c r="F1018" i="1"/>
  <c r="C1018" i="1"/>
  <c r="C1019" i="1" s="1"/>
  <c r="G1018" i="1" l="1"/>
  <c r="Q1017" i="1"/>
  <c r="R1017" i="1" s="1"/>
  <c r="O1018" i="1" s="1"/>
  <c r="P1018" i="1" s="1"/>
  <c r="D1020" i="1"/>
  <c r="L1019" i="1" s="1"/>
  <c r="N1019" i="1" s="1"/>
  <c r="F1019" i="1"/>
  <c r="G1019" i="1" l="1"/>
  <c r="Q1018" i="1"/>
  <c r="R1018" i="1" s="1"/>
  <c r="O1019" i="1" s="1"/>
  <c r="D1021" i="1"/>
  <c r="L1020" i="1" s="1"/>
  <c r="N1020" i="1" s="1"/>
  <c r="F1020" i="1"/>
  <c r="C1020" i="1"/>
  <c r="C1021" i="1" s="1"/>
  <c r="P1019" i="1" l="1"/>
  <c r="G1020" i="1"/>
  <c r="Q1019" i="1"/>
  <c r="R1019" i="1" s="1"/>
  <c r="O1020" i="1" s="1"/>
  <c r="P1020" i="1" s="1"/>
  <c r="D1022" i="1"/>
  <c r="L1021" i="1" s="1"/>
  <c r="N1021" i="1" s="1"/>
  <c r="F1021" i="1"/>
  <c r="G1021" i="1" l="1"/>
  <c r="Q1020" i="1"/>
  <c r="R1020" i="1" s="1"/>
  <c r="O1021" i="1" s="1"/>
  <c r="P1021" i="1" s="1"/>
  <c r="D1023" i="1"/>
  <c r="L1022" i="1" s="1"/>
  <c r="N1022" i="1" s="1"/>
  <c r="F1022" i="1"/>
  <c r="C1022" i="1"/>
  <c r="C1023" i="1" s="1"/>
  <c r="G1022" i="1" l="1"/>
  <c r="Q1021" i="1"/>
  <c r="R1021" i="1" s="1"/>
  <c r="O1022" i="1" s="1"/>
  <c r="P1022" i="1" s="1"/>
  <c r="D1024" i="1"/>
  <c r="L1023" i="1" s="1"/>
  <c r="N1023" i="1" s="1"/>
  <c r="F1023" i="1"/>
  <c r="G1023" i="1" l="1"/>
  <c r="Q1022" i="1"/>
  <c r="R1022" i="1" s="1"/>
  <c r="O1023" i="1" s="1"/>
  <c r="P1023" i="1" s="1"/>
  <c r="D1025" i="1"/>
  <c r="L1024" i="1" s="1"/>
  <c r="N1024" i="1" s="1"/>
  <c r="F1024" i="1"/>
  <c r="C1024" i="1"/>
  <c r="C1025" i="1" s="1"/>
  <c r="G1024" i="1" l="1"/>
  <c r="Q1023" i="1"/>
  <c r="R1023" i="1" s="1"/>
  <c r="O1024" i="1" s="1"/>
  <c r="D1026" i="1"/>
  <c r="L1025" i="1" s="1"/>
  <c r="N1025" i="1" s="1"/>
  <c r="F1025" i="1"/>
  <c r="P1024" i="1" l="1"/>
  <c r="G1025" i="1"/>
  <c r="Q1024" i="1"/>
  <c r="R1024" i="1" s="1"/>
  <c r="O1025" i="1" s="1"/>
  <c r="P1025" i="1" s="1"/>
  <c r="D1027" i="1"/>
  <c r="L1026" i="1" s="1"/>
  <c r="N1026" i="1" s="1"/>
  <c r="F1026" i="1"/>
  <c r="C1026" i="1"/>
  <c r="C1027" i="1" s="1"/>
  <c r="G1026" i="1" l="1"/>
  <c r="Q1025" i="1"/>
  <c r="R1025" i="1" s="1"/>
  <c r="O1026" i="1" s="1"/>
  <c r="D1028" i="1"/>
  <c r="L1027" i="1" s="1"/>
  <c r="N1027" i="1" s="1"/>
  <c r="F1027" i="1"/>
  <c r="P1026" i="1" l="1"/>
  <c r="G1027" i="1"/>
  <c r="Q1026" i="1"/>
  <c r="D1029" i="1"/>
  <c r="L1028" i="1" s="1"/>
  <c r="N1028" i="1" s="1"/>
  <c r="F1028" i="1"/>
  <c r="C1028" i="1"/>
  <c r="C1029" i="1" s="1"/>
  <c r="R1026" i="1" l="1"/>
  <c r="O1027" i="1" s="1"/>
  <c r="P1027" i="1"/>
  <c r="G1028" i="1"/>
  <c r="Q1027" i="1"/>
  <c r="D1030" i="1"/>
  <c r="L1029" i="1" s="1"/>
  <c r="N1029" i="1" s="1"/>
  <c r="F1029" i="1"/>
  <c r="R1027" i="1" l="1"/>
  <c r="O1028" i="1" s="1"/>
  <c r="P1028" i="1" s="1"/>
  <c r="G1029" i="1"/>
  <c r="Q1028" i="1"/>
  <c r="R1028" i="1" s="1"/>
  <c r="O1029" i="1" s="1"/>
  <c r="P1029" i="1" s="1"/>
  <c r="D1031" i="1"/>
  <c r="L1030" i="1" s="1"/>
  <c r="N1030" i="1" s="1"/>
  <c r="F1030" i="1"/>
  <c r="C1030" i="1"/>
  <c r="C1031" i="1" s="1"/>
  <c r="G1030" i="1" l="1"/>
  <c r="Q1029" i="1"/>
  <c r="R1029" i="1" s="1"/>
  <c r="O1030" i="1" s="1"/>
  <c r="P1030" i="1" s="1"/>
  <c r="D1032" i="1"/>
  <c r="L1031" i="1" s="1"/>
  <c r="N1031" i="1" s="1"/>
  <c r="F1031" i="1"/>
  <c r="G1031" i="1" l="1"/>
  <c r="Q1030" i="1"/>
  <c r="R1030" i="1" s="1"/>
  <c r="O1031" i="1" s="1"/>
  <c r="D1033" i="1"/>
  <c r="L1032" i="1" s="1"/>
  <c r="N1032" i="1" s="1"/>
  <c r="F1032" i="1"/>
  <c r="C1032" i="1"/>
  <c r="C1033" i="1" s="1"/>
  <c r="P1031" i="1" l="1"/>
  <c r="G1032" i="1"/>
  <c r="Q1031" i="1"/>
  <c r="D1034" i="1"/>
  <c r="L1033" i="1" s="1"/>
  <c r="N1033" i="1" s="1"/>
  <c r="F1033" i="1"/>
  <c r="R1031" i="1" l="1"/>
  <c r="O1032" i="1" s="1"/>
  <c r="P1032" i="1" s="1"/>
  <c r="G1033" i="1"/>
  <c r="Q1032" i="1"/>
  <c r="R1032" i="1" s="1"/>
  <c r="O1033" i="1" s="1"/>
  <c r="P1033" i="1" s="1"/>
  <c r="D1035" i="1"/>
  <c r="L1034" i="1" s="1"/>
  <c r="N1034" i="1" s="1"/>
  <c r="F1034" i="1"/>
  <c r="C1034" i="1"/>
  <c r="C1035" i="1" s="1"/>
  <c r="G1034" i="1" l="1"/>
  <c r="Q1033" i="1"/>
  <c r="R1033" i="1" s="1"/>
  <c r="O1034" i="1" s="1"/>
  <c r="D1036" i="1"/>
  <c r="L1035" i="1" s="1"/>
  <c r="N1035" i="1" s="1"/>
  <c r="F1035" i="1"/>
  <c r="G1035" i="1" l="1"/>
  <c r="Q1034" i="1"/>
  <c r="P1034" i="1"/>
  <c r="R1034" i="1"/>
  <c r="O1035" i="1" s="1"/>
  <c r="P1035" i="1" s="1"/>
  <c r="D1037" i="1"/>
  <c r="L1036" i="1" s="1"/>
  <c r="N1036" i="1" s="1"/>
  <c r="F1036" i="1"/>
  <c r="C1036" i="1"/>
  <c r="C1037" i="1" s="1"/>
  <c r="G1036" i="1" l="1"/>
  <c r="Q1035" i="1"/>
  <c r="R1035" i="1"/>
  <c r="O1036" i="1" s="1"/>
  <c r="P1036" i="1" s="1"/>
  <c r="D1038" i="1"/>
  <c r="L1037" i="1" s="1"/>
  <c r="N1037" i="1" s="1"/>
  <c r="F1037" i="1"/>
  <c r="G1037" i="1" l="1"/>
  <c r="Q1036" i="1"/>
  <c r="R1036" i="1" s="1"/>
  <c r="O1037" i="1" s="1"/>
  <c r="P1037" i="1" s="1"/>
  <c r="D1039" i="1"/>
  <c r="L1038" i="1" s="1"/>
  <c r="N1038" i="1" s="1"/>
  <c r="F1038" i="1"/>
  <c r="C1038" i="1"/>
  <c r="C1039" i="1" s="1"/>
  <c r="G1038" i="1" l="1"/>
  <c r="Q1037" i="1"/>
  <c r="R1037" i="1" s="1"/>
  <c r="O1038" i="1" s="1"/>
  <c r="P1038" i="1" s="1"/>
  <c r="D1040" i="1"/>
  <c r="L1039" i="1" s="1"/>
  <c r="N1039" i="1" s="1"/>
  <c r="F1039" i="1"/>
  <c r="G1039" i="1" l="1"/>
  <c r="Q1038" i="1"/>
  <c r="R1038" i="1" s="1"/>
  <c r="O1039" i="1" s="1"/>
  <c r="P1039" i="1" s="1"/>
  <c r="D1041" i="1"/>
  <c r="L1040" i="1" s="1"/>
  <c r="N1040" i="1" s="1"/>
  <c r="F1040" i="1"/>
  <c r="C1040" i="1"/>
  <c r="G1040" i="1" l="1"/>
  <c r="Q1039" i="1"/>
  <c r="R1039" i="1" s="1"/>
  <c r="O1040" i="1" s="1"/>
  <c r="P1040" i="1" s="1"/>
  <c r="C1041" i="1"/>
  <c r="D1042" i="1"/>
  <c r="L1041" i="1" s="1"/>
  <c r="N1041" i="1" s="1"/>
  <c r="F1041" i="1"/>
  <c r="G1041" i="1" l="1"/>
  <c r="Q1040" i="1"/>
  <c r="R1040" i="1" s="1"/>
  <c r="O1041" i="1" s="1"/>
  <c r="P1041" i="1" s="1"/>
  <c r="D1043" i="1"/>
  <c r="L1042" i="1" s="1"/>
  <c r="N1042" i="1" s="1"/>
  <c r="F1042" i="1"/>
  <c r="C1042" i="1"/>
  <c r="C1043" i="1" s="1"/>
  <c r="G1042" i="1" l="1"/>
  <c r="Q1041" i="1"/>
  <c r="R1041" i="1" s="1"/>
  <c r="O1042" i="1" s="1"/>
  <c r="D1044" i="1"/>
  <c r="L1043" i="1" s="1"/>
  <c r="N1043" i="1" s="1"/>
  <c r="F1043" i="1"/>
  <c r="P1042" i="1" l="1"/>
  <c r="G1043" i="1"/>
  <c r="Q1042" i="1"/>
  <c r="C1044" i="1"/>
  <c r="D1045" i="1"/>
  <c r="F1044" i="1"/>
  <c r="R1042" i="1" l="1"/>
  <c r="O1043" i="1" s="1"/>
  <c r="P1043" i="1" s="1"/>
  <c r="C1045" i="1"/>
  <c r="L1044" i="1"/>
  <c r="N1044" i="1" s="1"/>
  <c r="G1044" i="1"/>
  <c r="Q1043" i="1"/>
  <c r="R1043" i="1" s="1"/>
  <c r="O1044" i="1" s="1"/>
  <c r="D1046" i="1"/>
  <c r="L1045" i="1" s="1"/>
  <c r="N1045" i="1" s="1"/>
  <c r="F1045" i="1"/>
  <c r="P1044" i="1" l="1"/>
  <c r="G1045" i="1"/>
  <c r="Q1044" i="1"/>
  <c r="D1047" i="1"/>
  <c r="L1046" i="1" s="1"/>
  <c r="N1046" i="1" s="1"/>
  <c r="F1046" i="1"/>
  <c r="C1046" i="1"/>
  <c r="C1047" i="1" s="1"/>
  <c r="R1044" i="1" l="1"/>
  <c r="O1045" i="1" s="1"/>
  <c r="P1045" i="1" s="1"/>
  <c r="G1046" i="1"/>
  <c r="Q1045" i="1"/>
  <c r="D1048" i="1"/>
  <c r="L1047" i="1" s="1"/>
  <c r="N1047" i="1" s="1"/>
  <c r="F1047" i="1"/>
  <c r="R1045" i="1" l="1"/>
  <c r="O1046" i="1" s="1"/>
  <c r="P1046" i="1" s="1"/>
  <c r="G1047" i="1"/>
  <c r="Q1046" i="1"/>
  <c r="D1049" i="1"/>
  <c r="L1048" i="1" s="1"/>
  <c r="N1048" i="1" s="1"/>
  <c r="F1048" i="1"/>
  <c r="C1048" i="1"/>
  <c r="C1049" i="1" s="1"/>
  <c r="R1046" i="1" l="1"/>
  <c r="O1047" i="1" s="1"/>
  <c r="P1047" i="1" s="1"/>
  <c r="G1048" i="1"/>
  <c r="Q1047" i="1"/>
  <c r="R1047" i="1" s="1"/>
  <c r="O1048" i="1" s="1"/>
  <c r="P1048" i="1" s="1"/>
  <c r="D1050" i="1"/>
  <c r="L1049" i="1" s="1"/>
  <c r="N1049" i="1" s="1"/>
  <c r="F1049" i="1"/>
  <c r="G1049" i="1" l="1"/>
  <c r="Q1048" i="1"/>
  <c r="R1048" i="1" s="1"/>
  <c r="O1049" i="1" s="1"/>
  <c r="P1049" i="1" s="1"/>
  <c r="D1051" i="1"/>
  <c r="L1050" i="1" s="1"/>
  <c r="N1050" i="1" s="1"/>
  <c r="F1050" i="1"/>
  <c r="C1050" i="1"/>
  <c r="C1051" i="1" s="1"/>
  <c r="G1050" i="1" l="1"/>
  <c r="Q1049" i="1"/>
  <c r="R1049" i="1" s="1"/>
  <c r="O1050" i="1" s="1"/>
  <c r="P1050" i="1" s="1"/>
  <c r="D1052" i="1"/>
  <c r="L1051" i="1" s="1"/>
  <c r="N1051" i="1" s="1"/>
  <c r="F1051" i="1"/>
  <c r="G1051" i="1" l="1"/>
  <c r="Q1050" i="1"/>
  <c r="R1050" i="1" s="1"/>
  <c r="O1051" i="1" s="1"/>
  <c r="P1051" i="1" s="1"/>
  <c r="D1053" i="1"/>
  <c r="L1052" i="1" s="1"/>
  <c r="N1052" i="1" s="1"/>
  <c r="F1052" i="1"/>
  <c r="C1052" i="1"/>
  <c r="C1053" i="1" s="1"/>
  <c r="G1052" i="1" l="1"/>
  <c r="Q1051" i="1"/>
  <c r="R1051" i="1" s="1"/>
  <c r="O1052" i="1" s="1"/>
  <c r="P1052" i="1" s="1"/>
  <c r="D1054" i="1"/>
  <c r="L1053" i="1" s="1"/>
  <c r="N1053" i="1" s="1"/>
  <c r="F1053" i="1"/>
  <c r="G1053" i="1" l="1"/>
  <c r="Q1052" i="1"/>
  <c r="R1052" i="1" s="1"/>
  <c r="O1053" i="1" s="1"/>
  <c r="P1053" i="1" s="1"/>
  <c r="D1055" i="1"/>
  <c r="L1054" i="1" s="1"/>
  <c r="N1054" i="1" s="1"/>
  <c r="F1054" i="1"/>
  <c r="C1054" i="1"/>
  <c r="C1055" i="1" s="1"/>
  <c r="G1054" i="1" l="1"/>
  <c r="Q1053" i="1"/>
  <c r="R1053" i="1"/>
  <c r="O1054" i="1" s="1"/>
  <c r="D1056" i="1"/>
  <c r="L1055" i="1" s="1"/>
  <c r="N1055" i="1" s="1"/>
  <c r="F1055" i="1"/>
  <c r="G1055" i="1" l="1"/>
  <c r="Q1054" i="1"/>
  <c r="P1054" i="1"/>
  <c r="R1054" i="1" s="1"/>
  <c r="O1055" i="1" s="1"/>
  <c r="D1057" i="1"/>
  <c r="L1056" i="1" s="1"/>
  <c r="N1056" i="1" s="1"/>
  <c r="F1056" i="1"/>
  <c r="C1056" i="1"/>
  <c r="C1057" i="1" s="1"/>
  <c r="P1055" i="1" l="1"/>
  <c r="G1056" i="1"/>
  <c r="Q1055" i="1"/>
  <c r="D1058" i="1"/>
  <c r="L1057" i="1" s="1"/>
  <c r="N1057" i="1" s="1"/>
  <c r="F1057" i="1"/>
  <c r="R1055" i="1" l="1"/>
  <c r="O1056" i="1" s="1"/>
  <c r="P1056" i="1"/>
  <c r="G1057" i="1"/>
  <c r="Q1056" i="1"/>
  <c r="R1056" i="1" s="1"/>
  <c r="O1057" i="1" s="1"/>
  <c r="P1057" i="1" s="1"/>
  <c r="D1059" i="1"/>
  <c r="L1058" i="1" s="1"/>
  <c r="N1058" i="1" s="1"/>
  <c r="F1058" i="1"/>
  <c r="C1058" i="1"/>
  <c r="C1059" i="1" s="1"/>
  <c r="G1058" i="1" l="1"/>
  <c r="Q1057" i="1"/>
  <c r="R1057" i="1" s="1"/>
  <c r="O1058" i="1" s="1"/>
  <c r="P1058" i="1" s="1"/>
  <c r="D1060" i="1"/>
  <c r="L1059" i="1" s="1"/>
  <c r="N1059" i="1" s="1"/>
  <c r="F1059" i="1"/>
  <c r="G1059" i="1" l="1"/>
  <c r="Q1058" i="1"/>
  <c r="R1058" i="1" s="1"/>
  <c r="O1059" i="1" s="1"/>
  <c r="D1061" i="1"/>
  <c r="L1060" i="1" s="1"/>
  <c r="N1060" i="1" s="1"/>
  <c r="F1060" i="1"/>
  <c r="C1060" i="1"/>
  <c r="C1061" i="1" s="1"/>
  <c r="P1059" i="1" l="1"/>
  <c r="G1060" i="1"/>
  <c r="Q1059" i="1"/>
  <c r="D1062" i="1"/>
  <c r="L1061" i="1" s="1"/>
  <c r="N1061" i="1" s="1"/>
  <c r="F1061" i="1"/>
  <c r="R1059" i="1" l="1"/>
  <c r="O1060" i="1" s="1"/>
  <c r="P1060" i="1" s="1"/>
  <c r="G1061" i="1"/>
  <c r="Q1060" i="1"/>
  <c r="R1060" i="1" s="1"/>
  <c r="O1061" i="1" s="1"/>
  <c r="P1061" i="1" s="1"/>
  <c r="D1063" i="1"/>
  <c r="L1062" i="1" s="1"/>
  <c r="N1062" i="1" s="1"/>
  <c r="F1062" i="1"/>
  <c r="C1062" i="1"/>
  <c r="C1063" i="1" s="1"/>
  <c r="G1062" i="1" l="1"/>
  <c r="Q1061" i="1"/>
  <c r="R1061" i="1" s="1"/>
  <c r="O1062" i="1" s="1"/>
  <c r="D1064" i="1"/>
  <c r="L1063" i="1" s="1"/>
  <c r="N1063" i="1" s="1"/>
  <c r="F1063" i="1"/>
  <c r="P1062" i="1" l="1"/>
  <c r="G1063" i="1"/>
  <c r="Q1062" i="1"/>
  <c r="R1062" i="1" s="1"/>
  <c r="O1063" i="1" s="1"/>
  <c r="P1063" i="1" s="1"/>
  <c r="D1065" i="1"/>
  <c r="L1064" i="1" s="1"/>
  <c r="N1064" i="1" s="1"/>
  <c r="F1064" i="1"/>
  <c r="C1064" i="1"/>
  <c r="C1065" i="1" s="1"/>
  <c r="G1064" i="1" l="1"/>
  <c r="Q1063" i="1"/>
  <c r="R1063" i="1" s="1"/>
  <c r="O1064" i="1" s="1"/>
  <c r="P1064" i="1" s="1"/>
  <c r="D1066" i="1"/>
  <c r="L1065" i="1" s="1"/>
  <c r="N1065" i="1" s="1"/>
  <c r="F1065" i="1"/>
  <c r="G1065" i="1" l="1"/>
  <c r="Q1064" i="1"/>
  <c r="R1064" i="1" s="1"/>
  <c r="O1065" i="1" s="1"/>
  <c r="P1065" i="1" s="1"/>
  <c r="D1067" i="1"/>
  <c r="L1066" i="1" s="1"/>
  <c r="N1066" i="1" s="1"/>
  <c r="F1066" i="1"/>
  <c r="C1066" i="1"/>
  <c r="C1067" i="1" s="1"/>
  <c r="G1066" i="1" l="1"/>
  <c r="Q1065" i="1"/>
  <c r="R1065" i="1" s="1"/>
  <c r="O1066" i="1" s="1"/>
  <c r="P1066" i="1" s="1"/>
  <c r="D1068" i="1"/>
  <c r="L1067" i="1" s="1"/>
  <c r="N1067" i="1" s="1"/>
  <c r="F1067" i="1"/>
  <c r="G1067" i="1" l="1"/>
  <c r="Q1066" i="1"/>
  <c r="R1066" i="1" s="1"/>
  <c r="O1067" i="1" s="1"/>
  <c r="D1069" i="1"/>
  <c r="L1068" i="1" s="1"/>
  <c r="N1068" i="1" s="1"/>
  <c r="F1068" i="1"/>
  <c r="C1068" i="1"/>
  <c r="C1069" i="1" s="1"/>
  <c r="P1067" i="1" l="1"/>
  <c r="G1068" i="1"/>
  <c r="Q1067" i="1"/>
  <c r="D1070" i="1"/>
  <c r="L1069" i="1" s="1"/>
  <c r="N1069" i="1" s="1"/>
  <c r="F1069" i="1"/>
  <c r="R1067" i="1" l="1"/>
  <c r="O1068" i="1" s="1"/>
  <c r="P1068" i="1" s="1"/>
  <c r="G1069" i="1"/>
  <c r="Q1068" i="1"/>
  <c r="R1068" i="1" s="1"/>
  <c r="O1069" i="1" s="1"/>
  <c r="P1069" i="1" s="1"/>
  <c r="D1071" i="1"/>
  <c r="L1070" i="1" s="1"/>
  <c r="N1070" i="1" s="1"/>
  <c r="F1070" i="1"/>
  <c r="C1070" i="1"/>
  <c r="C1071" i="1" s="1"/>
  <c r="G1070" i="1" l="1"/>
  <c r="Q1069" i="1"/>
  <c r="R1069" i="1" s="1"/>
  <c r="O1070" i="1" s="1"/>
  <c r="D1072" i="1"/>
  <c r="L1071" i="1" s="1"/>
  <c r="N1071" i="1" s="1"/>
  <c r="F1071" i="1"/>
  <c r="P1070" i="1" l="1"/>
  <c r="G1071" i="1"/>
  <c r="Q1070" i="1"/>
  <c r="D1073" i="1"/>
  <c r="L1072" i="1" s="1"/>
  <c r="N1072" i="1" s="1"/>
  <c r="F1072" i="1"/>
  <c r="C1072" i="1"/>
  <c r="C1073" i="1" s="1"/>
  <c r="R1070" i="1" l="1"/>
  <c r="O1071" i="1" s="1"/>
  <c r="P1071" i="1" s="1"/>
  <c r="G1072" i="1"/>
  <c r="Q1071" i="1"/>
  <c r="R1071" i="1" s="1"/>
  <c r="O1072" i="1" s="1"/>
  <c r="P1072" i="1" s="1"/>
  <c r="D1074" i="1"/>
  <c r="L1073" i="1" s="1"/>
  <c r="N1073" i="1" s="1"/>
  <c r="F1073" i="1"/>
  <c r="G1073" i="1" l="1"/>
  <c r="Q1072" i="1"/>
  <c r="R1072" i="1" s="1"/>
  <c r="O1073" i="1" s="1"/>
  <c r="P1073" i="1" s="1"/>
  <c r="D1075" i="1"/>
  <c r="L1074" i="1" s="1"/>
  <c r="N1074" i="1" s="1"/>
  <c r="F1074" i="1"/>
  <c r="C1074" i="1"/>
  <c r="C1075" i="1" s="1"/>
  <c r="G1074" i="1" l="1"/>
  <c r="Q1073" i="1"/>
  <c r="R1073" i="1" s="1"/>
  <c r="O1074" i="1" s="1"/>
  <c r="D1076" i="1"/>
  <c r="L1075" i="1" s="1"/>
  <c r="N1075" i="1" s="1"/>
  <c r="F1075" i="1"/>
  <c r="P1074" i="1" l="1"/>
  <c r="G1075" i="1"/>
  <c r="Q1074" i="1"/>
  <c r="R1074" i="1" s="1"/>
  <c r="O1075" i="1" s="1"/>
  <c r="D1077" i="1"/>
  <c r="L1076" i="1" s="1"/>
  <c r="N1076" i="1" s="1"/>
  <c r="F1076" i="1"/>
  <c r="C1076" i="1"/>
  <c r="C1077" i="1" s="1"/>
  <c r="P1075" i="1" l="1"/>
  <c r="G1076" i="1"/>
  <c r="Q1075" i="1"/>
  <c r="R1075" i="1" s="1"/>
  <c r="O1076" i="1" s="1"/>
  <c r="P1076" i="1" s="1"/>
  <c r="D1078" i="1"/>
  <c r="L1077" i="1" s="1"/>
  <c r="N1077" i="1" s="1"/>
  <c r="F1077" i="1"/>
  <c r="G1077" i="1" l="1"/>
  <c r="Q1076" i="1"/>
  <c r="R1076" i="1" s="1"/>
  <c r="O1077" i="1" s="1"/>
  <c r="P1077" i="1" s="1"/>
  <c r="D1079" i="1"/>
  <c r="L1078" i="1" s="1"/>
  <c r="N1078" i="1" s="1"/>
  <c r="F1078" i="1"/>
  <c r="C1078" i="1"/>
  <c r="C1079" i="1" s="1"/>
  <c r="G1078" i="1" l="1"/>
  <c r="Q1077" i="1"/>
  <c r="R1077" i="1" s="1"/>
  <c r="O1078" i="1" s="1"/>
  <c r="D1080" i="1"/>
  <c r="L1079" i="1" s="1"/>
  <c r="N1079" i="1" s="1"/>
  <c r="F1079" i="1"/>
  <c r="P1078" i="1" l="1"/>
  <c r="G1079" i="1"/>
  <c r="Q1078" i="1"/>
  <c r="D1081" i="1"/>
  <c r="L1080" i="1" s="1"/>
  <c r="N1080" i="1" s="1"/>
  <c r="F1080" i="1"/>
  <c r="C1080" i="1"/>
  <c r="C1081" i="1" s="1"/>
  <c r="R1078" i="1" l="1"/>
  <c r="O1079" i="1" s="1"/>
  <c r="P1079" i="1" s="1"/>
  <c r="G1080" i="1"/>
  <c r="Q1079" i="1"/>
  <c r="D1082" i="1"/>
  <c r="L1081" i="1" s="1"/>
  <c r="N1081" i="1" s="1"/>
  <c r="F1081" i="1"/>
  <c r="R1079" i="1" l="1"/>
  <c r="O1080" i="1" s="1"/>
  <c r="P1080" i="1" s="1"/>
  <c r="G1081" i="1"/>
  <c r="Q1080" i="1"/>
  <c r="R1080" i="1" s="1"/>
  <c r="O1081" i="1" s="1"/>
  <c r="P1081" i="1" s="1"/>
  <c r="D1083" i="1"/>
  <c r="L1082" i="1" s="1"/>
  <c r="N1082" i="1" s="1"/>
  <c r="F1082" i="1"/>
  <c r="C1082" i="1"/>
  <c r="C1083" i="1" s="1"/>
  <c r="G1082" i="1" l="1"/>
  <c r="Q1081" i="1"/>
  <c r="R1081" i="1" s="1"/>
  <c r="O1082" i="1" s="1"/>
  <c r="P1082" i="1" s="1"/>
  <c r="D1084" i="1"/>
  <c r="L1083" i="1" s="1"/>
  <c r="N1083" i="1" s="1"/>
  <c r="F1083" i="1"/>
  <c r="G1083" i="1" l="1"/>
  <c r="Q1082" i="1"/>
  <c r="R1082" i="1" s="1"/>
  <c r="O1083" i="1" s="1"/>
  <c r="P1083" i="1" s="1"/>
  <c r="D1085" i="1"/>
  <c r="L1084" i="1" s="1"/>
  <c r="N1084" i="1" s="1"/>
  <c r="F1084" i="1"/>
  <c r="C1084" i="1"/>
  <c r="C1085" i="1" s="1"/>
  <c r="G1084" i="1" l="1"/>
  <c r="Q1083" i="1"/>
  <c r="R1083" i="1" s="1"/>
  <c r="O1084" i="1" s="1"/>
  <c r="P1084" i="1" s="1"/>
  <c r="D1086" i="1"/>
  <c r="L1085" i="1" s="1"/>
  <c r="N1085" i="1" s="1"/>
  <c r="F1085" i="1"/>
  <c r="G1085" i="1" l="1"/>
  <c r="Q1084" i="1"/>
  <c r="R1084" i="1" s="1"/>
  <c r="O1085" i="1" s="1"/>
  <c r="P1085" i="1" s="1"/>
  <c r="D1087" i="1"/>
  <c r="L1086" i="1" s="1"/>
  <c r="N1086" i="1" s="1"/>
  <c r="F1086" i="1"/>
  <c r="C1086" i="1"/>
  <c r="C1087" i="1" s="1"/>
  <c r="G1086" i="1" l="1"/>
  <c r="Q1085" i="1"/>
  <c r="R1085" i="1" s="1"/>
  <c r="O1086" i="1" s="1"/>
  <c r="D1088" i="1"/>
  <c r="L1087" i="1" s="1"/>
  <c r="N1087" i="1" s="1"/>
  <c r="F1087" i="1"/>
  <c r="P1086" i="1" l="1"/>
  <c r="G1087" i="1"/>
  <c r="Q1086" i="1"/>
  <c r="R1086" i="1" s="1"/>
  <c r="O1087" i="1" s="1"/>
  <c r="P1087" i="1" s="1"/>
  <c r="D1089" i="1"/>
  <c r="L1088" i="1" s="1"/>
  <c r="N1088" i="1" s="1"/>
  <c r="F1088" i="1"/>
  <c r="C1088" i="1"/>
  <c r="C1089" i="1" s="1"/>
  <c r="G1088" i="1" l="1"/>
  <c r="Q1087" i="1"/>
  <c r="R1087" i="1" s="1"/>
  <c r="O1088" i="1" s="1"/>
  <c r="P1088" i="1" s="1"/>
  <c r="D1090" i="1"/>
  <c r="L1089" i="1" s="1"/>
  <c r="N1089" i="1" s="1"/>
  <c r="F1089" i="1"/>
  <c r="G1089" i="1" l="1"/>
  <c r="Q1088" i="1"/>
  <c r="R1088" i="1" s="1"/>
  <c r="O1089" i="1" s="1"/>
  <c r="P1089" i="1" s="1"/>
  <c r="D1091" i="1"/>
  <c r="L1090" i="1" s="1"/>
  <c r="N1090" i="1" s="1"/>
  <c r="F1090" i="1"/>
  <c r="C1090" i="1"/>
  <c r="C1091" i="1" s="1"/>
  <c r="G1090" i="1" l="1"/>
  <c r="Q1089" i="1"/>
  <c r="R1089" i="1" s="1"/>
  <c r="O1090" i="1" s="1"/>
  <c r="D1092" i="1"/>
  <c r="L1091" i="1" s="1"/>
  <c r="N1091" i="1" s="1"/>
  <c r="F1091" i="1"/>
  <c r="P1090" i="1" l="1"/>
  <c r="G1091" i="1"/>
  <c r="Q1090" i="1"/>
  <c r="D1093" i="1"/>
  <c r="L1092" i="1" s="1"/>
  <c r="N1092" i="1" s="1"/>
  <c r="F1092" i="1"/>
  <c r="C1092" i="1"/>
  <c r="C1093" i="1" s="1"/>
  <c r="R1090" i="1" l="1"/>
  <c r="O1091" i="1" s="1"/>
  <c r="P1091" i="1"/>
  <c r="G1092" i="1"/>
  <c r="Q1091" i="1"/>
  <c r="R1091" i="1" s="1"/>
  <c r="O1092" i="1" s="1"/>
  <c r="P1092" i="1" s="1"/>
  <c r="D1094" i="1"/>
  <c r="L1093" i="1" s="1"/>
  <c r="N1093" i="1" s="1"/>
  <c r="F1093" i="1"/>
  <c r="G1093" i="1" l="1"/>
  <c r="Q1092" i="1"/>
  <c r="R1092" i="1" s="1"/>
  <c r="O1093" i="1" s="1"/>
  <c r="P1093" i="1" s="1"/>
  <c r="D1095" i="1"/>
  <c r="L1094" i="1" s="1"/>
  <c r="N1094" i="1" s="1"/>
  <c r="F1094" i="1"/>
  <c r="C1094" i="1"/>
  <c r="G1094" i="1" l="1"/>
  <c r="Q1093" i="1"/>
  <c r="R1093" i="1"/>
  <c r="O1094" i="1" s="1"/>
  <c r="P1094" i="1" s="1"/>
  <c r="C1095" i="1"/>
  <c r="D1096" i="1"/>
  <c r="L1095" i="1" s="1"/>
  <c r="N1095" i="1" s="1"/>
  <c r="F1095" i="1"/>
  <c r="G1095" i="1" l="1"/>
  <c r="Q1094" i="1"/>
  <c r="R1094" i="1"/>
  <c r="O1095" i="1" s="1"/>
  <c r="P1095" i="1" s="1"/>
  <c r="D1097" i="1"/>
  <c r="L1096" i="1" s="1"/>
  <c r="N1096" i="1" s="1"/>
  <c r="F1096" i="1"/>
  <c r="C1096" i="1"/>
  <c r="C1097" i="1" s="1"/>
  <c r="G1096" i="1" l="1"/>
  <c r="Q1095" i="1"/>
  <c r="R1095" i="1" s="1"/>
  <c r="O1096" i="1" s="1"/>
  <c r="P1096" i="1" s="1"/>
  <c r="D1098" i="1"/>
  <c r="L1097" i="1" s="1"/>
  <c r="N1097" i="1" s="1"/>
  <c r="F1097" i="1"/>
  <c r="G1097" i="1" l="1"/>
  <c r="Q1096" i="1"/>
  <c r="R1096" i="1" s="1"/>
  <c r="O1097" i="1" s="1"/>
  <c r="P1097" i="1" s="1"/>
  <c r="D1099" i="1"/>
  <c r="L1098" i="1" s="1"/>
  <c r="N1098" i="1" s="1"/>
  <c r="F1098" i="1"/>
  <c r="C1098" i="1"/>
  <c r="C1099" i="1" s="1"/>
  <c r="G1098" i="1" l="1"/>
  <c r="Q1097" i="1"/>
  <c r="R1097" i="1" s="1"/>
  <c r="O1098" i="1" s="1"/>
  <c r="D1100" i="1"/>
  <c r="L1099" i="1" s="1"/>
  <c r="N1099" i="1" s="1"/>
  <c r="F1099" i="1"/>
  <c r="P1098" i="1" l="1"/>
  <c r="G1099" i="1"/>
  <c r="Q1098" i="1"/>
  <c r="R1098" i="1" s="1"/>
  <c r="O1099" i="1" s="1"/>
  <c r="P1099" i="1" s="1"/>
  <c r="D1101" i="1"/>
  <c r="L1100" i="1" s="1"/>
  <c r="N1100" i="1" s="1"/>
  <c r="F1100" i="1"/>
  <c r="C1100" i="1"/>
  <c r="C1101" i="1" s="1"/>
  <c r="G1100" i="1" l="1"/>
  <c r="Q1099" i="1"/>
  <c r="R1099" i="1" s="1"/>
  <c r="O1100" i="1" s="1"/>
  <c r="P1100" i="1" s="1"/>
  <c r="D1102" i="1"/>
  <c r="L1101" i="1" s="1"/>
  <c r="N1101" i="1" s="1"/>
  <c r="F1101" i="1"/>
  <c r="G1101" i="1" l="1"/>
  <c r="Q1100" i="1"/>
  <c r="R1100" i="1" s="1"/>
  <c r="O1101" i="1" s="1"/>
  <c r="P1101" i="1" s="1"/>
  <c r="D1103" i="1"/>
  <c r="L1102" i="1" s="1"/>
  <c r="N1102" i="1" s="1"/>
  <c r="F1102" i="1"/>
  <c r="C1102" i="1"/>
  <c r="C1103" i="1" s="1"/>
  <c r="G1102" i="1" l="1"/>
  <c r="Q1101" i="1"/>
  <c r="R1101" i="1" s="1"/>
  <c r="O1102" i="1" s="1"/>
  <c r="D1104" i="1"/>
  <c r="L1103" i="1" s="1"/>
  <c r="N1103" i="1" s="1"/>
  <c r="F1103" i="1"/>
  <c r="G1103" i="1" l="1"/>
  <c r="Q1102" i="1"/>
  <c r="P1102" i="1"/>
  <c r="R1102" i="1"/>
  <c r="O1103" i="1" s="1"/>
  <c r="D1105" i="1"/>
  <c r="L1104" i="1" s="1"/>
  <c r="N1104" i="1" s="1"/>
  <c r="F1104" i="1"/>
  <c r="C1104" i="1"/>
  <c r="C1105" i="1" s="1"/>
  <c r="G1104" i="1" l="1"/>
  <c r="Q1103" i="1"/>
  <c r="P1103" i="1"/>
  <c r="R1103" i="1" s="1"/>
  <c r="O1104" i="1" s="1"/>
  <c r="P1104" i="1" s="1"/>
  <c r="D1106" i="1"/>
  <c r="L1105" i="1" s="1"/>
  <c r="N1105" i="1" s="1"/>
  <c r="F1105" i="1"/>
  <c r="G1105" i="1" l="1"/>
  <c r="Q1104" i="1"/>
  <c r="R1104" i="1" s="1"/>
  <c r="O1105" i="1" s="1"/>
  <c r="P1105" i="1" s="1"/>
  <c r="D1107" i="1"/>
  <c r="L1106" i="1" s="1"/>
  <c r="N1106" i="1" s="1"/>
  <c r="F1106" i="1"/>
  <c r="C1106" i="1"/>
  <c r="C1107" i="1" s="1"/>
  <c r="G1106" i="1" l="1"/>
  <c r="Q1105" i="1"/>
  <c r="R1105" i="1" s="1"/>
  <c r="O1106" i="1" s="1"/>
  <c r="D1108" i="1"/>
  <c r="L1107" i="1" s="1"/>
  <c r="N1107" i="1" s="1"/>
  <c r="F1107" i="1"/>
  <c r="P1106" i="1" l="1"/>
  <c r="G1107" i="1"/>
  <c r="Q1106" i="1"/>
  <c r="R1106" i="1" s="1"/>
  <c r="O1107" i="1" s="1"/>
  <c r="P1107" i="1" s="1"/>
  <c r="D1109" i="1"/>
  <c r="L1108" i="1" s="1"/>
  <c r="N1108" i="1" s="1"/>
  <c r="F1108" i="1"/>
  <c r="C1108" i="1"/>
  <c r="G1108" i="1" l="1"/>
  <c r="Q1107" i="1"/>
  <c r="R1107" i="1" s="1"/>
  <c r="O1108" i="1" s="1"/>
  <c r="P1108" i="1" s="1"/>
  <c r="D1110" i="1"/>
  <c r="L1109" i="1" s="1"/>
  <c r="N1109" i="1" s="1"/>
  <c r="F1109" i="1"/>
  <c r="C1109" i="1"/>
  <c r="C1110" i="1" s="1"/>
  <c r="G1109" i="1" l="1"/>
  <c r="Q1108" i="1"/>
  <c r="R1108" i="1" s="1"/>
  <c r="O1109" i="1" s="1"/>
  <c r="P1109" i="1" s="1"/>
  <c r="D1111" i="1"/>
  <c r="L1110" i="1" s="1"/>
  <c r="N1110" i="1" s="1"/>
  <c r="F1110" i="1"/>
  <c r="G1110" i="1" l="1"/>
  <c r="Q1109" i="1"/>
  <c r="R1109" i="1" s="1"/>
  <c r="O1110" i="1" s="1"/>
  <c r="D1112" i="1"/>
  <c r="L1111" i="1" s="1"/>
  <c r="N1111" i="1" s="1"/>
  <c r="F1111" i="1"/>
  <c r="C1111" i="1"/>
  <c r="C1112" i="1" s="1"/>
  <c r="P1110" i="1" l="1"/>
  <c r="G1111" i="1"/>
  <c r="Q1110" i="1"/>
  <c r="R1110" i="1" s="1"/>
  <c r="O1111" i="1" s="1"/>
  <c r="P1111" i="1" s="1"/>
  <c r="D1113" i="1"/>
  <c r="L1112" i="1" s="1"/>
  <c r="N1112" i="1" s="1"/>
  <c r="F1112" i="1"/>
  <c r="G1112" i="1" l="1"/>
  <c r="Q1111" i="1"/>
  <c r="R1111" i="1" s="1"/>
  <c r="O1112" i="1" s="1"/>
  <c r="D1114" i="1"/>
  <c r="L1113" i="1" s="1"/>
  <c r="N1113" i="1" s="1"/>
  <c r="F1113" i="1"/>
  <c r="C1113" i="1"/>
  <c r="C1114" i="1" s="1"/>
  <c r="P1112" i="1" l="1"/>
  <c r="G1113" i="1"/>
  <c r="Q1112" i="1"/>
  <c r="R1112" i="1" s="1"/>
  <c r="O1113" i="1" s="1"/>
  <c r="P1113" i="1" s="1"/>
  <c r="D1115" i="1"/>
  <c r="L1114" i="1" s="1"/>
  <c r="N1114" i="1" s="1"/>
  <c r="F1114" i="1"/>
  <c r="G1114" i="1" l="1"/>
  <c r="Q1113" i="1"/>
  <c r="R1113" i="1" s="1"/>
  <c r="O1114" i="1" s="1"/>
  <c r="D1116" i="1"/>
  <c r="L1115" i="1" s="1"/>
  <c r="N1115" i="1" s="1"/>
  <c r="F1115" i="1"/>
  <c r="C1115" i="1"/>
  <c r="C1116" i="1" s="1"/>
  <c r="P1114" i="1" l="1"/>
  <c r="G1115" i="1"/>
  <c r="Q1114" i="1"/>
  <c r="R1114" i="1" s="1"/>
  <c r="O1115" i="1" s="1"/>
  <c r="P1115" i="1" s="1"/>
  <c r="D1117" i="1"/>
  <c r="L1116" i="1" s="1"/>
  <c r="N1116" i="1" s="1"/>
  <c r="F1116" i="1"/>
  <c r="G1116" i="1" l="1"/>
  <c r="Q1115" i="1"/>
  <c r="R1115" i="1" s="1"/>
  <c r="O1116" i="1" s="1"/>
  <c r="P1116" i="1" s="1"/>
  <c r="D1118" i="1"/>
  <c r="L1117" i="1" s="1"/>
  <c r="N1117" i="1" s="1"/>
  <c r="F1117" i="1"/>
  <c r="C1117" i="1"/>
  <c r="C1118" i="1" s="1"/>
  <c r="G1117" i="1" l="1"/>
  <c r="Q1116" i="1"/>
  <c r="R1116" i="1" s="1"/>
  <c r="O1117" i="1" s="1"/>
  <c r="P1117" i="1" s="1"/>
  <c r="D1119" i="1"/>
  <c r="L1118" i="1" s="1"/>
  <c r="N1118" i="1" s="1"/>
  <c r="F1118" i="1"/>
  <c r="G1118" i="1" l="1"/>
  <c r="Q1117" i="1"/>
  <c r="R1117" i="1" s="1"/>
  <c r="O1118" i="1" s="1"/>
  <c r="P1118" i="1" s="1"/>
  <c r="D1120" i="1"/>
  <c r="L1119" i="1" s="1"/>
  <c r="N1119" i="1" s="1"/>
  <c r="F1119" i="1"/>
  <c r="C1119" i="1"/>
  <c r="C1120" i="1" s="1"/>
  <c r="G1119" i="1" l="1"/>
  <c r="Q1118" i="1"/>
  <c r="R1118" i="1" s="1"/>
  <c r="O1119" i="1" s="1"/>
  <c r="D1121" i="1"/>
  <c r="L1120" i="1" s="1"/>
  <c r="N1120" i="1" s="1"/>
  <c r="F1120" i="1"/>
  <c r="P1119" i="1" l="1"/>
  <c r="G1120" i="1"/>
  <c r="Q1119" i="1"/>
  <c r="R1119" i="1" s="1"/>
  <c r="O1120" i="1" s="1"/>
  <c r="D1122" i="1"/>
  <c r="L1121" i="1" s="1"/>
  <c r="N1121" i="1" s="1"/>
  <c r="F1121" i="1"/>
  <c r="C1121" i="1"/>
  <c r="C1122" i="1" s="1"/>
  <c r="P1120" i="1" l="1"/>
  <c r="G1121" i="1"/>
  <c r="Q1120" i="1"/>
  <c r="R1120" i="1" s="1"/>
  <c r="O1121" i="1" s="1"/>
  <c r="P1121" i="1" s="1"/>
  <c r="D1123" i="1"/>
  <c r="L1122" i="1" s="1"/>
  <c r="N1122" i="1" s="1"/>
  <c r="F1122" i="1"/>
  <c r="G1122" i="1" l="1"/>
  <c r="Q1121" i="1"/>
  <c r="R1121" i="1" s="1"/>
  <c r="O1122" i="1" s="1"/>
  <c r="D1124" i="1"/>
  <c r="L1123" i="1" s="1"/>
  <c r="N1123" i="1" s="1"/>
  <c r="F1123" i="1"/>
  <c r="C1123" i="1"/>
  <c r="C1124" i="1" s="1"/>
  <c r="P1122" i="1" l="1"/>
  <c r="G1123" i="1"/>
  <c r="Q1122" i="1"/>
  <c r="R1122" i="1" s="1"/>
  <c r="O1123" i="1" s="1"/>
  <c r="D1125" i="1"/>
  <c r="L1124" i="1" s="1"/>
  <c r="N1124" i="1" s="1"/>
  <c r="F1124" i="1"/>
  <c r="P1123" i="1" l="1"/>
  <c r="G1124" i="1"/>
  <c r="Q1123" i="1"/>
  <c r="R1123" i="1" s="1"/>
  <c r="O1124" i="1" s="1"/>
  <c r="P1124" i="1" s="1"/>
  <c r="D1126" i="1"/>
  <c r="L1125" i="1" s="1"/>
  <c r="N1125" i="1" s="1"/>
  <c r="F1125" i="1"/>
  <c r="C1125" i="1"/>
  <c r="C1126" i="1" s="1"/>
  <c r="G1125" i="1" l="1"/>
  <c r="Q1124" i="1"/>
  <c r="R1124" i="1" s="1"/>
  <c r="O1125" i="1" s="1"/>
  <c r="P1125" i="1" s="1"/>
  <c r="D1127" i="1"/>
  <c r="L1126" i="1" s="1"/>
  <c r="N1126" i="1" s="1"/>
  <c r="F1126" i="1"/>
  <c r="G1126" i="1" l="1"/>
  <c r="Q1125" i="1"/>
  <c r="R1125" i="1" s="1"/>
  <c r="O1126" i="1" s="1"/>
  <c r="P1126" i="1" s="1"/>
  <c r="D1128" i="1"/>
  <c r="L1127" i="1" s="1"/>
  <c r="N1127" i="1" s="1"/>
  <c r="F1127" i="1"/>
  <c r="C1127" i="1"/>
  <c r="C1128" i="1" s="1"/>
  <c r="G1127" i="1" l="1"/>
  <c r="Q1126" i="1"/>
  <c r="R1126" i="1" s="1"/>
  <c r="O1127" i="1" s="1"/>
  <c r="P1127" i="1" s="1"/>
  <c r="D1129" i="1"/>
  <c r="L1128" i="1" s="1"/>
  <c r="N1128" i="1" s="1"/>
  <c r="F1128" i="1"/>
  <c r="G1128" i="1" l="1"/>
  <c r="Q1127" i="1"/>
  <c r="R1127" i="1" s="1"/>
  <c r="O1128" i="1" s="1"/>
  <c r="P1128" i="1" s="1"/>
  <c r="D1130" i="1"/>
  <c r="L1129" i="1" s="1"/>
  <c r="N1129" i="1" s="1"/>
  <c r="F1129" i="1"/>
  <c r="C1129" i="1"/>
  <c r="C1130" i="1" s="1"/>
  <c r="G1129" i="1" l="1"/>
  <c r="Q1128" i="1"/>
  <c r="R1128" i="1" s="1"/>
  <c r="O1129" i="1" s="1"/>
  <c r="P1129" i="1" s="1"/>
  <c r="D1131" i="1"/>
  <c r="L1130" i="1" s="1"/>
  <c r="N1130" i="1" s="1"/>
  <c r="F1130" i="1"/>
  <c r="G1130" i="1" l="1"/>
  <c r="Q1129" i="1"/>
  <c r="R1129" i="1" s="1"/>
  <c r="O1130" i="1" s="1"/>
  <c r="D1132" i="1"/>
  <c r="L1131" i="1" s="1"/>
  <c r="N1131" i="1" s="1"/>
  <c r="F1131" i="1"/>
  <c r="C1131" i="1"/>
  <c r="C1132" i="1" s="1"/>
  <c r="P1130" i="1" l="1"/>
  <c r="G1131" i="1"/>
  <c r="Q1130" i="1"/>
  <c r="D1133" i="1"/>
  <c r="L1132" i="1" s="1"/>
  <c r="N1132" i="1" s="1"/>
  <c r="F1132" i="1"/>
  <c r="R1130" i="1" l="1"/>
  <c r="O1131" i="1" s="1"/>
  <c r="P1131" i="1" s="1"/>
  <c r="G1132" i="1"/>
  <c r="Q1131" i="1"/>
  <c r="R1131" i="1" s="1"/>
  <c r="O1132" i="1" s="1"/>
  <c r="D1134" i="1"/>
  <c r="L1133" i="1" s="1"/>
  <c r="N1133" i="1" s="1"/>
  <c r="F1133" i="1"/>
  <c r="C1133" i="1"/>
  <c r="C1134" i="1" s="1"/>
  <c r="P1132" i="1" l="1"/>
  <c r="G1133" i="1"/>
  <c r="Q1132" i="1"/>
  <c r="R1132" i="1" s="1"/>
  <c r="O1133" i="1" s="1"/>
  <c r="P1133" i="1" s="1"/>
  <c r="D1135" i="1"/>
  <c r="L1134" i="1" s="1"/>
  <c r="N1134" i="1" s="1"/>
  <c r="F1134" i="1"/>
  <c r="G1134" i="1" l="1"/>
  <c r="Q1133" i="1"/>
  <c r="R1133" i="1" s="1"/>
  <c r="O1134" i="1" s="1"/>
  <c r="P1134" i="1" s="1"/>
  <c r="D1136" i="1"/>
  <c r="L1135" i="1" s="1"/>
  <c r="N1135" i="1" s="1"/>
  <c r="F1135" i="1"/>
  <c r="C1135" i="1"/>
  <c r="C1136" i="1" s="1"/>
  <c r="G1135" i="1" l="1"/>
  <c r="Q1134" i="1"/>
  <c r="R1134" i="1" s="1"/>
  <c r="O1135" i="1" s="1"/>
  <c r="D1137" i="1"/>
  <c r="L1136" i="1" s="1"/>
  <c r="N1136" i="1" s="1"/>
  <c r="F1136" i="1"/>
  <c r="P1135" i="1" l="1"/>
  <c r="G1136" i="1"/>
  <c r="Q1135" i="1"/>
  <c r="D1138" i="1"/>
  <c r="L1137" i="1" s="1"/>
  <c r="N1137" i="1" s="1"/>
  <c r="F1137" i="1"/>
  <c r="C1137" i="1"/>
  <c r="C1138" i="1" s="1"/>
  <c r="R1135" i="1" l="1"/>
  <c r="O1136" i="1" s="1"/>
  <c r="P1136" i="1"/>
  <c r="G1137" i="1"/>
  <c r="Q1136" i="1"/>
  <c r="D1139" i="1"/>
  <c r="L1138" i="1" s="1"/>
  <c r="N1138" i="1" s="1"/>
  <c r="F1138" i="1"/>
  <c r="R1136" i="1" l="1"/>
  <c r="O1137" i="1" s="1"/>
  <c r="P1137" i="1" s="1"/>
  <c r="G1138" i="1"/>
  <c r="Q1137" i="1"/>
  <c r="R1137" i="1" s="1"/>
  <c r="O1138" i="1" s="1"/>
  <c r="D1140" i="1"/>
  <c r="L1139" i="1" s="1"/>
  <c r="N1139" i="1" s="1"/>
  <c r="F1139" i="1"/>
  <c r="C1139" i="1"/>
  <c r="C1140" i="1" s="1"/>
  <c r="P1138" i="1" l="1"/>
  <c r="G1139" i="1"/>
  <c r="Q1138" i="1"/>
  <c r="R1138" i="1" s="1"/>
  <c r="O1139" i="1" s="1"/>
  <c r="P1139" i="1" s="1"/>
  <c r="D1141" i="1"/>
  <c r="L1140" i="1" s="1"/>
  <c r="N1140" i="1" s="1"/>
  <c r="F1140" i="1"/>
  <c r="G1140" i="1" l="1"/>
  <c r="Q1139" i="1"/>
  <c r="R1139" i="1" s="1"/>
  <c r="O1140" i="1" s="1"/>
  <c r="P1140" i="1" s="1"/>
  <c r="D1142" i="1"/>
  <c r="L1141" i="1" s="1"/>
  <c r="N1141" i="1" s="1"/>
  <c r="F1141" i="1"/>
  <c r="C1141" i="1"/>
  <c r="C1142" i="1" s="1"/>
  <c r="G1141" i="1" l="1"/>
  <c r="Q1140" i="1"/>
  <c r="R1140" i="1" s="1"/>
  <c r="O1141" i="1" s="1"/>
  <c r="P1141" i="1" s="1"/>
  <c r="D1143" i="1"/>
  <c r="L1142" i="1" s="1"/>
  <c r="N1142" i="1" s="1"/>
  <c r="F1142" i="1"/>
  <c r="G1142" i="1" l="1"/>
  <c r="Q1141" i="1"/>
  <c r="R1141" i="1" s="1"/>
  <c r="O1142" i="1" s="1"/>
  <c r="D1144" i="1"/>
  <c r="L1143" i="1" s="1"/>
  <c r="N1143" i="1" s="1"/>
  <c r="F1143" i="1"/>
  <c r="C1143" i="1"/>
  <c r="C1144" i="1" s="1"/>
  <c r="G1143" i="1" l="1"/>
  <c r="Q1142" i="1"/>
  <c r="P1142" i="1"/>
  <c r="R1142" i="1" s="1"/>
  <c r="O1143" i="1" s="1"/>
  <c r="P1143" i="1" s="1"/>
  <c r="D1145" i="1"/>
  <c r="L1144" i="1" s="1"/>
  <c r="N1144" i="1" s="1"/>
  <c r="F1144" i="1"/>
  <c r="G1144" i="1" l="1"/>
  <c r="Q1143" i="1"/>
  <c r="R1143" i="1" s="1"/>
  <c r="O1144" i="1" s="1"/>
  <c r="P1144" i="1" s="1"/>
  <c r="D1146" i="1"/>
  <c r="L1145" i="1" s="1"/>
  <c r="N1145" i="1" s="1"/>
  <c r="F1145" i="1"/>
  <c r="C1145" i="1"/>
  <c r="C1146" i="1" s="1"/>
  <c r="G1145" i="1" l="1"/>
  <c r="Q1144" i="1"/>
  <c r="R1144" i="1"/>
  <c r="O1145" i="1" s="1"/>
  <c r="P1145" i="1" s="1"/>
  <c r="D1147" i="1"/>
  <c r="L1146" i="1" s="1"/>
  <c r="N1146" i="1" s="1"/>
  <c r="F1146" i="1"/>
  <c r="G1146" i="1" l="1"/>
  <c r="Q1145" i="1"/>
  <c r="R1145" i="1" s="1"/>
  <c r="O1146" i="1" s="1"/>
  <c r="D1148" i="1"/>
  <c r="L1147" i="1" s="1"/>
  <c r="N1147" i="1" s="1"/>
  <c r="F1147" i="1"/>
  <c r="C1147" i="1"/>
  <c r="C1148" i="1" s="1"/>
  <c r="P1146" i="1" l="1"/>
  <c r="G1147" i="1"/>
  <c r="Q1146" i="1"/>
  <c r="D1149" i="1"/>
  <c r="L1148" i="1" s="1"/>
  <c r="N1148" i="1" s="1"/>
  <c r="F1148" i="1"/>
  <c r="R1146" i="1" l="1"/>
  <c r="O1147" i="1" s="1"/>
  <c r="P1147" i="1" s="1"/>
  <c r="G1148" i="1"/>
  <c r="Q1147" i="1"/>
  <c r="R1147" i="1" s="1"/>
  <c r="O1148" i="1" s="1"/>
  <c r="D1150" i="1"/>
  <c r="L1149" i="1" s="1"/>
  <c r="N1149" i="1" s="1"/>
  <c r="F1149" i="1"/>
  <c r="C1149" i="1"/>
  <c r="C1150" i="1" s="1"/>
  <c r="P1148" i="1" l="1"/>
  <c r="G1149" i="1"/>
  <c r="Q1148" i="1"/>
  <c r="R1148" i="1" s="1"/>
  <c r="O1149" i="1" s="1"/>
  <c r="P1149" i="1" s="1"/>
  <c r="D1151" i="1"/>
  <c r="L1150" i="1" s="1"/>
  <c r="N1150" i="1" s="1"/>
  <c r="F1150" i="1"/>
  <c r="G1150" i="1" l="1"/>
  <c r="Q1149" i="1"/>
  <c r="R1149" i="1" s="1"/>
  <c r="O1150" i="1" s="1"/>
  <c r="D1152" i="1"/>
  <c r="L1151" i="1" s="1"/>
  <c r="N1151" i="1" s="1"/>
  <c r="F1151" i="1"/>
  <c r="C1151" i="1"/>
  <c r="C1152" i="1" s="1"/>
  <c r="P1150" i="1" l="1"/>
  <c r="G1151" i="1"/>
  <c r="Q1150" i="1"/>
  <c r="D1153" i="1"/>
  <c r="L1152" i="1" s="1"/>
  <c r="N1152" i="1" s="1"/>
  <c r="F1152" i="1"/>
  <c r="R1150" i="1" l="1"/>
  <c r="O1151" i="1" s="1"/>
  <c r="P1151" i="1"/>
  <c r="G1152" i="1"/>
  <c r="Q1151" i="1"/>
  <c r="R1151" i="1" s="1"/>
  <c r="O1152" i="1" s="1"/>
  <c r="P1152" i="1" s="1"/>
  <c r="D1154" i="1"/>
  <c r="L1153" i="1" s="1"/>
  <c r="N1153" i="1" s="1"/>
  <c r="F1153" i="1"/>
  <c r="C1153" i="1"/>
  <c r="C1154" i="1" s="1"/>
  <c r="G1153" i="1" l="1"/>
  <c r="Q1152" i="1"/>
  <c r="R1152" i="1" s="1"/>
  <c r="O1153" i="1" s="1"/>
  <c r="P1153" i="1" s="1"/>
  <c r="D1155" i="1"/>
  <c r="L1154" i="1" s="1"/>
  <c r="N1154" i="1" s="1"/>
  <c r="F1154" i="1"/>
  <c r="G1154" i="1" l="1"/>
  <c r="Q1153" i="1"/>
  <c r="R1153" i="1" s="1"/>
  <c r="O1154" i="1" s="1"/>
  <c r="P1154" i="1" s="1"/>
  <c r="D1156" i="1"/>
  <c r="L1155" i="1" s="1"/>
  <c r="N1155" i="1" s="1"/>
  <c r="F1155" i="1"/>
  <c r="C1155" i="1"/>
  <c r="C1156" i="1" s="1"/>
  <c r="G1155" i="1" l="1"/>
  <c r="Q1154" i="1"/>
  <c r="R1154" i="1" s="1"/>
  <c r="O1155" i="1" s="1"/>
  <c r="D1157" i="1"/>
  <c r="L1156" i="1" s="1"/>
  <c r="N1156" i="1" s="1"/>
  <c r="F1156" i="1"/>
  <c r="P1155" i="1" l="1"/>
  <c r="G1156" i="1"/>
  <c r="Q1155" i="1"/>
  <c r="D1158" i="1"/>
  <c r="L1157" i="1" s="1"/>
  <c r="N1157" i="1" s="1"/>
  <c r="F1157" i="1"/>
  <c r="C1157" i="1"/>
  <c r="C1158" i="1" s="1"/>
  <c r="R1155" i="1" l="1"/>
  <c r="O1156" i="1" s="1"/>
  <c r="P1156" i="1"/>
  <c r="G1157" i="1"/>
  <c r="Q1156" i="1"/>
  <c r="R1156" i="1" s="1"/>
  <c r="O1157" i="1" s="1"/>
  <c r="P1157" i="1" s="1"/>
  <c r="D1159" i="1"/>
  <c r="L1158" i="1" s="1"/>
  <c r="N1158" i="1" s="1"/>
  <c r="F1158" i="1"/>
  <c r="G1158" i="1" l="1"/>
  <c r="Q1157" i="1"/>
  <c r="R1157" i="1" s="1"/>
  <c r="O1158" i="1" s="1"/>
  <c r="P1158" i="1" s="1"/>
  <c r="D1160" i="1"/>
  <c r="L1159" i="1" s="1"/>
  <c r="N1159" i="1" s="1"/>
  <c r="F1159" i="1"/>
  <c r="C1159" i="1"/>
  <c r="C1160" i="1" s="1"/>
  <c r="G1159" i="1" l="1"/>
  <c r="Q1158" i="1"/>
  <c r="R1158" i="1" s="1"/>
  <c r="O1159" i="1" s="1"/>
  <c r="P1159" i="1" s="1"/>
  <c r="D1161" i="1"/>
  <c r="L1160" i="1" s="1"/>
  <c r="N1160" i="1" s="1"/>
  <c r="F1160" i="1"/>
  <c r="G1160" i="1" l="1"/>
  <c r="Q1159" i="1"/>
  <c r="R1159" i="1" s="1"/>
  <c r="O1160" i="1" s="1"/>
  <c r="P1160" i="1" s="1"/>
  <c r="D1162" i="1"/>
  <c r="L1161" i="1" s="1"/>
  <c r="N1161" i="1" s="1"/>
  <c r="F1161" i="1"/>
  <c r="C1161" i="1"/>
  <c r="C1162" i="1" s="1"/>
  <c r="G1161" i="1" l="1"/>
  <c r="Q1160" i="1"/>
  <c r="R1160" i="1" s="1"/>
  <c r="O1161" i="1" s="1"/>
  <c r="P1161" i="1" s="1"/>
  <c r="D1163" i="1"/>
  <c r="L1162" i="1" s="1"/>
  <c r="N1162" i="1" s="1"/>
  <c r="F1162" i="1"/>
  <c r="G1162" i="1" l="1"/>
  <c r="Q1161" i="1"/>
  <c r="R1161" i="1" s="1"/>
  <c r="O1162" i="1" s="1"/>
  <c r="D1164" i="1"/>
  <c r="L1163" i="1" s="1"/>
  <c r="N1163" i="1" s="1"/>
  <c r="F1163" i="1"/>
  <c r="C1163" i="1"/>
  <c r="C1164" i="1" s="1"/>
  <c r="P1162" i="1" l="1"/>
  <c r="G1163" i="1"/>
  <c r="Q1162" i="1"/>
  <c r="D1165" i="1"/>
  <c r="L1164" i="1" s="1"/>
  <c r="N1164" i="1" s="1"/>
  <c r="F1164" i="1"/>
  <c r="R1162" i="1" l="1"/>
  <c r="O1163" i="1" s="1"/>
  <c r="P1163" i="1"/>
  <c r="G1164" i="1"/>
  <c r="Q1163" i="1"/>
  <c r="D1166" i="1"/>
  <c r="L1165" i="1" s="1"/>
  <c r="N1165" i="1" s="1"/>
  <c r="F1165" i="1"/>
  <c r="C1165" i="1"/>
  <c r="C1166" i="1" s="1"/>
  <c r="R1163" i="1" l="1"/>
  <c r="O1164" i="1" s="1"/>
  <c r="P1164" i="1"/>
  <c r="G1165" i="1"/>
  <c r="Q1164" i="1"/>
  <c r="D1167" i="1"/>
  <c r="L1166" i="1" s="1"/>
  <c r="N1166" i="1" s="1"/>
  <c r="F1166" i="1"/>
  <c r="R1164" i="1" l="1"/>
  <c r="O1165" i="1" s="1"/>
  <c r="P1165" i="1" s="1"/>
  <c r="G1166" i="1"/>
  <c r="Q1165" i="1"/>
  <c r="R1165" i="1" s="1"/>
  <c r="O1166" i="1" s="1"/>
  <c r="D1168" i="1"/>
  <c r="L1167" i="1" s="1"/>
  <c r="N1167" i="1" s="1"/>
  <c r="F1167" i="1"/>
  <c r="C1167" i="1"/>
  <c r="C1168" i="1" s="1"/>
  <c r="P1166" i="1" l="1"/>
  <c r="G1167" i="1"/>
  <c r="Q1166" i="1"/>
  <c r="D1169" i="1"/>
  <c r="L1168" i="1" s="1"/>
  <c r="N1168" i="1" s="1"/>
  <c r="F1168" i="1"/>
  <c r="R1166" i="1" l="1"/>
  <c r="O1167" i="1" s="1"/>
  <c r="P1167" i="1"/>
  <c r="G1168" i="1"/>
  <c r="Q1167" i="1"/>
  <c r="D1170" i="1"/>
  <c r="L1169" i="1" s="1"/>
  <c r="N1169" i="1" s="1"/>
  <c r="F1169" i="1"/>
  <c r="C1169" i="1"/>
  <c r="C1170" i="1" s="1"/>
  <c r="R1167" i="1" l="1"/>
  <c r="O1168" i="1" s="1"/>
  <c r="P1168" i="1"/>
  <c r="G1169" i="1"/>
  <c r="Q1168" i="1"/>
  <c r="R1168" i="1" s="1"/>
  <c r="O1169" i="1" s="1"/>
  <c r="D1171" i="1"/>
  <c r="L1170" i="1" s="1"/>
  <c r="N1170" i="1" s="1"/>
  <c r="F1170" i="1"/>
  <c r="P1169" i="1" l="1"/>
  <c r="G1170" i="1"/>
  <c r="Q1169" i="1"/>
  <c r="D1172" i="1"/>
  <c r="L1171" i="1" s="1"/>
  <c r="N1171" i="1" s="1"/>
  <c r="F1171" i="1"/>
  <c r="C1171" i="1"/>
  <c r="C1172" i="1" s="1"/>
  <c r="R1169" i="1" l="1"/>
  <c r="O1170" i="1" s="1"/>
  <c r="P1170" i="1" s="1"/>
  <c r="G1171" i="1"/>
  <c r="Q1170" i="1"/>
  <c r="R1170" i="1" s="1"/>
  <c r="O1171" i="1" s="1"/>
  <c r="P1171" i="1" s="1"/>
  <c r="D1173" i="1"/>
  <c r="L1172" i="1" s="1"/>
  <c r="N1172" i="1" s="1"/>
  <c r="F1172" i="1"/>
  <c r="G1172" i="1" l="1"/>
  <c r="Q1171" i="1"/>
  <c r="R1171" i="1" s="1"/>
  <c r="O1172" i="1" s="1"/>
  <c r="D1174" i="1"/>
  <c r="L1173" i="1" s="1"/>
  <c r="N1173" i="1" s="1"/>
  <c r="F1173" i="1"/>
  <c r="C1173" i="1"/>
  <c r="P1172" i="1" l="1"/>
  <c r="C1174" i="1"/>
  <c r="G1173" i="1"/>
  <c r="Q1172" i="1"/>
  <c r="D1175" i="1"/>
  <c r="L1174" i="1" s="1"/>
  <c r="N1174" i="1" s="1"/>
  <c r="F1174" i="1"/>
  <c r="R1172" i="1" l="1"/>
  <c r="O1173" i="1" s="1"/>
  <c r="P1173" i="1" s="1"/>
  <c r="G1174" i="1"/>
  <c r="Q1173" i="1"/>
  <c r="R1173" i="1" s="1"/>
  <c r="O1174" i="1" s="1"/>
  <c r="D1176" i="1"/>
  <c r="L1175" i="1" s="1"/>
  <c r="N1175" i="1" s="1"/>
  <c r="F1175" i="1"/>
  <c r="C1175" i="1"/>
  <c r="C1176" i="1" s="1"/>
  <c r="G1175" i="1" l="1"/>
  <c r="Q1174" i="1"/>
  <c r="P1174" i="1"/>
  <c r="R1174" i="1"/>
  <c r="O1175" i="1" s="1"/>
  <c r="D1177" i="1"/>
  <c r="L1176" i="1" s="1"/>
  <c r="N1176" i="1" s="1"/>
  <c r="F1176" i="1"/>
  <c r="G1176" i="1" l="1"/>
  <c r="Q1175" i="1"/>
  <c r="P1175" i="1"/>
  <c r="R1175" i="1" s="1"/>
  <c r="O1176" i="1" s="1"/>
  <c r="D1178" i="1"/>
  <c r="L1177" i="1" s="1"/>
  <c r="N1177" i="1" s="1"/>
  <c r="F1177" i="1"/>
  <c r="C1177" i="1"/>
  <c r="C1178" i="1" s="1"/>
  <c r="P1176" i="1" l="1"/>
  <c r="G1177" i="1"/>
  <c r="Q1176" i="1"/>
  <c r="R1176" i="1" s="1"/>
  <c r="O1177" i="1" s="1"/>
  <c r="D1179" i="1"/>
  <c r="L1178" i="1" s="1"/>
  <c r="N1178" i="1" s="1"/>
  <c r="F1178" i="1"/>
  <c r="P1177" i="1" l="1"/>
  <c r="G1178" i="1"/>
  <c r="Q1177" i="1"/>
  <c r="R1177" i="1" s="1"/>
  <c r="O1178" i="1" s="1"/>
  <c r="D1180" i="1"/>
  <c r="L1179" i="1" s="1"/>
  <c r="N1179" i="1" s="1"/>
  <c r="F1179" i="1"/>
  <c r="C1179" i="1"/>
  <c r="C1180" i="1" s="1"/>
  <c r="P1178" i="1" l="1"/>
  <c r="G1179" i="1"/>
  <c r="Q1178" i="1"/>
  <c r="R1178" i="1" s="1"/>
  <c r="O1179" i="1" s="1"/>
  <c r="D1181" i="1"/>
  <c r="L1180" i="1" s="1"/>
  <c r="N1180" i="1" s="1"/>
  <c r="F1180" i="1"/>
  <c r="P1179" i="1" l="1"/>
  <c r="G1180" i="1"/>
  <c r="Q1179" i="1"/>
  <c r="R1179" i="1" s="1"/>
  <c r="O1180" i="1" s="1"/>
  <c r="D1182" i="1"/>
  <c r="L1181" i="1" s="1"/>
  <c r="N1181" i="1" s="1"/>
  <c r="F1181" i="1"/>
  <c r="C1181" i="1"/>
  <c r="C1182" i="1" s="1"/>
  <c r="P1180" i="1" l="1"/>
  <c r="G1181" i="1"/>
  <c r="Q1180" i="1"/>
  <c r="D1183" i="1"/>
  <c r="L1182" i="1" s="1"/>
  <c r="N1182" i="1" s="1"/>
  <c r="F1182" i="1"/>
  <c r="R1180" i="1" l="1"/>
  <c r="O1181" i="1" s="1"/>
  <c r="P1181" i="1"/>
  <c r="G1182" i="1"/>
  <c r="Q1181" i="1"/>
  <c r="D1184" i="1"/>
  <c r="L1183" i="1" s="1"/>
  <c r="N1183" i="1" s="1"/>
  <c r="F1183" i="1"/>
  <c r="C1183" i="1"/>
  <c r="C1184" i="1" s="1"/>
  <c r="R1181" i="1" l="1"/>
  <c r="O1182" i="1" s="1"/>
  <c r="P1182" i="1" s="1"/>
  <c r="G1183" i="1"/>
  <c r="Q1182" i="1"/>
  <c r="D1185" i="1"/>
  <c r="L1184" i="1" s="1"/>
  <c r="N1184" i="1" s="1"/>
  <c r="F1184" i="1"/>
  <c r="R1182" i="1" l="1"/>
  <c r="O1183" i="1" s="1"/>
  <c r="G1184" i="1"/>
  <c r="Q1183" i="1"/>
  <c r="P1183" i="1"/>
  <c r="R1183" i="1" s="1"/>
  <c r="O1184" i="1" s="1"/>
  <c r="D1186" i="1"/>
  <c r="L1185" i="1" s="1"/>
  <c r="N1185" i="1" s="1"/>
  <c r="F1185" i="1"/>
  <c r="C1185" i="1"/>
  <c r="C1186" i="1" s="1"/>
  <c r="P1184" i="1" l="1"/>
  <c r="G1185" i="1"/>
  <c r="Q1184" i="1"/>
  <c r="D1187" i="1"/>
  <c r="L1186" i="1" s="1"/>
  <c r="N1186" i="1" s="1"/>
  <c r="F1186" i="1"/>
  <c r="R1184" i="1" l="1"/>
  <c r="O1185" i="1" s="1"/>
  <c r="P1185" i="1" s="1"/>
  <c r="G1186" i="1"/>
  <c r="Q1185" i="1"/>
  <c r="R1185" i="1" s="1"/>
  <c r="O1186" i="1" s="1"/>
  <c r="D1188" i="1"/>
  <c r="L1187" i="1" s="1"/>
  <c r="N1187" i="1" s="1"/>
  <c r="F1187" i="1"/>
  <c r="C1187" i="1"/>
  <c r="C1188" i="1" s="1"/>
  <c r="P1186" i="1" l="1"/>
  <c r="G1187" i="1"/>
  <c r="Q1186" i="1"/>
  <c r="D1189" i="1"/>
  <c r="L1188" i="1" s="1"/>
  <c r="N1188" i="1" s="1"/>
  <c r="F1188" i="1"/>
  <c r="R1186" i="1" l="1"/>
  <c r="O1187" i="1" s="1"/>
  <c r="P1187" i="1"/>
  <c r="G1188" i="1"/>
  <c r="Q1187" i="1"/>
  <c r="R1187" i="1" s="1"/>
  <c r="O1188" i="1" s="1"/>
  <c r="D1190" i="1"/>
  <c r="L1189" i="1" s="1"/>
  <c r="N1189" i="1" s="1"/>
  <c r="F1189" i="1"/>
  <c r="C1189" i="1"/>
  <c r="C1190" i="1" s="1"/>
  <c r="P1188" i="1" l="1"/>
  <c r="G1189" i="1"/>
  <c r="Q1188" i="1"/>
  <c r="D1191" i="1"/>
  <c r="L1190" i="1" s="1"/>
  <c r="N1190" i="1" s="1"/>
  <c r="F1190" i="1"/>
  <c r="R1188" i="1" l="1"/>
  <c r="O1189" i="1" s="1"/>
  <c r="P1189" i="1" s="1"/>
  <c r="G1190" i="1"/>
  <c r="Q1189" i="1"/>
  <c r="R1189" i="1" s="1"/>
  <c r="O1190" i="1" s="1"/>
  <c r="P1190" i="1" s="1"/>
  <c r="D1192" i="1"/>
  <c r="L1191" i="1" s="1"/>
  <c r="N1191" i="1" s="1"/>
  <c r="F1191" i="1"/>
  <c r="C1191" i="1"/>
  <c r="C1192" i="1" s="1"/>
  <c r="G1191" i="1" l="1"/>
  <c r="Q1190" i="1"/>
  <c r="R1190" i="1" s="1"/>
  <c r="O1191" i="1" s="1"/>
  <c r="D1193" i="1"/>
  <c r="L1192" i="1" s="1"/>
  <c r="N1192" i="1" s="1"/>
  <c r="F1192" i="1"/>
  <c r="P1191" i="1" l="1"/>
  <c r="G1192" i="1"/>
  <c r="Q1191" i="1"/>
  <c r="D1194" i="1"/>
  <c r="L1193" i="1" s="1"/>
  <c r="N1193" i="1" s="1"/>
  <c r="F1193" i="1"/>
  <c r="C1193" i="1"/>
  <c r="C1194" i="1" s="1"/>
  <c r="R1191" i="1" l="1"/>
  <c r="O1192" i="1" s="1"/>
  <c r="P1192" i="1"/>
  <c r="G1193" i="1"/>
  <c r="Q1192" i="1"/>
  <c r="R1192" i="1" s="1"/>
  <c r="O1193" i="1" s="1"/>
  <c r="D1195" i="1"/>
  <c r="L1194" i="1" s="1"/>
  <c r="N1194" i="1" s="1"/>
  <c r="F1194" i="1"/>
  <c r="P1193" i="1" l="1"/>
  <c r="G1194" i="1"/>
  <c r="Q1193" i="1"/>
  <c r="R1193" i="1" s="1"/>
  <c r="O1194" i="1" s="1"/>
  <c r="D1196" i="1"/>
  <c r="L1195" i="1" s="1"/>
  <c r="N1195" i="1" s="1"/>
  <c r="F1195" i="1"/>
  <c r="C1195" i="1"/>
  <c r="C1196" i="1" s="1"/>
  <c r="P1194" i="1" l="1"/>
  <c r="G1195" i="1"/>
  <c r="Q1194" i="1"/>
  <c r="D1197" i="1"/>
  <c r="L1196" i="1" s="1"/>
  <c r="N1196" i="1" s="1"/>
  <c r="F1196" i="1"/>
  <c r="R1194" i="1" l="1"/>
  <c r="O1195" i="1" s="1"/>
  <c r="P1195" i="1" s="1"/>
  <c r="G1196" i="1"/>
  <c r="Q1195" i="1"/>
  <c r="R1195" i="1" s="1"/>
  <c r="O1196" i="1" s="1"/>
  <c r="P1196" i="1" s="1"/>
  <c r="D1198" i="1"/>
  <c r="L1197" i="1" s="1"/>
  <c r="N1197" i="1" s="1"/>
  <c r="F1197" i="1"/>
  <c r="C1197" i="1"/>
  <c r="C1198" i="1" s="1"/>
  <c r="G1197" i="1" l="1"/>
  <c r="Q1196" i="1"/>
  <c r="R1196" i="1" s="1"/>
  <c r="O1197" i="1" s="1"/>
  <c r="P1197" i="1" s="1"/>
  <c r="D1199" i="1"/>
  <c r="L1198" i="1" s="1"/>
  <c r="N1198" i="1" s="1"/>
  <c r="F1198" i="1"/>
  <c r="G1198" i="1" l="1"/>
  <c r="Q1197" i="1"/>
  <c r="R1197" i="1" s="1"/>
  <c r="O1198" i="1" s="1"/>
  <c r="D1200" i="1"/>
  <c r="L1199" i="1" s="1"/>
  <c r="N1199" i="1" s="1"/>
  <c r="F1199" i="1"/>
  <c r="C1199" i="1"/>
  <c r="C1200" i="1" s="1"/>
  <c r="P1198" i="1" l="1"/>
  <c r="G1199" i="1"/>
  <c r="Q1198" i="1"/>
  <c r="D1201" i="1"/>
  <c r="L1200" i="1" s="1"/>
  <c r="N1200" i="1" s="1"/>
  <c r="F1200" i="1"/>
  <c r="R1198" i="1" l="1"/>
  <c r="O1199" i="1" s="1"/>
  <c r="P1199" i="1"/>
  <c r="G1200" i="1"/>
  <c r="Q1199" i="1"/>
  <c r="R1199" i="1" s="1"/>
  <c r="O1200" i="1" s="1"/>
  <c r="P1200" i="1" s="1"/>
  <c r="D1202" i="1"/>
  <c r="L1201" i="1" s="1"/>
  <c r="N1201" i="1" s="1"/>
  <c r="F1201" i="1"/>
  <c r="C1201" i="1"/>
  <c r="C1202" i="1" s="1"/>
  <c r="G1201" i="1" l="1"/>
  <c r="Q1200" i="1"/>
  <c r="R1200" i="1" s="1"/>
  <c r="O1201" i="1" s="1"/>
  <c r="D1203" i="1"/>
  <c r="L1202" i="1" s="1"/>
  <c r="N1202" i="1" s="1"/>
  <c r="F1202" i="1"/>
  <c r="P1201" i="1" l="1"/>
  <c r="G1202" i="1"/>
  <c r="Q1201" i="1"/>
  <c r="R1201" i="1" s="1"/>
  <c r="O1202" i="1" s="1"/>
  <c r="D1204" i="1"/>
  <c r="L1203" i="1" s="1"/>
  <c r="N1203" i="1" s="1"/>
  <c r="F1203" i="1"/>
  <c r="C1203" i="1"/>
  <c r="C1204" i="1" s="1"/>
  <c r="P1202" i="1" l="1"/>
  <c r="G1203" i="1"/>
  <c r="Q1202" i="1"/>
  <c r="R1202" i="1" s="1"/>
  <c r="O1203" i="1" s="1"/>
  <c r="D1205" i="1"/>
  <c r="L1204" i="1" s="1"/>
  <c r="N1204" i="1" s="1"/>
  <c r="F1204" i="1"/>
  <c r="P1203" i="1" l="1"/>
  <c r="G1204" i="1"/>
  <c r="Q1203" i="1"/>
  <c r="R1203" i="1" s="1"/>
  <c r="O1204" i="1" s="1"/>
  <c r="P1204" i="1" s="1"/>
  <c r="D1206" i="1"/>
  <c r="L1205" i="1" s="1"/>
  <c r="N1205" i="1" s="1"/>
  <c r="F1205" i="1"/>
  <c r="C1205" i="1"/>
  <c r="C1206" i="1" s="1"/>
  <c r="G1205" i="1" l="1"/>
  <c r="Q1204" i="1"/>
  <c r="R1204" i="1" s="1"/>
  <c r="O1205" i="1" s="1"/>
  <c r="P1205" i="1" s="1"/>
  <c r="D1207" i="1"/>
  <c r="L1206" i="1" s="1"/>
  <c r="N1206" i="1" s="1"/>
  <c r="F1206" i="1"/>
  <c r="G1206" i="1" l="1"/>
  <c r="Q1205" i="1"/>
  <c r="R1205" i="1" s="1"/>
  <c r="O1206" i="1" s="1"/>
  <c r="P1206" i="1" s="1"/>
  <c r="D1208" i="1"/>
  <c r="L1207" i="1" s="1"/>
  <c r="N1207" i="1" s="1"/>
  <c r="F1207" i="1"/>
  <c r="C1207" i="1"/>
  <c r="C1208" i="1" s="1"/>
  <c r="G1207" i="1" l="1"/>
  <c r="Q1206" i="1"/>
  <c r="R1206" i="1" s="1"/>
  <c r="O1207" i="1" s="1"/>
  <c r="D1209" i="1"/>
  <c r="L1208" i="1" s="1"/>
  <c r="N1208" i="1" s="1"/>
  <c r="F1208" i="1"/>
  <c r="G1208" i="1" l="1"/>
  <c r="Q1207" i="1"/>
  <c r="P1207" i="1"/>
  <c r="R1207" i="1" s="1"/>
  <c r="O1208" i="1" s="1"/>
  <c r="D1210" i="1"/>
  <c r="L1209" i="1" s="1"/>
  <c r="N1209" i="1" s="1"/>
  <c r="F1209" i="1"/>
  <c r="C1209" i="1"/>
  <c r="C1210" i="1" s="1"/>
  <c r="P1208" i="1" l="1"/>
  <c r="G1209" i="1"/>
  <c r="Q1208" i="1"/>
  <c r="R1208" i="1" s="1"/>
  <c r="O1209" i="1" s="1"/>
  <c r="P1209" i="1" s="1"/>
  <c r="D1211" i="1"/>
  <c r="L1210" i="1" s="1"/>
  <c r="N1210" i="1" s="1"/>
  <c r="F1210" i="1"/>
  <c r="G1210" i="1" l="1"/>
  <c r="Q1209" i="1"/>
  <c r="R1209" i="1" s="1"/>
  <c r="O1210" i="1" s="1"/>
  <c r="D1212" i="1"/>
  <c r="L1211" i="1" s="1"/>
  <c r="N1211" i="1" s="1"/>
  <c r="F1211" i="1"/>
  <c r="C1211" i="1"/>
  <c r="C1212" i="1" s="1"/>
  <c r="P1210" i="1" l="1"/>
  <c r="G1211" i="1"/>
  <c r="Q1210" i="1"/>
  <c r="D1213" i="1"/>
  <c r="L1212" i="1" s="1"/>
  <c r="N1212" i="1" s="1"/>
  <c r="F1212" i="1"/>
  <c r="R1210" i="1" l="1"/>
  <c r="O1211" i="1" s="1"/>
  <c r="P1211" i="1" s="1"/>
  <c r="G1212" i="1"/>
  <c r="Q1211" i="1"/>
  <c r="D1214" i="1"/>
  <c r="L1213" i="1" s="1"/>
  <c r="N1213" i="1" s="1"/>
  <c r="F1213" i="1"/>
  <c r="C1213" i="1"/>
  <c r="R1211" i="1" l="1"/>
  <c r="O1212" i="1" s="1"/>
  <c r="P1212" i="1"/>
  <c r="G1213" i="1"/>
  <c r="Q1212" i="1"/>
  <c r="C1214" i="1"/>
  <c r="D1215" i="1"/>
  <c r="L1214" i="1" s="1"/>
  <c r="N1214" i="1" s="1"/>
  <c r="F1214" i="1"/>
  <c r="R1212" i="1" l="1"/>
  <c r="O1213" i="1" s="1"/>
  <c r="P1213" i="1" s="1"/>
  <c r="G1214" i="1"/>
  <c r="Q1213" i="1"/>
  <c r="R1213" i="1" s="1"/>
  <c r="O1214" i="1" s="1"/>
  <c r="P1214" i="1" s="1"/>
  <c r="D1216" i="1"/>
  <c r="L1215" i="1" s="1"/>
  <c r="N1215" i="1" s="1"/>
  <c r="F1215" i="1"/>
  <c r="C1215" i="1"/>
  <c r="C1216" i="1" s="1"/>
  <c r="G1215" i="1" l="1"/>
  <c r="Q1214" i="1"/>
  <c r="R1214" i="1" s="1"/>
  <c r="O1215" i="1" s="1"/>
  <c r="D1217" i="1"/>
  <c r="L1216" i="1" s="1"/>
  <c r="N1216" i="1" s="1"/>
  <c r="F1216" i="1"/>
  <c r="P1215" i="1" l="1"/>
  <c r="G1216" i="1"/>
  <c r="Q1215" i="1"/>
  <c r="D1218" i="1"/>
  <c r="L1217" i="1" s="1"/>
  <c r="N1217" i="1" s="1"/>
  <c r="F1217" i="1"/>
  <c r="C1217" i="1"/>
  <c r="C1218" i="1" s="1"/>
  <c r="R1215" i="1" l="1"/>
  <c r="O1216" i="1" s="1"/>
  <c r="P1216" i="1" s="1"/>
  <c r="G1217" i="1"/>
  <c r="Q1216" i="1"/>
  <c r="D1219" i="1"/>
  <c r="L1218" i="1" s="1"/>
  <c r="N1218" i="1" s="1"/>
  <c r="F1218" i="1"/>
  <c r="R1216" i="1" l="1"/>
  <c r="O1217" i="1" s="1"/>
  <c r="P1217" i="1" s="1"/>
  <c r="G1218" i="1"/>
  <c r="Q1217" i="1"/>
  <c r="R1217" i="1" s="1"/>
  <c r="O1218" i="1" s="1"/>
  <c r="D1220" i="1"/>
  <c r="L1219" i="1" s="1"/>
  <c r="N1219" i="1" s="1"/>
  <c r="F1219" i="1"/>
  <c r="C1219" i="1"/>
  <c r="C1220" i="1" s="1"/>
  <c r="P1218" i="1" l="1"/>
  <c r="G1219" i="1"/>
  <c r="Q1218" i="1"/>
  <c r="D1221" i="1"/>
  <c r="L1220" i="1" s="1"/>
  <c r="N1220" i="1" s="1"/>
  <c r="F1220" i="1"/>
  <c r="R1218" i="1" l="1"/>
  <c r="O1219" i="1" s="1"/>
  <c r="P1219" i="1" s="1"/>
  <c r="G1220" i="1"/>
  <c r="Q1219" i="1"/>
  <c r="D1222" i="1"/>
  <c r="L1221" i="1" s="1"/>
  <c r="N1221" i="1" s="1"/>
  <c r="F1221" i="1"/>
  <c r="C1221" i="1"/>
  <c r="C1222" i="1" s="1"/>
  <c r="R1219" i="1" l="1"/>
  <c r="O1220" i="1" s="1"/>
  <c r="P1220" i="1"/>
  <c r="G1221" i="1"/>
  <c r="Q1220" i="1"/>
  <c r="D1223" i="1"/>
  <c r="L1222" i="1" s="1"/>
  <c r="N1222" i="1" s="1"/>
  <c r="F1222" i="1"/>
  <c r="R1220" i="1" l="1"/>
  <c r="O1221" i="1" s="1"/>
  <c r="P1221" i="1"/>
  <c r="G1222" i="1"/>
  <c r="Q1221" i="1"/>
  <c r="R1221" i="1" s="1"/>
  <c r="O1222" i="1" s="1"/>
  <c r="D1224" i="1"/>
  <c r="L1223" i="1" s="1"/>
  <c r="N1223" i="1" s="1"/>
  <c r="F1223" i="1"/>
  <c r="C1223" i="1"/>
  <c r="C1224" i="1" s="1"/>
  <c r="P1222" i="1" l="1"/>
  <c r="G1223" i="1"/>
  <c r="Q1222" i="1"/>
  <c r="R1222" i="1" s="1"/>
  <c r="O1223" i="1" s="1"/>
  <c r="D1225" i="1"/>
  <c r="L1224" i="1" s="1"/>
  <c r="N1224" i="1" s="1"/>
  <c r="F1224" i="1"/>
  <c r="P1223" i="1" l="1"/>
  <c r="G1224" i="1"/>
  <c r="Q1223" i="1"/>
  <c r="D1226" i="1"/>
  <c r="L1225" i="1" s="1"/>
  <c r="N1225" i="1" s="1"/>
  <c r="F1225" i="1"/>
  <c r="C1225" i="1"/>
  <c r="C1226" i="1" s="1"/>
  <c r="R1223" i="1" l="1"/>
  <c r="O1224" i="1" s="1"/>
  <c r="P1224" i="1"/>
  <c r="G1225" i="1"/>
  <c r="Q1224" i="1"/>
  <c r="R1224" i="1" s="1"/>
  <c r="O1225" i="1" s="1"/>
  <c r="D1227" i="1"/>
  <c r="L1226" i="1" s="1"/>
  <c r="N1226" i="1" s="1"/>
  <c r="F1226" i="1"/>
  <c r="P1225" i="1" l="1"/>
  <c r="G1226" i="1"/>
  <c r="Q1225" i="1"/>
  <c r="R1225" i="1" s="1"/>
  <c r="O1226" i="1" s="1"/>
  <c r="P1226" i="1" s="1"/>
  <c r="D1228" i="1"/>
  <c r="L1227" i="1" s="1"/>
  <c r="N1227" i="1" s="1"/>
  <c r="F1227" i="1"/>
  <c r="C1227" i="1"/>
  <c r="C1228" i="1" s="1"/>
  <c r="G1227" i="1" l="1"/>
  <c r="Q1226" i="1"/>
  <c r="R1226" i="1" s="1"/>
  <c r="O1227" i="1" s="1"/>
  <c r="D1229" i="1"/>
  <c r="L1228" i="1" s="1"/>
  <c r="N1228" i="1" s="1"/>
  <c r="F1228" i="1"/>
  <c r="P1227" i="1" l="1"/>
  <c r="G1228" i="1"/>
  <c r="Q1227" i="1"/>
  <c r="D1230" i="1"/>
  <c r="L1229" i="1" s="1"/>
  <c r="N1229" i="1" s="1"/>
  <c r="F1229" i="1"/>
  <c r="C1229" i="1"/>
  <c r="C1230" i="1" s="1"/>
  <c r="R1227" i="1" l="1"/>
  <c r="O1228" i="1" s="1"/>
  <c r="P1228" i="1" s="1"/>
  <c r="G1229" i="1"/>
  <c r="Q1228" i="1"/>
  <c r="R1228" i="1" s="1"/>
  <c r="O1229" i="1" s="1"/>
  <c r="P1229" i="1" s="1"/>
  <c r="D1231" i="1"/>
  <c r="L1230" i="1" s="1"/>
  <c r="N1230" i="1" s="1"/>
  <c r="F1230" i="1"/>
  <c r="G1230" i="1" l="1"/>
  <c r="Q1229" i="1"/>
  <c r="R1229" i="1" s="1"/>
  <c r="O1230" i="1" s="1"/>
  <c r="P1230" i="1" s="1"/>
  <c r="D1232" i="1"/>
  <c r="L1231" i="1" s="1"/>
  <c r="N1231" i="1" s="1"/>
  <c r="F1231" i="1"/>
  <c r="C1231" i="1"/>
  <c r="C1232" i="1" s="1"/>
  <c r="G1231" i="1" l="1"/>
  <c r="Q1230" i="1"/>
  <c r="R1230" i="1" s="1"/>
  <c r="O1231" i="1" s="1"/>
  <c r="D1233" i="1"/>
  <c r="L1232" i="1" s="1"/>
  <c r="N1232" i="1" s="1"/>
  <c r="F1232" i="1"/>
  <c r="P1231" i="1" l="1"/>
  <c r="G1232" i="1"/>
  <c r="Q1231" i="1"/>
  <c r="D1234" i="1"/>
  <c r="L1233" i="1" s="1"/>
  <c r="N1233" i="1" s="1"/>
  <c r="F1233" i="1"/>
  <c r="C1233" i="1"/>
  <c r="C1234" i="1" s="1"/>
  <c r="R1231" i="1" l="1"/>
  <c r="O1232" i="1" s="1"/>
  <c r="P1232" i="1" s="1"/>
  <c r="G1233" i="1"/>
  <c r="Q1232" i="1"/>
  <c r="R1232" i="1" s="1"/>
  <c r="O1233" i="1" s="1"/>
  <c r="P1233" i="1" s="1"/>
  <c r="D1235" i="1"/>
  <c r="L1234" i="1" s="1"/>
  <c r="N1234" i="1" s="1"/>
  <c r="F1234" i="1"/>
  <c r="G1234" i="1" l="1"/>
  <c r="Q1233" i="1"/>
  <c r="R1233" i="1" s="1"/>
  <c r="O1234" i="1" s="1"/>
  <c r="P1234" i="1" s="1"/>
  <c r="D1236" i="1"/>
  <c r="L1235" i="1" s="1"/>
  <c r="N1235" i="1" s="1"/>
  <c r="F1235" i="1"/>
  <c r="C1235" i="1"/>
  <c r="C1236" i="1" s="1"/>
  <c r="G1235" i="1" l="1"/>
  <c r="Q1234" i="1"/>
  <c r="R1234" i="1" s="1"/>
  <c r="O1235" i="1" s="1"/>
  <c r="D1237" i="1"/>
  <c r="L1236" i="1" s="1"/>
  <c r="N1236" i="1" s="1"/>
  <c r="F1236" i="1"/>
  <c r="P1235" i="1" l="1"/>
  <c r="G1236" i="1"/>
  <c r="Q1235" i="1"/>
  <c r="R1235" i="1" s="1"/>
  <c r="O1236" i="1" s="1"/>
  <c r="D1238" i="1"/>
  <c r="L1237" i="1" s="1"/>
  <c r="N1237" i="1" s="1"/>
  <c r="F1237" i="1"/>
  <c r="C1237" i="1"/>
  <c r="C1238" i="1" s="1"/>
  <c r="P1236" i="1" l="1"/>
  <c r="G1237" i="1"/>
  <c r="Q1236" i="1"/>
  <c r="R1236" i="1" s="1"/>
  <c r="O1237" i="1" s="1"/>
  <c r="P1237" i="1" s="1"/>
  <c r="D1239" i="1"/>
  <c r="L1238" i="1" s="1"/>
  <c r="N1238" i="1" s="1"/>
  <c r="F1238" i="1"/>
  <c r="G1238" i="1" l="1"/>
  <c r="Q1237" i="1"/>
  <c r="R1237" i="1" s="1"/>
  <c r="O1238" i="1" s="1"/>
  <c r="D1240" i="1"/>
  <c r="L1239" i="1" s="1"/>
  <c r="N1239" i="1" s="1"/>
  <c r="F1239" i="1"/>
  <c r="C1239" i="1"/>
  <c r="C1240" i="1" s="1"/>
  <c r="P1238" i="1" l="1"/>
  <c r="G1239" i="1"/>
  <c r="Q1238" i="1"/>
  <c r="R1238" i="1" s="1"/>
  <c r="O1239" i="1" s="1"/>
  <c r="D1241" i="1"/>
  <c r="L1240" i="1" s="1"/>
  <c r="N1240" i="1" s="1"/>
  <c r="F1240" i="1"/>
  <c r="P1239" i="1" l="1"/>
  <c r="G1240" i="1"/>
  <c r="Q1239" i="1"/>
  <c r="R1239" i="1" s="1"/>
  <c r="O1240" i="1" s="1"/>
  <c r="D1242" i="1"/>
  <c r="L1241" i="1" s="1"/>
  <c r="N1241" i="1" s="1"/>
  <c r="F1241" i="1"/>
  <c r="C1241" i="1"/>
  <c r="C1242" i="1" s="1"/>
  <c r="P1240" i="1" l="1"/>
  <c r="G1241" i="1"/>
  <c r="Q1240" i="1"/>
  <c r="D1243" i="1"/>
  <c r="L1242" i="1" s="1"/>
  <c r="N1242" i="1" s="1"/>
  <c r="F1242" i="1"/>
  <c r="R1240" i="1" l="1"/>
  <c r="O1241" i="1" s="1"/>
  <c r="P1241" i="1" s="1"/>
  <c r="G1242" i="1"/>
  <c r="Q1241" i="1"/>
  <c r="D1244" i="1"/>
  <c r="L1243" i="1" s="1"/>
  <c r="N1243" i="1" s="1"/>
  <c r="F1243" i="1"/>
  <c r="C1243" i="1"/>
  <c r="C1244" i="1" s="1"/>
  <c r="R1241" i="1" l="1"/>
  <c r="O1242" i="1" s="1"/>
  <c r="P1242" i="1"/>
  <c r="G1243" i="1"/>
  <c r="Q1242" i="1"/>
  <c r="R1242" i="1" s="1"/>
  <c r="O1243" i="1" s="1"/>
  <c r="D1245" i="1"/>
  <c r="L1244" i="1" s="1"/>
  <c r="N1244" i="1" s="1"/>
  <c r="F1244" i="1"/>
  <c r="P1243" i="1" l="1"/>
  <c r="G1244" i="1"/>
  <c r="Q1243" i="1"/>
  <c r="D1246" i="1"/>
  <c r="L1245" i="1" s="1"/>
  <c r="N1245" i="1" s="1"/>
  <c r="F1245" i="1"/>
  <c r="C1245" i="1"/>
  <c r="R1243" i="1" l="1"/>
  <c r="O1244" i="1" s="1"/>
  <c r="P1244" i="1" s="1"/>
  <c r="G1245" i="1"/>
  <c r="Q1244" i="1"/>
  <c r="C1246" i="1"/>
  <c r="D1247" i="1"/>
  <c r="L1246" i="1" s="1"/>
  <c r="N1246" i="1" s="1"/>
  <c r="F1246" i="1"/>
  <c r="R1244" i="1" l="1"/>
  <c r="O1245" i="1" s="1"/>
  <c r="P1245" i="1"/>
  <c r="G1246" i="1"/>
  <c r="Q1245" i="1"/>
  <c r="R1245" i="1" s="1"/>
  <c r="O1246" i="1" s="1"/>
  <c r="P1246" i="1" s="1"/>
  <c r="D1248" i="1"/>
  <c r="L1247" i="1" s="1"/>
  <c r="N1247" i="1" s="1"/>
  <c r="F1247" i="1"/>
  <c r="C1247" i="1"/>
  <c r="C1248" i="1" s="1"/>
  <c r="G1247" i="1" l="1"/>
  <c r="Q1246" i="1"/>
  <c r="R1246" i="1" s="1"/>
  <c r="O1247" i="1" s="1"/>
  <c r="P1247" i="1" s="1"/>
  <c r="D1249" i="1"/>
  <c r="L1248" i="1" s="1"/>
  <c r="N1248" i="1" s="1"/>
  <c r="F1248" i="1"/>
  <c r="G1248" i="1" l="1"/>
  <c r="Q1247" i="1"/>
  <c r="R1247" i="1" s="1"/>
  <c r="O1248" i="1" s="1"/>
  <c r="P1248" i="1" s="1"/>
  <c r="D1250" i="1"/>
  <c r="L1249" i="1" s="1"/>
  <c r="N1249" i="1" s="1"/>
  <c r="F1249" i="1"/>
  <c r="C1249" i="1"/>
  <c r="C1250" i="1" s="1"/>
  <c r="G1249" i="1" l="1"/>
  <c r="Q1248" i="1"/>
  <c r="R1248" i="1" s="1"/>
  <c r="O1249" i="1" s="1"/>
  <c r="P1249" i="1" s="1"/>
  <c r="D1251" i="1"/>
  <c r="L1250" i="1" s="1"/>
  <c r="N1250" i="1" s="1"/>
  <c r="F1250" i="1"/>
  <c r="G1250" i="1" l="1"/>
  <c r="Q1249" i="1"/>
  <c r="R1249" i="1" s="1"/>
  <c r="O1250" i="1" s="1"/>
  <c r="P1250" i="1" s="1"/>
  <c r="D1252" i="1"/>
  <c r="L1251" i="1" s="1"/>
  <c r="N1251" i="1" s="1"/>
  <c r="F1251" i="1"/>
  <c r="C1251" i="1"/>
  <c r="C1252" i="1" s="1"/>
  <c r="G1251" i="1" l="1"/>
  <c r="Q1250" i="1"/>
  <c r="R1250" i="1" s="1"/>
  <c r="O1251" i="1" s="1"/>
  <c r="P1251" i="1" s="1"/>
  <c r="D1253" i="1"/>
  <c r="L1252" i="1" s="1"/>
  <c r="N1252" i="1" s="1"/>
  <c r="F1252" i="1"/>
  <c r="G1252" i="1" l="1"/>
  <c r="Q1251" i="1"/>
  <c r="R1251" i="1" s="1"/>
  <c r="O1252" i="1" s="1"/>
  <c r="D1254" i="1"/>
  <c r="L1253" i="1" s="1"/>
  <c r="N1253" i="1" s="1"/>
  <c r="F1253" i="1"/>
  <c r="C1253" i="1"/>
  <c r="C1254" i="1" s="1"/>
  <c r="P1252" i="1" l="1"/>
  <c r="G1253" i="1"/>
  <c r="Q1252" i="1"/>
  <c r="R1252" i="1" s="1"/>
  <c r="O1253" i="1" s="1"/>
  <c r="D1255" i="1"/>
  <c r="L1254" i="1" s="1"/>
  <c r="N1254" i="1" s="1"/>
  <c r="F1254" i="1"/>
  <c r="P1253" i="1" l="1"/>
  <c r="G1254" i="1"/>
  <c r="Q1253" i="1"/>
  <c r="R1253" i="1" s="1"/>
  <c r="O1254" i="1" s="1"/>
  <c r="P1254" i="1" s="1"/>
  <c r="D1256" i="1"/>
  <c r="L1255" i="1" s="1"/>
  <c r="N1255" i="1" s="1"/>
  <c r="F1255" i="1"/>
  <c r="C1255" i="1"/>
  <c r="C1256" i="1" s="1"/>
  <c r="G1255" i="1" l="1"/>
  <c r="Q1254" i="1"/>
  <c r="R1254" i="1" s="1"/>
  <c r="O1255" i="1" s="1"/>
  <c r="D1257" i="1"/>
  <c r="L1256" i="1" s="1"/>
  <c r="N1256" i="1" s="1"/>
  <c r="F1256" i="1"/>
  <c r="P1255" i="1" l="1"/>
  <c r="G1256" i="1"/>
  <c r="Q1255" i="1"/>
  <c r="R1255" i="1" s="1"/>
  <c r="O1256" i="1" s="1"/>
  <c r="D1258" i="1"/>
  <c r="L1257" i="1" s="1"/>
  <c r="N1257" i="1" s="1"/>
  <c r="F1257" i="1"/>
  <c r="C1257" i="1"/>
  <c r="C1258" i="1" s="1"/>
  <c r="P1256" i="1" l="1"/>
  <c r="G1257" i="1"/>
  <c r="Q1256" i="1"/>
  <c r="D1259" i="1"/>
  <c r="L1258" i="1" s="1"/>
  <c r="N1258" i="1" s="1"/>
  <c r="F1258" i="1"/>
  <c r="R1256" i="1" l="1"/>
  <c r="O1257" i="1" s="1"/>
  <c r="P1257" i="1"/>
  <c r="G1258" i="1"/>
  <c r="Q1257" i="1"/>
  <c r="R1257" i="1" s="1"/>
  <c r="O1258" i="1" s="1"/>
  <c r="P1258" i="1" s="1"/>
  <c r="D1260" i="1"/>
  <c r="L1259" i="1" s="1"/>
  <c r="N1259" i="1" s="1"/>
  <c r="F1259" i="1"/>
  <c r="C1259" i="1"/>
  <c r="C1260" i="1" s="1"/>
  <c r="G1259" i="1" l="1"/>
  <c r="Q1258" i="1"/>
  <c r="R1258" i="1" s="1"/>
  <c r="O1259" i="1" s="1"/>
  <c r="D1261" i="1"/>
  <c r="L1260" i="1" s="1"/>
  <c r="N1260" i="1" s="1"/>
  <c r="F1260" i="1"/>
  <c r="P1259" i="1" l="1"/>
  <c r="G1260" i="1"/>
  <c r="Q1259" i="1"/>
  <c r="D1262" i="1"/>
  <c r="L1261" i="1" s="1"/>
  <c r="N1261" i="1" s="1"/>
  <c r="F1261" i="1"/>
  <c r="C1261" i="1"/>
  <c r="C1262" i="1" s="1"/>
  <c r="R1259" i="1" l="1"/>
  <c r="O1260" i="1" s="1"/>
  <c r="P1260" i="1" s="1"/>
  <c r="G1261" i="1"/>
  <c r="Q1260" i="1"/>
  <c r="R1260" i="1" s="1"/>
  <c r="O1261" i="1" s="1"/>
  <c r="D1263" i="1"/>
  <c r="L1262" i="1" s="1"/>
  <c r="N1262" i="1" s="1"/>
  <c r="F1262" i="1"/>
  <c r="P1261" i="1" l="1"/>
  <c r="G1262" i="1"/>
  <c r="Q1261" i="1"/>
  <c r="R1261" i="1" s="1"/>
  <c r="O1262" i="1" s="1"/>
  <c r="P1262" i="1" s="1"/>
  <c r="D1264" i="1"/>
  <c r="L1263" i="1" s="1"/>
  <c r="N1263" i="1" s="1"/>
  <c r="F1263" i="1"/>
  <c r="C1263" i="1"/>
  <c r="C1264" i="1" s="1"/>
  <c r="G1263" i="1" l="1"/>
  <c r="Q1262" i="1"/>
  <c r="R1262" i="1" s="1"/>
  <c r="O1263" i="1" s="1"/>
  <c r="D1265" i="1"/>
  <c r="L1264" i="1" s="1"/>
  <c r="N1264" i="1" s="1"/>
  <c r="F1264" i="1"/>
  <c r="P1263" i="1" l="1"/>
  <c r="G1264" i="1"/>
  <c r="Q1263" i="1"/>
  <c r="R1263" i="1" s="1"/>
  <c r="O1264" i="1" s="1"/>
  <c r="D1266" i="1"/>
  <c r="L1265" i="1" s="1"/>
  <c r="N1265" i="1" s="1"/>
  <c r="F1265" i="1"/>
  <c r="C1265" i="1"/>
  <c r="C1266" i="1" s="1"/>
  <c r="P1264" i="1" l="1"/>
  <c r="G1265" i="1"/>
  <c r="Q1264" i="1"/>
  <c r="R1264" i="1" s="1"/>
  <c r="O1265" i="1" s="1"/>
  <c r="P1265" i="1" s="1"/>
  <c r="D1267" i="1"/>
  <c r="L1266" i="1" s="1"/>
  <c r="N1266" i="1" s="1"/>
  <c r="F1266" i="1"/>
  <c r="G1266" i="1" l="1"/>
  <c r="Q1265" i="1"/>
  <c r="R1265" i="1" s="1"/>
  <c r="O1266" i="1" s="1"/>
  <c r="P1266" i="1" s="1"/>
  <c r="D1268" i="1"/>
  <c r="L1267" i="1" s="1"/>
  <c r="N1267" i="1" s="1"/>
  <c r="F1267" i="1"/>
  <c r="C1267" i="1"/>
  <c r="C1268" i="1" s="1"/>
  <c r="G1267" i="1" l="1"/>
  <c r="Q1266" i="1"/>
  <c r="R1266" i="1" s="1"/>
  <c r="O1267" i="1" s="1"/>
  <c r="D1269" i="1"/>
  <c r="L1268" i="1" s="1"/>
  <c r="N1268" i="1" s="1"/>
  <c r="F1268" i="1"/>
  <c r="P1267" i="1" l="1"/>
  <c r="G1268" i="1"/>
  <c r="Q1267" i="1"/>
  <c r="R1267" i="1" s="1"/>
  <c r="O1268" i="1" s="1"/>
  <c r="P1268" i="1" s="1"/>
  <c r="D1270" i="1"/>
  <c r="L1269" i="1" s="1"/>
  <c r="N1269" i="1" s="1"/>
  <c r="F1269" i="1"/>
  <c r="C1269" i="1"/>
  <c r="C1270" i="1" s="1"/>
  <c r="G1269" i="1" l="1"/>
  <c r="Q1268" i="1"/>
  <c r="R1268" i="1" s="1"/>
  <c r="O1269" i="1" s="1"/>
  <c r="D1271" i="1"/>
  <c r="L1270" i="1" s="1"/>
  <c r="N1270" i="1" s="1"/>
  <c r="F1270" i="1"/>
  <c r="P1269" i="1" l="1"/>
  <c r="G1270" i="1"/>
  <c r="Q1269" i="1"/>
  <c r="R1269" i="1" s="1"/>
  <c r="O1270" i="1" s="1"/>
  <c r="P1270" i="1" s="1"/>
  <c r="D1272" i="1"/>
  <c r="L1271" i="1" s="1"/>
  <c r="N1271" i="1" s="1"/>
  <c r="F1271" i="1"/>
  <c r="C1271" i="1"/>
  <c r="C1272" i="1" s="1"/>
  <c r="G1271" i="1" l="1"/>
  <c r="Q1270" i="1"/>
  <c r="R1270" i="1" s="1"/>
  <c r="O1271" i="1" s="1"/>
  <c r="D1273" i="1"/>
  <c r="L1272" i="1" s="1"/>
  <c r="N1272" i="1" s="1"/>
  <c r="F1272" i="1"/>
  <c r="P1271" i="1" l="1"/>
  <c r="G1272" i="1"/>
  <c r="Q1271" i="1"/>
  <c r="R1271" i="1" s="1"/>
  <c r="O1272" i="1" s="1"/>
  <c r="D1274" i="1"/>
  <c r="L1273" i="1" s="1"/>
  <c r="N1273" i="1" s="1"/>
  <c r="F1273" i="1"/>
  <c r="C1273" i="1"/>
  <c r="C1274" i="1" s="1"/>
  <c r="P1272" i="1" l="1"/>
  <c r="G1273" i="1"/>
  <c r="Q1272" i="1"/>
  <c r="R1272" i="1" s="1"/>
  <c r="O1273" i="1" s="1"/>
  <c r="D1275" i="1"/>
  <c r="L1274" i="1" s="1"/>
  <c r="N1274" i="1" s="1"/>
  <c r="F1274" i="1"/>
  <c r="P1273" i="1" l="1"/>
  <c r="G1274" i="1"/>
  <c r="Q1273" i="1"/>
  <c r="R1273" i="1" s="1"/>
  <c r="O1274" i="1" s="1"/>
  <c r="D1276" i="1"/>
  <c r="L1275" i="1" s="1"/>
  <c r="N1275" i="1" s="1"/>
  <c r="F1275" i="1"/>
  <c r="C1275" i="1"/>
  <c r="C1276" i="1" s="1"/>
  <c r="P1274" i="1" l="1"/>
  <c r="G1275" i="1"/>
  <c r="Q1274" i="1"/>
  <c r="R1274" i="1" s="1"/>
  <c r="O1275" i="1" s="1"/>
  <c r="D1277" i="1"/>
  <c r="L1276" i="1" s="1"/>
  <c r="N1276" i="1" s="1"/>
  <c r="F1276" i="1"/>
  <c r="P1275" i="1" l="1"/>
  <c r="G1276" i="1"/>
  <c r="Q1275" i="1"/>
  <c r="R1275" i="1" s="1"/>
  <c r="O1276" i="1" s="1"/>
  <c r="D1278" i="1"/>
  <c r="L1277" i="1" s="1"/>
  <c r="N1277" i="1" s="1"/>
  <c r="F1277" i="1"/>
  <c r="C1277" i="1"/>
  <c r="C1278" i="1" s="1"/>
  <c r="G1277" i="1" l="1"/>
  <c r="Q1276" i="1"/>
  <c r="P1276" i="1"/>
  <c r="R1276" i="1"/>
  <c r="O1277" i="1" s="1"/>
  <c r="D1279" i="1"/>
  <c r="L1278" i="1" s="1"/>
  <c r="N1278" i="1" s="1"/>
  <c r="F1278" i="1"/>
  <c r="G1278" i="1" l="1"/>
  <c r="Q1277" i="1"/>
  <c r="P1277" i="1"/>
  <c r="R1277" i="1" s="1"/>
  <c r="O1278" i="1" s="1"/>
  <c r="D1280" i="1"/>
  <c r="L1279" i="1" s="1"/>
  <c r="N1279" i="1" s="1"/>
  <c r="F1279" i="1"/>
  <c r="C1279" i="1"/>
  <c r="C1280" i="1" s="1"/>
  <c r="P1278" i="1" l="1"/>
  <c r="G1279" i="1"/>
  <c r="Q1278" i="1"/>
  <c r="R1278" i="1" s="1"/>
  <c r="O1279" i="1" s="1"/>
  <c r="D1281" i="1"/>
  <c r="L1280" i="1" s="1"/>
  <c r="N1280" i="1" s="1"/>
  <c r="F1280" i="1"/>
  <c r="P1279" i="1" l="1"/>
  <c r="G1280" i="1"/>
  <c r="Q1279" i="1"/>
  <c r="R1279" i="1" s="1"/>
  <c r="O1280" i="1" s="1"/>
  <c r="D1282" i="1"/>
  <c r="L1281" i="1" s="1"/>
  <c r="N1281" i="1" s="1"/>
  <c r="F1281" i="1"/>
  <c r="C1281" i="1"/>
  <c r="C1282" i="1" s="1"/>
  <c r="P1280" i="1" l="1"/>
  <c r="G1281" i="1"/>
  <c r="Q1280" i="1"/>
  <c r="D1283" i="1"/>
  <c r="L1282" i="1" s="1"/>
  <c r="N1282" i="1" s="1"/>
  <c r="F1282" i="1"/>
  <c r="R1280" i="1" l="1"/>
  <c r="O1281" i="1" s="1"/>
  <c r="P1281" i="1" s="1"/>
  <c r="G1282" i="1"/>
  <c r="Q1281" i="1"/>
  <c r="R1281" i="1" s="1"/>
  <c r="O1282" i="1" s="1"/>
  <c r="P1282" i="1" s="1"/>
  <c r="C1283" i="1"/>
  <c r="D1284" i="1"/>
  <c r="L1283" i="1" s="1"/>
  <c r="N1283" i="1" s="1"/>
  <c r="F1283" i="1"/>
  <c r="C1284" i="1"/>
  <c r="G1283" i="1" l="1"/>
  <c r="Q1282" i="1"/>
  <c r="R1282" i="1" s="1"/>
  <c r="O1283" i="1" s="1"/>
  <c r="D1285" i="1"/>
  <c r="L1284" i="1" s="1"/>
  <c r="N1284" i="1" s="1"/>
  <c r="F1284" i="1"/>
  <c r="P1283" i="1" l="1"/>
  <c r="G1284" i="1"/>
  <c r="Q1283" i="1"/>
  <c r="D1286" i="1"/>
  <c r="L1285" i="1" s="1"/>
  <c r="N1285" i="1" s="1"/>
  <c r="F1285" i="1"/>
  <c r="C1285" i="1"/>
  <c r="C1286" i="1" s="1"/>
  <c r="R1283" i="1" l="1"/>
  <c r="O1284" i="1" s="1"/>
  <c r="P1284" i="1"/>
  <c r="G1285" i="1"/>
  <c r="Q1284" i="1"/>
  <c r="R1284" i="1" s="1"/>
  <c r="O1285" i="1" s="1"/>
  <c r="D1287" i="1"/>
  <c r="L1286" i="1" s="1"/>
  <c r="N1286" i="1" s="1"/>
  <c r="F1286" i="1"/>
  <c r="P1285" i="1" l="1"/>
  <c r="G1286" i="1"/>
  <c r="Q1285" i="1"/>
  <c r="R1285" i="1" s="1"/>
  <c r="O1286" i="1" s="1"/>
  <c r="P1286" i="1" s="1"/>
  <c r="D1288" i="1"/>
  <c r="L1287" i="1" s="1"/>
  <c r="N1287" i="1" s="1"/>
  <c r="F1287" i="1"/>
  <c r="C1287" i="1"/>
  <c r="C1288" i="1" s="1"/>
  <c r="G1287" i="1" l="1"/>
  <c r="Q1286" i="1"/>
  <c r="R1286" i="1" s="1"/>
  <c r="O1287" i="1" s="1"/>
  <c r="D1289" i="1"/>
  <c r="L1288" i="1" s="1"/>
  <c r="N1288" i="1" s="1"/>
  <c r="F1288" i="1"/>
  <c r="P1287" i="1" l="1"/>
  <c r="G1288" i="1"/>
  <c r="Q1287" i="1"/>
  <c r="R1287" i="1" s="1"/>
  <c r="O1288" i="1" s="1"/>
  <c r="D1290" i="1"/>
  <c r="L1289" i="1" s="1"/>
  <c r="N1289" i="1" s="1"/>
  <c r="F1289" i="1"/>
  <c r="C1289" i="1"/>
  <c r="C1290" i="1" s="1"/>
  <c r="P1288" i="1" l="1"/>
  <c r="G1289" i="1"/>
  <c r="Q1288" i="1"/>
  <c r="R1288" i="1" s="1"/>
  <c r="O1289" i="1" s="1"/>
  <c r="P1289" i="1" s="1"/>
  <c r="D1291" i="1"/>
  <c r="L1290" i="1" s="1"/>
  <c r="N1290" i="1" s="1"/>
  <c r="F1290" i="1"/>
  <c r="G1290" i="1" l="1"/>
  <c r="Q1289" i="1"/>
  <c r="R1289" i="1" s="1"/>
  <c r="O1290" i="1" s="1"/>
  <c r="P1290" i="1" s="1"/>
  <c r="D1292" i="1"/>
  <c r="L1291" i="1" s="1"/>
  <c r="N1291" i="1" s="1"/>
  <c r="F1291" i="1"/>
  <c r="C1291" i="1"/>
  <c r="C1292" i="1" s="1"/>
  <c r="G1291" i="1" l="1"/>
  <c r="Q1290" i="1"/>
  <c r="R1290" i="1" s="1"/>
  <c r="O1291" i="1" s="1"/>
  <c r="P1291" i="1" s="1"/>
  <c r="D1293" i="1"/>
  <c r="L1292" i="1" s="1"/>
  <c r="N1292" i="1" s="1"/>
  <c r="F1292" i="1"/>
  <c r="G1292" i="1" l="1"/>
  <c r="Q1291" i="1"/>
  <c r="R1291" i="1" s="1"/>
  <c r="O1292" i="1" s="1"/>
  <c r="D1294" i="1"/>
  <c r="L1293" i="1" s="1"/>
  <c r="N1293" i="1" s="1"/>
  <c r="F1293" i="1"/>
  <c r="C1293" i="1"/>
  <c r="C1294" i="1" s="1"/>
  <c r="P1292" i="1" l="1"/>
  <c r="G1293" i="1"/>
  <c r="Q1292" i="1"/>
  <c r="D1295" i="1"/>
  <c r="L1294" i="1" s="1"/>
  <c r="N1294" i="1" s="1"/>
  <c r="F1294" i="1"/>
  <c r="R1292" i="1" l="1"/>
  <c r="O1293" i="1" s="1"/>
  <c r="P1293" i="1" s="1"/>
  <c r="G1294" i="1"/>
  <c r="Q1293" i="1"/>
  <c r="R1293" i="1" s="1"/>
  <c r="O1294" i="1" s="1"/>
  <c r="P1294" i="1" s="1"/>
  <c r="D1296" i="1"/>
  <c r="L1295" i="1" s="1"/>
  <c r="N1295" i="1" s="1"/>
  <c r="F1295" i="1"/>
  <c r="C1295" i="1"/>
  <c r="C1296" i="1" s="1"/>
  <c r="G1295" i="1" l="1"/>
  <c r="Q1294" i="1"/>
  <c r="R1294" i="1" s="1"/>
  <c r="O1295" i="1" s="1"/>
  <c r="D1297" i="1"/>
  <c r="L1296" i="1" s="1"/>
  <c r="N1296" i="1" s="1"/>
  <c r="F1296" i="1"/>
  <c r="P1295" i="1" l="1"/>
  <c r="G1296" i="1"/>
  <c r="Q1295" i="1"/>
  <c r="R1295" i="1" s="1"/>
  <c r="O1296" i="1" s="1"/>
  <c r="P1296" i="1" s="1"/>
  <c r="C1297" i="1"/>
  <c r="D1298" i="1"/>
  <c r="L1297" i="1" s="1"/>
  <c r="N1297" i="1" s="1"/>
  <c r="F1297" i="1"/>
  <c r="G1297" i="1" l="1"/>
  <c r="Q1296" i="1"/>
  <c r="R1296" i="1" s="1"/>
  <c r="O1297" i="1" s="1"/>
  <c r="D1299" i="1"/>
  <c r="L1298" i="1" s="1"/>
  <c r="N1298" i="1" s="1"/>
  <c r="F1298" i="1"/>
  <c r="C1298" i="1"/>
  <c r="C1299" i="1" s="1"/>
  <c r="P1297" i="1" l="1"/>
  <c r="G1298" i="1"/>
  <c r="Q1297" i="1"/>
  <c r="D1300" i="1"/>
  <c r="L1299" i="1" s="1"/>
  <c r="N1299" i="1" s="1"/>
  <c r="F1299" i="1"/>
  <c r="R1297" i="1" l="1"/>
  <c r="O1298" i="1" s="1"/>
  <c r="P1298" i="1" s="1"/>
  <c r="G1299" i="1"/>
  <c r="Q1298" i="1"/>
  <c r="D1301" i="1"/>
  <c r="L1300" i="1" s="1"/>
  <c r="N1300" i="1" s="1"/>
  <c r="F1300" i="1"/>
  <c r="C1300" i="1"/>
  <c r="C1301" i="1" s="1"/>
  <c r="R1298" i="1" l="1"/>
  <c r="O1299" i="1" s="1"/>
  <c r="P1299" i="1"/>
  <c r="G1300" i="1"/>
  <c r="Q1299" i="1"/>
  <c r="R1299" i="1" s="1"/>
  <c r="O1300" i="1" s="1"/>
  <c r="D1302" i="1"/>
  <c r="L1301" i="1" s="1"/>
  <c r="N1301" i="1" s="1"/>
  <c r="F1301" i="1"/>
  <c r="P1300" i="1" l="1"/>
  <c r="G1301" i="1"/>
  <c r="Q1300" i="1"/>
  <c r="D1303" i="1"/>
  <c r="L1302" i="1" s="1"/>
  <c r="N1302" i="1" s="1"/>
  <c r="F1302" i="1"/>
  <c r="C1302" i="1"/>
  <c r="C1303" i="1" s="1"/>
  <c r="R1300" i="1" l="1"/>
  <c r="O1301" i="1" s="1"/>
  <c r="P1301" i="1"/>
  <c r="G1302" i="1"/>
  <c r="Q1301" i="1"/>
  <c r="R1301" i="1" s="1"/>
  <c r="O1302" i="1" s="1"/>
  <c r="P1302" i="1" s="1"/>
  <c r="D1304" i="1"/>
  <c r="L1303" i="1" s="1"/>
  <c r="N1303" i="1" s="1"/>
  <c r="F1303" i="1"/>
  <c r="G1303" i="1" l="1"/>
  <c r="Q1302" i="1"/>
  <c r="R1302" i="1" s="1"/>
  <c r="O1303" i="1" s="1"/>
  <c r="D1305" i="1"/>
  <c r="L1304" i="1" s="1"/>
  <c r="N1304" i="1" s="1"/>
  <c r="F1304" i="1"/>
  <c r="C1304" i="1"/>
  <c r="C1305" i="1" s="1"/>
  <c r="P1303" i="1" l="1"/>
  <c r="G1304" i="1"/>
  <c r="Q1303" i="1"/>
  <c r="R1303" i="1" s="1"/>
  <c r="O1304" i="1" s="1"/>
  <c r="D1306" i="1"/>
  <c r="L1305" i="1" s="1"/>
  <c r="N1305" i="1" s="1"/>
  <c r="F1305" i="1"/>
  <c r="P1304" i="1" l="1"/>
  <c r="G1305" i="1"/>
  <c r="Q1304" i="1"/>
  <c r="D1307" i="1"/>
  <c r="L1306" i="1" s="1"/>
  <c r="N1306" i="1" s="1"/>
  <c r="F1306" i="1"/>
  <c r="C1306" i="1"/>
  <c r="C1307" i="1" s="1"/>
  <c r="R1304" i="1" l="1"/>
  <c r="O1305" i="1" s="1"/>
  <c r="P1305" i="1" s="1"/>
  <c r="G1306" i="1"/>
  <c r="Q1305" i="1"/>
  <c r="R1305" i="1" s="1"/>
  <c r="O1306" i="1" s="1"/>
  <c r="P1306" i="1" s="1"/>
  <c r="D1308" i="1"/>
  <c r="L1307" i="1" s="1"/>
  <c r="N1307" i="1" s="1"/>
  <c r="F1307" i="1"/>
  <c r="G1307" i="1" l="1"/>
  <c r="Q1306" i="1"/>
  <c r="R1306" i="1" s="1"/>
  <c r="O1307" i="1" s="1"/>
  <c r="D1309" i="1"/>
  <c r="L1308" i="1" s="1"/>
  <c r="N1308" i="1" s="1"/>
  <c r="F1308" i="1"/>
  <c r="C1308" i="1"/>
  <c r="C1309" i="1" s="1"/>
  <c r="P1307" i="1" l="1"/>
  <c r="G1308" i="1"/>
  <c r="Q1307" i="1"/>
  <c r="D1310" i="1"/>
  <c r="L1309" i="1" s="1"/>
  <c r="N1309" i="1" s="1"/>
  <c r="F1309" i="1"/>
  <c r="R1307" i="1" l="1"/>
  <c r="O1308" i="1" s="1"/>
  <c r="P1308" i="1" s="1"/>
  <c r="G1309" i="1"/>
  <c r="Q1308" i="1"/>
  <c r="D1311" i="1"/>
  <c r="L1310" i="1" s="1"/>
  <c r="N1310" i="1" s="1"/>
  <c r="F1310" i="1"/>
  <c r="C1310" i="1"/>
  <c r="C1311" i="1" s="1"/>
  <c r="R1308" i="1" l="1"/>
  <c r="O1309" i="1" s="1"/>
  <c r="P1309" i="1" s="1"/>
  <c r="G1310" i="1"/>
  <c r="Q1309" i="1"/>
  <c r="D1312" i="1"/>
  <c r="L1311" i="1" s="1"/>
  <c r="N1311" i="1" s="1"/>
  <c r="F1311" i="1"/>
  <c r="R1309" i="1" l="1"/>
  <c r="O1310" i="1" s="1"/>
  <c r="P1310" i="1"/>
  <c r="G1311" i="1"/>
  <c r="Q1310" i="1"/>
  <c r="D1313" i="1"/>
  <c r="L1312" i="1" s="1"/>
  <c r="N1312" i="1" s="1"/>
  <c r="F1312" i="1"/>
  <c r="C1312" i="1"/>
  <c r="C1313" i="1" s="1"/>
  <c r="R1310" i="1" l="1"/>
  <c r="O1311" i="1" s="1"/>
  <c r="P1311" i="1"/>
  <c r="G1312" i="1"/>
  <c r="Q1311" i="1"/>
  <c r="D1314" i="1"/>
  <c r="L1313" i="1" s="1"/>
  <c r="N1313" i="1" s="1"/>
  <c r="F1313" i="1"/>
  <c r="R1311" i="1" l="1"/>
  <c r="O1312" i="1" s="1"/>
  <c r="P1312" i="1"/>
  <c r="G1313" i="1"/>
  <c r="Q1312" i="1"/>
  <c r="D1315" i="1"/>
  <c r="L1314" i="1" s="1"/>
  <c r="N1314" i="1" s="1"/>
  <c r="F1314" i="1"/>
  <c r="C1314" i="1"/>
  <c r="C1315" i="1" s="1"/>
  <c r="R1312" i="1" l="1"/>
  <c r="O1313" i="1" s="1"/>
  <c r="P1313" i="1" s="1"/>
  <c r="G1314" i="1"/>
  <c r="Q1313" i="1"/>
  <c r="R1313" i="1" s="1"/>
  <c r="O1314" i="1" s="1"/>
  <c r="P1314" i="1" s="1"/>
  <c r="D1316" i="1"/>
  <c r="L1315" i="1" s="1"/>
  <c r="N1315" i="1" s="1"/>
  <c r="F1315" i="1"/>
  <c r="G1315" i="1" l="1"/>
  <c r="Q1314" i="1"/>
  <c r="R1314" i="1" s="1"/>
  <c r="O1315" i="1" s="1"/>
  <c r="D1317" i="1"/>
  <c r="L1316" i="1" s="1"/>
  <c r="N1316" i="1" s="1"/>
  <c r="F1316" i="1"/>
  <c r="C1316" i="1"/>
  <c r="P1315" i="1" l="1"/>
  <c r="G1316" i="1"/>
  <c r="Q1315" i="1"/>
  <c r="C1317" i="1"/>
  <c r="D1318" i="1"/>
  <c r="L1317" i="1" s="1"/>
  <c r="N1317" i="1" s="1"/>
  <c r="F1317" i="1"/>
  <c r="R1315" i="1" l="1"/>
  <c r="O1316" i="1" s="1"/>
  <c r="P1316" i="1"/>
  <c r="G1317" i="1"/>
  <c r="Q1316" i="1"/>
  <c r="D1319" i="1"/>
  <c r="L1318" i="1" s="1"/>
  <c r="N1318" i="1" s="1"/>
  <c r="F1318" i="1"/>
  <c r="C1318" i="1"/>
  <c r="C1319" i="1" s="1"/>
  <c r="R1316" i="1" l="1"/>
  <c r="O1317" i="1" s="1"/>
  <c r="P1317" i="1"/>
  <c r="G1318" i="1"/>
  <c r="Q1317" i="1"/>
  <c r="R1317" i="1" s="1"/>
  <c r="O1318" i="1" s="1"/>
  <c r="P1318" i="1" s="1"/>
  <c r="D1320" i="1"/>
  <c r="L1319" i="1" s="1"/>
  <c r="N1319" i="1" s="1"/>
  <c r="F1319" i="1"/>
  <c r="C1320" i="1" l="1"/>
  <c r="G1319" i="1"/>
  <c r="Q1318" i="1"/>
  <c r="R1318" i="1" s="1"/>
  <c r="O1319" i="1" s="1"/>
  <c r="D1321" i="1"/>
  <c r="F1320" i="1"/>
  <c r="P1319" i="1" l="1"/>
  <c r="G1320" i="1"/>
  <c r="Q1319" i="1"/>
  <c r="C1321" i="1"/>
  <c r="L1320" i="1"/>
  <c r="N1320" i="1" s="1"/>
  <c r="D1322" i="1"/>
  <c r="L1321" i="1" s="1"/>
  <c r="N1321" i="1" s="1"/>
  <c r="F1321" i="1"/>
  <c r="R1319" i="1" l="1"/>
  <c r="O1320" i="1" s="1"/>
  <c r="P1320" i="1" s="1"/>
  <c r="G1321" i="1"/>
  <c r="Q1320" i="1"/>
  <c r="R1320" i="1" s="1"/>
  <c r="O1321" i="1" s="1"/>
  <c r="P1321" i="1" s="1"/>
  <c r="D1323" i="1"/>
  <c r="L1322" i="1" s="1"/>
  <c r="N1322" i="1" s="1"/>
  <c r="F1322" i="1"/>
  <c r="C1322" i="1"/>
  <c r="C1323" i="1" s="1"/>
  <c r="G1322" i="1" l="1"/>
  <c r="Q1321" i="1"/>
  <c r="R1321" i="1" s="1"/>
  <c r="O1322" i="1" s="1"/>
  <c r="P1322" i="1" s="1"/>
  <c r="D1324" i="1"/>
  <c r="F1323" i="1"/>
  <c r="C1324" i="1" l="1"/>
  <c r="L1323" i="1"/>
  <c r="N1323" i="1" s="1"/>
  <c r="G1323" i="1"/>
  <c r="Q1322" i="1"/>
  <c r="R1322" i="1" s="1"/>
  <c r="O1323" i="1" s="1"/>
  <c r="D1325" i="1"/>
  <c r="L1324" i="1" s="1"/>
  <c r="N1324" i="1" s="1"/>
  <c r="F1324" i="1"/>
  <c r="P1323" i="1" l="1"/>
  <c r="G1324" i="1"/>
  <c r="Q1323" i="1"/>
  <c r="D1326" i="1"/>
  <c r="L1325" i="1" s="1"/>
  <c r="N1325" i="1" s="1"/>
  <c r="F1325" i="1"/>
  <c r="C1325" i="1"/>
  <c r="C1326" i="1" s="1"/>
  <c r="R1323" i="1" l="1"/>
  <c r="O1324" i="1" s="1"/>
  <c r="P1324" i="1"/>
  <c r="G1325" i="1"/>
  <c r="Q1324" i="1"/>
  <c r="D1327" i="1"/>
  <c r="L1326" i="1" s="1"/>
  <c r="N1326" i="1" s="1"/>
  <c r="F1326" i="1"/>
  <c r="R1324" i="1" l="1"/>
  <c r="O1325" i="1" s="1"/>
  <c r="P1325" i="1" s="1"/>
  <c r="G1326" i="1"/>
  <c r="Q1325" i="1"/>
  <c r="R1325" i="1" s="1"/>
  <c r="O1326" i="1" s="1"/>
  <c r="D1328" i="1"/>
  <c r="L1327" i="1" s="1"/>
  <c r="N1327" i="1" s="1"/>
  <c r="F1327" i="1"/>
  <c r="C1327" i="1"/>
  <c r="C1328" i="1" s="1"/>
  <c r="P1326" i="1" l="1"/>
  <c r="G1327" i="1"/>
  <c r="Q1326" i="1"/>
  <c r="D1329" i="1"/>
  <c r="L1328" i="1" s="1"/>
  <c r="N1328" i="1" s="1"/>
  <c r="F1328" i="1"/>
  <c r="R1326" i="1" l="1"/>
  <c r="O1327" i="1" s="1"/>
  <c r="P1327" i="1"/>
  <c r="G1328" i="1"/>
  <c r="Q1327" i="1"/>
  <c r="R1327" i="1" s="1"/>
  <c r="O1328" i="1" s="1"/>
  <c r="P1328" i="1" s="1"/>
  <c r="D1330" i="1"/>
  <c r="L1329" i="1" s="1"/>
  <c r="N1329" i="1" s="1"/>
  <c r="F1329" i="1"/>
  <c r="C1329" i="1"/>
  <c r="G1329" i="1" l="1"/>
  <c r="Q1328" i="1"/>
  <c r="R1328" i="1" s="1"/>
  <c r="O1329" i="1" s="1"/>
  <c r="P1329" i="1" s="1"/>
  <c r="C1330" i="1"/>
  <c r="D1331" i="1"/>
  <c r="L1330" i="1" s="1"/>
  <c r="N1330" i="1" s="1"/>
  <c r="F1330" i="1"/>
  <c r="G1330" i="1" l="1"/>
  <c r="Q1329" i="1"/>
  <c r="R1329" i="1" s="1"/>
  <c r="O1330" i="1" s="1"/>
  <c r="D1332" i="1"/>
  <c r="L1331" i="1" s="1"/>
  <c r="N1331" i="1" s="1"/>
  <c r="F1331" i="1"/>
  <c r="C1331" i="1"/>
  <c r="C1332" i="1" s="1"/>
  <c r="P1330" i="1" l="1"/>
  <c r="G1331" i="1"/>
  <c r="Q1330" i="1"/>
  <c r="D1333" i="1"/>
  <c r="L1332" i="1" s="1"/>
  <c r="N1332" i="1" s="1"/>
  <c r="F1332" i="1"/>
  <c r="R1330" i="1" l="1"/>
  <c r="O1331" i="1" s="1"/>
  <c r="P1331" i="1"/>
  <c r="G1332" i="1"/>
  <c r="Q1331" i="1"/>
  <c r="R1331" i="1" s="1"/>
  <c r="O1332" i="1" s="1"/>
  <c r="P1332" i="1" s="1"/>
  <c r="D1334" i="1"/>
  <c r="L1333" i="1" s="1"/>
  <c r="N1333" i="1" s="1"/>
  <c r="F1333" i="1"/>
  <c r="C1333" i="1"/>
  <c r="C1334" i="1" s="1"/>
  <c r="G1333" i="1" l="1"/>
  <c r="Q1332" i="1"/>
  <c r="R1332" i="1" s="1"/>
  <c r="O1333" i="1" s="1"/>
  <c r="P1333" i="1" s="1"/>
  <c r="D1335" i="1"/>
  <c r="L1334" i="1" s="1"/>
  <c r="N1334" i="1" s="1"/>
  <c r="F1334" i="1"/>
  <c r="G1334" i="1" l="1"/>
  <c r="Q1333" i="1"/>
  <c r="R1333" i="1" s="1"/>
  <c r="O1334" i="1" s="1"/>
  <c r="D1336" i="1"/>
  <c r="L1335" i="1" s="1"/>
  <c r="N1335" i="1" s="1"/>
  <c r="F1335" i="1"/>
  <c r="C1335" i="1"/>
  <c r="C1336" i="1" s="1"/>
  <c r="P1334" i="1" l="1"/>
  <c r="G1335" i="1"/>
  <c r="Q1334" i="1"/>
  <c r="R1334" i="1" s="1"/>
  <c r="O1335" i="1" s="1"/>
  <c r="D1337" i="1"/>
  <c r="L1336" i="1" s="1"/>
  <c r="N1336" i="1" s="1"/>
  <c r="F1336" i="1"/>
  <c r="P1335" i="1" l="1"/>
  <c r="G1336" i="1"/>
  <c r="Q1335" i="1"/>
  <c r="R1335" i="1" s="1"/>
  <c r="O1336" i="1" s="1"/>
  <c r="P1336" i="1" s="1"/>
  <c r="D1338" i="1"/>
  <c r="L1337" i="1" s="1"/>
  <c r="N1337" i="1" s="1"/>
  <c r="F1337" i="1"/>
  <c r="C1337" i="1"/>
  <c r="C1338" i="1" s="1"/>
  <c r="G1337" i="1" l="1"/>
  <c r="Q1336" i="1"/>
  <c r="R1336" i="1" s="1"/>
  <c r="O1337" i="1" s="1"/>
  <c r="D1339" i="1"/>
  <c r="L1338" i="1" s="1"/>
  <c r="N1338" i="1" s="1"/>
  <c r="F1338" i="1"/>
  <c r="P1337" i="1" l="1"/>
  <c r="G1338" i="1"/>
  <c r="Q1337" i="1"/>
  <c r="D1340" i="1"/>
  <c r="L1339" i="1" s="1"/>
  <c r="N1339" i="1" s="1"/>
  <c r="F1339" i="1"/>
  <c r="C1339" i="1"/>
  <c r="C1340" i="1" s="1"/>
  <c r="R1337" i="1" l="1"/>
  <c r="O1338" i="1" s="1"/>
  <c r="P1338" i="1" s="1"/>
  <c r="G1339" i="1"/>
  <c r="Q1338" i="1"/>
  <c r="D1341" i="1"/>
  <c r="L1340" i="1" s="1"/>
  <c r="N1340" i="1" s="1"/>
  <c r="F1340" i="1"/>
  <c r="R1338" i="1" l="1"/>
  <c r="O1339" i="1" s="1"/>
  <c r="P1339" i="1"/>
  <c r="G1340" i="1"/>
  <c r="Q1339" i="1"/>
  <c r="R1339" i="1" s="1"/>
  <c r="O1340" i="1" s="1"/>
  <c r="D1342" i="1"/>
  <c r="L1341" i="1" s="1"/>
  <c r="N1341" i="1" s="1"/>
  <c r="F1341" i="1"/>
  <c r="C1341" i="1"/>
  <c r="C1342" i="1" s="1"/>
  <c r="P1340" i="1" l="1"/>
  <c r="G1341" i="1"/>
  <c r="Q1340" i="1"/>
  <c r="R1340" i="1" s="1"/>
  <c r="O1341" i="1" s="1"/>
  <c r="D1343" i="1"/>
  <c r="L1342" i="1" s="1"/>
  <c r="N1342" i="1" s="1"/>
  <c r="F1342" i="1"/>
  <c r="P1341" i="1" l="1"/>
  <c r="G1342" i="1"/>
  <c r="Q1341" i="1"/>
  <c r="R1341" i="1" s="1"/>
  <c r="O1342" i="1" s="1"/>
  <c r="D1344" i="1"/>
  <c r="L1343" i="1" s="1"/>
  <c r="N1343" i="1" s="1"/>
  <c r="F1343" i="1"/>
  <c r="C1343" i="1"/>
  <c r="C1344" i="1" s="1"/>
  <c r="P1342" i="1" l="1"/>
  <c r="G1343" i="1"/>
  <c r="Q1342" i="1"/>
  <c r="R1342" i="1" s="1"/>
  <c r="O1343" i="1" s="1"/>
  <c r="D1345" i="1"/>
  <c r="L1344" i="1" s="1"/>
  <c r="N1344" i="1" s="1"/>
  <c r="F1344" i="1"/>
  <c r="P1343" i="1" l="1"/>
  <c r="G1344" i="1"/>
  <c r="Q1343" i="1"/>
  <c r="D1346" i="1"/>
  <c r="L1345" i="1" s="1"/>
  <c r="N1345" i="1" s="1"/>
  <c r="F1345" i="1"/>
  <c r="C1345" i="1"/>
  <c r="C1346" i="1" s="1"/>
  <c r="R1343" i="1" l="1"/>
  <c r="O1344" i="1" s="1"/>
  <c r="P1344" i="1" s="1"/>
  <c r="G1345" i="1"/>
  <c r="Q1344" i="1"/>
  <c r="D1347" i="1"/>
  <c r="L1346" i="1" s="1"/>
  <c r="N1346" i="1" s="1"/>
  <c r="F1346" i="1"/>
  <c r="R1344" i="1" l="1"/>
  <c r="O1345" i="1" s="1"/>
  <c r="P1345" i="1" s="1"/>
  <c r="G1346" i="1"/>
  <c r="Q1345" i="1"/>
  <c r="R1345" i="1" s="1"/>
  <c r="O1346" i="1" s="1"/>
  <c r="D1348" i="1"/>
  <c r="L1347" i="1" s="1"/>
  <c r="N1347" i="1" s="1"/>
  <c r="F1347" i="1"/>
  <c r="C1347" i="1"/>
  <c r="C1348" i="1" s="1"/>
  <c r="P1346" i="1" l="1"/>
  <c r="R1346" i="1" s="1"/>
  <c r="O1347" i="1" s="1"/>
  <c r="G1347" i="1"/>
  <c r="Q1346" i="1"/>
  <c r="D1349" i="1"/>
  <c r="L1348" i="1" s="1"/>
  <c r="N1348" i="1" s="1"/>
  <c r="F1348" i="1"/>
  <c r="G1348" i="1" l="1"/>
  <c r="Q1347" i="1"/>
  <c r="P1347" i="1"/>
  <c r="R1347" i="1"/>
  <c r="O1348" i="1" s="1"/>
  <c r="D1350" i="1"/>
  <c r="L1349" i="1" s="1"/>
  <c r="N1349" i="1" s="1"/>
  <c r="F1349" i="1"/>
  <c r="C1349" i="1"/>
  <c r="G1349" i="1" l="1"/>
  <c r="Q1348" i="1"/>
  <c r="P1348" i="1"/>
  <c r="C1350" i="1"/>
  <c r="D1351" i="1"/>
  <c r="L1350" i="1" s="1"/>
  <c r="N1350" i="1" s="1"/>
  <c r="F1350" i="1"/>
  <c r="R1348" i="1" l="1"/>
  <c r="O1349" i="1" s="1"/>
  <c r="P1349" i="1" s="1"/>
  <c r="G1350" i="1"/>
  <c r="Q1349" i="1"/>
  <c r="R1349" i="1" s="1"/>
  <c r="O1350" i="1" s="1"/>
  <c r="D1352" i="1"/>
  <c r="L1351" i="1" s="1"/>
  <c r="N1351" i="1" s="1"/>
  <c r="F1351" i="1"/>
  <c r="C1351" i="1"/>
  <c r="C1352" i="1" s="1"/>
  <c r="P1350" i="1" l="1"/>
  <c r="G1351" i="1"/>
  <c r="Q1350" i="1"/>
  <c r="D1353" i="1"/>
  <c r="L1352" i="1" s="1"/>
  <c r="N1352" i="1" s="1"/>
  <c r="F1352" i="1"/>
  <c r="R1350" i="1" l="1"/>
  <c r="O1351" i="1" s="1"/>
  <c r="P1351" i="1" s="1"/>
  <c r="G1352" i="1"/>
  <c r="Q1351" i="1"/>
  <c r="D1354" i="1"/>
  <c r="L1353" i="1" s="1"/>
  <c r="N1353" i="1" s="1"/>
  <c r="F1353" i="1"/>
  <c r="C1353" i="1"/>
  <c r="C1354" i="1" s="1"/>
  <c r="R1351" i="1" l="1"/>
  <c r="O1352" i="1" s="1"/>
  <c r="P1352" i="1" s="1"/>
  <c r="G1353" i="1"/>
  <c r="Q1352" i="1"/>
  <c r="R1352" i="1" s="1"/>
  <c r="O1353" i="1" s="1"/>
  <c r="P1353" i="1" s="1"/>
  <c r="D1355" i="1"/>
  <c r="L1354" i="1" s="1"/>
  <c r="N1354" i="1" s="1"/>
  <c r="F1354" i="1"/>
  <c r="G1354" i="1" l="1"/>
  <c r="Q1353" i="1"/>
  <c r="R1353" i="1" s="1"/>
  <c r="O1354" i="1" s="1"/>
  <c r="P1354" i="1" s="1"/>
  <c r="D1356" i="1"/>
  <c r="L1355" i="1" s="1"/>
  <c r="N1355" i="1" s="1"/>
  <c r="F1355" i="1"/>
  <c r="C1355" i="1"/>
  <c r="C1356" i="1" s="1"/>
  <c r="G1355" i="1" l="1"/>
  <c r="Q1354" i="1"/>
  <c r="R1354" i="1" s="1"/>
  <c r="O1355" i="1" s="1"/>
  <c r="D1357" i="1"/>
  <c r="L1356" i="1" s="1"/>
  <c r="N1356" i="1" s="1"/>
  <c r="F1356" i="1"/>
  <c r="P1355" i="1" l="1"/>
  <c r="G1356" i="1"/>
  <c r="Q1355" i="1"/>
  <c r="R1355" i="1" s="1"/>
  <c r="O1356" i="1" s="1"/>
  <c r="D1358" i="1"/>
  <c r="L1357" i="1" s="1"/>
  <c r="N1357" i="1" s="1"/>
  <c r="F1357" i="1"/>
  <c r="C1357" i="1"/>
  <c r="C1358" i="1" s="1"/>
  <c r="P1356" i="1" l="1"/>
  <c r="G1357" i="1"/>
  <c r="Q1356" i="1"/>
  <c r="R1356" i="1" s="1"/>
  <c r="O1357" i="1" s="1"/>
  <c r="D1359" i="1"/>
  <c r="L1358" i="1" s="1"/>
  <c r="N1358" i="1" s="1"/>
  <c r="F1358" i="1"/>
  <c r="P1357" i="1" l="1"/>
  <c r="G1358" i="1"/>
  <c r="Q1357" i="1"/>
  <c r="R1357" i="1" s="1"/>
  <c r="O1358" i="1" s="1"/>
  <c r="D1360" i="1"/>
  <c r="L1359" i="1" s="1"/>
  <c r="N1359" i="1" s="1"/>
  <c r="F1359" i="1"/>
  <c r="C1359" i="1"/>
  <c r="C1360" i="1" s="1"/>
  <c r="P1358" i="1" l="1"/>
  <c r="G1359" i="1"/>
  <c r="Q1358" i="1"/>
  <c r="R1358" i="1" s="1"/>
  <c r="O1359" i="1" s="1"/>
  <c r="D1361" i="1"/>
  <c r="L1360" i="1" s="1"/>
  <c r="N1360" i="1" s="1"/>
  <c r="F1360" i="1"/>
  <c r="P1359" i="1" l="1"/>
  <c r="G1360" i="1"/>
  <c r="Q1359" i="1"/>
  <c r="D1362" i="1"/>
  <c r="L1361" i="1" s="1"/>
  <c r="N1361" i="1" s="1"/>
  <c r="F1361" i="1"/>
  <c r="C1361" i="1"/>
  <c r="C1362" i="1" s="1"/>
  <c r="R1359" i="1" l="1"/>
  <c r="O1360" i="1" s="1"/>
  <c r="P1360" i="1"/>
  <c r="G1361" i="1"/>
  <c r="Q1360" i="1"/>
  <c r="R1360" i="1" s="1"/>
  <c r="O1361" i="1" s="1"/>
  <c r="P1361" i="1" s="1"/>
  <c r="D1363" i="1"/>
  <c r="L1362" i="1" s="1"/>
  <c r="N1362" i="1" s="1"/>
  <c r="F1362" i="1"/>
  <c r="G1362" i="1" l="1"/>
  <c r="Q1361" i="1"/>
  <c r="R1361" i="1" s="1"/>
  <c r="O1362" i="1" s="1"/>
  <c r="D1364" i="1"/>
  <c r="L1363" i="1" s="1"/>
  <c r="N1363" i="1" s="1"/>
  <c r="F1363" i="1"/>
  <c r="C1363" i="1"/>
  <c r="C1364" i="1" s="1"/>
  <c r="P1362" i="1" l="1"/>
  <c r="G1363" i="1"/>
  <c r="Q1362" i="1"/>
  <c r="R1362" i="1" s="1"/>
  <c r="O1363" i="1" s="1"/>
  <c r="D1365" i="1"/>
  <c r="L1364" i="1" s="1"/>
  <c r="N1364" i="1" s="1"/>
  <c r="F1364" i="1"/>
  <c r="P1363" i="1" l="1"/>
  <c r="G1364" i="1"/>
  <c r="Q1363" i="1"/>
  <c r="D1366" i="1"/>
  <c r="L1365" i="1" s="1"/>
  <c r="N1365" i="1" s="1"/>
  <c r="F1365" i="1"/>
  <c r="C1365" i="1"/>
  <c r="C1366" i="1" l="1"/>
  <c r="R1363" i="1"/>
  <c r="O1364" i="1" s="1"/>
  <c r="P1364" i="1"/>
  <c r="G1365" i="1"/>
  <c r="Q1364" i="1"/>
  <c r="R1364" i="1" s="1"/>
  <c r="O1365" i="1" s="1"/>
  <c r="D1367" i="1"/>
  <c r="L1366" i="1" s="1"/>
  <c r="N1366" i="1" s="1"/>
  <c r="F1366" i="1"/>
  <c r="P1365" i="1" l="1"/>
  <c r="G1366" i="1"/>
  <c r="Q1365" i="1"/>
  <c r="R1365" i="1" s="1"/>
  <c r="O1366" i="1" s="1"/>
  <c r="D1368" i="1"/>
  <c r="L1367" i="1" s="1"/>
  <c r="N1367" i="1" s="1"/>
  <c r="F1367" i="1"/>
  <c r="C1367" i="1"/>
  <c r="P1366" i="1" l="1"/>
  <c r="G1367" i="1"/>
  <c r="Q1366" i="1"/>
  <c r="R1366" i="1" s="1"/>
  <c r="O1367" i="1" s="1"/>
  <c r="C1368" i="1"/>
  <c r="D1369" i="1"/>
  <c r="L1368" i="1" s="1"/>
  <c r="N1368" i="1" s="1"/>
  <c r="F1368" i="1"/>
  <c r="P1367" i="1" l="1"/>
  <c r="G1368" i="1"/>
  <c r="Q1367" i="1"/>
  <c r="C1369" i="1"/>
  <c r="D1370" i="1"/>
  <c r="L1369" i="1" s="1"/>
  <c r="N1369" i="1" s="1"/>
  <c r="F1369" i="1"/>
  <c r="C1370" i="1"/>
  <c r="R1367" i="1" l="1"/>
  <c r="O1368" i="1" s="1"/>
  <c r="P1368" i="1"/>
  <c r="G1369" i="1"/>
  <c r="Q1368" i="1"/>
  <c r="R1368" i="1" s="1"/>
  <c r="O1369" i="1" s="1"/>
  <c r="P1369" i="1" s="1"/>
  <c r="D1371" i="1"/>
  <c r="L1370" i="1" s="1"/>
  <c r="N1370" i="1" s="1"/>
  <c r="F1370" i="1"/>
  <c r="G1370" i="1" l="1"/>
  <c r="Q1369" i="1"/>
  <c r="R1369" i="1" s="1"/>
  <c r="O1370" i="1" s="1"/>
  <c r="P1370" i="1" s="1"/>
  <c r="D1372" i="1"/>
  <c r="L1371" i="1" s="1"/>
  <c r="N1371" i="1" s="1"/>
  <c r="F1371" i="1"/>
  <c r="C1371" i="1"/>
  <c r="C1372" i="1" s="1"/>
  <c r="G1371" i="1" l="1"/>
  <c r="Q1370" i="1"/>
  <c r="R1370" i="1" s="1"/>
  <c r="O1371" i="1" s="1"/>
  <c r="D1373" i="1"/>
  <c r="L1372" i="1" s="1"/>
  <c r="N1372" i="1" s="1"/>
  <c r="F1372" i="1"/>
  <c r="P1371" i="1" l="1"/>
  <c r="G1372" i="1"/>
  <c r="Q1371" i="1"/>
  <c r="R1371" i="1" s="1"/>
  <c r="O1372" i="1" s="1"/>
  <c r="P1372" i="1" s="1"/>
  <c r="D1374" i="1"/>
  <c r="L1373" i="1" s="1"/>
  <c r="N1373" i="1" s="1"/>
  <c r="F1373" i="1"/>
  <c r="C1373" i="1"/>
  <c r="C1374" i="1" s="1"/>
  <c r="G1373" i="1" l="1"/>
  <c r="Q1372" i="1"/>
  <c r="R1372" i="1" s="1"/>
  <c r="O1373" i="1" s="1"/>
  <c r="D1375" i="1"/>
  <c r="L1374" i="1" s="1"/>
  <c r="N1374" i="1" s="1"/>
  <c r="F1374" i="1"/>
  <c r="P1373" i="1" l="1"/>
  <c r="G1374" i="1"/>
  <c r="Q1373" i="1"/>
  <c r="R1373" i="1" s="1"/>
  <c r="O1374" i="1" s="1"/>
  <c r="D1376" i="1"/>
  <c r="L1375" i="1" s="1"/>
  <c r="N1375" i="1" s="1"/>
  <c r="F1375" i="1"/>
  <c r="C1375" i="1"/>
  <c r="C1376" i="1" s="1"/>
  <c r="P1374" i="1" l="1"/>
  <c r="G1375" i="1"/>
  <c r="Q1374" i="1"/>
  <c r="R1374" i="1" s="1"/>
  <c r="O1375" i="1" s="1"/>
  <c r="D1377" i="1"/>
  <c r="L1376" i="1" s="1"/>
  <c r="N1376" i="1" s="1"/>
  <c r="F1376" i="1"/>
  <c r="P1375" i="1" l="1"/>
  <c r="G1376" i="1"/>
  <c r="Q1375" i="1"/>
  <c r="D1378" i="1"/>
  <c r="L1377" i="1" s="1"/>
  <c r="N1377" i="1" s="1"/>
  <c r="F1377" i="1"/>
  <c r="C1377" i="1"/>
  <c r="C1378" i="1" s="1"/>
  <c r="R1375" i="1" l="1"/>
  <c r="O1376" i="1" s="1"/>
  <c r="P1376" i="1" s="1"/>
  <c r="G1377" i="1"/>
  <c r="Q1376" i="1"/>
  <c r="R1376" i="1" s="1"/>
  <c r="O1377" i="1" s="1"/>
  <c r="P1377" i="1" s="1"/>
  <c r="D1379" i="1"/>
  <c r="L1378" i="1" s="1"/>
  <c r="N1378" i="1" s="1"/>
  <c r="F1378" i="1"/>
  <c r="G1378" i="1" l="1"/>
  <c r="Q1377" i="1"/>
  <c r="R1377" i="1" s="1"/>
  <c r="O1378" i="1" s="1"/>
  <c r="P1378" i="1" s="1"/>
  <c r="D1380" i="1"/>
  <c r="L1379" i="1" s="1"/>
  <c r="N1379" i="1" s="1"/>
  <c r="F1379" i="1"/>
  <c r="C1379" i="1"/>
  <c r="C1380" i="1" s="1"/>
  <c r="G1379" i="1" l="1"/>
  <c r="Q1378" i="1"/>
  <c r="R1378" i="1" s="1"/>
  <c r="O1379" i="1" s="1"/>
  <c r="D1381" i="1"/>
  <c r="L1380" i="1" s="1"/>
  <c r="N1380" i="1" s="1"/>
  <c r="F1380" i="1"/>
  <c r="P1379" i="1" l="1"/>
  <c r="G1380" i="1"/>
  <c r="Q1379" i="1"/>
  <c r="R1379" i="1" s="1"/>
  <c r="O1380" i="1" s="1"/>
  <c r="P1380" i="1" s="1"/>
  <c r="D1382" i="1"/>
  <c r="L1381" i="1" s="1"/>
  <c r="N1381" i="1" s="1"/>
  <c r="F1381" i="1"/>
  <c r="C1381" i="1"/>
  <c r="C1382" i="1" s="1"/>
  <c r="G1381" i="1" l="1"/>
  <c r="Q1380" i="1"/>
  <c r="R1380" i="1" s="1"/>
  <c r="O1381" i="1" s="1"/>
  <c r="P1381" i="1" s="1"/>
  <c r="D1383" i="1"/>
  <c r="L1382" i="1" s="1"/>
  <c r="N1382" i="1" s="1"/>
  <c r="F1382" i="1"/>
  <c r="G1382" i="1" l="1"/>
  <c r="Q1381" i="1"/>
  <c r="R1381" i="1" s="1"/>
  <c r="O1382" i="1" s="1"/>
  <c r="D1384" i="1"/>
  <c r="L1383" i="1" s="1"/>
  <c r="N1383" i="1" s="1"/>
  <c r="F1383" i="1"/>
  <c r="C1383" i="1"/>
  <c r="C1384" i="1" s="1"/>
  <c r="P1382" i="1" l="1"/>
  <c r="G1383" i="1"/>
  <c r="Q1382" i="1"/>
  <c r="R1382" i="1" s="1"/>
  <c r="O1383" i="1" s="1"/>
  <c r="D1385" i="1"/>
  <c r="L1384" i="1" s="1"/>
  <c r="N1384" i="1" s="1"/>
  <c r="F1384" i="1"/>
  <c r="P1383" i="1" l="1"/>
  <c r="G1384" i="1"/>
  <c r="Q1383" i="1"/>
  <c r="R1383" i="1" s="1"/>
  <c r="O1384" i="1" s="1"/>
  <c r="D1386" i="1"/>
  <c r="L1385" i="1" s="1"/>
  <c r="N1385" i="1" s="1"/>
  <c r="F1385" i="1"/>
  <c r="C1385" i="1"/>
  <c r="C1386" i="1" s="1"/>
  <c r="P1384" i="1" l="1"/>
  <c r="G1385" i="1"/>
  <c r="Q1384" i="1"/>
  <c r="R1384" i="1" s="1"/>
  <c r="O1385" i="1" s="1"/>
  <c r="P1385" i="1" s="1"/>
  <c r="D1387" i="1"/>
  <c r="L1386" i="1" s="1"/>
  <c r="N1386" i="1" s="1"/>
  <c r="F1386" i="1"/>
  <c r="G1386" i="1" l="1"/>
  <c r="Q1385" i="1"/>
  <c r="R1385" i="1" s="1"/>
  <c r="O1386" i="1" s="1"/>
  <c r="D1388" i="1"/>
  <c r="L1387" i="1" s="1"/>
  <c r="N1387" i="1" s="1"/>
  <c r="F1387" i="1"/>
  <c r="C1387" i="1"/>
  <c r="C1388" i="1" s="1"/>
  <c r="P1386" i="1" l="1"/>
  <c r="G1387" i="1"/>
  <c r="Q1386" i="1"/>
  <c r="R1386" i="1" s="1"/>
  <c r="O1387" i="1" s="1"/>
  <c r="D1389" i="1"/>
  <c r="L1388" i="1" s="1"/>
  <c r="N1388" i="1" s="1"/>
  <c r="F1388" i="1"/>
  <c r="P1387" i="1" l="1"/>
  <c r="G1388" i="1"/>
  <c r="Q1387" i="1"/>
  <c r="R1387" i="1" s="1"/>
  <c r="O1388" i="1" s="1"/>
  <c r="P1388" i="1" s="1"/>
  <c r="D1390" i="1"/>
  <c r="L1389" i="1" s="1"/>
  <c r="N1389" i="1" s="1"/>
  <c r="F1389" i="1"/>
  <c r="C1389" i="1"/>
  <c r="C1390" i="1" s="1"/>
  <c r="G1389" i="1" l="1"/>
  <c r="Q1388" i="1"/>
  <c r="R1388" i="1" s="1"/>
  <c r="O1389" i="1" s="1"/>
  <c r="P1389" i="1" s="1"/>
  <c r="D1391" i="1"/>
  <c r="L1390" i="1" s="1"/>
  <c r="N1390" i="1" s="1"/>
  <c r="F1390" i="1"/>
  <c r="G1390" i="1" l="1"/>
  <c r="Q1389" i="1"/>
  <c r="R1389" i="1" s="1"/>
  <c r="O1390" i="1" s="1"/>
  <c r="D1392" i="1"/>
  <c r="L1391" i="1" s="1"/>
  <c r="N1391" i="1" s="1"/>
  <c r="F1391" i="1"/>
  <c r="C1391" i="1"/>
  <c r="C1392" i="1" s="1"/>
  <c r="P1390" i="1" l="1"/>
  <c r="G1391" i="1"/>
  <c r="Q1390" i="1"/>
  <c r="D1393" i="1"/>
  <c r="L1392" i="1" s="1"/>
  <c r="N1392" i="1" s="1"/>
  <c r="F1392" i="1"/>
  <c r="R1390" i="1" l="1"/>
  <c r="O1391" i="1" s="1"/>
  <c r="P1391" i="1" s="1"/>
  <c r="G1392" i="1"/>
  <c r="Q1391" i="1"/>
  <c r="D1394" i="1"/>
  <c r="L1393" i="1" s="1"/>
  <c r="N1393" i="1" s="1"/>
  <c r="F1393" i="1"/>
  <c r="C1393" i="1"/>
  <c r="R1391" i="1" l="1"/>
  <c r="O1392" i="1" s="1"/>
  <c r="P1392" i="1"/>
  <c r="G1393" i="1"/>
  <c r="Q1392" i="1"/>
  <c r="R1392" i="1" s="1"/>
  <c r="O1393" i="1" s="1"/>
  <c r="C1394" i="1"/>
  <c r="D1395" i="1"/>
  <c r="L1394" i="1" s="1"/>
  <c r="N1394" i="1" s="1"/>
  <c r="F1394" i="1"/>
  <c r="P1393" i="1" l="1"/>
  <c r="G1394" i="1"/>
  <c r="Q1393" i="1"/>
  <c r="R1393" i="1" s="1"/>
  <c r="O1394" i="1" s="1"/>
  <c r="P1394" i="1" s="1"/>
  <c r="D1396" i="1"/>
  <c r="L1395" i="1" s="1"/>
  <c r="N1395" i="1" s="1"/>
  <c r="F1395" i="1"/>
  <c r="C1395" i="1"/>
  <c r="C1396" i="1" s="1"/>
  <c r="G1395" i="1" l="1"/>
  <c r="Q1394" i="1"/>
  <c r="R1394" i="1" s="1"/>
  <c r="O1395" i="1" s="1"/>
  <c r="D1397" i="1"/>
  <c r="L1396" i="1" s="1"/>
  <c r="N1396" i="1" s="1"/>
  <c r="F1396" i="1"/>
  <c r="P1395" i="1" l="1"/>
  <c r="G1396" i="1"/>
  <c r="Q1395" i="1"/>
  <c r="D1398" i="1"/>
  <c r="L1397" i="1" s="1"/>
  <c r="N1397" i="1" s="1"/>
  <c r="F1397" i="1"/>
  <c r="C1397" i="1"/>
  <c r="C1398" i="1" s="1"/>
  <c r="R1395" i="1" l="1"/>
  <c r="O1396" i="1" s="1"/>
  <c r="P1396" i="1"/>
  <c r="G1397" i="1"/>
  <c r="Q1396" i="1"/>
  <c r="D1399" i="1"/>
  <c r="L1398" i="1" s="1"/>
  <c r="N1398" i="1" s="1"/>
  <c r="F1398" i="1"/>
  <c r="R1396" i="1" l="1"/>
  <c r="O1397" i="1" s="1"/>
  <c r="P1397" i="1" s="1"/>
  <c r="G1398" i="1"/>
  <c r="Q1397" i="1"/>
  <c r="R1397" i="1" s="1"/>
  <c r="O1398" i="1" s="1"/>
  <c r="P1398" i="1" s="1"/>
  <c r="D1400" i="1"/>
  <c r="L1399" i="1" s="1"/>
  <c r="N1399" i="1" s="1"/>
  <c r="F1399" i="1"/>
  <c r="C1399" i="1"/>
  <c r="C1400" i="1" s="1"/>
  <c r="G1399" i="1" l="1"/>
  <c r="Q1398" i="1"/>
  <c r="R1398" i="1" s="1"/>
  <c r="O1399" i="1" s="1"/>
  <c r="D1401" i="1"/>
  <c r="L1400" i="1" s="1"/>
  <c r="N1400" i="1" s="1"/>
  <c r="F1400" i="1"/>
  <c r="P1399" i="1" l="1"/>
  <c r="G1400" i="1"/>
  <c r="Q1399" i="1"/>
  <c r="D1402" i="1"/>
  <c r="L1401" i="1" s="1"/>
  <c r="N1401" i="1" s="1"/>
  <c r="F1401" i="1"/>
  <c r="C1401" i="1"/>
  <c r="C1402" i="1" s="1"/>
  <c r="R1399" i="1" l="1"/>
  <c r="O1400" i="1" s="1"/>
  <c r="P1400" i="1" s="1"/>
  <c r="G1401" i="1"/>
  <c r="Q1400" i="1"/>
  <c r="R1400" i="1" s="1"/>
  <c r="O1401" i="1" s="1"/>
  <c r="P1401" i="1" s="1"/>
  <c r="D1403" i="1"/>
  <c r="L1402" i="1" s="1"/>
  <c r="N1402" i="1" s="1"/>
  <c r="F1402" i="1"/>
  <c r="G1402" i="1" l="1"/>
  <c r="Q1401" i="1"/>
  <c r="R1401" i="1" s="1"/>
  <c r="O1402" i="1" s="1"/>
  <c r="P1402" i="1" s="1"/>
  <c r="D1404" i="1"/>
  <c r="L1403" i="1" s="1"/>
  <c r="N1403" i="1" s="1"/>
  <c r="F1403" i="1"/>
  <c r="C1403" i="1"/>
  <c r="C1404" i="1" s="1"/>
  <c r="G1403" i="1" l="1"/>
  <c r="Q1402" i="1"/>
  <c r="R1402" i="1" s="1"/>
  <c r="O1403" i="1" s="1"/>
  <c r="D1405" i="1"/>
  <c r="L1404" i="1" s="1"/>
  <c r="N1404" i="1" s="1"/>
  <c r="F1404" i="1"/>
  <c r="P1403" i="1" l="1"/>
  <c r="G1404" i="1"/>
  <c r="Q1403" i="1"/>
  <c r="R1403" i="1" s="1"/>
  <c r="O1404" i="1" s="1"/>
  <c r="P1404" i="1" s="1"/>
  <c r="D1406" i="1"/>
  <c r="L1405" i="1" s="1"/>
  <c r="N1405" i="1" s="1"/>
  <c r="F1405" i="1"/>
  <c r="C1405" i="1"/>
  <c r="C1406" i="1" s="1"/>
  <c r="G1405" i="1" l="1"/>
  <c r="Q1404" i="1"/>
  <c r="R1404" i="1" s="1"/>
  <c r="O1405" i="1" s="1"/>
  <c r="P1405" i="1" s="1"/>
  <c r="D1407" i="1"/>
  <c r="L1406" i="1" s="1"/>
  <c r="N1406" i="1" s="1"/>
  <c r="F1406" i="1"/>
  <c r="G1406" i="1" l="1"/>
  <c r="Q1405" i="1"/>
  <c r="R1405" i="1" s="1"/>
  <c r="O1406" i="1" s="1"/>
  <c r="D1408" i="1"/>
  <c r="L1407" i="1" s="1"/>
  <c r="N1407" i="1" s="1"/>
  <c r="F1407" i="1"/>
  <c r="C1407" i="1"/>
  <c r="C1408" i="1" s="1"/>
  <c r="P1406" i="1" l="1"/>
  <c r="G1407" i="1"/>
  <c r="Q1406" i="1"/>
  <c r="D1409" i="1"/>
  <c r="L1408" i="1" s="1"/>
  <c r="N1408" i="1" s="1"/>
  <c r="F1408" i="1"/>
  <c r="R1406" i="1" l="1"/>
  <c r="O1407" i="1" s="1"/>
  <c r="P1407" i="1"/>
  <c r="G1408" i="1"/>
  <c r="Q1407" i="1"/>
  <c r="D1410" i="1"/>
  <c r="L1409" i="1" s="1"/>
  <c r="N1409" i="1" s="1"/>
  <c r="F1409" i="1"/>
  <c r="C1409" i="1"/>
  <c r="C1410" i="1" s="1"/>
  <c r="R1407" i="1" l="1"/>
  <c r="O1408" i="1" s="1"/>
  <c r="P1408" i="1" s="1"/>
  <c r="G1409" i="1"/>
  <c r="Q1408" i="1"/>
  <c r="R1408" i="1" s="1"/>
  <c r="O1409" i="1" s="1"/>
  <c r="P1409" i="1" s="1"/>
  <c r="D1411" i="1"/>
  <c r="L1410" i="1" s="1"/>
  <c r="N1410" i="1" s="1"/>
  <c r="F1410" i="1"/>
  <c r="G1410" i="1" l="1"/>
  <c r="Q1409" i="1"/>
  <c r="R1409" i="1" s="1"/>
  <c r="O1410" i="1" s="1"/>
  <c r="P1410" i="1" s="1"/>
  <c r="C1411" i="1"/>
  <c r="D1412" i="1"/>
  <c r="L1411" i="1" s="1"/>
  <c r="N1411" i="1" s="1"/>
  <c r="F1411" i="1"/>
  <c r="C1412" i="1" l="1"/>
  <c r="G1411" i="1"/>
  <c r="Q1410" i="1"/>
  <c r="R1410" i="1" s="1"/>
  <c r="O1411" i="1" s="1"/>
  <c r="D1413" i="1"/>
  <c r="L1412" i="1" s="1"/>
  <c r="N1412" i="1" s="1"/>
  <c r="F1412" i="1"/>
  <c r="P1411" i="1" l="1"/>
  <c r="G1412" i="1"/>
  <c r="Q1411" i="1"/>
  <c r="R1411" i="1" s="1"/>
  <c r="O1412" i="1" s="1"/>
  <c r="P1412" i="1" s="1"/>
  <c r="D1414" i="1"/>
  <c r="L1413" i="1" s="1"/>
  <c r="N1413" i="1" s="1"/>
  <c r="F1413" i="1"/>
  <c r="C1413" i="1"/>
  <c r="C1414" i="1" s="1"/>
  <c r="G1413" i="1" l="1"/>
  <c r="Q1412" i="1"/>
  <c r="R1412" i="1" s="1"/>
  <c r="O1413" i="1" s="1"/>
  <c r="P1413" i="1" s="1"/>
  <c r="D1415" i="1"/>
  <c r="L1414" i="1" s="1"/>
  <c r="N1414" i="1" s="1"/>
  <c r="F1414" i="1"/>
  <c r="G1414" i="1" l="1"/>
  <c r="Q1413" i="1"/>
  <c r="R1413" i="1" s="1"/>
  <c r="O1414" i="1" s="1"/>
  <c r="P1414" i="1" s="1"/>
  <c r="D1416" i="1"/>
  <c r="L1415" i="1" s="1"/>
  <c r="N1415" i="1" s="1"/>
  <c r="F1415" i="1"/>
  <c r="C1415" i="1"/>
  <c r="C1416" i="1" s="1"/>
  <c r="G1415" i="1" l="1"/>
  <c r="Q1414" i="1"/>
  <c r="R1414" i="1" s="1"/>
  <c r="O1415" i="1" s="1"/>
  <c r="D1417" i="1"/>
  <c r="L1416" i="1" s="1"/>
  <c r="N1416" i="1" s="1"/>
  <c r="F1416" i="1"/>
  <c r="P1415" i="1" l="1"/>
  <c r="G1416" i="1"/>
  <c r="Q1415" i="1"/>
  <c r="D1418" i="1"/>
  <c r="L1417" i="1" s="1"/>
  <c r="N1417" i="1" s="1"/>
  <c r="F1417" i="1"/>
  <c r="C1417" i="1"/>
  <c r="C1418" i="1" s="1"/>
  <c r="R1415" i="1" l="1"/>
  <c r="O1416" i="1" s="1"/>
  <c r="P1416" i="1" s="1"/>
  <c r="G1417" i="1"/>
  <c r="Q1416" i="1"/>
  <c r="R1416" i="1" s="1"/>
  <c r="O1417" i="1" s="1"/>
  <c r="P1417" i="1" s="1"/>
  <c r="D1419" i="1"/>
  <c r="L1418" i="1" s="1"/>
  <c r="N1418" i="1" s="1"/>
  <c r="F1418" i="1"/>
  <c r="G1418" i="1" l="1"/>
  <c r="Q1417" i="1"/>
  <c r="R1417" i="1" s="1"/>
  <c r="O1418" i="1" s="1"/>
  <c r="D1420" i="1"/>
  <c r="L1419" i="1" s="1"/>
  <c r="N1419" i="1" s="1"/>
  <c r="F1419" i="1"/>
  <c r="C1419" i="1"/>
  <c r="C1420" i="1" s="1"/>
  <c r="P1418" i="1" l="1"/>
  <c r="G1419" i="1"/>
  <c r="Q1418" i="1"/>
  <c r="D1421" i="1"/>
  <c r="L1420" i="1" s="1"/>
  <c r="N1420" i="1" s="1"/>
  <c r="F1420" i="1"/>
  <c r="R1418" i="1" l="1"/>
  <c r="O1419" i="1" s="1"/>
  <c r="P1419" i="1"/>
  <c r="G1420" i="1"/>
  <c r="Q1419" i="1"/>
  <c r="R1419" i="1" s="1"/>
  <c r="O1420" i="1" s="1"/>
  <c r="P1420" i="1" s="1"/>
  <c r="D1422" i="1"/>
  <c r="L1421" i="1" s="1"/>
  <c r="N1421" i="1" s="1"/>
  <c r="F1421" i="1"/>
  <c r="C1421" i="1"/>
  <c r="C1422" i="1" s="1"/>
  <c r="G1421" i="1" l="1"/>
  <c r="Q1420" i="1"/>
  <c r="R1420" i="1" s="1"/>
  <c r="O1421" i="1" s="1"/>
  <c r="P1421" i="1" s="1"/>
  <c r="D1423" i="1"/>
  <c r="L1422" i="1" s="1"/>
  <c r="N1422" i="1" s="1"/>
  <c r="F1422" i="1"/>
  <c r="G1422" i="1" l="1"/>
  <c r="Q1421" i="1"/>
  <c r="R1421" i="1" s="1"/>
  <c r="O1422" i="1" s="1"/>
  <c r="P1422" i="1" s="1"/>
  <c r="D1424" i="1"/>
  <c r="L1423" i="1" s="1"/>
  <c r="N1423" i="1" s="1"/>
  <c r="F1423" i="1"/>
  <c r="C1423" i="1"/>
  <c r="C1424" i="1" s="1"/>
  <c r="G1423" i="1" l="1"/>
  <c r="Q1422" i="1"/>
  <c r="R1422" i="1" s="1"/>
  <c r="O1423" i="1" s="1"/>
  <c r="P1423" i="1" s="1"/>
  <c r="D1425" i="1"/>
  <c r="L1424" i="1" s="1"/>
  <c r="N1424" i="1" s="1"/>
  <c r="F1424" i="1"/>
  <c r="G1424" i="1" l="1"/>
  <c r="Q1423" i="1"/>
  <c r="R1423" i="1" s="1"/>
  <c r="O1424" i="1" s="1"/>
  <c r="P1424" i="1" s="1"/>
  <c r="D1426" i="1"/>
  <c r="L1425" i="1" s="1"/>
  <c r="N1425" i="1" s="1"/>
  <c r="F1425" i="1"/>
  <c r="C1425" i="1"/>
  <c r="C1426" i="1" s="1"/>
  <c r="G1425" i="1" l="1"/>
  <c r="Q1424" i="1"/>
  <c r="R1424" i="1" s="1"/>
  <c r="O1425" i="1" s="1"/>
  <c r="P1425" i="1" s="1"/>
  <c r="D1427" i="1"/>
  <c r="L1426" i="1" s="1"/>
  <c r="N1426" i="1" s="1"/>
  <c r="F1426" i="1"/>
  <c r="G1426" i="1" l="1"/>
  <c r="Q1425" i="1"/>
  <c r="R1425" i="1" s="1"/>
  <c r="O1426" i="1" s="1"/>
  <c r="D1428" i="1"/>
  <c r="L1427" i="1" s="1"/>
  <c r="N1427" i="1" s="1"/>
  <c r="F1427" i="1"/>
  <c r="C1427" i="1"/>
  <c r="C1428" i="1" s="1"/>
  <c r="P1426" i="1" l="1"/>
  <c r="G1427" i="1"/>
  <c r="Q1426" i="1"/>
  <c r="R1426" i="1" s="1"/>
  <c r="O1427" i="1" s="1"/>
  <c r="P1427" i="1" s="1"/>
  <c r="D1429" i="1"/>
  <c r="L1428" i="1" s="1"/>
  <c r="N1428" i="1" s="1"/>
  <c r="F1428" i="1"/>
  <c r="G1428" i="1" l="1"/>
  <c r="Q1427" i="1"/>
  <c r="R1427" i="1" s="1"/>
  <c r="O1428" i="1" s="1"/>
  <c r="D1430" i="1"/>
  <c r="L1429" i="1" s="1"/>
  <c r="N1429" i="1" s="1"/>
  <c r="F1429" i="1"/>
  <c r="C1429" i="1"/>
  <c r="P1428" i="1" l="1"/>
  <c r="C1430" i="1"/>
  <c r="G1429" i="1"/>
  <c r="Q1428" i="1"/>
  <c r="R1428" i="1" s="1"/>
  <c r="O1429" i="1" s="1"/>
  <c r="P1429" i="1" s="1"/>
  <c r="D1431" i="1"/>
  <c r="L1430" i="1" s="1"/>
  <c r="N1430" i="1" s="1"/>
  <c r="F1430" i="1"/>
  <c r="G1430" i="1" l="1"/>
  <c r="Q1429" i="1"/>
  <c r="R1429" i="1" s="1"/>
  <c r="O1430" i="1" s="1"/>
  <c r="P1430" i="1" s="1"/>
  <c r="D1432" i="1"/>
  <c r="L1431" i="1" s="1"/>
  <c r="N1431" i="1" s="1"/>
  <c r="F1431" i="1"/>
  <c r="C1431" i="1"/>
  <c r="C1432" i="1" s="1"/>
  <c r="G1431" i="1" l="1"/>
  <c r="Q1430" i="1"/>
  <c r="R1430" i="1" s="1"/>
  <c r="O1431" i="1" s="1"/>
  <c r="P1431" i="1" s="1"/>
  <c r="D1433" i="1"/>
  <c r="L1432" i="1" s="1"/>
  <c r="N1432" i="1" s="1"/>
  <c r="F1432" i="1"/>
  <c r="G1432" i="1" l="1"/>
  <c r="Q1431" i="1"/>
  <c r="R1431" i="1" s="1"/>
  <c r="O1432" i="1" s="1"/>
  <c r="P1432" i="1" s="1"/>
  <c r="D1434" i="1"/>
  <c r="L1433" i="1" s="1"/>
  <c r="N1433" i="1" s="1"/>
  <c r="F1433" i="1"/>
  <c r="C1433" i="1"/>
  <c r="C1434" i="1" s="1"/>
  <c r="G1433" i="1" l="1"/>
  <c r="Q1432" i="1"/>
  <c r="R1432" i="1" s="1"/>
  <c r="O1433" i="1" s="1"/>
  <c r="D1435" i="1"/>
  <c r="L1434" i="1" s="1"/>
  <c r="N1434" i="1" s="1"/>
  <c r="F1434" i="1"/>
  <c r="P1433" i="1" l="1"/>
  <c r="G1434" i="1"/>
  <c r="Q1433" i="1"/>
  <c r="D1436" i="1"/>
  <c r="L1435" i="1" s="1"/>
  <c r="N1435" i="1" s="1"/>
  <c r="F1435" i="1"/>
  <c r="C1435" i="1"/>
  <c r="C1436" i="1" s="1"/>
  <c r="R1433" i="1" l="1"/>
  <c r="O1434" i="1" s="1"/>
  <c r="P1434" i="1" s="1"/>
  <c r="G1435" i="1"/>
  <c r="Q1434" i="1"/>
  <c r="R1434" i="1" s="1"/>
  <c r="O1435" i="1" s="1"/>
  <c r="D1437" i="1"/>
  <c r="L1436" i="1" s="1"/>
  <c r="N1436" i="1" s="1"/>
  <c r="F1436" i="1"/>
  <c r="P1435" i="1" l="1"/>
  <c r="G1436" i="1"/>
  <c r="Q1435" i="1"/>
  <c r="R1435" i="1" s="1"/>
  <c r="O1436" i="1" s="1"/>
  <c r="F1437" i="1"/>
  <c r="D1438" i="1"/>
  <c r="L1437" i="1" s="1"/>
  <c r="N1437" i="1" s="1"/>
  <c r="C1437" i="1"/>
  <c r="P1436" i="1" l="1"/>
  <c r="G1437" i="1"/>
  <c r="Q1436" i="1"/>
  <c r="R1436" i="1" s="1"/>
  <c r="O1437" i="1" s="1"/>
  <c r="P1437" i="1" s="1"/>
  <c r="F1438" i="1"/>
  <c r="D1439" i="1"/>
  <c r="L1438" i="1" s="1"/>
  <c r="N1438" i="1" s="1"/>
  <c r="C1438" i="1"/>
  <c r="G1438" i="1" l="1"/>
  <c r="Q1437" i="1"/>
  <c r="R1437" i="1" s="1"/>
  <c r="O1438" i="1" s="1"/>
  <c r="P1438" i="1" s="1"/>
  <c r="F1439" i="1"/>
  <c r="D1440" i="1"/>
  <c r="L1439" i="1" s="1"/>
  <c r="N1439" i="1" s="1"/>
  <c r="C1439" i="1"/>
  <c r="G1439" i="1" l="1"/>
  <c r="Q1438" i="1"/>
  <c r="R1438" i="1" s="1"/>
  <c r="O1439" i="1" s="1"/>
  <c r="F1440" i="1"/>
  <c r="C1440" i="1"/>
  <c r="D1441" i="1"/>
  <c r="L1440" i="1" s="1"/>
  <c r="N1440" i="1" s="1"/>
  <c r="P1439" i="1" l="1"/>
  <c r="G1440" i="1"/>
  <c r="Q1439" i="1"/>
  <c r="F1441" i="1"/>
  <c r="D1442" i="1"/>
  <c r="L1441" i="1" s="1"/>
  <c r="N1441" i="1" s="1"/>
  <c r="C1441" i="1"/>
  <c r="R1439" i="1" l="1"/>
  <c r="O1440" i="1" s="1"/>
  <c r="P1440" i="1" s="1"/>
  <c r="G1441" i="1"/>
  <c r="Q1440" i="1"/>
  <c r="R1440" i="1" s="1"/>
  <c r="O1441" i="1" s="1"/>
  <c r="F1442" i="1"/>
  <c r="D1443" i="1"/>
  <c r="L1442" i="1" s="1"/>
  <c r="N1442" i="1" s="1"/>
  <c r="C1442" i="1"/>
  <c r="P1441" i="1" l="1"/>
  <c r="G1442" i="1"/>
  <c r="Q1441" i="1"/>
  <c r="F1443" i="1"/>
  <c r="C1443" i="1"/>
  <c r="D1444" i="1"/>
  <c r="L1443" i="1" s="1"/>
  <c r="N1443" i="1" s="1"/>
  <c r="R1441" i="1" l="1"/>
  <c r="O1442" i="1" s="1"/>
  <c r="P1442" i="1" s="1"/>
  <c r="G1443" i="1"/>
  <c r="Q1442" i="1"/>
  <c r="R1442" i="1" s="1"/>
  <c r="O1443" i="1" s="1"/>
  <c r="P1443" i="1" s="1"/>
  <c r="F1444" i="1"/>
  <c r="D1445" i="1"/>
  <c r="L1444" i="1" s="1"/>
  <c r="N1444" i="1" s="1"/>
  <c r="C1444" i="1"/>
  <c r="G1444" i="1" l="1"/>
  <c r="Q1443" i="1"/>
  <c r="R1443" i="1" s="1"/>
  <c r="O1444" i="1" s="1"/>
  <c r="F1445" i="1"/>
  <c r="D1446" i="1"/>
  <c r="L1445" i="1" s="1"/>
  <c r="N1445" i="1" s="1"/>
  <c r="C1445" i="1"/>
  <c r="P1444" i="1" l="1"/>
  <c r="G1445" i="1"/>
  <c r="Q1444" i="1"/>
  <c r="F1446" i="1"/>
  <c r="C1446" i="1"/>
  <c r="D1447" i="1"/>
  <c r="L1446" i="1" s="1"/>
  <c r="N1446" i="1" s="1"/>
  <c r="R1444" i="1" l="1"/>
  <c r="O1445" i="1" s="1"/>
  <c r="P1445" i="1" s="1"/>
  <c r="G1446" i="1"/>
  <c r="Q1445" i="1"/>
  <c r="F1447" i="1"/>
  <c r="D1448" i="1"/>
  <c r="L1447" i="1" s="1"/>
  <c r="N1447" i="1" s="1"/>
  <c r="C1447" i="1"/>
  <c r="R1445" i="1" l="1"/>
  <c r="O1446" i="1" s="1"/>
  <c r="P1446" i="1" s="1"/>
  <c r="G1447" i="1"/>
  <c r="Q1446" i="1"/>
  <c r="F1448" i="1"/>
  <c r="D1449" i="1"/>
  <c r="L1448" i="1" s="1"/>
  <c r="N1448" i="1" s="1"/>
  <c r="C1448" i="1"/>
  <c r="R1446" i="1" l="1"/>
  <c r="O1447" i="1" s="1"/>
  <c r="P1447" i="1" s="1"/>
  <c r="G1448" i="1"/>
  <c r="Q1447" i="1"/>
  <c r="R1447" i="1" s="1"/>
  <c r="O1448" i="1" s="1"/>
  <c r="F1449" i="1"/>
  <c r="D1450" i="1"/>
  <c r="L1449" i="1" s="1"/>
  <c r="N1449" i="1" s="1"/>
  <c r="C1449" i="1"/>
  <c r="P1448" i="1" l="1"/>
  <c r="G1449" i="1"/>
  <c r="Q1448" i="1"/>
  <c r="R1448" i="1" s="1"/>
  <c r="O1449" i="1" s="1"/>
  <c r="P1449" i="1" s="1"/>
  <c r="F1450" i="1"/>
  <c r="D1451" i="1"/>
  <c r="L1450" i="1" s="1"/>
  <c r="N1450" i="1" s="1"/>
  <c r="C1450" i="1"/>
  <c r="G1450" i="1" l="1"/>
  <c r="Q1449" i="1"/>
  <c r="R1449" i="1" s="1"/>
  <c r="O1450" i="1" s="1"/>
  <c r="P1450" i="1" s="1"/>
  <c r="F1451" i="1"/>
  <c r="D1452" i="1"/>
  <c r="L1451" i="1" s="1"/>
  <c r="N1451" i="1" s="1"/>
  <c r="C1451" i="1"/>
  <c r="G1451" i="1" l="1"/>
  <c r="Q1450" i="1"/>
  <c r="R1450" i="1"/>
  <c r="O1451" i="1" s="1"/>
  <c r="P1451" i="1" s="1"/>
  <c r="F1452" i="1"/>
  <c r="C1452" i="1"/>
  <c r="D1453" i="1"/>
  <c r="L1452" i="1" s="1"/>
  <c r="N1452" i="1" s="1"/>
  <c r="G1452" i="1" l="1"/>
  <c r="Q1451" i="1"/>
  <c r="R1451" i="1"/>
  <c r="O1452" i="1" s="1"/>
  <c r="P1452" i="1" s="1"/>
  <c r="F1453" i="1"/>
  <c r="D1454" i="1"/>
  <c r="L1453" i="1" s="1"/>
  <c r="N1453" i="1" s="1"/>
  <c r="C1453" i="1"/>
  <c r="G1453" i="1" l="1"/>
  <c r="Q1452" i="1"/>
  <c r="R1452" i="1" s="1"/>
  <c r="O1453" i="1" s="1"/>
  <c r="F1454" i="1"/>
  <c r="D1455" i="1"/>
  <c r="L1454" i="1" s="1"/>
  <c r="N1454" i="1" s="1"/>
  <c r="C1454" i="1"/>
  <c r="P1453" i="1" l="1"/>
  <c r="G1454" i="1"/>
  <c r="Q1453" i="1"/>
  <c r="F1455" i="1"/>
  <c r="D1456" i="1"/>
  <c r="L1455" i="1" s="1"/>
  <c r="N1455" i="1" s="1"/>
  <c r="C1455" i="1"/>
  <c r="R1453" i="1" l="1"/>
  <c r="O1454" i="1" s="1"/>
  <c r="P1454" i="1" s="1"/>
  <c r="G1455" i="1"/>
  <c r="Q1454" i="1"/>
  <c r="F1456" i="1"/>
  <c r="C1456" i="1"/>
  <c r="D1457" i="1"/>
  <c r="L1456" i="1" s="1"/>
  <c r="N1456" i="1" s="1"/>
  <c r="R1454" i="1" l="1"/>
  <c r="O1455" i="1" s="1"/>
  <c r="P1455" i="1" s="1"/>
  <c r="G1456" i="1"/>
  <c r="Q1455" i="1"/>
  <c r="F1457" i="1"/>
  <c r="D1458" i="1"/>
  <c r="L1457" i="1" s="1"/>
  <c r="N1457" i="1" s="1"/>
  <c r="C1457" i="1"/>
  <c r="R1455" i="1" l="1"/>
  <c r="O1456" i="1" s="1"/>
  <c r="P1456" i="1"/>
  <c r="G1457" i="1"/>
  <c r="Q1456" i="1"/>
  <c r="F1458" i="1"/>
  <c r="D1459" i="1"/>
  <c r="L1458" i="1" s="1"/>
  <c r="N1458" i="1" s="1"/>
  <c r="C1458" i="1"/>
  <c r="R1456" i="1" l="1"/>
  <c r="O1457" i="1" s="1"/>
  <c r="P1457" i="1" s="1"/>
  <c r="G1458" i="1"/>
  <c r="Q1457" i="1"/>
  <c r="R1457" i="1" s="1"/>
  <c r="O1458" i="1" s="1"/>
  <c r="P1458" i="1" s="1"/>
  <c r="F1459" i="1"/>
  <c r="D1460" i="1"/>
  <c r="L1459" i="1" s="1"/>
  <c r="N1459" i="1" s="1"/>
  <c r="C1459" i="1"/>
  <c r="G1459" i="1" l="1"/>
  <c r="Q1458" i="1"/>
  <c r="R1458" i="1" s="1"/>
  <c r="O1459" i="1" s="1"/>
  <c r="F1460" i="1"/>
  <c r="C1460" i="1"/>
  <c r="D1461" i="1"/>
  <c r="L1460" i="1" s="1"/>
  <c r="N1460" i="1" s="1"/>
  <c r="G1460" i="1" l="1"/>
  <c r="Q1459" i="1"/>
  <c r="P1459" i="1"/>
  <c r="R1459" i="1"/>
  <c r="O1460" i="1" s="1"/>
  <c r="P1460" i="1" s="1"/>
  <c r="F1461" i="1"/>
  <c r="D1462" i="1"/>
  <c r="L1461" i="1" s="1"/>
  <c r="N1461" i="1" s="1"/>
  <c r="C1461" i="1"/>
  <c r="G1461" i="1" l="1"/>
  <c r="Q1460" i="1"/>
  <c r="R1460" i="1"/>
  <c r="O1461" i="1" s="1"/>
  <c r="P1461" i="1" s="1"/>
  <c r="F1462" i="1"/>
  <c r="D1463" i="1"/>
  <c r="L1462" i="1" s="1"/>
  <c r="N1462" i="1" s="1"/>
  <c r="C1462" i="1"/>
  <c r="G1462" i="1" l="1"/>
  <c r="Q1461" i="1"/>
  <c r="R1461" i="1"/>
  <c r="O1462" i="1" s="1"/>
  <c r="P1462" i="1" s="1"/>
  <c r="F1463" i="1"/>
  <c r="D1464" i="1"/>
  <c r="L1463" i="1" s="1"/>
  <c r="N1463" i="1" s="1"/>
  <c r="C1463" i="1"/>
  <c r="G1463" i="1" l="1"/>
  <c r="Q1462" i="1"/>
  <c r="R1462" i="1"/>
  <c r="O1463" i="1" s="1"/>
  <c r="P1463" i="1" s="1"/>
  <c r="F1464" i="1"/>
  <c r="C1464" i="1"/>
  <c r="D1465" i="1"/>
  <c r="L1464" i="1" s="1"/>
  <c r="N1464" i="1" s="1"/>
  <c r="G1464" i="1" l="1"/>
  <c r="Q1463" i="1"/>
  <c r="R1463" i="1"/>
  <c r="O1464" i="1" s="1"/>
  <c r="P1464" i="1" s="1"/>
  <c r="F1465" i="1"/>
  <c r="C1465" i="1"/>
  <c r="D1466" i="1"/>
  <c r="L1465" i="1" s="1"/>
  <c r="N1465" i="1" s="1"/>
  <c r="G1465" i="1" l="1"/>
  <c r="Q1464" i="1"/>
  <c r="R1464" i="1"/>
  <c r="O1465" i="1" s="1"/>
  <c r="P1465" i="1" s="1"/>
  <c r="F1466" i="1"/>
  <c r="C1466" i="1"/>
  <c r="D1467" i="1"/>
  <c r="L1466" i="1" s="1"/>
  <c r="N1466" i="1" s="1"/>
  <c r="G1466" i="1" l="1"/>
  <c r="Q1465" i="1"/>
  <c r="R1465" i="1"/>
  <c r="O1466" i="1" s="1"/>
  <c r="P1466" i="1" s="1"/>
  <c r="P2" i="1" s="1"/>
  <c r="F1467" i="1"/>
  <c r="C1467" i="1"/>
  <c r="T8" i="1" l="1"/>
  <c r="T6" i="1"/>
  <c r="T5" i="1"/>
  <c r="T4" i="1"/>
  <c r="T7" i="1"/>
  <c r="G1467" i="1"/>
  <c r="H4" i="1" s="1"/>
  <c r="Q1466" i="1"/>
  <c r="R1466" i="1"/>
  <c r="T9" i="1" l="1"/>
</calcChain>
</file>

<file path=xl/sharedStrings.xml><?xml version="1.0" encoding="utf-8"?>
<sst xmlns="http://schemas.openxmlformats.org/spreadsheetml/2006/main" count="143" uniqueCount="115">
  <si>
    <t>GUIA MAXIMA DEL COSTO AMORTIZADO</t>
  </si>
  <si>
    <t>0001    T</t>
  </si>
  <si>
    <t>.Ope: PAG</t>
  </si>
  <si>
    <t>Auxiliar: FFC</t>
  </si>
  <si>
    <t>e</t>
  </si>
  <si>
    <t>TRAMPO SA</t>
  </si>
  <si>
    <t>SOL</t>
  </si>
  <si>
    <t>Ing. Dif.</t>
  </si>
  <si>
    <t>0,00</t>
  </si>
  <si>
    <t>411344,15</t>
  </si>
  <si>
    <t>Int. ret.</t>
  </si>
  <si>
    <t>Impuesto</t>
  </si>
  <si>
    <t>Gastos</t>
  </si>
  <si>
    <t>G. Jud ME</t>
  </si>
  <si>
    <t>Valor</t>
  </si>
  <si>
    <t>------</t>
  </si>
  <si>
    <t>--------</t>
  </si>
  <si>
    <t>---------</t>
  </si>
  <si>
    <t>--------------</t>
  </si>
  <si>
    <t>----------</t>
  </si>
  <si>
    <t>-----------</t>
  </si>
  <si>
    <t>Nro S</t>
  </si>
  <si>
    <t>Fec_Venc</t>
  </si>
  <si>
    <t>Interes</t>
  </si>
  <si>
    <t>Capital</t>
  </si>
  <si>
    <t>Seguro</t>
  </si>
  <si>
    <t>Total_Cuota</t>
  </si>
  <si>
    <t>Gadm</t>
  </si>
  <si>
    <t>Datos del contrato</t>
  </si>
  <si>
    <t>Fecha inicio</t>
  </si>
  <si>
    <t>Fecha fin</t>
  </si>
  <si>
    <t>Fecha DesembolsO</t>
  </si>
  <si>
    <t>Intereses</t>
  </si>
  <si>
    <t>Seguros</t>
  </si>
  <si>
    <t>Gast Jud MN</t>
  </si>
  <si>
    <t>Tasa Total</t>
  </si>
  <si>
    <t>MontoCredit</t>
  </si>
  <si>
    <t>Valores en</t>
  </si>
  <si>
    <t>ClientE</t>
  </si>
  <si>
    <t>Nro Operación</t>
  </si>
  <si>
    <t>Moneda:</t>
  </si>
  <si>
    <t>D1936279</t>
  </si>
  <si>
    <t>Comision desembolso</t>
  </si>
  <si>
    <t>Nominal</t>
  </si>
  <si>
    <t>Comisión</t>
  </si>
  <si>
    <t>Efectivo</t>
  </si>
  <si>
    <t>SEMANA DEL CONTADOR PERUANO</t>
  </si>
  <si>
    <t>NIIF9</t>
  </si>
  <si>
    <t>GUIA MAXIMA DEL COSTO AMORTIZADO- HOJA DE TRABAJO</t>
  </si>
  <si>
    <t>Entrada</t>
  </si>
  <si>
    <t>Salida</t>
  </si>
  <si>
    <t>Flujo Neto</t>
  </si>
  <si>
    <t>VP</t>
  </si>
  <si>
    <t>TASA Efectiva</t>
  </si>
  <si>
    <t>TASA ANUAL</t>
  </si>
  <si>
    <t>S Inicial</t>
  </si>
  <si>
    <t>Costo Fin</t>
  </si>
  <si>
    <t>Pago</t>
  </si>
  <si>
    <t>S Final</t>
  </si>
  <si>
    <t>Años</t>
  </si>
  <si>
    <t>Gfin</t>
  </si>
  <si>
    <t>2021_10</t>
  </si>
  <si>
    <t>2021_11</t>
  </si>
  <si>
    <t>2021_12</t>
  </si>
  <si>
    <t>2022_10</t>
  </si>
  <si>
    <t>2022_11</t>
  </si>
  <si>
    <t>2022_12</t>
  </si>
  <si>
    <t>2023_10</t>
  </si>
  <si>
    <t>2023_11</t>
  </si>
  <si>
    <t>2023_12</t>
  </si>
  <si>
    <t>2024_10</t>
  </si>
  <si>
    <t>2024_11</t>
  </si>
  <si>
    <t>2024_12</t>
  </si>
  <si>
    <t>2021_5</t>
  </si>
  <si>
    <t>2021_6</t>
  </si>
  <si>
    <t>2021_7</t>
  </si>
  <si>
    <t>2021_8</t>
  </si>
  <si>
    <t>2021_9</t>
  </si>
  <si>
    <t>2022_1</t>
  </si>
  <si>
    <t>2022_2</t>
  </si>
  <si>
    <t>2022_3</t>
  </si>
  <si>
    <t>2022_4</t>
  </si>
  <si>
    <t>2022_5</t>
  </si>
  <si>
    <t>2022_6</t>
  </si>
  <si>
    <t>2022_7</t>
  </si>
  <si>
    <t>2022_8</t>
  </si>
  <si>
    <t>2022_9</t>
  </si>
  <si>
    <t>2023_1</t>
  </si>
  <si>
    <t>2023_2</t>
  </si>
  <si>
    <t>2023_3</t>
  </si>
  <si>
    <t>2023_4</t>
  </si>
  <si>
    <t>2023_5</t>
  </si>
  <si>
    <t>2023_6</t>
  </si>
  <si>
    <t>2023_7</t>
  </si>
  <si>
    <t>2023_8</t>
  </si>
  <si>
    <t>2023_9</t>
  </si>
  <si>
    <t>2024_1</t>
  </si>
  <si>
    <t>2024_2</t>
  </si>
  <si>
    <t>2024_3</t>
  </si>
  <si>
    <t>2024_4</t>
  </si>
  <si>
    <t>2024_5</t>
  </si>
  <si>
    <t>2024_6</t>
  </si>
  <si>
    <t>2024_7</t>
  </si>
  <si>
    <t>2024_8</t>
  </si>
  <si>
    <t>2024_9</t>
  </si>
  <si>
    <t>2025_1</t>
  </si>
  <si>
    <t>2025_2</t>
  </si>
  <si>
    <t>2025_3</t>
  </si>
  <si>
    <t>2025_4</t>
  </si>
  <si>
    <t>2025_5</t>
  </si>
  <si>
    <t>EFECTIVO</t>
  </si>
  <si>
    <t>PRESTAMO POR PAGAR</t>
  </si>
  <si>
    <t>D</t>
  </si>
  <si>
    <t>H</t>
  </si>
  <si>
    <t>GASTO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</si>
</sst>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??_-;_-@_-"/>
    <numFmt numFmtId="168" formatCode="0.000%"/>
    <numFmt numFmtId="171" formatCode="0.00000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28"/>
      <color theme="0"/>
      <name val="Aptos Narrow"/>
      <family val="2"/>
      <scheme val="minor"/>
    </font>
    <font>
      <sz val="28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0" applyFont="1" applyFill="1"/>
    <xf numFmtId="0" fontId="5" fillId="2" borderId="0" xfId="0" applyFont="1" applyFill="1"/>
    <xf numFmtId="14" fontId="0" fillId="0" borderId="0" xfId="0" applyNumberFormat="1"/>
    <xf numFmtId="10" fontId="0" fillId="0" borderId="0" xfId="0" applyNumberFormat="1"/>
    <xf numFmtId="165" fontId="0" fillId="0" borderId="0" xfId="1" applyNumberFormat="1" applyFont="1"/>
    <xf numFmtId="14" fontId="0" fillId="3" borderId="0" xfId="0" applyNumberFormat="1" applyFill="1"/>
    <xf numFmtId="165" fontId="0" fillId="3" borderId="0" xfId="1" applyNumberFormat="1" applyFont="1" applyFill="1"/>
    <xf numFmtId="0" fontId="6" fillId="4" borderId="0" xfId="0" applyFont="1" applyFill="1"/>
    <xf numFmtId="0" fontId="7" fillId="4" borderId="0" xfId="0" applyFont="1" applyFill="1"/>
    <xf numFmtId="0" fontId="6" fillId="4" borderId="0" xfId="0" applyFont="1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/>
    </xf>
    <xf numFmtId="14" fontId="0" fillId="6" borderId="0" xfId="0" applyNumberFormat="1" applyFill="1"/>
    <xf numFmtId="0" fontId="0" fillId="7" borderId="0" xfId="0" applyFill="1"/>
    <xf numFmtId="14" fontId="0" fillId="7" borderId="0" xfId="0" applyNumberFormat="1" applyFill="1"/>
    <xf numFmtId="165" fontId="0" fillId="7" borderId="0" xfId="1" applyNumberFormat="1" applyFont="1" applyFill="1" applyAlignment="1">
      <alignment horizontal="right"/>
    </xf>
    <xf numFmtId="10" fontId="0" fillId="7" borderId="0" xfId="0" applyNumberFormat="1" applyFill="1"/>
    <xf numFmtId="168" fontId="0" fillId="7" borderId="0" xfId="2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0" borderId="0" xfId="0" applyFont="1" applyFill="1"/>
    <xf numFmtId="0" fontId="5" fillId="0" borderId="0" xfId="0" applyFont="1" applyFill="1"/>
    <xf numFmtId="0" fontId="2" fillId="8" borderId="0" xfId="0" applyFont="1" applyFill="1"/>
    <xf numFmtId="0" fontId="0" fillId="8" borderId="0" xfId="0" applyFill="1"/>
    <xf numFmtId="14" fontId="0" fillId="8" borderId="0" xfId="0" applyNumberFormat="1" applyFill="1"/>
    <xf numFmtId="10" fontId="0" fillId="8" borderId="0" xfId="0" applyNumberFormat="1" applyFill="1"/>
    <xf numFmtId="165" fontId="0" fillId="0" borderId="0" xfId="0" applyNumberFormat="1"/>
    <xf numFmtId="165" fontId="7" fillId="4" borderId="0" xfId="1" applyNumberFormat="1" applyFont="1" applyFill="1"/>
    <xf numFmtId="165" fontId="5" fillId="2" borderId="0" xfId="1" applyNumberFormat="1" applyFont="1" applyFill="1"/>
    <xf numFmtId="165" fontId="2" fillId="7" borderId="0" xfId="1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171" fontId="2" fillId="3" borderId="0" xfId="0" applyNumberFormat="1" applyFont="1" applyFill="1"/>
    <xf numFmtId="43" fontId="0" fillId="0" borderId="0" xfId="0" applyNumberFormat="1"/>
    <xf numFmtId="0" fontId="0" fillId="6" borderId="0" xfId="0" applyFill="1"/>
    <xf numFmtId="165" fontId="2" fillId="6" borderId="0" xfId="1" applyNumberFormat="1" applyFont="1" applyFill="1" applyAlignment="1">
      <alignment horizontal="center"/>
    </xf>
    <xf numFmtId="165" fontId="0" fillId="6" borderId="0" xfId="1" applyNumberFormat="1" applyFont="1" applyFill="1" applyAlignment="1">
      <alignment horizontal="right"/>
    </xf>
    <xf numFmtId="165" fontId="2" fillId="6" borderId="0" xfId="1" applyNumberFormat="1" applyFont="1" applyFill="1"/>
    <xf numFmtId="43" fontId="2" fillId="0" borderId="0" xfId="0" applyNumberFormat="1" applyFont="1"/>
    <xf numFmtId="0" fontId="2" fillId="9" borderId="0" xfId="0" applyFont="1" applyFill="1"/>
    <xf numFmtId="165" fontId="2" fillId="9" borderId="0" xfId="0" applyNumberFormat="1" applyFont="1" applyFill="1"/>
    <xf numFmtId="0" fontId="2" fillId="5" borderId="0" xfId="0" applyFont="1" applyFill="1"/>
    <xf numFmtId="165" fontId="2" fillId="5" borderId="0" xfId="0" applyNumberFormat="1" applyFont="1" applyFill="1"/>
    <xf numFmtId="0" fontId="3" fillId="4" borderId="0" xfId="0" applyFont="1" applyFill="1"/>
    <xf numFmtId="165" fontId="0" fillId="10" borderId="0" xfId="1" applyNumberFormat="1" applyFont="1" applyFill="1"/>
    <xf numFmtId="0" fontId="0" fillId="10" borderId="0" xfId="0" applyFill="1"/>
    <xf numFmtId="165" fontId="0" fillId="10" borderId="0" xfId="0" applyNumberForma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1970</xdr:colOff>
      <xdr:row>0</xdr:row>
      <xdr:rowOff>582349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C73321-D8BF-19D8-7D59-B19107C76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742949" cy="496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781049</xdr:colOff>
      <xdr:row>0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18BDBB-F05C-4A34-8FB4-BB46545AF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42949" cy="485775"/>
        </a:xfrm>
        <a:prstGeom prst="rect">
          <a:avLst/>
        </a:prstGeom>
      </xdr:spPr>
    </xdr:pic>
    <xdr:clientData/>
  </xdr:twoCellAnchor>
  <xdr:twoCellAnchor>
    <xdr:from>
      <xdr:col>8</xdr:col>
      <xdr:colOff>163287</xdr:colOff>
      <xdr:row>11</xdr:row>
      <xdr:rowOff>142875</xdr:rowOff>
    </xdr:from>
    <xdr:to>
      <xdr:col>8</xdr:col>
      <xdr:colOff>830037</xdr:colOff>
      <xdr:row>14</xdr:row>
      <xdr:rowOff>68036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881F659A-1ACD-A9FC-63B4-4F89A3FA2F1A}"/>
            </a:ext>
          </a:extLst>
        </xdr:cNvPr>
        <xdr:cNvSpPr/>
      </xdr:nvSpPr>
      <xdr:spPr>
        <a:xfrm>
          <a:off x="7286626" y="2769054"/>
          <a:ext cx="666750" cy="4762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AE03-AEAE-49E3-B57E-0A29CE73892C}">
  <dimension ref="A1:AC1603"/>
  <sheetViews>
    <sheetView tabSelected="1" topLeftCell="U1" zoomScale="160" zoomScaleNormal="160" workbookViewId="0">
      <selection activeCell="Z5" sqref="Z5"/>
    </sheetView>
  </sheetViews>
  <sheetFormatPr baseColWidth="10" defaultRowHeight="14.25" x14ac:dyDescent="0.2"/>
  <cols>
    <col min="1" max="1" width="11.75" customWidth="1"/>
    <col min="2" max="2" width="13.625" bestFit="1" customWidth="1"/>
    <col min="3" max="3" width="5.375" customWidth="1"/>
    <col min="6" max="6" width="11" style="5"/>
    <col min="8" max="8" width="10.125" bestFit="1" customWidth="1"/>
    <col min="9" max="9" width="14.625" bestFit="1" customWidth="1"/>
    <col min="16" max="16" width="12.625" bestFit="1" customWidth="1"/>
    <col min="19" max="19" width="6" bestFit="1" customWidth="1"/>
  </cols>
  <sheetData>
    <row r="1" spans="1:29" s="9" customFormat="1" ht="50.25" customHeight="1" x14ac:dyDescent="0.55000000000000004">
      <c r="A1" s="8"/>
      <c r="B1" s="10" t="s">
        <v>46</v>
      </c>
      <c r="C1" s="8"/>
      <c r="F1" s="27"/>
    </row>
    <row r="2" spans="1:29" s="2" customFormat="1" ht="26.25" x14ac:dyDescent="0.4">
      <c r="A2" s="1" t="s">
        <v>48</v>
      </c>
      <c r="F2" s="28"/>
      <c r="P2" s="38">
        <f>SUM(P4:P1466)</f>
        <v>1018216.1711084826</v>
      </c>
    </row>
    <row r="3" spans="1:29" ht="15" x14ac:dyDescent="0.25">
      <c r="A3" s="22" t="s">
        <v>28</v>
      </c>
      <c r="B3" s="23"/>
      <c r="E3" s="30" t="s">
        <v>49</v>
      </c>
      <c r="F3" s="31" t="s">
        <v>50</v>
      </c>
      <c r="G3" s="31" t="s">
        <v>51</v>
      </c>
      <c r="H3" s="31" t="s">
        <v>52</v>
      </c>
      <c r="I3" s="31" t="s">
        <v>53</v>
      </c>
      <c r="J3" s="31" t="s">
        <v>54</v>
      </c>
      <c r="K3" s="31"/>
      <c r="L3" s="34"/>
      <c r="M3" s="34"/>
      <c r="N3" s="34"/>
      <c r="O3" s="35" t="s">
        <v>55</v>
      </c>
      <c r="P3" s="35" t="s">
        <v>56</v>
      </c>
      <c r="Q3" s="35" t="s">
        <v>57</v>
      </c>
      <c r="R3" s="35" t="s">
        <v>58</v>
      </c>
      <c r="S3" s="35" t="s">
        <v>59</v>
      </c>
      <c r="T3" s="35" t="s">
        <v>60</v>
      </c>
      <c r="U3" s="35"/>
      <c r="V3" s="35" t="s">
        <v>55</v>
      </c>
      <c r="W3" s="35" t="s">
        <v>56</v>
      </c>
      <c r="X3" s="35" t="s">
        <v>57</v>
      </c>
      <c r="Y3" s="35" t="s">
        <v>58</v>
      </c>
    </row>
    <row r="4" spans="1:29" ht="15" x14ac:dyDescent="0.25">
      <c r="A4" s="23" t="s">
        <v>29</v>
      </c>
      <c r="B4" s="24">
        <f>+Contrato!F5</f>
        <v>44326</v>
      </c>
      <c r="C4">
        <v>1</v>
      </c>
      <c r="D4" s="6">
        <f>B4</f>
        <v>44326</v>
      </c>
      <c r="E4" s="26">
        <f>+B8</f>
        <v>9603173.0875000004</v>
      </c>
      <c r="F4" s="5">
        <f>IFERROR(VLOOKUP(D4,Contrato!$B:$H,7,FALSE),0)</f>
        <v>0</v>
      </c>
      <c r="G4" s="26">
        <f>+E4-F4</f>
        <v>9603173.0875000004</v>
      </c>
      <c r="H4" s="26">
        <f>-NPV(I4,G5:G1467)</f>
        <v>9603173.0874989852</v>
      </c>
      <c r="I4" s="32">
        <v>1.1085698575617463E-4</v>
      </c>
      <c r="J4" s="32">
        <f>(1+I4)^365-1</f>
        <v>4.1290237463651902E-2</v>
      </c>
      <c r="K4" s="32"/>
      <c r="L4" s="3">
        <f>+D5</f>
        <v>44327</v>
      </c>
      <c r="M4" s="3" t="str">
        <f>YEAR(L4)&amp;"_"&amp;MONTH(L4)</f>
        <v>2021_5</v>
      </c>
      <c r="N4" s="5">
        <f>YEAR(L4)</f>
        <v>2021</v>
      </c>
      <c r="O4" s="26">
        <f>B8</f>
        <v>9603173.0875000004</v>
      </c>
      <c r="P4" s="33">
        <f>+O4*$I$4</f>
        <v>1064.578822175067</v>
      </c>
      <c r="Q4" s="26">
        <f>-F5</f>
        <v>0</v>
      </c>
      <c r="R4" s="26">
        <f>+O4+P4+Q4</f>
        <v>9604237.6663221754</v>
      </c>
      <c r="S4">
        <v>2021</v>
      </c>
      <c r="T4" s="5">
        <f ca="1">SUMIF(N:P,S4,P:P)</f>
        <v>251996.58593573218</v>
      </c>
      <c r="U4" t="s">
        <v>73</v>
      </c>
      <c r="V4" s="26">
        <f>O4</f>
        <v>9603173.0875000004</v>
      </c>
      <c r="W4" s="5">
        <f>SUMIF(M:M,U4,P:P)</f>
        <v>22380.956034472689</v>
      </c>
      <c r="X4" s="5">
        <f>SUMIF(M:M,U4,Q:Q)</f>
        <v>0</v>
      </c>
      <c r="Y4" s="26">
        <f>+V4+W4+X4</f>
        <v>9625554.0435344726</v>
      </c>
    </row>
    <row r="5" spans="1:29" ht="15" x14ac:dyDescent="0.25">
      <c r="A5" s="23" t="s">
        <v>30</v>
      </c>
      <c r="B5" s="24">
        <f>MAX(Contrato!B:B)</f>
        <v>45789</v>
      </c>
      <c r="C5">
        <f>IF(D5="","",C4+1)</f>
        <v>2</v>
      </c>
      <c r="D5" s="3">
        <f>IFERROR(IF((D4+1)&gt;$B$5,"",(D4+1)),"")</f>
        <v>44327</v>
      </c>
      <c r="F5" s="5">
        <f>IFERROR(VLOOKUP(D5,Contrato!$B:$H,7,FALSE),0)</f>
        <v>0</v>
      </c>
      <c r="G5" s="26">
        <f t="shared" ref="G5:G68" si="0">+E5-F5</f>
        <v>0</v>
      </c>
      <c r="L5" s="3">
        <f>+D6</f>
        <v>44328</v>
      </c>
      <c r="M5" s="3" t="str">
        <f>YEAR(L5)&amp;"_"&amp;MONTH(L5)</f>
        <v>2021_5</v>
      </c>
      <c r="N5" s="5">
        <f t="shared" ref="N5:N68" si="1">YEAR(L5)</f>
        <v>2021</v>
      </c>
      <c r="O5" s="26">
        <f>+R4</f>
        <v>9604237.6663221754</v>
      </c>
      <c r="P5" s="33">
        <f>+O5*$I$4</f>
        <v>1064.6968381743932</v>
      </c>
      <c r="Q5" s="26">
        <f t="shared" ref="Q5:Q68" si="2">-F6</f>
        <v>0</v>
      </c>
      <c r="R5" s="26">
        <f>+O5+P5+Q5</f>
        <v>9605302.3631603494</v>
      </c>
      <c r="S5">
        <f>+S4+1</f>
        <v>2022</v>
      </c>
      <c r="T5" s="5">
        <f ca="1">SUMIF(N:P,S5,P:P)</f>
        <v>374038.07920920977</v>
      </c>
      <c r="U5" t="s">
        <v>74</v>
      </c>
      <c r="V5" s="26">
        <f>+Y4</f>
        <v>9625554.0435344726</v>
      </c>
      <c r="W5" s="5">
        <f t="shared" ref="W5:W59" si="3">SUMIF(M:M,U5,P:P)</f>
        <v>32026.281450365779</v>
      </c>
      <c r="X5" s="5">
        <f t="shared" ref="X5:X59" si="4">SUMIF(M:M,U5,Q:Q)</f>
        <v>-16682.160812500002</v>
      </c>
      <c r="Y5" s="26">
        <f>+V5+W5+X5</f>
        <v>9640898.1641723383</v>
      </c>
      <c r="AB5" s="35" t="s">
        <v>112</v>
      </c>
      <c r="AC5" s="35" t="s">
        <v>113</v>
      </c>
    </row>
    <row r="6" spans="1:29" ht="15" x14ac:dyDescent="0.25">
      <c r="A6" s="23" t="s">
        <v>43</v>
      </c>
      <c r="B6" s="7">
        <f>+Contrato!C6</f>
        <v>10108603.25</v>
      </c>
      <c r="C6">
        <f t="shared" ref="C6:C69" si="5">IF(D6="","",C5+1)</f>
        <v>3</v>
      </c>
      <c r="D6" s="3">
        <f t="shared" ref="D6:D69" si="6">IFERROR(IF((D5+1)&gt;$B$5,"",(D5+1)),"")</f>
        <v>44328</v>
      </c>
      <c r="F6" s="5">
        <f>IFERROR(VLOOKUP(D6,Contrato!$B:$H,7,FALSE),0)</f>
        <v>0</v>
      </c>
      <c r="G6" s="26">
        <f t="shared" si="0"/>
        <v>0</v>
      </c>
      <c r="L6" s="3">
        <f t="shared" ref="L6:L69" si="7">+D7</f>
        <v>44329</v>
      </c>
      <c r="M6" s="3" t="str">
        <f>YEAR(L6)&amp;"_"&amp;MONTH(L6)</f>
        <v>2021_5</v>
      </c>
      <c r="N6" s="5">
        <f t="shared" si="1"/>
        <v>2021</v>
      </c>
      <c r="O6" s="26">
        <f>+R5</f>
        <v>9605302.3631603494</v>
      </c>
      <c r="P6" s="33">
        <f>+O6*$I$4</f>
        <v>1064.8148672566174</v>
      </c>
      <c r="Q6" s="26">
        <f t="shared" si="2"/>
        <v>0</v>
      </c>
      <c r="R6" s="26">
        <f>+O6+P6+Q6</f>
        <v>9606367.1780276056</v>
      </c>
      <c r="S6">
        <f>+S5+1</f>
        <v>2023</v>
      </c>
      <c r="T6" s="5">
        <f ca="1">SUMIF(N:P,S6,P:P)</f>
        <v>256637.80224667522</v>
      </c>
      <c r="U6" t="s">
        <v>75</v>
      </c>
      <c r="V6" s="26">
        <f>+Y5</f>
        <v>9640898.1641723383</v>
      </c>
      <c r="W6" s="5">
        <f t="shared" si="3"/>
        <v>33150.638547404189</v>
      </c>
      <c r="X6" s="5">
        <f t="shared" si="4"/>
        <v>-17122.950812499999</v>
      </c>
      <c r="Y6" s="26">
        <f>+V6+W6+X6</f>
        <v>9656925.8519072421</v>
      </c>
      <c r="Z6" s="39" t="s">
        <v>110</v>
      </c>
      <c r="AA6" s="39"/>
      <c r="AB6" s="40">
        <f>+V4</f>
        <v>9603173.0875000004</v>
      </c>
      <c r="AC6" s="39"/>
    </row>
    <row r="7" spans="1:29" ht="15" x14ac:dyDescent="0.25">
      <c r="A7" s="23" t="s">
        <v>44</v>
      </c>
      <c r="B7" s="25">
        <f>+Contrato!C7</f>
        <v>0.05</v>
      </c>
      <c r="C7">
        <f t="shared" si="5"/>
        <v>4</v>
      </c>
      <c r="D7" s="3">
        <f t="shared" si="6"/>
        <v>44329</v>
      </c>
      <c r="F7" s="5">
        <f>IFERROR(VLOOKUP(D7,Contrato!$B:$H,7,FALSE),0)</f>
        <v>0</v>
      </c>
      <c r="G7" s="26">
        <f t="shared" si="0"/>
        <v>0</v>
      </c>
      <c r="L7" s="3">
        <f t="shared" si="7"/>
        <v>44330</v>
      </c>
      <c r="M7" s="3" t="str">
        <f>YEAR(L7)&amp;"_"&amp;MONTH(L7)</f>
        <v>2021_5</v>
      </c>
      <c r="N7" s="5">
        <f t="shared" si="1"/>
        <v>2021</v>
      </c>
      <c r="O7" s="26">
        <f t="shared" ref="O7:O9" si="8">+R6</f>
        <v>9606367.1780276056</v>
      </c>
      <c r="P7" s="33">
        <f t="shared" ref="P7:P70" si="9">+O7*$I$4</f>
        <v>1064.9329094231898</v>
      </c>
      <c r="Q7" s="26">
        <f t="shared" si="2"/>
        <v>0</v>
      </c>
      <c r="R7" s="26">
        <f t="shared" ref="R7:R9" si="10">+O7+P7+Q7</f>
        <v>9607432.1109370291</v>
      </c>
      <c r="S7">
        <f>+S6+1</f>
        <v>2024</v>
      </c>
      <c r="T7" s="5">
        <f ca="1">SUMIF(N:P,S7,P:P)</f>
        <v>124350.09492355348</v>
      </c>
      <c r="U7" t="s">
        <v>76</v>
      </c>
      <c r="V7" s="26">
        <f t="shared" ref="V7:V59" si="11">+Y6</f>
        <v>9656925.8519072421</v>
      </c>
      <c r="W7" s="5">
        <f t="shared" si="3"/>
        <v>33205.087587401409</v>
      </c>
      <c r="X7" s="5">
        <f t="shared" si="4"/>
        <v>-15800.640812500002</v>
      </c>
      <c r="Y7" s="26">
        <f t="shared" ref="Y7:Y59" si="12">+V7+W7+X7</f>
        <v>9674330.2986821439</v>
      </c>
      <c r="Z7" s="39" t="s">
        <v>111</v>
      </c>
      <c r="AA7" s="39"/>
      <c r="AB7" s="39"/>
      <c r="AC7" s="40">
        <f>+AB6</f>
        <v>9603173.0875000004</v>
      </c>
    </row>
    <row r="8" spans="1:29" x14ac:dyDescent="0.2">
      <c r="A8" s="23" t="s">
        <v>45</v>
      </c>
      <c r="B8" s="7">
        <f>B6*(1-B7)</f>
        <v>9603173.0875000004</v>
      </c>
      <c r="C8">
        <f t="shared" si="5"/>
        <v>5</v>
      </c>
      <c r="D8" s="3">
        <f t="shared" si="6"/>
        <v>44330</v>
      </c>
      <c r="F8" s="5">
        <f>IFERROR(VLOOKUP(D8,Contrato!$B:$H,7,FALSE),0)</f>
        <v>0</v>
      </c>
      <c r="G8" s="26">
        <f t="shared" si="0"/>
        <v>0</v>
      </c>
      <c r="L8" s="3">
        <f t="shared" si="7"/>
        <v>44331</v>
      </c>
      <c r="M8" s="3" t="str">
        <f>YEAR(L8)&amp;"_"&amp;MONTH(L8)</f>
        <v>2021_5</v>
      </c>
      <c r="N8" s="5">
        <f t="shared" si="1"/>
        <v>2021</v>
      </c>
      <c r="O8" s="26">
        <f t="shared" si="8"/>
        <v>9607432.1109370291</v>
      </c>
      <c r="P8" s="33">
        <f t="shared" si="9"/>
        <v>1065.0509646755611</v>
      </c>
      <c r="Q8" s="26">
        <f t="shared" si="2"/>
        <v>0</v>
      </c>
      <c r="R8" s="26">
        <f t="shared" si="10"/>
        <v>9608497.161901705</v>
      </c>
      <c r="S8">
        <f>+S7+1</f>
        <v>2025</v>
      </c>
      <c r="T8" s="5">
        <f ca="1">SUMIF(N:P,S8,P:P)</f>
        <v>11193.60879331145</v>
      </c>
      <c r="U8" t="s">
        <v>77</v>
      </c>
      <c r="V8" s="26">
        <f t="shared" si="11"/>
        <v>9674330.2986821439</v>
      </c>
      <c r="W8" s="5">
        <f t="shared" si="3"/>
        <v>32188.758128735724</v>
      </c>
      <c r="X8" s="5">
        <f t="shared" si="4"/>
        <v>-16682.160812500002</v>
      </c>
      <c r="Y8" s="26">
        <f t="shared" si="12"/>
        <v>9689836.8959983792</v>
      </c>
    </row>
    <row r="9" spans="1:29" ht="15" x14ac:dyDescent="0.25">
      <c r="C9">
        <f t="shared" si="5"/>
        <v>6</v>
      </c>
      <c r="D9" s="3">
        <f t="shared" si="6"/>
        <v>44331</v>
      </c>
      <c r="F9" s="5">
        <f>IFERROR(VLOOKUP(D9,Contrato!$B:$H,7,FALSE),0)</f>
        <v>0</v>
      </c>
      <c r="G9" s="26">
        <f t="shared" si="0"/>
        <v>0</v>
      </c>
      <c r="L9" s="3">
        <f t="shared" si="7"/>
        <v>44332</v>
      </c>
      <c r="M9" s="3" t="str">
        <f t="shared" ref="M9:M72" si="13">YEAR(L9)&amp;"_"&amp;MONTH(L9)</f>
        <v>2021_5</v>
      </c>
      <c r="N9" s="5">
        <f t="shared" si="1"/>
        <v>2021</v>
      </c>
      <c r="O9" s="26">
        <f t="shared" si="8"/>
        <v>9608497.161901705</v>
      </c>
      <c r="P9" s="33">
        <f t="shared" si="9"/>
        <v>1065.1690330151816</v>
      </c>
      <c r="Q9" s="26">
        <f t="shared" si="2"/>
        <v>0</v>
      </c>
      <c r="R9" s="26">
        <f t="shared" si="10"/>
        <v>9609562.3309347201</v>
      </c>
      <c r="S9" s="34"/>
      <c r="T9" s="37">
        <f ca="1">SUM(T4:T8)</f>
        <v>1018216.1711084822</v>
      </c>
      <c r="U9" t="s">
        <v>61</v>
      </c>
      <c r="V9" s="26">
        <f t="shared" si="11"/>
        <v>9689836.8959983792</v>
      </c>
      <c r="W9" s="5">
        <f t="shared" si="3"/>
        <v>33318.175839539668</v>
      </c>
      <c r="X9" s="5">
        <f t="shared" si="4"/>
        <v>-16682.160812500002</v>
      </c>
      <c r="Y9" s="26">
        <f t="shared" si="12"/>
        <v>9706472.911025418</v>
      </c>
      <c r="Z9" s="43" t="s">
        <v>84</v>
      </c>
      <c r="AB9" s="35" t="s">
        <v>112</v>
      </c>
      <c r="AC9" s="35" t="s">
        <v>113</v>
      </c>
    </row>
    <row r="10" spans="1:29" ht="15" x14ac:dyDescent="0.25">
      <c r="C10">
        <f t="shared" si="5"/>
        <v>7</v>
      </c>
      <c r="D10" s="3">
        <f t="shared" si="6"/>
        <v>44332</v>
      </c>
      <c r="F10" s="5">
        <f>IFERROR(VLOOKUP(D10,Contrato!$B:$H,7,FALSE),0)</f>
        <v>0</v>
      </c>
      <c r="G10" s="26">
        <f t="shared" si="0"/>
        <v>0</v>
      </c>
      <c r="L10" s="3">
        <f t="shared" si="7"/>
        <v>44333</v>
      </c>
      <c r="M10" s="3" t="str">
        <f t="shared" si="13"/>
        <v>2021_5</v>
      </c>
      <c r="N10" s="5">
        <f t="shared" si="1"/>
        <v>2021</v>
      </c>
      <c r="O10" s="26">
        <f t="shared" ref="O10:O17" si="14">+R9</f>
        <v>9609562.3309347201</v>
      </c>
      <c r="P10" s="33">
        <f t="shared" si="9"/>
        <v>1065.2871144435026</v>
      </c>
      <c r="Q10" s="26">
        <f t="shared" si="2"/>
        <v>0</v>
      </c>
      <c r="R10" s="26">
        <f t="shared" ref="R10:R17" si="15">+O10+P10+Q10</f>
        <v>9610627.6180491634</v>
      </c>
      <c r="U10" t="s">
        <v>62</v>
      </c>
      <c r="V10" s="26">
        <f t="shared" si="11"/>
        <v>9706472.911025418</v>
      </c>
      <c r="W10" s="5">
        <f t="shared" si="3"/>
        <v>32296.805407791762</v>
      </c>
      <c r="X10" s="5">
        <f t="shared" si="4"/>
        <v>-16241.390812500002</v>
      </c>
      <c r="Y10" s="26">
        <f t="shared" si="12"/>
        <v>9722528.3256207108</v>
      </c>
      <c r="Z10" s="41" t="s">
        <v>114</v>
      </c>
      <c r="AA10" s="41"/>
      <c r="AB10" s="42">
        <f>VLOOKUP(Z9,U:Y,3,FALSE)</f>
        <v>32273.425854445071</v>
      </c>
      <c r="AC10" s="41"/>
    </row>
    <row r="11" spans="1:29" ht="15" x14ac:dyDescent="0.25">
      <c r="C11">
        <f t="shared" si="5"/>
        <v>8</v>
      </c>
      <c r="D11" s="3">
        <f t="shared" si="6"/>
        <v>44333</v>
      </c>
      <c r="F11" s="5">
        <f>IFERROR(VLOOKUP(D11,Contrato!$B:$H,7,FALSE),0)</f>
        <v>0</v>
      </c>
      <c r="G11" s="26">
        <f t="shared" si="0"/>
        <v>0</v>
      </c>
      <c r="L11" s="3">
        <f t="shared" si="7"/>
        <v>44334</v>
      </c>
      <c r="M11" s="3" t="str">
        <f t="shared" si="13"/>
        <v>2021_5</v>
      </c>
      <c r="N11" s="5">
        <f t="shared" si="1"/>
        <v>2021</v>
      </c>
      <c r="O11" s="26">
        <f t="shared" si="14"/>
        <v>9610627.6180491634</v>
      </c>
      <c r="P11" s="33">
        <f t="shared" si="9"/>
        <v>1065.4052089619745</v>
      </c>
      <c r="Q11" s="26">
        <f t="shared" si="2"/>
        <v>0</v>
      </c>
      <c r="R11" s="26">
        <f t="shared" si="15"/>
        <v>9611693.0232581254</v>
      </c>
      <c r="U11" t="s">
        <v>63</v>
      </c>
      <c r="V11" s="26">
        <f t="shared" si="11"/>
        <v>9722528.3256207108</v>
      </c>
      <c r="W11" s="5">
        <f t="shared" si="3"/>
        <v>33429.882940020936</v>
      </c>
      <c r="X11" s="5">
        <f t="shared" si="4"/>
        <v>-16241.390812500002</v>
      </c>
      <c r="Y11" s="26">
        <f t="shared" si="12"/>
        <v>9739716.8177482318</v>
      </c>
      <c r="Z11" s="41" t="s">
        <v>111</v>
      </c>
      <c r="AA11" s="41"/>
      <c r="AB11" s="41"/>
      <c r="AC11" s="42">
        <f>+AB10</f>
        <v>32273.425854445071</v>
      </c>
    </row>
    <row r="12" spans="1:29" x14ac:dyDescent="0.2">
      <c r="C12">
        <f t="shared" si="5"/>
        <v>9</v>
      </c>
      <c r="D12" s="3">
        <f t="shared" si="6"/>
        <v>44334</v>
      </c>
      <c r="F12" s="5">
        <f>IFERROR(VLOOKUP(D12,Contrato!$B:$H,7,FALSE),0)</f>
        <v>0</v>
      </c>
      <c r="G12" s="26">
        <f t="shared" si="0"/>
        <v>0</v>
      </c>
      <c r="L12" s="3">
        <f t="shared" si="7"/>
        <v>44335</v>
      </c>
      <c r="M12" s="3" t="str">
        <f t="shared" si="13"/>
        <v>2021_5</v>
      </c>
      <c r="N12" s="5">
        <f t="shared" si="1"/>
        <v>2021</v>
      </c>
      <c r="O12" s="26">
        <f t="shared" si="14"/>
        <v>9611693.0232581254</v>
      </c>
      <c r="P12" s="33">
        <f t="shared" si="9"/>
        <v>1065.523316572049</v>
      </c>
      <c r="Q12" s="26">
        <f t="shared" si="2"/>
        <v>0</v>
      </c>
      <c r="R12" s="26">
        <f t="shared" si="15"/>
        <v>9612758.5465746969</v>
      </c>
      <c r="U12" t="s">
        <v>78</v>
      </c>
      <c r="V12" s="26">
        <f t="shared" si="11"/>
        <v>9739716.8177482318</v>
      </c>
      <c r="W12" s="5">
        <f t="shared" si="3"/>
        <v>33488.023417005701</v>
      </c>
      <c r="X12" s="5">
        <f t="shared" si="4"/>
        <v>-16682.160812500002</v>
      </c>
      <c r="Y12" s="26">
        <f t="shared" si="12"/>
        <v>9756522.6803527363</v>
      </c>
    </row>
    <row r="13" spans="1:29" ht="15" x14ac:dyDescent="0.25">
      <c r="C13">
        <f t="shared" si="5"/>
        <v>10</v>
      </c>
      <c r="D13" s="3">
        <f t="shared" si="6"/>
        <v>44335</v>
      </c>
      <c r="F13" s="5">
        <f>IFERROR(VLOOKUP(D13,Contrato!$B:$H,7,FALSE),0)</f>
        <v>0</v>
      </c>
      <c r="G13" s="26">
        <f t="shared" si="0"/>
        <v>0</v>
      </c>
      <c r="L13" s="3">
        <f t="shared" si="7"/>
        <v>44336</v>
      </c>
      <c r="M13" s="3" t="str">
        <f t="shared" si="13"/>
        <v>2021_5</v>
      </c>
      <c r="N13" s="5">
        <f t="shared" si="1"/>
        <v>2021</v>
      </c>
      <c r="O13" s="26">
        <f t="shared" si="14"/>
        <v>9612758.5465746969</v>
      </c>
      <c r="P13" s="33">
        <f t="shared" si="9"/>
        <v>1065.6414372751772</v>
      </c>
      <c r="Q13" s="26">
        <f t="shared" si="2"/>
        <v>0</v>
      </c>
      <c r="R13" s="26">
        <f t="shared" si="15"/>
        <v>9613824.1880119722</v>
      </c>
      <c r="U13" t="s">
        <v>79</v>
      </c>
      <c r="V13" s="26">
        <f t="shared" si="11"/>
        <v>9756522.6803527363</v>
      </c>
      <c r="W13" s="5">
        <f t="shared" si="3"/>
        <v>30296.250067695291</v>
      </c>
      <c r="X13" s="5">
        <f t="shared" si="4"/>
        <v>-16682.160812500002</v>
      </c>
      <c r="Y13" s="26">
        <f t="shared" si="12"/>
        <v>9770136.7696079314</v>
      </c>
      <c r="Z13" s="43" t="str">
        <f>+Z9</f>
        <v>2022_7</v>
      </c>
      <c r="AB13" s="35" t="s">
        <v>112</v>
      </c>
      <c r="AC13" s="35" t="s">
        <v>113</v>
      </c>
    </row>
    <row r="14" spans="1:29" ht="15" x14ac:dyDescent="0.25">
      <c r="C14">
        <f t="shared" si="5"/>
        <v>11</v>
      </c>
      <c r="D14" s="3">
        <f t="shared" si="6"/>
        <v>44336</v>
      </c>
      <c r="F14" s="5">
        <f>IFERROR(VLOOKUP(D14,Contrato!$B:$H,7,FALSE),0)</f>
        <v>0</v>
      </c>
      <c r="G14" s="26">
        <f t="shared" si="0"/>
        <v>0</v>
      </c>
      <c r="L14" s="3">
        <f t="shared" si="7"/>
        <v>44337</v>
      </c>
      <c r="M14" s="3" t="str">
        <f t="shared" si="13"/>
        <v>2021_5</v>
      </c>
      <c r="N14" s="5">
        <f t="shared" si="1"/>
        <v>2021</v>
      </c>
      <c r="O14" s="26">
        <f t="shared" si="14"/>
        <v>9613824.1880119722</v>
      </c>
      <c r="P14" s="33">
        <f t="shared" si="9"/>
        <v>1065.7595710728103</v>
      </c>
      <c r="Q14" s="26">
        <f t="shared" si="2"/>
        <v>0</v>
      </c>
      <c r="R14" s="26">
        <f t="shared" si="15"/>
        <v>9614889.9475830458</v>
      </c>
      <c r="U14" t="s">
        <v>80</v>
      </c>
      <c r="V14" s="26">
        <f t="shared" si="11"/>
        <v>9770136.7696079314</v>
      </c>
      <c r="W14" s="5">
        <f t="shared" si="3"/>
        <v>33595.819259592907</v>
      </c>
      <c r="X14" s="5">
        <f t="shared" si="4"/>
        <v>-15359.9008125</v>
      </c>
      <c r="Y14" s="26">
        <f t="shared" si="12"/>
        <v>9788372.6880550254</v>
      </c>
      <c r="Z14" s="41" t="s">
        <v>111</v>
      </c>
      <c r="AA14" s="41"/>
      <c r="AB14" s="42">
        <f>-VLOOKUP(Z9,U:Y,4,FALSE)</f>
        <v>290713.41586750001</v>
      </c>
      <c r="AC14" s="41"/>
    </row>
    <row r="15" spans="1:29" ht="15" x14ac:dyDescent="0.25">
      <c r="C15">
        <f t="shared" si="5"/>
        <v>12</v>
      </c>
      <c r="D15" s="3">
        <f t="shared" si="6"/>
        <v>44337</v>
      </c>
      <c r="F15" s="5">
        <f>IFERROR(VLOOKUP(D15,Contrato!$B:$H,7,FALSE),0)</f>
        <v>0</v>
      </c>
      <c r="G15" s="26">
        <f t="shared" si="0"/>
        <v>0</v>
      </c>
      <c r="L15" s="3">
        <f t="shared" si="7"/>
        <v>44338</v>
      </c>
      <c r="M15" s="3" t="str">
        <f t="shared" si="13"/>
        <v>2021_5</v>
      </c>
      <c r="N15" s="5">
        <f t="shared" si="1"/>
        <v>2021</v>
      </c>
      <c r="O15" s="26">
        <f t="shared" si="14"/>
        <v>9614889.9475830458</v>
      </c>
      <c r="P15" s="33">
        <f t="shared" si="9"/>
        <v>1065.8777179664003</v>
      </c>
      <c r="Q15" s="26">
        <f t="shared" si="2"/>
        <v>0</v>
      </c>
      <c r="R15" s="26">
        <f t="shared" si="15"/>
        <v>9615955.825301012</v>
      </c>
      <c r="U15" t="s">
        <v>81</v>
      </c>
      <c r="V15" s="26">
        <f t="shared" si="11"/>
        <v>9788372.6880550254</v>
      </c>
      <c r="W15" s="5">
        <f t="shared" si="3"/>
        <v>32569.564155513741</v>
      </c>
      <c r="X15" s="5">
        <f t="shared" si="4"/>
        <v>-17122.950812499999</v>
      </c>
      <c r="Y15" s="26">
        <f t="shared" si="12"/>
        <v>9803819.3013980389</v>
      </c>
      <c r="Z15" s="41" t="s">
        <v>110</v>
      </c>
      <c r="AA15" s="41"/>
      <c r="AB15" s="41"/>
      <c r="AC15" s="42">
        <f>+AB14</f>
        <v>290713.41586750001</v>
      </c>
    </row>
    <row r="16" spans="1:29" x14ac:dyDescent="0.2">
      <c r="C16">
        <f t="shared" si="5"/>
        <v>13</v>
      </c>
      <c r="D16" s="3">
        <f t="shared" si="6"/>
        <v>44338</v>
      </c>
      <c r="F16" s="5">
        <f>IFERROR(VLOOKUP(D16,Contrato!$B:$H,7,FALSE),0)</f>
        <v>0</v>
      </c>
      <c r="G16" s="26">
        <f t="shared" si="0"/>
        <v>0</v>
      </c>
      <c r="L16" s="3">
        <f t="shared" si="7"/>
        <v>44339</v>
      </c>
      <c r="M16" s="3" t="str">
        <f t="shared" si="13"/>
        <v>2021_5</v>
      </c>
      <c r="N16" s="5">
        <f t="shared" si="1"/>
        <v>2021</v>
      </c>
      <c r="O16" s="26">
        <f t="shared" si="14"/>
        <v>9615955.825301012</v>
      </c>
      <c r="P16" s="33">
        <f t="shared" si="9"/>
        <v>1065.9958779573988</v>
      </c>
      <c r="Q16" s="26">
        <f t="shared" si="2"/>
        <v>0</v>
      </c>
      <c r="R16" s="26">
        <f t="shared" si="15"/>
        <v>9617021.821178969</v>
      </c>
      <c r="U16" t="s">
        <v>82</v>
      </c>
      <c r="V16" s="26">
        <f t="shared" si="11"/>
        <v>9803819.3013980389</v>
      </c>
      <c r="W16" s="5">
        <f t="shared" si="3"/>
        <v>33710.737028070798</v>
      </c>
      <c r="X16" s="5">
        <f t="shared" si="4"/>
        <v>-15800.640812500002</v>
      </c>
      <c r="Y16" s="26">
        <f t="shared" si="12"/>
        <v>9821729.3976136111</v>
      </c>
    </row>
    <row r="17" spans="3:25" x14ac:dyDescent="0.2">
      <c r="C17">
        <f t="shared" si="5"/>
        <v>14</v>
      </c>
      <c r="D17" s="3">
        <f t="shared" si="6"/>
        <v>44339</v>
      </c>
      <c r="F17" s="5">
        <f>IFERROR(VLOOKUP(D17,Contrato!$B:$H,7,FALSE),0)</f>
        <v>0</v>
      </c>
      <c r="G17" s="26">
        <f t="shared" si="0"/>
        <v>0</v>
      </c>
      <c r="L17" s="3">
        <f t="shared" si="7"/>
        <v>44340</v>
      </c>
      <c r="M17" s="3" t="str">
        <f t="shared" si="13"/>
        <v>2021_5</v>
      </c>
      <c r="N17" s="5">
        <f t="shared" si="1"/>
        <v>2021</v>
      </c>
      <c r="O17" s="26">
        <f t="shared" si="14"/>
        <v>9617021.821178969</v>
      </c>
      <c r="P17" s="33">
        <f t="shared" si="9"/>
        <v>1066.1140510472576</v>
      </c>
      <c r="Q17" s="26">
        <f t="shared" si="2"/>
        <v>0</v>
      </c>
      <c r="R17" s="26">
        <f t="shared" si="15"/>
        <v>9618087.9352300167</v>
      </c>
      <c r="U17" t="s">
        <v>83</v>
      </c>
      <c r="V17" s="26">
        <f t="shared" si="11"/>
        <v>9821729.3976136111</v>
      </c>
      <c r="W17" s="5">
        <f t="shared" si="3"/>
        <v>32071.395563432547</v>
      </c>
      <c r="X17" s="5">
        <f t="shared" si="4"/>
        <v>-290781.94081250002</v>
      </c>
      <c r="Y17" s="26">
        <f t="shared" si="12"/>
        <v>9563018.8523645438</v>
      </c>
    </row>
    <row r="18" spans="3:25" x14ac:dyDescent="0.2">
      <c r="C18">
        <f t="shared" si="5"/>
        <v>15</v>
      </c>
      <c r="D18" s="3">
        <f t="shared" si="6"/>
        <v>44340</v>
      </c>
      <c r="F18" s="5">
        <f>IFERROR(VLOOKUP(D18,Contrato!$B:$H,7,FALSE),0)</f>
        <v>0</v>
      </c>
      <c r="G18" s="26">
        <f t="shared" si="0"/>
        <v>0</v>
      </c>
      <c r="L18" s="3">
        <f t="shared" si="7"/>
        <v>44341</v>
      </c>
      <c r="M18" s="3" t="str">
        <f t="shared" si="13"/>
        <v>2021_5</v>
      </c>
      <c r="N18" s="5">
        <f t="shared" si="1"/>
        <v>2021</v>
      </c>
      <c r="O18" s="26">
        <f t="shared" ref="O18:O81" si="16">+R17</f>
        <v>9618087.9352300167</v>
      </c>
      <c r="P18" s="33">
        <f t="shared" si="9"/>
        <v>1066.232237237429</v>
      </c>
      <c r="Q18" s="26">
        <f t="shared" si="2"/>
        <v>0</v>
      </c>
      <c r="R18" s="26">
        <f t="shared" ref="R18:R81" si="17">+O18+P18+Q18</f>
        <v>9619154.1674672533</v>
      </c>
      <c r="U18" s="45" t="s">
        <v>84</v>
      </c>
      <c r="V18" s="46">
        <f t="shared" si="11"/>
        <v>9563018.8523645438</v>
      </c>
      <c r="W18" s="44">
        <f t="shared" si="3"/>
        <v>32273.425854445071</v>
      </c>
      <c r="X18" s="44">
        <f t="shared" si="4"/>
        <v>-290713.41586750001</v>
      </c>
      <c r="Y18" s="46">
        <f t="shared" si="12"/>
        <v>9304578.8623514883</v>
      </c>
    </row>
    <row r="19" spans="3:25" x14ac:dyDescent="0.2">
      <c r="C19">
        <f t="shared" si="5"/>
        <v>16</v>
      </c>
      <c r="D19" s="3">
        <f t="shared" si="6"/>
        <v>44341</v>
      </c>
      <c r="F19" s="5">
        <f>IFERROR(VLOOKUP(D19,Contrato!$B:$H,7,FALSE),0)</f>
        <v>0</v>
      </c>
      <c r="G19" s="26">
        <f t="shared" si="0"/>
        <v>0</v>
      </c>
      <c r="L19" s="3">
        <f t="shared" si="7"/>
        <v>44342</v>
      </c>
      <c r="M19" s="3" t="str">
        <f t="shared" si="13"/>
        <v>2021_5</v>
      </c>
      <c r="N19" s="5">
        <f t="shared" si="1"/>
        <v>2021</v>
      </c>
      <c r="O19" s="26">
        <f t="shared" si="16"/>
        <v>9619154.1674672533</v>
      </c>
      <c r="P19" s="33">
        <f t="shared" si="9"/>
        <v>1066.3504365293652</v>
      </c>
      <c r="Q19" s="26">
        <f t="shared" si="2"/>
        <v>0</v>
      </c>
      <c r="R19" s="26">
        <f t="shared" si="17"/>
        <v>9620220.5179037824</v>
      </c>
      <c r="U19" t="s">
        <v>85</v>
      </c>
      <c r="V19" s="26">
        <f t="shared" si="11"/>
        <v>9304578.8623514883</v>
      </c>
      <c r="W19" s="5">
        <f t="shared" si="3"/>
        <v>31351.661962464404</v>
      </c>
      <c r="X19" s="5">
        <f t="shared" si="4"/>
        <v>-290644.7983575</v>
      </c>
      <c r="Y19" s="26">
        <f t="shared" si="12"/>
        <v>9045285.725956453</v>
      </c>
    </row>
    <row r="20" spans="3:25" x14ac:dyDescent="0.2">
      <c r="C20">
        <f t="shared" si="5"/>
        <v>17</v>
      </c>
      <c r="D20" s="3">
        <f t="shared" si="6"/>
        <v>44342</v>
      </c>
      <c r="F20" s="5">
        <f>IFERROR(VLOOKUP(D20,Contrato!$B:$H,7,FALSE),0)</f>
        <v>0</v>
      </c>
      <c r="G20" s="26">
        <f t="shared" si="0"/>
        <v>0</v>
      </c>
      <c r="L20" s="3">
        <f t="shared" si="7"/>
        <v>44343</v>
      </c>
      <c r="M20" s="3" t="str">
        <f t="shared" si="13"/>
        <v>2021_5</v>
      </c>
      <c r="N20" s="5">
        <f t="shared" si="1"/>
        <v>2021</v>
      </c>
      <c r="O20" s="26">
        <f t="shared" si="16"/>
        <v>9620220.5179037824</v>
      </c>
      <c r="P20" s="33">
        <f t="shared" si="9"/>
        <v>1066.4686489245184</v>
      </c>
      <c r="Q20" s="26">
        <f t="shared" si="2"/>
        <v>0</v>
      </c>
      <c r="R20" s="26">
        <f t="shared" si="17"/>
        <v>9621286.9865527079</v>
      </c>
      <c r="U20" t="s">
        <v>86</v>
      </c>
      <c r="V20" s="26">
        <f t="shared" si="11"/>
        <v>9045285.725956453</v>
      </c>
      <c r="W20" s="5">
        <f t="shared" si="3"/>
        <v>29550.028501825283</v>
      </c>
      <c r="X20" s="5">
        <f t="shared" si="4"/>
        <v>-290575.98394249997</v>
      </c>
      <c r="Y20" s="26">
        <f t="shared" si="12"/>
        <v>8784259.770515779</v>
      </c>
    </row>
    <row r="21" spans="3:25" x14ac:dyDescent="0.2">
      <c r="C21">
        <f t="shared" si="5"/>
        <v>18</v>
      </c>
      <c r="D21" s="3">
        <f t="shared" si="6"/>
        <v>44343</v>
      </c>
      <c r="F21" s="5">
        <f>IFERROR(VLOOKUP(D21,Contrato!$B:$H,7,FALSE),0)</f>
        <v>0</v>
      </c>
      <c r="G21" s="26">
        <f t="shared" si="0"/>
        <v>0</v>
      </c>
      <c r="L21" s="3">
        <f t="shared" si="7"/>
        <v>44344</v>
      </c>
      <c r="M21" s="3" t="str">
        <f t="shared" si="13"/>
        <v>2021_5</v>
      </c>
      <c r="N21" s="5">
        <f t="shared" si="1"/>
        <v>2021</v>
      </c>
      <c r="O21" s="26">
        <f t="shared" si="16"/>
        <v>9621286.9865527079</v>
      </c>
      <c r="P21" s="33">
        <f t="shared" si="9"/>
        <v>1066.5868744243419</v>
      </c>
      <c r="Q21" s="26">
        <f t="shared" si="2"/>
        <v>0</v>
      </c>
      <c r="R21" s="26">
        <f t="shared" si="17"/>
        <v>9622353.5734271314</v>
      </c>
      <c r="U21" t="s">
        <v>64</v>
      </c>
      <c r="V21" s="26">
        <f t="shared" si="11"/>
        <v>8784259.770515779</v>
      </c>
      <c r="W21" s="5">
        <f t="shared" si="3"/>
        <v>29560.894470566262</v>
      </c>
      <c r="X21" s="5">
        <f t="shared" si="4"/>
        <v>-290507.38322249998</v>
      </c>
      <c r="Y21" s="26">
        <f t="shared" si="12"/>
        <v>8523313.2817638461</v>
      </c>
    </row>
    <row r="22" spans="3:25" x14ac:dyDescent="0.2">
      <c r="C22">
        <f t="shared" si="5"/>
        <v>19</v>
      </c>
      <c r="D22" s="3">
        <f t="shared" si="6"/>
        <v>44344</v>
      </c>
      <c r="F22" s="5">
        <f>IFERROR(VLOOKUP(D22,Contrato!$B:$H,7,FALSE),0)</f>
        <v>0</v>
      </c>
      <c r="G22" s="26">
        <f t="shared" si="0"/>
        <v>0</v>
      </c>
      <c r="L22" s="3">
        <f t="shared" si="7"/>
        <v>44345</v>
      </c>
      <c r="M22" s="3" t="str">
        <f t="shared" si="13"/>
        <v>2021_5</v>
      </c>
      <c r="N22" s="5">
        <f t="shared" si="1"/>
        <v>2021</v>
      </c>
      <c r="O22" s="26">
        <f t="shared" si="16"/>
        <v>9622353.5734271314</v>
      </c>
      <c r="P22" s="33">
        <f t="shared" si="9"/>
        <v>1066.7051130302875</v>
      </c>
      <c r="Q22" s="26">
        <f t="shared" si="2"/>
        <v>0</v>
      </c>
      <c r="R22" s="26">
        <f t="shared" si="17"/>
        <v>9623420.2785401624</v>
      </c>
      <c r="U22" t="s">
        <v>65</v>
      </c>
      <c r="V22" s="26">
        <f t="shared" si="11"/>
        <v>8523313.2817638461</v>
      </c>
      <c r="W22" s="5">
        <f t="shared" si="3"/>
        <v>27747.055295444428</v>
      </c>
      <c r="X22" s="5">
        <f t="shared" si="4"/>
        <v>-290438.19274500001</v>
      </c>
      <c r="Y22" s="26">
        <f t="shared" si="12"/>
        <v>8260622.144314291</v>
      </c>
    </row>
    <row r="23" spans="3:25" x14ac:dyDescent="0.2">
      <c r="C23">
        <f t="shared" si="5"/>
        <v>20</v>
      </c>
      <c r="D23" s="3">
        <f t="shared" si="6"/>
        <v>44345</v>
      </c>
      <c r="F23" s="5">
        <f>IFERROR(VLOOKUP(D23,Contrato!$B:$H,7,FALSE),0)</f>
        <v>0</v>
      </c>
      <c r="G23" s="26">
        <f t="shared" si="0"/>
        <v>0</v>
      </c>
      <c r="L23" s="3">
        <f t="shared" si="7"/>
        <v>44346</v>
      </c>
      <c r="M23" s="3" t="str">
        <f t="shared" si="13"/>
        <v>2021_5</v>
      </c>
      <c r="N23" s="5">
        <f t="shared" si="1"/>
        <v>2021</v>
      </c>
      <c r="O23" s="26">
        <f t="shared" si="16"/>
        <v>9623420.2785401624</v>
      </c>
      <c r="P23" s="33">
        <f t="shared" si="9"/>
        <v>1066.823364743809</v>
      </c>
      <c r="Q23" s="26">
        <f t="shared" si="2"/>
        <v>0</v>
      </c>
      <c r="R23" s="26">
        <f t="shared" si="17"/>
        <v>9624487.1019049063</v>
      </c>
      <c r="U23" t="s">
        <v>66</v>
      </c>
      <c r="V23" s="26">
        <f t="shared" si="11"/>
        <v>8260622.144314291</v>
      </c>
      <c r="W23" s="5">
        <f t="shared" si="3"/>
        <v>27823.223633153222</v>
      </c>
      <c r="X23" s="5">
        <f t="shared" si="4"/>
        <v>-290369.20345499995</v>
      </c>
      <c r="Y23" s="26">
        <f t="shared" si="12"/>
        <v>7998076.1644924441</v>
      </c>
    </row>
    <row r="24" spans="3:25" x14ac:dyDescent="0.2">
      <c r="C24">
        <f t="shared" si="5"/>
        <v>21</v>
      </c>
      <c r="D24" s="3">
        <f t="shared" si="6"/>
        <v>44346</v>
      </c>
      <c r="F24" s="5">
        <f>IFERROR(VLOOKUP(D24,Contrato!$B:$H,7,FALSE),0)</f>
        <v>0</v>
      </c>
      <c r="G24" s="26">
        <f t="shared" si="0"/>
        <v>0</v>
      </c>
      <c r="L24" s="3">
        <f t="shared" si="7"/>
        <v>44347</v>
      </c>
      <c r="M24" s="3" t="str">
        <f t="shared" si="13"/>
        <v>2021_5</v>
      </c>
      <c r="N24" s="5">
        <f t="shared" si="1"/>
        <v>2021</v>
      </c>
      <c r="O24" s="26">
        <f t="shared" si="16"/>
        <v>9624487.1019049063</v>
      </c>
      <c r="P24" s="33">
        <f t="shared" si="9"/>
        <v>1066.9416295663586</v>
      </c>
      <c r="Q24" s="26">
        <f t="shared" si="2"/>
        <v>0</v>
      </c>
      <c r="R24" s="26">
        <f t="shared" si="17"/>
        <v>9625554.0435344726</v>
      </c>
      <c r="U24" t="s">
        <v>87</v>
      </c>
      <c r="V24" s="26">
        <f t="shared" si="11"/>
        <v>7998076.1644924441</v>
      </c>
      <c r="W24" s="5">
        <f t="shared" si="3"/>
        <v>26855.107534404713</v>
      </c>
      <c r="X24" s="5">
        <f t="shared" si="4"/>
        <v>-290300.21317250002</v>
      </c>
      <c r="Y24" s="26">
        <f t="shared" si="12"/>
        <v>7734631.058854349</v>
      </c>
    </row>
    <row r="25" spans="3:25" x14ac:dyDescent="0.2">
      <c r="C25">
        <f t="shared" si="5"/>
        <v>22</v>
      </c>
      <c r="D25" s="3">
        <f t="shared" si="6"/>
        <v>44347</v>
      </c>
      <c r="F25" s="5">
        <f>IFERROR(VLOOKUP(D25,Contrato!$B:$H,7,FALSE),0)</f>
        <v>0</v>
      </c>
      <c r="G25" s="26">
        <f t="shared" si="0"/>
        <v>0</v>
      </c>
      <c r="L25" s="3">
        <f t="shared" si="7"/>
        <v>44348</v>
      </c>
      <c r="M25" s="3" t="str">
        <f t="shared" si="13"/>
        <v>2021_6</v>
      </c>
      <c r="N25" s="5">
        <f t="shared" si="1"/>
        <v>2021</v>
      </c>
      <c r="O25" s="26">
        <f t="shared" si="16"/>
        <v>9625554.0435344726</v>
      </c>
      <c r="P25" s="33">
        <f t="shared" si="9"/>
        <v>1067.0599074993902</v>
      </c>
      <c r="Q25" s="26">
        <f t="shared" si="2"/>
        <v>0</v>
      </c>
      <c r="R25" s="26">
        <f t="shared" si="17"/>
        <v>9626621.1034419723</v>
      </c>
      <c r="U25" t="s">
        <v>88</v>
      </c>
      <c r="V25" s="26">
        <f t="shared" si="11"/>
        <v>7734631.058854349</v>
      </c>
      <c r="W25" s="5">
        <f t="shared" si="3"/>
        <v>23464.545193977567</v>
      </c>
      <c r="X25" s="5">
        <f t="shared" si="4"/>
        <v>-290230.85912250006</v>
      </c>
      <c r="Y25" s="26">
        <f t="shared" si="12"/>
        <v>7467864.7449258268</v>
      </c>
    </row>
    <row r="26" spans="3:25" x14ac:dyDescent="0.2">
      <c r="C26">
        <f t="shared" si="5"/>
        <v>23</v>
      </c>
      <c r="D26" s="3">
        <f t="shared" si="6"/>
        <v>44348</v>
      </c>
      <c r="F26" s="5">
        <f>IFERROR(VLOOKUP(D26,Contrato!$B:$H,7,FALSE),0)</f>
        <v>0</v>
      </c>
      <c r="G26" s="26">
        <f t="shared" si="0"/>
        <v>0</v>
      </c>
      <c r="L26" s="3">
        <f t="shared" si="7"/>
        <v>44349</v>
      </c>
      <c r="M26" s="3" t="str">
        <f t="shared" si="13"/>
        <v>2021_6</v>
      </c>
      <c r="N26" s="5">
        <f t="shared" si="1"/>
        <v>2021</v>
      </c>
      <c r="O26" s="26">
        <f t="shared" si="16"/>
        <v>9626621.1034419723</v>
      </c>
      <c r="P26" s="33">
        <f t="shared" si="9"/>
        <v>1067.1781985443567</v>
      </c>
      <c r="Q26" s="26">
        <f t="shared" si="2"/>
        <v>0</v>
      </c>
      <c r="R26" s="26">
        <f t="shared" si="17"/>
        <v>9627688.2816405166</v>
      </c>
      <c r="U26" t="s">
        <v>89</v>
      </c>
      <c r="V26" s="26">
        <f t="shared" si="11"/>
        <v>7467864.7449258268</v>
      </c>
      <c r="W26" s="5">
        <f t="shared" si="3"/>
        <v>25030.290625385365</v>
      </c>
      <c r="X26" s="5">
        <f t="shared" si="4"/>
        <v>-290161.58976</v>
      </c>
      <c r="Y26" s="26">
        <f t="shared" si="12"/>
        <v>7202733.4457912119</v>
      </c>
    </row>
    <row r="27" spans="3:25" x14ac:dyDescent="0.2">
      <c r="C27">
        <f t="shared" si="5"/>
        <v>24</v>
      </c>
      <c r="D27" s="3">
        <f t="shared" si="6"/>
        <v>44349</v>
      </c>
      <c r="F27" s="5">
        <f>IFERROR(VLOOKUP(D27,Contrato!$B:$H,7,FALSE),0)</f>
        <v>0</v>
      </c>
      <c r="G27" s="26">
        <f t="shared" si="0"/>
        <v>0</v>
      </c>
      <c r="L27" s="3">
        <f t="shared" si="7"/>
        <v>44350</v>
      </c>
      <c r="M27" s="3" t="str">
        <f t="shared" si="13"/>
        <v>2021_6</v>
      </c>
      <c r="N27" s="5">
        <f t="shared" si="1"/>
        <v>2021</v>
      </c>
      <c r="O27" s="26">
        <f t="shared" si="16"/>
        <v>9627688.2816405166</v>
      </c>
      <c r="P27" s="33">
        <f t="shared" si="9"/>
        <v>1067.2965027027121</v>
      </c>
      <c r="Q27" s="26">
        <f t="shared" si="2"/>
        <v>0</v>
      </c>
      <c r="R27" s="26">
        <f t="shared" si="17"/>
        <v>9628755.5781432185</v>
      </c>
      <c r="U27" t="s">
        <v>90</v>
      </c>
      <c r="V27" s="26">
        <f t="shared" si="11"/>
        <v>7202733.4457912119</v>
      </c>
      <c r="W27" s="5">
        <f t="shared" si="3"/>
        <v>23348.891801095237</v>
      </c>
      <c r="X27" s="5">
        <f t="shared" si="4"/>
        <v>-290091.97740749997</v>
      </c>
      <c r="Y27" s="26">
        <f t="shared" si="12"/>
        <v>6935990.3601848073</v>
      </c>
    </row>
    <row r="28" spans="3:25" x14ac:dyDescent="0.2">
      <c r="C28">
        <f t="shared" si="5"/>
        <v>25</v>
      </c>
      <c r="D28" s="3">
        <f t="shared" si="6"/>
        <v>44350</v>
      </c>
      <c r="F28" s="5">
        <f>IFERROR(VLOOKUP(D28,Contrato!$B:$H,7,FALSE),0)</f>
        <v>0</v>
      </c>
      <c r="G28" s="26">
        <f t="shared" si="0"/>
        <v>0</v>
      </c>
      <c r="L28" s="3">
        <f t="shared" si="7"/>
        <v>44351</v>
      </c>
      <c r="M28" s="3" t="str">
        <f t="shared" si="13"/>
        <v>2021_6</v>
      </c>
      <c r="N28" s="5">
        <f t="shared" si="1"/>
        <v>2021</v>
      </c>
      <c r="O28" s="26">
        <f t="shared" si="16"/>
        <v>9628755.5781432185</v>
      </c>
      <c r="P28" s="33">
        <f t="shared" si="9"/>
        <v>1067.4148199759097</v>
      </c>
      <c r="Q28" s="26">
        <f t="shared" si="2"/>
        <v>0</v>
      </c>
      <c r="R28" s="26">
        <f t="shared" si="17"/>
        <v>9629822.9929631948</v>
      </c>
      <c r="U28" t="s">
        <v>91</v>
      </c>
      <c r="V28" s="26">
        <f t="shared" si="11"/>
        <v>6935990.3601848073</v>
      </c>
      <c r="W28" s="5">
        <f t="shared" si="3"/>
        <v>23199.750351858042</v>
      </c>
      <c r="X28" s="5">
        <f t="shared" si="4"/>
        <v>-290022.52043999999</v>
      </c>
      <c r="Y28" s="26">
        <f t="shared" si="12"/>
        <v>6669167.5900966655</v>
      </c>
    </row>
    <row r="29" spans="3:25" x14ac:dyDescent="0.2">
      <c r="C29">
        <f t="shared" si="5"/>
        <v>26</v>
      </c>
      <c r="D29" s="3">
        <f t="shared" si="6"/>
        <v>44351</v>
      </c>
      <c r="F29" s="5">
        <f>IFERROR(VLOOKUP(D29,Contrato!$B:$H,7,FALSE),0)</f>
        <v>0</v>
      </c>
      <c r="G29" s="26">
        <f t="shared" si="0"/>
        <v>0</v>
      </c>
      <c r="L29" s="3">
        <f t="shared" si="7"/>
        <v>44352</v>
      </c>
      <c r="M29" s="3" t="str">
        <f t="shared" si="13"/>
        <v>2021_6</v>
      </c>
      <c r="N29" s="5">
        <f t="shared" si="1"/>
        <v>2021</v>
      </c>
      <c r="O29" s="26">
        <f t="shared" si="16"/>
        <v>9629822.9929631948</v>
      </c>
      <c r="P29" s="33">
        <f t="shared" si="9"/>
        <v>1067.5331503654038</v>
      </c>
      <c r="Q29" s="26">
        <f t="shared" si="2"/>
        <v>0</v>
      </c>
      <c r="R29" s="26">
        <f t="shared" si="17"/>
        <v>9630890.5261135604</v>
      </c>
      <c r="U29" t="s">
        <v>92</v>
      </c>
      <c r="V29" s="26">
        <f t="shared" si="11"/>
        <v>6669167.5900966655</v>
      </c>
      <c r="W29" s="5">
        <f t="shared" si="3"/>
        <v>21636.27869313171</v>
      </c>
      <c r="X29" s="5">
        <f t="shared" si="4"/>
        <v>-289952.89256750006</v>
      </c>
      <c r="Y29" s="26">
        <f t="shared" si="12"/>
        <v>6400850.9762222972</v>
      </c>
    </row>
    <row r="30" spans="3:25" x14ac:dyDescent="0.2">
      <c r="C30">
        <f t="shared" si="5"/>
        <v>27</v>
      </c>
      <c r="D30" s="3">
        <f t="shared" si="6"/>
        <v>44352</v>
      </c>
      <c r="F30" s="5">
        <f>IFERROR(VLOOKUP(D30,Contrato!$B:$H,7,FALSE),0)</f>
        <v>0</v>
      </c>
      <c r="G30" s="26">
        <f t="shared" si="0"/>
        <v>0</v>
      </c>
      <c r="L30" s="3">
        <f t="shared" si="7"/>
        <v>44353</v>
      </c>
      <c r="M30" s="3" t="str">
        <f t="shared" si="13"/>
        <v>2021_6</v>
      </c>
      <c r="N30" s="5">
        <f t="shared" si="1"/>
        <v>2021</v>
      </c>
      <c r="O30" s="26">
        <f t="shared" si="16"/>
        <v>9630890.5261135604</v>
      </c>
      <c r="P30" s="33">
        <f t="shared" si="9"/>
        <v>1067.6514938726482</v>
      </c>
      <c r="Q30" s="26">
        <f t="shared" si="2"/>
        <v>0</v>
      </c>
      <c r="R30" s="26">
        <f t="shared" si="17"/>
        <v>9631958.1776074339</v>
      </c>
      <c r="U30" t="s">
        <v>93</v>
      </c>
      <c r="V30" s="26">
        <f t="shared" si="11"/>
        <v>6400850.9762222972</v>
      </c>
      <c r="W30" s="5">
        <f t="shared" si="3"/>
        <v>21357.971142201415</v>
      </c>
      <c r="X30" s="5">
        <f t="shared" si="4"/>
        <v>-289883.39581500005</v>
      </c>
      <c r="Y30" s="26">
        <f t="shared" si="12"/>
        <v>6132325.5515494989</v>
      </c>
    </row>
    <row r="31" spans="3:25" x14ac:dyDescent="0.2">
      <c r="C31">
        <f t="shared" si="5"/>
        <v>28</v>
      </c>
      <c r="D31" s="3">
        <f t="shared" si="6"/>
        <v>44353</v>
      </c>
      <c r="F31" s="5">
        <f>IFERROR(VLOOKUP(D31,Contrato!$B:$H,7,FALSE),0)</f>
        <v>0</v>
      </c>
      <c r="G31" s="26">
        <f t="shared" si="0"/>
        <v>0</v>
      </c>
      <c r="L31" s="3">
        <f t="shared" si="7"/>
        <v>44354</v>
      </c>
      <c r="M31" s="3" t="str">
        <f t="shared" si="13"/>
        <v>2021_6</v>
      </c>
      <c r="N31" s="5">
        <f t="shared" si="1"/>
        <v>2021</v>
      </c>
      <c r="O31" s="26">
        <f t="shared" si="16"/>
        <v>9631958.1776074339</v>
      </c>
      <c r="P31" s="33">
        <f t="shared" si="9"/>
        <v>1067.7698504990969</v>
      </c>
      <c r="Q31" s="26">
        <f t="shared" si="2"/>
        <v>0</v>
      </c>
      <c r="R31" s="26">
        <f t="shared" si="17"/>
        <v>9633025.9474579338</v>
      </c>
      <c r="U31" t="s">
        <v>94</v>
      </c>
      <c r="V31" s="26">
        <f t="shared" si="11"/>
        <v>6132325.5515494989</v>
      </c>
      <c r="W31" s="5">
        <f t="shared" si="3"/>
        <v>20433.792538596597</v>
      </c>
      <c r="X31" s="5">
        <f t="shared" si="4"/>
        <v>-289813.44405749999</v>
      </c>
      <c r="Y31" s="26">
        <f t="shared" si="12"/>
        <v>5862945.9000305953</v>
      </c>
    </row>
    <row r="32" spans="3:25" x14ac:dyDescent="0.2">
      <c r="C32">
        <f t="shared" si="5"/>
        <v>29</v>
      </c>
      <c r="D32" s="3">
        <f t="shared" si="6"/>
        <v>44354</v>
      </c>
      <c r="F32" s="5">
        <f>IFERROR(VLOOKUP(D32,Contrato!$B:$H,7,FALSE),0)</f>
        <v>0</v>
      </c>
      <c r="G32" s="26">
        <f t="shared" si="0"/>
        <v>0</v>
      </c>
      <c r="L32" s="3">
        <f t="shared" si="7"/>
        <v>44355</v>
      </c>
      <c r="M32" s="3" t="str">
        <f t="shared" si="13"/>
        <v>2021_6</v>
      </c>
      <c r="N32" s="5">
        <f t="shared" si="1"/>
        <v>2021</v>
      </c>
      <c r="O32" s="26">
        <f t="shared" si="16"/>
        <v>9633025.9474579338</v>
      </c>
      <c r="P32" s="33">
        <f t="shared" si="9"/>
        <v>1067.8882202462048</v>
      </c>
      <c r="Q32" s="26">
        <f t="shared" si="2"/>
        <v>0</v>
      </c>
      <c r="R32" s="26">
        <f t="shared" si="17"/>
        <v>9634093.8356781807</v>
      </c>
      <c r="U32" t="s">
        <v>95</v>
      </c>
      <c r="V32" s="26">
        <f t="shared" si="11"/>
        <v>5862945.9000305953</v>
      </c>
      <c r="W32" s="5">
        <f t="shared" si="3"/>
        <v>18918.938854415097</v>
      </c>
      <c r="X32" s="5">
        <f t="shared" si="4"/>
        <v>-289743.61083750002</v>
      </c>
      <c r="Y32" s="26">
        <f t="shared" si="12"/>
        <v>5592121.2280475106</v>
      </c>
    </row>
    <row r="33" spans="3:25" x14ac:dyDescent="0.2">
      <c r="C33">
        <f t="shared" si="5"/>
        <v>30</v>
      </c>
      <c r="D33" s="3">
        <f t="shared" si="6"/>
        <v>44355</v>
      </c>
      <c r="F33" s="5">
        <f>IFERROR(VLOOKUP(D33,Contrato!$B:$H,7,FALSE),0)</f>
        <v>0</v>
      </c>
      <c r="G33" s="26">
        <f t="shared" si="0"/>
        <v>0</v>
      </c>
      <c r="L33" s="3">
        <f t="shared" si="7"/>
        <v>44356</v>
      </c>
      <c r="M33" s="3" t="str">
        <f t="shared" si="13"/>
        <v>2021_6</v>
      </c>
      <c r="N33" s="5">
        <f t="shared" si="1"/>
        <v>2021</v>
      </c>
      <c r="O33" s="26">
        <f t="shared" si="16"/>
        <v>9634093.8356781807</v>
      </c>
      <c r="P33" s="33">
        <f t="shared" si="9"/>
        <v>1068.0066031154258</v>
      </c>
      <c r="Q33" s="26">
        <f t="shared" si="2"/>
        <v>0</v>
      </c>
      <c r="R33" s="26">
        <f t="shared" si="17"/>
        <v>9635161.8422812968</v>
      </c>
      <c r="U33" t="s">
        <v>67</v>
      </c>
      <c r="V33" s="26">
        <f t="shared" si="11"/>
        <v>5592121.2280475106</v>
      </c>
      <c r="W33" s="5">
        <f t="shared" si="3"/>
        <v>18574.579683694948</v>
      </c>
      <c r="X33" s="5">
        <f t="shared" si="4"/>
        <v>-289673.74820499995</v>
      </c>
      <c r="Y33" s="26">
        <f t="shared" si="12"/>
        <v>5321022.059526206</v>
      </c>
    </row>
    <row r="34" spans="3:25" x14ac:dyDescent="0.2">
      <c r="C34">
        <f t="shared" si="5"/>
        <v>31</v>
      </c>
      <c r="D34" s="3">
        <f t="shared" si="6"/>
        <v>44356</v>
      </c>
      <c r="F34" s="5">
        <f>IFERROR(VLOOKUP(D34,Contrato!$B:$H,7,FALSE),0)</f>
        <v>0</v>
      </c>
      <c r="G34" s="26">
        <f t="shared" si="0"/>
        <v>0</v>
      </c>
      <c r="L34" s="3">
        <f t="shared" si="7"/>
        <v>44357</v>
      </c>
      <c r="M34" s="3" t="str">
        <f t="shared" si="13"/>
        <v>2021_6</v>
      </c>
      <c r="N34" s="5">
        <f t="shared" si="1"/>
        <v>2021</v>
      </c>
      <c r="O34" s="26">
        <f t="shared" si="16"/>
        <v>9635161.8422812968</v>
      </c>
      <c r="P34" s="33">
        <f t="shared" si="9"/>
        <v>1068.124999108215</v>
      </c>
      <c r="Q34" s="26">
        <f t="shared" si="2"/>
        <v>-16682.160812500002</v>
      </c>
      <c r="R34" s="26">
        <f t="shared" si="17"/>
        <v>9619547.8064679038</v>
      </c>
      <c r="U34" t="s">
        <v>68</v>
      </c>
      <c r="V34" s="26">
        <f t="shared" si="11"/>
        <v>5321022.059526206</v>
      </c>
      <c r="W34" s="5">
        <f t="shared" si="3"/>
        <v>17081.880436510277</v>
      </c>
      <c r="X34" s="5">
        <f t="shared" si="4"/>
        <v>-289603.60253999999</v>
      </c>
      <c r="Y34" s="26">
        <f t="shared" si="12"/>
        <v>5048500.3374227155</v>
      </c>
    </row>
    <row r="35" spans="3:25" x14ac:dyDescent="0.2">
      <c r="C35">
        <f t="shared" si="5"/>
        <v>32</v>
      </c>
      <c r="D35" s="3">
        <f t="shared" si="6"/>
        <v>44357</v>
      </c>
      <c r="F35" s="5">
        <f>IFERROR(VLOOKUP(D35,Contrato!$B:$H,7,FALSE),0)</f>
        <v>16682.160812500002</v>
      </c>
      <c r="G35" s="26">
        <f t="shared" si="0"/>
        <v>-16682.160812500002</v>
      </c>
      <c r="L35" s="3">
        <f t="shared" si="7"/>
        <v>44358</v>
      </c>
      <c r="M35" s="3" t="str">
        <f t="shared" si="13"/>
        <v>2021_6</v>
      </c>
      <c r="N35" s="5">
        <f t="shared" si="1"/>
        <v>2021</v>
      </c>
      <c r="O35" s="26">
        <f t="shared" si="16"/>
        <v>9619547.8064679038</v>
      </c>
      <c r="P35" s="33">
        <f t="shared" si="9"/>
        <v>1066.3940741624533</v>
      </c>
      <c r="Q35" s="26">
        <f t="shared" si="2"/>
        <v>0</v>
      </c>
      <c r="R35" s="26">
        <f t="shared" si="17"/>
        <v>9620614.2005420662</v>
      </c>
      <c r="U35" t="s">
        <v>69</v>
      </c>
      <c r="V35" s="26">
        <f t="shared" si="11"/>
        <v>5048500.3374227155</v>
      </c>
      <c r="W35" s="5">
        <f t="shared" si="3"/>
        <v>16735.775391404328</v>
      </c>
      <c r="X35" s="5">
        <f t="shared" si="4"/>
        <v>-289533.48586000002</v>
      </c>
      <c r="Y35" s="26">
        <f t="shared" si="12"/>
        <v>4775702.6269541197</v>
      </c>
    </row>
    <row r="36" spans="3:25" x14ac:dyDescent="0.2">
      <c r="C36">
        <f t="shared" si="5"/>
        <v>33</v>
      </c>
      <c r="D36" s="3">
        <f t="shared" si="6"/>
        <v>44358</v>
      </c>
      <c r="F36" s="5">
        <f>IFERROR(VLOOKUP(D36,Contrato!$B:$H,7,FALSE),0)</f>
        <v>0</v>
      </c>
      <c r="G36" s="26">
        <f t="shared" si="0"/>
        <v>0</v>
      </c>
      <c r="L36" s="3">
        <f t="shared" si="7"/>
        <v>44359</v>
      </c>
      <c r="M36" s="3" t="str">
        <f t="shared" si="13"/>
        <v>2021_6</v>
      </c>
      <c r="N36" s="5">
        <f t="shared" si="1"/>
        <v>2021</v>
      </c>
      <c r="O36" s="26">
        <f t="shared" si="16"/>
        <v>9620614.2005420662</v>
      </c>
      <c r="P36" s="33">
        <f t="shared" si="9"/>
        <v>1066.5122913951432</v>
      </c>
      <c r="Q36" s="26">
        <f t="shared" si="2"/>
        <v>0</v>
      </c>
      <c r="R36" s="26">
        <f t="shared" si="17"/>
        <v>9621680.7128334623</v>
      </c>
      <c r="U36" t="s">
        <v>96</v>
      </c>
      <c r="V36" s="26">
        <f t="shared" si="11"/>
        <v>4775702.6269541197</v>
      </c>
      <c r="W36" s="5">
        <f t="shared" si="3"/>
        <v>15764.722910580005</v>
      </c>
      <c r="X36" s="5">
        <f t="shared" si="4"/>
        <v>-289463.27446499997</v>
      </c>
      <c r="Y36" s="26">
        <f t="shared" si="12"/>
        <v>4502004.0753996996</v>
      </c>
    </row>
    <row r="37" spans="3:25" x14ac:dyDescent="0.2">
      <c r="C37">
        <f t="shared" si="5"/>
        <v>34</v>
      </c>
      <c r="D37" s="3">
        <f t="shared" si="6"/>
        <v>44359</v>
      </c>
      <c r="F37" s="5">
        <f>IFERROR(VLOOKUP(D37,Contrato!$B:$H,7,FALSE),0)</f>
        <v>0</v>
      </c>
      <c r="G37" s="26">
        <f t="shared" si="0"/>
        <v>0</v>
      </c>
      <c r="L37" s="3">
        <f t="shared" si="7"/>
        <v>44360</v>
      </c>
      <c r="M37" s="3" t="str">
        <f t="shared" si="13"/>
        <v>2021_6</v>
      </c>
      <c r="N37" s="5">
        <f t="shared" si="1"/>
        <v>2021</v>
      </c>
      <c r="O37" s="26">
        <f t="shared" si="16"/>
        <v>9621680.7128334623</v>
      </c>
      <c r="P37" s="33">
        <f t="shared" si="9"/>
        <v>1066.6305217330394</v>
      </c>
      <c r="Q37" s="26">
        <f t="shared" si="2"/>
        <v>0</v>
      </c>
      <c r="R37" s="26">
        <f t="shared" si="17"/>
        <v>9622747.3433551956</v>
      </c>
      <c r="U37" t="s">
        <v>97</v>
      </c>
      <c r="V37" s="26">
        <f t="shared" si="11"/>
        <v>4502004.0753996996</v>
      </c>
      <c r="W37" s="5">
        <f t="shared" si="3"/>
        <v>13949.899583551312</v>
      </c>
      <c r="X37" s="5">
        <f t="shared" si="4"/>
        <v>-289392.91553000006</v>
      </c>
      <c r="Y37" s="26">
        <f t="shared" si="12"/>
        <v>4226561.0594532508</v>
      </c>
    </row>
    <row r="38" spans="3:25" x14ac:dyDescent="0.2">
      <c r="C38">
        <f t="shared" si="5"/>
        <v>35</v>
      </c>
      <c r="D38" s="3">
        <f t="shared" si="6"/>
        <v>44360</v>
      </c>
      <c r="F38" s="5">
        <f>IFERROR(VLOOKUP(D38,Contrato!$B:$H,7,FALSE),0)</f>
        <v>0</v>
      </c>
      <c r="G38" s="26">
        <f t="shared" si="0"/>
        <v>0</v>
      </c>
      <c r="L38" s="3">
        <f t="shared" si="7"/>
        <v>44361</v>
      </c>
      <c r="M38" s="3" t="str">
        <f t="shared" si="13"/>
        <v>2021_6</v>
      </c>
      <c r="N38" s="5">
        <f t="shared" si="1"/>
        <v>2021</v>
      </c>
      <c r="O38" s="26">
        <f t="shared" si="16"/>
        <v>9622747.3433551956</v>
      </c>
      <c r="P38" s="33">
        <f t="shared" si="9"/>
        <v>1066.7487651775941</v>
      </c>
      <c r="Q38" s="26">
        <f t="shared" si="2"/>
        <v>0</v>
      </c>
      <c r="R38" s="26">
        <f t="shared" si="17"/>
        <v>9623814.0921203736</v>
      </c>
      <c r="U38" t="s">
        <v>98</v>
      </c>
      <c r="V38" s="26">
        <f t="shared" si="11"/>
        <v>4226561.0594532508</v>
      </c>
      <c r="W38" s="5">
        <f t="shared" si="3"/>
        <v>13906.892363394618</v>
      </c>
      <c r="X38" s="5">
        <f t="shared" si="4"/>
        <v>-289322.61350750003</v>
      </c>
      <c r="Y38" s="26">
        <f t="shared" si="12"/>
        <v>3951145.3383091455</v>
      </c>
    </row>
    <row r="39" spans="3:25" x14ac:dyDescent="0.2">
      <c r="C39">
        <f t="shared" si="5"/>
        <v>36</v>
      </c>
      <c r="D39" s="3">
        <f t="shared" si="6"/>
        <v>44361</v>
      </c>
      <c r="F39" s="5">
        <f>IFERROR(VLOOKUP(D39,Contrato!$B:$H,7,FALSE),0)</f>
        <v>0</v>
      </c>
      <c r="G39" s="26">
        <f t="shared" si="0"/>
        <v>0</v>
      </c>
      <c r="L39" s="3">
        <f t="shared" si="7"/>
        <v>44362</v>
      </c>
      <c r="M39" s="3" t="str">
        <f t="shared" si="13"/>
        <v>2021_6</v>
      </c>
      <c r="N39" s="5">
        <f t="shared" si="1"/>
        <v>2021</v>
      </c>
      <c r="O39" s="26">
        <f t="shared" si="16"/>
        <v>9623814.0921203736</v>
      </c>
      <c r="P39" s="33">
        <f t="shared" si="9"/>
        <v>1066.8670217302608</v>
      </c>
      <c r="Q39" s="26">
        <f t="shared" si="2"/>
        <v>0</v>
      </c>
      <c r="R39" s="26">
        <f t="shared" si="17"/>
        <v>9624880.9591421038</v>
      </c>
      <c r="U39" t="s">
        <v>99</v>
      </c>
      <c r="V39" s="26">
        <f t="shared" si="11"/>
        <v>3951145.3383091455</v>
      </c>
      <c r="W39" s="5">
        <f t="shared" si="3"/>
        <v>12519.518019734127</v>
      </c>
      <c r="X39" s="5">
        <f t="shared" si="4"/>
        <v>-289251.97758250003</v>
      </c>
      <c r="Y39" s="26">
        <f t="shared" si="12"/>
        <v>3674412.8787463796</v>
      </c>
    </row>
    <row r="40" spans="3:25" x14ac:dyDescent="0.2">
      <c r="C40">
        <f t="shared" si="5"/>
        <v>37</v>
      </c>
      <c r="D40" s="3">
        <f t="shared" si="6"/>
        <v>44362</v>
      </c>
      <c r="F40" s="5">
        <f>IFERROR(VLOOKUP(D40,Contrato!$B:$H,7,FALSE),0)</f>
        <v>0</v>
      </c>
      <c r="G40" s="26">
        <f t="shared" si="0"/>
        <v>0</v>
      </c>
      <c r="L40" s="3">
        <f t="shared" si="7"/>
        <v>44363</v>
      </c>
      <c r="M40" s="3" t="str">
        <f t="shared" si="13"/>
        <v>2021_6</v>
      </c>
      <c r="N40" s="5">
        <f t="shared" si="1"/>
        <v>2021</v>
      </c>
      <c r="O40" s="26">
        <f t="shared" si="16"/>
        <v>9624880.9591421038</v>
      </c>
      <c r="P40" s="33">
        <f t="shared" si="9"/>
        <v>1066.9852913924926</v>
      </c>
      <c r="Q40" s="26">
        <f t="shared" si="2"/>
        <v>0</v>
      </c>
      <c r="R40" s="26">
        <f t="shared" si="17"/>
        <v>9625947.9444334954</v>
      </c>
      <c r="U40" t="s">
        <v>100</v>
      </c>
      <c r="V40" s="26">
        <f t="shared" si="11"/>
        <v>3674412.8787463796</v>
      </c>
      <c r="W40" s="5">
        <f t="shared" si="3"/>
        <v>11974.424373849146</v>
      </c>
      <c r="X40" s="5">
        <f t="shared" si="4"/>
        <v>-289181.342435</v>
      </c>
      <c r="Y40" s="26">
        <f t="shared" si="12"/>
        <v>3397205.9606852289</v>
      </c>
    </row>
    <row r="41" spans="3:25" x14ac:dyDescent="0.2">
      <c r="C41">
        <f t="shared" si="5"/>
        <v>38</v>
      </c>
      <c r="D41" s="3">
        <f t="shared" si="6"/>
        <v>44363</v>
      </c>
      <c r="F41" s="5">
        <f>IFERROR(VLOOKUP(D41,Contrato!$B:$H,7,FALSE),0)</f>
        <v>0</v>
      </c>
      <c r="G41" s="26">
        <f t="shared" si="0"/>
        <v>0</v>
      </c>
      <c r="L41" s="3">
        <f t="shared" si="7"/>
        <v>44364</v>
      </c>
      <c r="M41" s="3" t="str">
        <f t="shared" si="13"/>
        <v>2021_6</v>
      </c>
      <c r="N41" s="5">
        <f t="shared" si="1"/>
        <v>2021</v>
      </c>
      <c r="O41" s="26">
        <f t="shared" si="16"/>
        <v>9625947.9444334954</v>
      </c>
      <c r="P41" s="33">
        <f t="shared" si="9"/>
        <v>1067.1035741657424</v>
      </c>
      <c r="Q41" s="26">
        <f t="shared" si="2"/>
        <v>0</v>
      </c>
      <c r="R41" s="26">
        <f t="shared" si="17"/>
        <v>9627015.0480076615</v>
      </c>
      <c r="U41" t="s">
        <v>101</v>
      </c>
      <c r="V41" s="26">
        <f t="shared" si="11"/>
        <v>3397205.9606852289</v>
      </c>
      <c r="W41" s="5">
        <f t="shared" si="3"/>
        <v>10674.625946254477</v>
      </c>
      <c r="X41" s="5">
        <f t="shared" si="4"/>
        <v>-289110.61495249998</v>
      </c>
      <c r="Y41" s="26">
        <f t="shared" si="12"/>
        <v>3118769.9716789834</v>
      </c>
    </row>
    <row r="42" spans="3:25" x14ac:dyDescent="0.2">
      <c r="C42">
        <f t="shared" si="5"/>
        <v>39</v>
      </c>
      <c r="D42" s="3">
        <f t="shared" si="6"/>
        <v>44364</v>
      </c>
      <c r="F42" s="5">
        <f>IFERROR(VLOOKUP(D42,Contrato!$B:$H,7,FALSE),0)</f>
        <v>0</v>
      </c>
      <c r="G42" s="26">
        <f t="shared" si="0"/>
        <v>0</v>
      </c>
      <c r="L42" s="3">
        <f t="shared" si="7"/>
        <v>44365</v>
      </c>
      <c r="M42" s="3" t="str">
        <f t="shared" si="13"/>
        <v>2021_6</v>
      </c>
      <c r="N42" s="5">
        <f t="shared" si="1"/>
        <v>2021</v>
      </c>
      <c r="O42" s="26">
        <f t="shared" si="16"/>
        <v>9627015.0480076615</v>
      </c>
      <c r="P42" s="33">
        <f t="shared" si="9"/>
        <v>1067.2218700514641</v>
      </c>
      <c r="Q42" s="26">
        <f t="shared" si="2"/>
        <v>0</v>
      </c>
      <c r="R42" s="26">
        <f t="shared" si="17"/>
        <v>9628082.2698777132</v>
      </c>
      <c r="U42" t="s">
        <v>102</v>
      </c>
      <c r="V42" s="26">
        <f t="shared" si="11"/>
        <v>3118769.9716789834</v>
      </c>
      <c r="W42" s="5">
        <f t="shared" si="3"/>
        <v>10062.071708642472</v>
      </c>
      <c r="X42" s="5">
        <f t="shared" si="4"/>
        <v>-289039.83233</v>
      </c>
      <c r="Y42" s="26">
        <f t="shared" si="12"/>
        <v>2839792.2110576257</v>
      </c>
    </row>
    <row r="43" spans="3:25" x14ac:dyDescent="0.2">
      <c r="C43">
        <f t="shared" si="5"/>
        <v>40</v>
      </c>
      <c r="D43" s="3">
        <f t="shared" si="6"/>
        <v>44365</v>
      </c>
      <c r="F43" s="5">
        <f>IFERROR(VLOOKUP(D43,Contrato!$B:$H,7,FALSE),0)</f>
        <v>0</v>
      </c>
      <c r="G43" s="26">
        <f t="shared" si="0"/>
        <v>0</v>
      </c>
      <c r="L43" s="3">
        <f t="shared" si="7"/>
        <v>44366</v>
      </c>
      <c r="M43" s="3" t="str">
        <f t="shared" si="13"/>
        <v>2021_6</v>
      </c>
      <c r="N43" s="5">
        <f t="shared" si="1"/>
        <v>2021</v>
      </c>
      <c r="O43" s="26">
        <f t="shared" si="16"/>
        <v>9628082.2698777132</v>
      </c>
      <c r="P43" s="33">
        <f t="shared" si="9"/>
        <v>1067.3401790511111</v>
      </c>
      <c r="Q43" s="26">
        <f t="shared" si="2"/>
        <v>0</v>
      </c>
      <c r="R43" s="26">
        <f t="shared" si="17"/>
        <v>9629149.6100567635</v>
      </c>
      <c r="U43" t="s">
        <v>103</v>
      </c>
      <c r="V43" s="26">
        <f t="shared" si="11"/>
        <v>2839792.2110576257</v>
      </c>
      <c r="W43" s="5">
        <f t="shared" si="3"/>
        <v>9166.122488384106</v>
      </c>
      <c r="X43" s="5">
        <f t="shared" si="4"/>
        <v>-288968.91985999997</v>
      </c>
      <c r="Y43" s="26">
        <f t="shared" si="12"/>
        <v>2559989.4136860101</v>
      </c>
    </row>
    <row r="44" spans="3:25" x14ac:dyDescent="0.2">
      <c r="C44">
        <f t="shared" si="5"/>
        <v>41</v>
      </c>
      <c r="D44" s="3">
        <f t="shared" si="6"/>
        <v>44366</v>
      </c>
      <c r="F44" s="5">
        <f>IFERROR(VLOOKUP(D44,Contrato!$B:$H,7,FALSE),0)</f>
        <v>0</v>
      </c>
      <c r="G44" s="26">
        <f t="shared" si="0"/>
        <v>0</v>
      </c>
      <c r="L44" s="3">
        <f t="shared" si="7"/>
        <v>44367</v>
      </c>
      <c r="M44" s="3" t="str">
        <f t="shared" si="13"/>
        <v>2021_6</v>
      </c>
      <c r="N44" s="5">
        <f t="shared" si="1"/>
        <v>2021</v>
      </c>
      <c r="O44" s="26">
        <f t="shared" si="16"/>
        <v>9629149.6100567635</v>
      </c>
      <c r="P44" s="33">
        <f t="shared" si="9"/>
        <v>1067.458501166137</v>
      </c>
      <c r="Q44" s="26">
        <f t="shared" si="2"/>
        <v>0</v>
      </c>
      <c r="R44" s="26">
        <f t="shared" si="17"/>
        <v>9630217.0685579292</v>
      </c>
      <c r="U44" t="s">
        <v>104</v>
      </c>
      <c r="V44" s="26">
        <f t="shared" si="11"/>
        <v>2559989.4136860101</v>
      </c>
      <c r="W44" s="5">
        <f t="shared" si="3"/>
        <v>7886.2784832264897</v>
      </c>
      <c r="X44" s="5">
        <f t="shared" si="4"/>
        <v>-288898.00811250001</v>
      </c>
      <c r="Y44" s="26">
        <f t="shared" si="12"/>
        <v>2278977.6840567365</v>
      </c>
    </row>
    <row r="45" spans="3:25" x14ac:dyDescent="0.2">
      <c r="C45">
        <f t="shared" si="5"/>
        <v>42</v>
      </c>
      <c r="D45" s="3">
        <f t="shared" si="6"/>
        <v>44367</v>
      </c>
      <c r="F45" s="5">
        <f>IFERROR(VLOOKUP(D45,Contrato!$B:$H,7,FALSE),0)</f>
        <v>0</v>
      </c>
      <c r="G45" s="26">
        <f t="shared" si="0"/>
        <v>0</v>
      </c>
      <c r="L45" s="3">
        <f t="shared" si="7"/>
        <v>44368</v>
      </c>
      <c r="M45" s="3" t="str">
        <f t="shared" si="13"/>
        <v>2021_6</v>
      </c>
      <c r="N45" s="5">
        <f t="shared" si="1"/>
        <v>2021</v>
      </c>
      <c r="O45" s="26">
        <f t="shared" si="16"/>
        <v>9630217.0685579292</v>
      </c>
      <c r="P45" s="33">
        <f t="shared" si="9"/>
        <v>1067.5768363979962</v>
      </c>
      <c r="Q45" s="26">
        <f t="shared" si="2"/>
        <v>0</v>
      </c>
      <c r="R45" s="26">
        <f t="shared" si="17"/>
        <v>9631284.6453943271</v>
      </c>
      <c r="U45" t="s">
        <v>70</v>
      </c>
      <c r="V45" s="26">
        <f t="shared" si="11"/>
        <v>2278977.6840567365</v>
      </c>
      <c r="W45" s="5">
        <f t="shared" si="3"/>
        <v>7171.7617650338143</v>
      </c>
      <c r="X45" s="5">
        <f t="shared" si="4"/>
        <v>-288826.88220249995</v>
      </c>
      <c r="Y45" s="26">
        <f t="shared" si="12"/>
        <v>1997322.5636192705</v>
      </c>
    </row>
    <row r="46" spans="3:25" x14ac:dyDescent="0.2">
      <c r="C46">
        <f t="shared" si="5"/>
        <v>43</v>
      </c>
      <c r="D46" s="3">
        <f t="shared" si="6"/>
        <v>44368</v>
      </c>
      <c r="F46" s="5">
        <f>IFERROR(VLOOKUP(D46,Contrato!$B:$H,7,FALSE),0)</f>
        <v>0</v>
      </c>
      <c r="G46" s="26">
        <f t="shared" si="0"/>
        <v>0</v>
      </c>
      <c r="L46" s="3">
        <f t="shared" si="7"/>
        <v>44369</v>
      </c>
      <c r="M46" s="3" t="str">
        <f t="shared" si="13"/>
        <v>2021_6</v>
      </c>
      <c r="N46" s="5">
        <f t="shared" si="1"/>
        <v>2021</v>
      </c>
      <c r="O46" s="26">
        <f t="shared" si="16"/>
        <v>9631284.6453943271</v>
      </c>
      <c r="P46" s="33">
        <f t="shared" si="9"/>
        <v>1067.6951847481423</v>
      </c>
      <c r="Q46" s="26">
        <f t="shared" si="2"/>
        <v>0</v>
      </c>
      <c r="R46" s="26">
        <f t="shared" si="17"/>
        <v>9632352.3405790757</v>
      </c>
      <c r="U46" t="s">
        <v>71</v>
      </c>
      <c r="V46" s="26">
        <f t="shared" si="11"/>
        <v>1997322.5636192705</v>
      </c>
      <c r="W46" s="5">
        <f t="shared" si="3"/>
        <v>6044.3948610502903</v>
      </c>
      <c r="X46" s="5">
        <f t="shared" si="4"/>
        <v>-288755.69136000006</v>
      </c>
      <c r="Y46" s="26">
        <f t="shared" si="12"/>
        <v>1714611.2671203206</v>
      </c>
    </row>
    <row r="47" spans="3:25" x14ac:dyDescent="0.2">
      <c r="C47">
        <f t="shared" si="5"/>
        <v>44</v>
      </c>
      <c r="D47" s="3">
        <f t="shared" si="6"/>
        <v>44369</v>
      </c>
      <c r="F47" s="5">
        <f>IFERROR(VLOOKUP(D47,Contrato!$B:$H,7,FALSE),0)</f>
        <v>0</v>
      </c>
      <c r="G47" s="26">
        <f t="shared" si="0"/>
        <v>0</v>
      </c>
      <c r="L47" s="3">
        <f t="shared" si="7"/>
        <v>44370</v>
      </c>
      <c r="M47" s="3" t="str">
        <f t="shared" si="13"/>
        <v>2021_6</v>
      </c>
      <c r="N47" s="5">
        <f t="shared" si="1"/>
        <v>2021</v>
      </c>
      <c r="O47" s="26">
        <f t="shared" si="16"/>
        <v>9632352.3405790757</v>
      </c>
      <c r="P47" s="33">
        <f t="shared" si="9"/>
        <v>1067.8135462180298</v>
      </c>
      <c r="Q47" s="26">
        <f t="shared" si="2"/>
        <v>0</v>
      </c>
      <c r="R47" s="26">
        <f t="shared" si="17"/>
        <v>9633420.1541252937</v>
      </c>
      <c r="U47" t="s">
        <v>72</v>
      </c>
      <c r="V47" s="26">
        <f t="shared" si="11"/>
        <v>1714611.2671203206</v>
      </c>
      <c r="W47" s="5">
        <f t="shared" si="3"/>
        <v>5229.3824198526481</v>
      </c>
      <c r="X47" s="5">
        <f t="shared" si="4"/>
        <v>-288684.4511375</v>
      </c>
      <c r="Y47" s="26">
        <f t="shared" si="12"/>
        <v>1431156.198402673</v>
      </c>
    </row>
    <row r="48" spans="3:25" x14ac:dyDescent="0.2">
      <c r="C48">
        <f t="shared" si="5"/>
        <v>45</v>
      </c>
      <c r="D48" s="3">
        <f t="shared" si="6"/>
        <v>44370</v>
      </c>
      <c r="F48" s="5">
        <f>IFERROR(VLOOKUP(D48,Contrato!$B:$H,7,FALSE),0)</f>
        <v>0</v>
      </c>
      <c r="G48" s="26">
        <f t="shared" si="0"/>
        <v>0</v>
      </c>
      <c r="L48" s="3">
        <f t="shared" si="7"/>
        <v>44371</v>
      </c>
      <c r="M48" s="3" t="str">
        <f t="shared" si="13"/>
        <v>2021_6</v>
      </c>
      <c r="N48" s="5">
        <f t="shared" si="1"/>
        <v>2021</v>
      </c>
      <c r="O48" s="26">
        <f t="shared" si="16"/>
        <v>9633420.1541252937</v>
      </c>
      <c r="P48" s="33">
        <f t="shared" si="9"/>
        <v>1067.9319208091133</v>
      </c>
      <c r="Q48" s="26">
        <f t="shared" si="2"/>
        <v>0</v>
      </c>
      <c r="R48" s="26">
        <f t="shared" si="17"/>
        <v>9634488.0860461034</v>
      </c>
      <c r="U48" t="s">
        <v>105</v>
      </c>
      <c r="V48" s="26">
        <f t="shared" si="11"/>
        <v>1431156.198402673</v>
      </c>
      <c r="W48" s="5">
        <f t="shared" si="3"/>
        <v>4253.8150590595778</v>
      </c>
      <c r="X48" s="5">
        <f t="shared" si="4"/>
        <v>-288613.05536999996</v>
      </c>
      <c r="Y48" s="26">
        <f t="shared" si="12"/>
        <v>1146796.9580917326</v>
      </c>
    </row>
    <row r="49" spans="3:25" x14ac:dyDescent="0.2">
      <c r="C49">
        <f t="shared" si="5"/>
        <v>46</v>
      </c>
      <c r="D49" s="3">
        <f t="shared" si="6"/>
        <v>44371</v>
      </c>
      <c r="F49" s="5">
        <f>IFERROR(VLOOKUP(D49,Contrato!$B:$H,7,FALSE),0)</f>
        <v>0</v>
      </c>
      <c r="G49" s="26">
        <f t="shared" si="0"/>
        <v>0</v>
      </c>
      <c r="L49" s="3">
        <f t="shared" si="7"/>
        <v>44372</v>
      </c>
      <c r="M49" s="3" t="str">
        <f t="shared" si="13"/>
        <v>2021_6</v>
      </c>
      <c r="N49" s="5">
        <f t="shared" si="1"/>
        <v>2021</v>
      </c>
      <c r="O49" s="26">
        <f t="shared" si="16"/>
        <v>9634488.0860461034</v>
      </c>
      <c r="P49" s="33">
        <f t="shared" si="9"/>
        <v>1068.050308522847</v>
      </c>
      <c r="Q49" s="26">
        <f t="shared" si="2"/>
        <v>0</v>
      </c>
      <c r="R49" s="26">
        <f t="shared" si="17"/>
        <v>9635556.1363546271</v>
      </c>
      <c r="U49" t="s">
        <v>106</v>
      </c>
      <c r="V49" s="26">
        <f t="shared" si="11"/>
        <v>1146796.9580917326</v>
      </c>
      <c r="W49" s="5">
        <f t="shared" si="3"/>
        <v>2988.6789104348513</v>
      </c>
      <c r="X49" s="5">
        <f t="shared" si="4"/>
        <v>-288541.60062749998</v>
      </c>
      <c r="Y49" s="26">
        <f t="shared" si="12"/>
        <v>861244.03637466754</v>
      </c>
    </row>
    <row r="50" spans="3:25" x14ac:dyDescent="0.2">
      <c r="C50">
        <f t="shared" si="5"/>
        <v>47</v>
      </c>
      <c r="D50" s="3">
        <f t="shared" si="6"/>
        <v>44372</v>
      </c>
      <c r="F50" s="5">
        <f>IFERROR(VLOOKUP(D50,Contrato!$B:$H,7,FALSE),0)</f>
        <v>0</v>
      </c>
      <c r="G50" s="26">
        <f t="shared" si="0"/>
        <v>0</v>
      </c>
      <c r="L50" s="3">
        <f t="shared" si="7"/>
        <v>44373</v>
      </c>
      <c r="M50" s="3" t="str">
        <f t="shared" si="13"/>
        <v>2021_6</v>
      </c>
      <c r="N50" s="5">
        <f t="shared" si="1"/>
        <v>2021</v>
      </c>
      <c r="O50" s="26">
        <f t="shared" si="16"/>
        <v>9635556.1363546271</v>
      </c>
      <c r="P50" s="33">
        <f t="shared" si="9"/>
        <v>1068.1687093606859</v>
      </c>
      <c r="Q50" s="26">
        <f t="shared" si="2"/>
        <v>0</v>
      </c>
      <c r="R50" s="26">
        <f t="shared" si="17"/>
        <v>9636624.3050639872</v>
      </c>
      <c r="U50" t="s">
        <v>107</v>
      </c>
      <c r="V50" s="26">
        <f t="shared" si="11"/>
        <v>861244.03637466754</v>
      </c>
      <c r="W50" s="5">
        <f t="shared" si="3"/>
        <v>2292.3470064946787</v>
      </c>
      <c r="X50" s="5">
        <f t="shared" si="4"/>
        <v>-288470.04936249997</v>
      </c>
      <c r="Y50" s="26">
        <f t="shared" si="12"/>
        <v>575066.33401866222</v>
      </c>
    </row>
    <row r="51" spans="3:25" x14ac:dyDescent="0.2">
      <c r="C51">
        <f t="shared" si="5"/>
        <v>48</v>
      </c>
      <c r="D51" s="3">
        <f t="shared" si="6"/>
        <v>44373</v>
      </c>
      <c r="F51" s="5">
        <f>IFERROR(VLOOKUP(D51,Contrato!$B:$H,7,FALSE),0)</f>
        <v>0</v>
      </c>
      <c r="G51" s="26">
        <f t="shared" si="0"/>
        <v>0</v>
      </c>
      <c r="L51" s="3">
        <f t="shared" si="7"/>
        <v>44374</v>
      </c>
      <c r="M51" s="3" t="str">
        <f t="shared" si="13"/>
        <v>2021_6</v>
      </c>
      <c r="N51" s="5">
        <f t="shared" si="1"/>
        <v>2021</v>
      </c>
      <c r="O51" s="26">
        <f t="shared" si="16"/>
        <v>9636624.3050639872</v>
      </c>
      <c r="P51" s="33">
        <f t="shared" si="9"/>
        <v>1068.2871233240846</v>
      </c>
      <c r="Q51" s="26">
        <f t="shared" si="2"/>
        <v>0</v>
      </c>
      <c r="R51" s="26">
        <f t="shared" si="17"/>
        <v>9637692.5921873115</v>
      </c>
      <c r="U51" t="s">
        <v>108</v>
      </c>
      <c r="V51" s="26">
        <f t="shared" si="11"/>
        <v>575066.33401866222</v>
      </c>
      <c r="W51" s="5">
        <f t="shared" si="3"/>
        <v>1275.4876693040594</v>
      </c>
      <c r="X51" s="5">
        <f t="shared" si="4"/>
        <v>-288398.37328750006</v>
      </c>
      <c r="Y51" s="26">
        <f t="shared" si="12"/>
        <v>287943.44840046618</v>
      </c>
    </row>
    <row r="52" spans="3:25" x14ac:dyDescent="0.2">
      <c r="C52">
        <f t="shared" si="5"/>
        <v>49</v>
      </c>
      <c r="D52" s="3">
        <f t="shared" si="6"/>
        <v>44374</v>
      </c>
      <c r="F52" s="5">
        <f>IFERROR(VLOOKUP(D52,Contrato!$B:$H,7,FALSE),0)</f>
        <v>0</v>
      </c>
      <c r="G52" s="26">
        <f t="shared" si="0"/>
        <v>0</v>
      </c>
      <c r="L52" s="3">
        <f t="shared" si="7"/>
        <v>44375</v>
      </c>
      <c r="M52" s="3" t="str">
        <f t="shared" si="13"/>
        <v>2021_6</v>
      </c>
      <c r="N52" s="5">
        <f t="shared" si="1"/>
        <v>2021</v>
      </c>
      <c r="O52" s="26">
        <f t="shared" si="16"/>
        <v>9637692.5921873115</v>
      </c>
      <c r="P52" s="33">
        <f t="shared" si="9"/>
        <v>1068.4055504144985</v>
      </c>
      <c r="Q52" s="26">
        <f t="shared" si="2"/>
        <v>0</v>
      </c>
      <c r="R52" s="26">
        <f t="shared" si="17"/>
        <v>9638760.9977377262</v>
      </c>
      <c r="U52" t="s">
        <v>109</v>
      </c>
      <c r="V52" s="26">
        <f t="shared" si="11"/>
        <v>287943.44840046618</v>
      </c>
      <c r="W52" s="5">
        <f t="shared" si="3"/>
        <v>383.2801480182834</v>
      </c>
      <c r="X52" s="5">
        <f t="shared" si="4"/>
        <v>-288326.72854750004</v>
      </c>
      <c r="Y52" s="26">
        <f t="shared" si="12"/>
        <v>9.8440796136856079E-7</v>
      </c>
    </row>
    <row r="53" spans="3:25" x14ac:dyDescent="0.2">
      <c r="C53">
        <f t="shared" si="5"/>
        <v>50</v>
      </c>
      <c r="D53" s="3">
        <f t="shared" si="6"/>
        <v>44375</v>
      </c>
      <c r="F53" s="5">
        <f>IFERROR(VLOOKUP(D53,Contrato!$B:$H,7,FALSE),0)</f>
        <v>0</v>
      </c>
      <c r="G53" s="26">
        <f t="shared" si="0"/>
        <v>0</v>
      </c>
      <c r="L53" s="3">
        <f t="shared" si="7"/>
        <v>44376</v>
      </c>
      <c r="M53" s="3" t="str">
        <f t="shared" si="13"/>
        <v>2021_6</v>
      </c>
      <c r="N53" s="5">
        <f t="shared" si="1"/>
        <v>2021</v>
      </c>
      <c r="O53" s="26">
        <f t="shared" si="16"/>
        <v>9638760.9977377262</v>
      </c>
      <c r="P53" s="33">
        <f t="shared" si="9"/>
        <v>1068.5239906333827</v>
      </c>
      <c r="Q53" s="26">
        <f t="shared" si="2"/>
        <v>0</v>
      </c>
      <c r="R53" s="26">
        <f t="shared" si="17"/>
        <v>9639829.5217283592</v>
      </c>
      <c r="V53" s="26"/>
      <c r="W53" s="5"/>
      <c r="X53" s="5"/>
      <c r="Y53" s="26"/>
    </row>
    <row r="54" spans="3:25" x14ac:dyDescent="0.2">
      <c r="C54">
        <f t="shared" si="5"/>
        <v>51</v>
      </c>
      <c r="D54" s="3">
        <f t="shared" si="6"/>
        <v>44376</v>
      </c>
      <c r="F54" s="5">
        <f>IFERROR(VLOOKUP(D54,Contrato!$B:$H,7,FALSE),0)</f>
        <v>0</v>
      </c>
      <c r="G54" s="26">
        <f t="shared" si="0"/>
        <v>0</v>
      </c>
      <c r="L54" s="3">
        <f t="shared" si="7"/>
        <v>44377</v>
      </c>
      <c r="M54" s="3" t="str">
        <f t="shared" si="13"/>
        <v>2021_6</v>
      </c>
      <c r="N54" s="5">
        <f t="shared" si="1"/>
        <v>2021</v>
      </c>
      <c r="O54" s="26">
        <f t="shared" si="16"/>
        <v>9639829.5217283592</v>
      </c>
      <c r="P54" s="33">
        <f t="shared" si="9"/>
        <v>1068.6424439821924</v>
      </c>
      <c r="Q54" s="26">
        <f t="shared" si="2"/>
        <v>0</v>
      </c>
      <c r="R54" s="26">
        <f t="shared" si="17"/>
        <v>9640898.164172342</v>
      </c>
      <c r="V54" s="26"/>
      <c r="W54" s="5"/>
      <c r="X54" s="5"/>
      <c r="Y54" s="26"/>
    </row>
    <row r="55" spans="3:25" x14ac:dyDescent="0.2">
      <c r="C55">
        <f t="shared" si="5"/>
        <v>52</v>
      </c>
      <c r="D55" s="3">
        <f t="shared" si="6"/>
        <v>44377</v>
      </c>
      <c r="F55" s="5">
        <f>IFERROR(VLOOKUP(D55,Contrato!$B:$H,7,FALSE),0)</f>
        <v>0</v>
      </c>
      <c r="G55" s="26">
        <f t="shared" si="0"/>
        <v>0</v>
      </c>
      <c r="L55" s="3">
        <f t="shared" si="7"/>
        <v>44378</v>
      </c>
      <c r="M55" s="3" t="str">
        <f t="shared" si="13"/>
        <v>2021_7</v>
      </c>
      <c r="N55" s="5">
        <f t="shared" si="1"/>
        <v>2021</v>
      </c>
      <c r="O55" s="26">
        <f t="shared" si="16"/>
        <v>9640898.164172342</v>
      </c>
      <c r="P55" s="33">
        <f t="shared" si="9"/>
        <v>1068.7609104623834</v>
      </c>
      <c r="Q55" s="26">
        <f t="shared" si="2"/>
        <v>0</v>
      </c>
      <c r="R55" s="26">
        <f t="shared" si="17"/>
        <v>9641966.9250828046</v>
      </c>
      <c r="V55" s="26"/>
      <c r="W55" s="5"/>
      <c r="X55" s="5"/>
      <c r="Y55" s="26"/>
    </row>
    <row r="56" spans="3:25" x14ac:dyDescent="0.2">
      <c r="C56">
        <f t="shared" si="5"/>
        <v>53</v>
      </c>
      <c r="D56" s="3">
        <f t="shared" si="6"/>
        <v>44378</v>
      </c>
      <c r="F56" s="5">
        <f>IFERROR(VLOOKUP(D56,Contrato!$B:$H,7,FALSE),0)</f>
        <v>0</v>
      </c>
      <c r="G56" s="26">
        <f t="shared" si="0"/>
        <v>0</v>
      </c>
      <c r="L56" s="3">
        <f t="shared" si="7"/>
        <v>44379</v>
      </c>
      <c r="M56" s="3" t="str">
        <f t="shared" si="13"/>
        <v>2021_7</v>
      </c>
      <c r="N56" s="5">
        <f t="shared" si="1"/>
        <v>2021</v>
      </c>
      <c r="O56" s="26">
        <f t="shared" si="16"/>
        <v>9641966.9250828046</v>
      </c>
      <c r="P56" s="33">
        <f t="shared" si="9"/>
        <v>1068.8793900754113</v>
      </c>
      <c r="Q56" s="26">
        <f t="shared" si="2"/>
        <v>0</v>
      </c>
      <c r="R56" s="26">
        <f t="shared" si="17"/>
        <v>9643035.8044728804</v>
      </c>
      <c r="V56" s="26"/>
      <c r="W56" s="5"/>
      <c r="X56" s="5"/>
      <c r="Y56" s="26"/>
    </row>
    <row r="57" spans="3:25" x14ac:dyDescent="0.2">
      <c r="C57">
        <f t="shared" si="5"/>
        <v>54</v>
      </c>
      <c r="D57" s="3">
        <f t="shared" si="6"/>
        <v>44379</v>
      </c>
      <c r="F57" s="5">
        <f>IFERROR(VLOOKUP(D57,Contrato!$B:$H,7,FALSE),0)</f>
        <v>0</v>
      </c>
      <c r="G57" s="26">
        <f t="shared" si="0"/>
        <v>0</v>
      </c>
      <c r="L57" s="3">
        <f t="shared" si="7"/>
        <v>44380</v>
      </c>
      <c r="M57" s="3" t="str">
        <f t="shared" si="13"/>
        <v>2021_7</v>
      </c>
      <c r="N57" s="5">
        <f t="shared" si="1"/>
        <v>2021</v>
      </c>
      <c r="O57" s="26">
        <f t="shared" si="16"/>
        <v>9643035.8044728804</v>
      </c>
      <c r="P57" s="33">
        <f t="shared" si="9"/>
        <v>1068.997882822732</v>
      </c>
      <c r="Q57" s="26">
        <f t="shared" si="2"/>
        <v>0</v>
      </c>
      <c r="R57" s="26">
        <f t="shared" si="17"/>
        <v>9644104.802355703</v>
      </c>
      <c r="V57" s="26"/>
      <c r="W57" s="5"/>
      <c r="X57" s="5"/>
      <c r="Y57" s="26"/>
    </row>
    <row r="58" spans="3:25" x14ac:dyDescent="0.2">
      <c r="C58">
        <f t="shared" si="5"/>
        <v>55</v>
      </c>
      <c r="D58" s="3">
        <f t="shared" si="6"/>
        <v>44380</v>
      </c>
      <c r="F58" s="5">
        <f>IFERROR(VLOOKUP(D58,Contrato!$B:$H,7,FALSE),0)</f>
        <v>0</v>
      </c>
      <c r="G58" s="26">
        <f t="shared" si="0"/>
        <v>0</v>
      </c>
      <c r="L58" s="3">
        <f t="shared" si="7"/>
        <v>44381</v>
      </c>
      <c r="M58" s="3" t="str">
        <f t="shared" si="13"/>
        <v>2021_7</v>
      </c>
      <c r="N58" s="5">
        <f t="shared" si="1"/>
        <v>2021</v>
      </c>
      <c r="O58" s="26">
        <f t="shared" si="16"/>
        <v>9644104.802355703</v>
      </c>
      <c r="P58" s="33">
        <f t="shared" si="9"/>
        <v>1069.1163887058015</v>
      </c>
      <c r="Q58" s="26">
        <f t="shared" si="2"/>
        <v>0</v>
      </c>
      <c r="R58" s="26">
        <f t="shared" si="17"/>
        <v>9645173.9187444095</v>
      </c>
      <c r="V58" s="26"/>
      <c r="W58" s="5"/>
      <c r="X58" s="5"/>
      <c r="Y58" s="26"/>
    </row>
    <row r="59" spans="3:25" x14ac:dyDescent="0.2">
      <c r="C59">
        <f t="shared" si="5"/>
        <v>56</v>
      </c>
      <c r="D59" s="3">
        <f t="shared" si="6"/>
        <v>44381</v>
      </c>
      <c r="F59" s="5">
        <f>IFERROR(VLOOKUP(D59,Contrato!$B:$H,7,FALSE),0)</f>
        <v>0</v>
      </c>
      <c r="G59" s="26">
        <f t="shared" si="0"/>
        <v>0</v>
      </c>
      <c r="L59" s="3">
        <f t="shared" si="7"/>
        <v>44382</v>
      </c>
      <c r="M59" s="3" t="str">
        <f t="shared" si="13"/>
        <v>2021_7</v>
      </c>
      <c r="N59" s="5">
        <f t="shared" si="1"/>
        <v>2021</v>
      </c>
      <c r="O59" s="26">
        <f t="shared" si="16"/>
        <v>9645173.9187444095</v>
      </c>
      <c r="P59" s="33">
        <f t="shared" si="9"/>
        <v>1069.234907726076</v>
      </c>
      <c r="Q59" s="26">
        <f t="shared" si="2"/>
        <v>0</v>
      </c>
      <c r="R59" s="26">
        <f t="shared" si="17"/>
        <v>9646243.1536521353</v>
      </c>
      <c r="V59" s="26"/>
      <c r="W59" s="5"/>
      <c r="X59" s="5"/>
      <c r="Y59" s="26"/>
    </row>
    <row r="60" spans="3:25" x14ac:dyDescent="0.2">
      <c r="C60">
        <f t="shared" si="5"/>
        <v>57</v>
      </c>
      <c r="D60" s="3">
        <f t="shared" si="6"/>
        <v>44382</v>
      </c>
      <c r="F60" s="5">
        <f>IFERROR(VLOOKUP(D60,Contrato!$B:$H,7,FALSE),0)</f>
        <v>0</v>
      </c>
      <c r="G60" s="26">
        <f t="shared" si="0"/>
        <v>0</v>
      </c>
      <c r="L60" s="3">
        <f t="shared" si="7"/>
        <v>44383</v>
      </c>
      <c r="M60" s="3" t="str">
        <f t="shared" si="13"/>
        <v>2021_7</v>
      </c>
      <c r="N60" s="5">
        <f t="shared" si="1"/>
        <v>2021</v>
      </c>
      <c r="O60" s="26">
        <f t="shared" si="16"/>
        <v>9646243.1536521353</v>
      </c>
      <c r="P60" s="33">
        <f t="shared" si="9"/>
        <v>1069.3534398850118</v>
      </c>
      <c r="Q60" s="26">
        <f t="shared" si="2"/>
        <v>0</v>
      </c>
      <c r="R60" s="26">
        <f t="shared" si="17"/>
        <v>9647312.5070920195</v>
      </c>
    </row>
    <row r="61" spans="3:25" x14ac:dyDescent="0.2">
      <c r="C61">
        <f t="shared" si="5"/>
        <v>58</v>
      </c>
      <c r="D61" s="3">
        <f t="shared" si="6"/>
        <v>44383</v>
      </c>
      <c r="F61" s="5">
        <f>IFERROR(VLOOKUP(D61,Contrato!$B:$H,7,FALSE),0)</f>
        <v>0</v>
      </c>
      <c r="G61" s="26">
        <f t="shared" si="0"/>
        <v>0</v>
      </c>
      <c r="L61" s="3">
        <f t="shared" si="7"/>
        <v>44384</v>
      </c>
      <c r="M61" s="3" t="str">
        <f t="shared" si="13"/>
        <v>2021_7</v>
      </c>
      <c r="N61" s="5">
        <f t="shared" si="1"/>
        <v>2021</v>
      </c>
      <c r="O61" s="26">
        <f t="shared" si="16"/>
        <v>9647312.5070920195</v>
      </c>
      <c r="P61" s="33">
        <f t="shared" si="9"/>
        <v>1069.4719851840653</v>
      </c>
      <c r="Q61" s="26">
        <f t="shared" si="2"/>
        <v>0</v>
      </c>
      <c r="R61" s="26">
        <f t="shared" si="17"/>
        <v>9648381.9790772032</v>
      </c>
    </row>
    <row r="62" spans="3:25" x14ac:dyDescent="0.2">
      <c r="C62">
        <f t="shared" si="5"/>
        <v>59</v>
      </c>
      <c r="D62" s="3">
        <f t="shared" si="6"/>
        <v>44384</v>
      </c>
      <c r="F62" s="5">
        <f>IFERROR(VLOOKUP(D62,Contrato!$B:$H,7,FALSE),0)</f>
        <v>0</v>
      </c>
      <c r="G62" s="26">
        <f t="shared" si="0"/>
        <v>0</v>
      </c>
      <c r="L62" s="3">
        <f t="shared" si="7"/>
        <v>44385</v>
      </c>
      <c r="M62" s="3" t="str">
        <f t="shared" si="13"/>
        <v>2021_7</v>
      </c>
      <c r="N62" s="5">
        <f t="shared" si="1"/>
        <v>2021</v>
      </c>
      <c r="O62" s="26">
        <f t="shared" si="16"/>
        <v>9648381.9790772032</v>
      </c>
      <c r="P62" s="33">
        <f t="shared" si="9"/>
        <v>1069.5905436246935</v>
      </c>
      <c r="Q62" s="26">
        <f t="shared" si="2"/>
        <v>0</v>
      </c>
      <c r="R62" s="26">
        <f t="shared" si="17"/>
        <v>9649451.5696208272</v>
      </c>
    </row>
    <row r="63" spans="3:25" x14ac:dyDescent="0.2">
      <c r="C63">
        <f t="shared" si="5"/>
        <v>60</v>
      </c>
      <c r="D63" s="3">
        <f t="shared" si="6"/>
        <v>44385</v>
      </c>
      <c r="F63" s="5">
        <f>IFERROR(VLOOKUP(D63,Contrato!$B:$H,7,FALSE),0)</f>
        <v>0</v>
      </c>
      <c r="G63" s="26">
        <f t="shared" si="0"/>
        <v>0</v>
      </c>
      <c r="L63" s="3">
        <f t="shared" si="7"/>
        <v>44386</v>
      </c>
      <c r="M63" s="3" t="str">
        <f t="shared" si="13"/>
        <v>2021_7</v>
      </c>
      <c r="N63" s="5">
        <f t="shared" si="1"/>
        <v>2021</v>
      </c>
      <c r="O63" s="26">
        <f t="shared" si="16"/>
        <v>9649451.5696208272</v>
      </c>
      <c r="P63" s="33">
        <f t="shared" si="9"/>
        <v>1069.7091152083528</v>
      </c>
      <c r="Q63" s="26">
        <f t="shared" si="2"/>
        <v>0</v>
      </c>
      <c r="R63" s="26">
        <f t="shared" si="17"/>
        <v>9650521.2787360363</v>
      </c>
    </row>
    <row r="64" spans="3:25" x14ac:dyDescent="0.2">
      <c r="C64">
        <f t="shared" si="5"/>
        <v>61</v>
      </c>
      <c r="D64" s="3">
        <f t="shared" si="6"/>
        <v>44386</v>
      </c>
      <c r="F64" s="5">
        <f>IFERROR(VLOOKUP(D64,Contrato!$B:$H,7,FALSE),0)</f>
        <v>0</v>
      </c>
      <c r="G64" s="26">
        <f t="shared" si="0"/>
        <v>0</v>
      </c>
      <c r="L64" s="3">
        <f t="shared" si="7"/>
        <v>44387</v>
      </c>
      <c r="M64" s="3" t="str">
        <f t="shared" si="13"/>
        <v>2021_7</v>
      </c>
      <c r="N64" s="5">
        <f t="shared" si="1"/>
        <v>2021</v>
      </c>
      <c r="O64" s="26">
        <f t="shared" si="16"/>
        <v>9650521.2787360363</v>
      </c>
      <c r="P64" s="33">
        <f t="shared" si="9"/>
        <v>1069.8276999365009</v>
      </c>
      <c r="Q64" s="26">
        <f t="shared" si="2"/>
        <v>0</v>
      </c>
      <c r="R64" s="26">
        <f t="shared" si="17"/>
        <v>9651591.1064359732</v>
      </c>
    </row>
    <row r="65" spans="3:18" x14ac:dyDescent="0.2">
      <c r="C65">
        <f t="shared" si="5"/>
        <v>62</v>
      </c>
      <c r="D65" s="3">
        <f t="shared" si="6"/>
        <v>44387</v>
      </c>
      <c r="F65" s="5">
        <f>IFERROR(VLOOKUP(D65,Contrato!$B:$H,7,FALSE),0)</f>
        <v>0</v>
      </c>
      <c r="G65" s="26">
        <f t="shared" si="0"/>
        <v>0</v>
      </c>
      <c r="L65" s="3">
        <f t="shared" si="7"/>
        <v>44388</v>
      </c>
      <c r="M65" s="3" t="str">
        <f t="shared" si="13"/>
        <v>2021_7</v>
      </c>
      <c r="N65" s="5">
        <f t="shared" si="1"/>
        <v>2021</v>
      </c>
      <c r="O65" s="26">
        <f t="shared" si="16"/>
        <v>9651591.1064359732</v>
      </c>
      <c r="P65" s="33">
        <f t="shared" si="9"/>
        <v>1069.9462978105944</v>
      </c>
      <c r="Q65" s="26">
        <f t="shared" si="2"/>
        <v>0</v>
      </c>
      <c r="R65" s="26">
        <f t="shared" si="17"/>
        <v>9652661.0527337845</v>
      </c>
    </row>
    <row r="66" spans="3:18" x14ac:dyDescent="0.2">
      <c r="C66">
        <f t="shared" si="5"/>
        <v>63</v>
      </c>
      <c r="D66" s="3">
        <f t="shared" si="6"/>
        <v>44388</v>
      </c>
      <c r="F66" s="5">
        <f>IFERROR(VLOOKUP(D66,Contrato!$B:$H,7,FALSE),0)</f>
        <v>0</v>
      </c>
      <c r="G66" s="26">
        <f t="shared" si="0"/>
        <v>0</v>
      </c>
      <c r="L66" s="3">
        <f t="shared" si="7"/>
        <v>44389</v>
      </c>
      <c r="M66" s="3" t="str">
        <f t="shared" si="13"/>
        <v>2021_7</v>
      </c>
      <c r="N66" s="5">
        <f t="shared" si="1"/>
        <v>2021</v>
      </c>
      <c r="O66" s="26">
        <f t="shared" si="16"/>
        <v>9652661.0527337845</v>
      </c>
      <c r="P66" s="33">
        <f t="shared" si="9"/>
        <v>1070.0649088320909</v>
      </c>
      <c r="Q66" s="26">
        <f t="shared" si="2"/>
        <v>-17122.950812499999</v>
      </c>
      <c r="R66" s="26">
        <f t="shared" si="17"/>
        <v>9636608.1668301169</v>
      </c>
    </row>
    <row r="67" spans="3:18" x14ac:dyDescent="0.2">
      <c r="C67">
        <f t="shared" si="5"/>
        <v>64</v>
      </c>
      <c r="D67" s="3">
        <f t="shared" si="6"/>
        <v>44389</v>
      </c>
      <c r="F67" s="5">
        <f>IFERROR(VLOOKUP(D67,Contrato!$B:$H,7,FALSE),0)</f>
        <v>17122.950812499999</v>
      </c>
      <c r="G67" s="26">
        <f t="shared" si="0"/>
        <v>-17122.950812499999</v>
      </c>
      <c r="L67" s="3">
        <f t="shared" si="7"/>
        <v>44390</v>
      </c>
      <c r="M67" s="3" t="str">
        <f t="shared" si="13"/>
        <v>2021_7</v>
      </c>
      <c r="N67" s="5">
        <f t="shared" si="1"/>
        <v>2021</v>
      </c>
      <c r="O67" s="26">
        <f t="shared" si="16"/>
        <v>9636608.1668301169</v>
      </c>
      <c r="P67" s="33">
        <f t="shared" si="9"/>
        <v>1068.2853342881224</v>
      </c>
      <c r="Q67" s="26">
        <f t="shared" si="2"/>
        <v>0</v>
      </c>
      <c r="R67" s="26">
        <f t="shared" si="17"/>
        <v>9637676.4521644041</v>
      </c>
    </row>
    <row r="68" spans="3:18" x14ac:dyDescent="0.2">
      <c r="C68">
        <f t="shared" si="5"/>
        <v>65</v>
      </c>
      <c r="D68" s="3">
        <f t="shared" si="6"/>
        <v>44390</v>
      </c>
      <c r="F68" s="5">
        <f>IFERROR(VLOOKUP(D68,Contrato!$B:$H,7,FALSE),0)</f>
        <v>0</v>
      </c>
      <c r="G68" s="26">
        <f t="shared" si="0"/>
        <v>0</v>
      </c>
      <c r="L68" s="3">
        <f t="shared" si="7"/>
        <v>44391</v>
      </c>
      <c r="M68" s="3" t="str">
        <f t="shared" si="13"/>
        <v>2021_7</v>
      </c>
      <c r="N68" s="5">
        <f t="shared" si="1"/>
        <v>2021</v>
      </c>
      <c r="O68" s="26">
        <f t="shared" si="16"/>
        <v>9637676.4521644041</v>
      </c>
      <c r="P68" s="33">
        <f t="shared" si="9"/>
        <v>1068.4037611802089</v>
      </c>
      <c r="Q68" s="26">
        <f t="shared" si="2"/>
        <v>0</v>
      </c>
      <c r="R68" s="26">
        <f t="shared" si="17"/>
        <v>9638744.8559255842</v>
      </c>
    </row>
    <row r="69" spans="3:18" x14ac:dyDescent="0.2">
      <c r="C69">
        <f t="shared" si="5"/>
        <v>66</v>
      </c>
      <c r="D69" s="3">
        <f t="shared" si="6"/>
        <v>44391</v>
      </c>
      <c r="F69" s="5">
        <f>IFERROR(VLOOKUP(D69,Contrato!$B:$H,7,FALSE),0)</f>
        <v>0</v>
      </c>
      <c r="G69" s="26">
        <f t="shared" ref="G69:G132" si="18">+E69-F69</f>
        <v>0</v>
      </c>
      <c r="L69" s="3">
        <f t="shared" si="7"/>
        <v>44392</v>
      </c>
      <c r="M69" s="3" t="str">
        <f t="shared" si="13"/>
        <v>2021_7</v>
      </c>
      <c r="N69" s="5">
        <f t="shared" ref="N69:N132" si="19">YEAR(L69)</f>
        <v>2021</v>
      </c>
      <c r="O69" s="26">
        <f t="shared" si="16"/>
        <v>9638744.8559255842</v>
      </c>
      <c r="P69" s="33">
        <f t="shared" si="9"/>
        <v>1068.5222012007439</v>
      </c>
      <c r="Q69" s="26">
        <f t="shared" ref="Q69:Q132" si="20">-F70</f>
        <v>0</v>
      </c>
      <c r="R69" s="26">
        <f t="shared" si="17"/>
        <v>9639813.3781267852</v>
      </c>
    </row>
    <row r="70" spans="3:18" x14ac:dyDescent="0.2">
      <c r="C70">
        <f t="shared" ref="C70:C133" si="21">IF(D70="","",C69+1)</f>
        <v>67</v>
      </c>
      <c r="D70" s="3">
        <f t="shared" ref="D70:D133" si="22">IFERROR(IF((D69+1)&gt;$B$5,"",(D69+1)),"")</f>
        <v>44392</v>
      </c>
      <c r="F70" s="5">
        <f>IFERROR(VLOOKUP(D70,Contrato!$B:$H,7,FALSE),0)</f>
        <v>0</v>
      </c>
      <c r="G70" s="26">
        <f t="shared" si="18"/>
        <v>0</v>
      </c>
      <c r="L70" s="3">
        <f t="shared" ref="L70:L133" si="23">+D71</f>
        <v>44393</v>
      </c>
      <c r="M70" s="3" t="str">
        <f t="shared" si="13"/>
        <v>2021_7</v>
      </c>
      <c r="N70" s="5">
        <f t="shared" si="19"/>
        <v>2021</v>
      </c>
      <c r="O70" s="26">
        <f t="shared" si="16"/>
        <v>9639813.3781267852</v>
      </c>
      <c r="P70" s="33">
        <f t="shared" si="9"/>
        <v>1068.6406543511825</v>
      </c>
      <c r="Q70" s="26">
        <f t="shared" si="20"/>
        <v>0</v>
      </c>
      <c r="R70" s="26">
        <f t="shared" si="17"/>
        <v>9640882.0187811367</v>
      </c>
    </row>
    <row r="71" spans="3:18" x14ac:dyDescent="0.2">
      <c r="C71">
        <f t="shared" si="21"/>
        <v>68</v>
      </c>
      <c r="D71" s="3">
        <f t="shared" si="22"/>
        <v>44393</v>
      </c>
      <c r="F71" s="5">
        <f>IFERROR(VLOOKUP(D71,Contrato!$B:$H,7,FALSE),0)</f>
        <v>0</v>
      </c>
      <c r="G71" s="26">
        <f t="shared" si="18"/>
        <v>0</v>
      </c>
      <c r="L71" s="3">
        <f t="shared" si="23"/>
        <v>44394</v>
      </c>
      <c r="M71" s="3" t="str">
        <f t="shared" si="13"/>
        <v>2021_7</v>
      </c>
      <c r="N71" s="5">
        <f t="shared" si="19"/>
        <v>2021</v>
      </c>
      <c r="O71" s="26">
        <f t="shared" si="16"/>
        <v>9640882.0187811367</v>
      </c>
      <c r="P71" s="33">
        <f t="shared" ref="P71:P134" si="24">+O71*$I$4</f>
        <v>1068.7591206329805</v>
      </c>
      <c r="Q71" s="26">
        <f t="shared" si="20"/>
        <v>0</v>
      </c>
      <c r="R71" s="26">
        <f t="shared" si="17"/>
        <v>9641950.7779017705</v>
      </c>
    </row>
    <row r="72" spans="3:18" x14ac:dyDescent="0.2">
      <c r="C72">
        <f t="shared" si="21"/>
        <v>69</v>
      </c>
      <c r="D72" s="3">
        <f t="shared" si="22"/>
        <v>44394</v>
      </c>
      <c r="F72" s="5">
        <f>IFERROR(VLOOKUP(D72,Contrato!$B:$H,7,FALSE),0)</f>
        <v>0</v>
      </c>
      <c r="G72" s="26">
        <f t="shared" si="18"/>
        <v>0</v>
      </c>
      <c r="L72" s="3">
        <f t="shared" si="23"/>
        <v>44395</v>
      </c>
      <c r="M72" s="3" t="str">
        <f t="shared" si="13"/>
        <v>2021_7</v>
      </c>
      <c r="N72" s="5">
        <f t="shared" si="19"/>
        <v>2021</v>
      </c>
      <c r="O72" s="26">
        <f t="shared" si="16"/>
        <v>9641950.7779017705</v>
      </c>
      <c r="P72" s="33">
        <f t="shared" si="24"/>
        <v>1068.8776000475934</v>
      </c>
      <c r="Q72" s="26">
        <f t="shared" si="20"/>
        <v>0</v>
      </c>
      <c r="R72" s="26">
        <f t="shared" si="17"/>
        <v>9643019.6555018183</v>
      </c>
    </row>
    <row r="73" spans="3:18" x14ac:dyDescent="0.2">
      <c r="C73">
        <f t="shared" si="21"/>
        <v>70</v>
      </c>
      <c r="D73" s="3">
        <f t="shared" si="22"/>
        <v>44395</v>
      </c>
      <c r="F73" s="5">
        <f>IFERROR(VLOOKUP(D73,Contrato!$B:$H,7,FALSE),0)</f>
        <v>0</v>
      </c>
      <c r="G73" s="26">
        <f t="shared" si="18"/>
        <v>0</v>
      </c>
      <c r="L73" s="3">
        <f t="shared" si="23"/>
        <v>44396</v>
      </c>
      <c r="M73" s="3" t="str">
        <f t="shared" ref="M73:M136" si="25">YEAR(L73)&amp;"_"&amp;MONTH(L73)</f>
        <v>2021_7</v>
      </c>
      <c r="N73" s="5">
        <f t="shared" si="19"/>
        <v>2021</v>
      </c>
      <c r="O73" s="26">
        <f t="shared" si="16"/>
        <v>9643019.6555018183</v>
      </c>
      <c r="P73" s="33">
        <f t="shared" si="24"/>
        <v>1068.996092596477</v>
      </c>
      <c r="Q73" s="26">
        <f t="shared" si="20"/>
        <v>0</v>
      </c>
      <c r="R73" s="26">
        <f t="shared" si="17"/>
        <v>9644088.6515944153</v>
      </c>
    </row>
    <row r="74" spans="3:18" x14ac:dyDescent="0.2">
      <c r="C74">
        <f t="shared" si="21"/>
        <v>71</v>
      </c>
      <c r="D74" s="3">
        <f t="shared" si="22"/>
        <v>44396</v>
      </c>
      <c r="F74" s="5">
        <f>IFERROR(VLOOKUP(D74,Contrato!$B:$H,7,FALSE),0)</f>
        <v>0</v>
      </c>
      <c r="G74" s="26">
        <f t="shared" si="18"/>
        <v>0</v>
      </c>
      <c r="L74" s="3">
        <f t="shared" si="23"/>
        <v>44397</v>
      </c>
      <c r="M74" s="3" t="str">
        <f t="shared" si="25"/>
        <v>2021_7</v>
      </c>
      <c r="N74" s="5">
        <f t="shared" si="19"/>
        <v>2021</v>
      </c>
      <c r="O74" s="26">
        <f t="shared" si="16"/>
        <v>9644088.6515944153</v>
      </c>
      <c r="P74" s="33">
        <f t="shared" si="24"/>
        <v>1069.1145982810874</v>
      </c>
      <c r="Q74" s="26">
        <f t="shared" si="20"/>
        <v>0</v>
      </c>
      <c r="R74" s="26">
        <f t="shared" si="17"/>
        <v>9645157.766192697</v>
      </c>
    </row>
    <row r="75" spans="3:18" x14ac:dyDescent="0.2">
      <c r="C75">
        <f t="shared" si="21"/>
        <v>72</v>
      </c>
      <c r="D75" s="3">
        <f t="shared" si="22"/>
        <v>44397</v>
      </c>
      <c r="F75" s="5">
        <f>IFERROR(VLOOKUP(D75,Contrato!$B:$H,7,FALSE),0)</f>
        <v>0</v>
      </c>
      <c r="G75" s="26">
        <f t="shared" si="18"/>
        <v>0</v>
      </c>
      <c r="L75" s="3">
        <f t="shared" si="23"/>
        <v>44398</v>
      </c>
      <c r="M75" s="3" t="str">
        <f t="shared" si="25"/>
        <v>2021_7</v>
      </c>
      <c r="N75" s="5">
        <f t="shared" si="19"/>
        <v>2021</v>
      </c>
      <c r="O75" s="26">
        <f t="shared" si="16"/>
        <v>9645157.766192697</v>
      </c>
      <c r="P75" s="33">
        <f t="shared" si="24"/>
        <v>1069.2331171028809</v>
      </c>
      <c r="Q75" s="26">
        <f t="shared" si="20"/>
        <v>0</v>
      </c>
      <c r="R75" s="26">
        <f t="shared" si="17"/>
        <v>9646226.9993098006</v>
      </c>
    </row>
    <row r="76" spans="3:18" x14ac:dyDescent="0.2">
      <c r="C76">
        <f t="shared" si="21"/>
        <v>73</v>
      </c>
      <c r="D76" s="3">
        <f t="shared" si="22"/>
        <v>44398</v>
      </c>
      <c r="F76" s="5">
        <f>IFERROR(VLOOKUP(D76,Contrato!$B:$H,7,FALSE),0)</f>
        <v>0</v>
      </c>
      <c r="G76" s="26">
        <f t="shared" si="18"/>
        <v>0</v>
      </c>
      <c r="L76" s="3">
        <f t="shared" si="23"/>
        <v>44399</v>
      </c>
      <c r="M76" s="3" t="str">
        <f t="shared" si="25"/>
        <v>2021_7</v>
      </c>
      <c r="N76" s="5">
        <f t="shared" si="19"/>
        <v>2021</v>
      </c>
      <c r="O76" s="26">
        <f t="shared" si="16"/>
        <v>9646226.9993098006</v>
      </c>
      <c r="P76" s="33">
        <f t="shared" si="24"/>
        <v>1069.3516490633137</v>
      </c>
      <c r="Q76" s="26">
        <f t="shared" si="20"/>
        <v>0</v>
      </c>
      <c r="R76" s="26">
        <f t="shared" si="17"/>
        <v>9647296.3509588633</v>
      </c>
    </row>
    <row r="77" spans="3:18" x14ac:dyDescent="0.2">
      <c r="C77">
        <f t="shared" si="21"/>
        <v>74</v>
      </c>
      <c r="D77" s="3">
        <f t="shared" si="22"/>
        <v>44399</v>
      </c>
      <c r="F77" s="5">
        <f>IFERROR(VLOOKUP(D77,Contrato!$B:$H,7,FALSE),0)</f>
        <v>0</v>
      </c>
      <c r="G77" s="26">
        <f t="shared" si="18"/>
        <v>0</v>
      </c>
      <c r="L77" s="3">
        <f t="shared" si="23"/>
        <v>44400</v>
      </c>
      <c r="M77" s="3" t="str">
        <f t="shared" si="25"/>
        <v>2021_7</v>
      </c>
      <c r="N77" s="5">
        <f t="shared" si="19"/>
        <v>2021</v>
      </c>
      <c r="O77" s="26">
        <f t="shared" si="16"/>
        <v>9647296.3509588633</v>
      </c>
      <c r="P77" s="33">
        <f t="shared" si="24"/>
        <v>1069.4701941638423</v>
      </c>
      <c r="Q77" s="26">
        <f t="shared" si="20"/>
        <v>0</v>
      </c>
      <c r="R77" s="26">
        <f t="shared" si="17"/>
        <v>9648365.8211530279</v>
      </c>
    </row>
    <row r="78" spans="3:18" x14ac:dyDescent="0.2">
      <c r="C78">
        <f t="shared" si="21"/>
        <v>75</v>
      </c>
      <c r="D78" s="3">
        <f t="shared" si="22"/>
        <v>44400</v>
      </c>
      <c r="F78" s="5">
        <f>IFERROR(VLOOKUP(D78,Contrato!$B:$H,7,FALSE),0)</f>
        <v>0</v>
      </c>
      <c r="G78" s="26">
        <f t="shared" si="18"/>
        <v>0</v>
      </c>
      <c r="L78" s="3">
        <f t="shared" si="23"/>
        <v>44401</v>
      </c>
      <c r="M78" s="3" t="str">
        <f t="shared" si="25"/>
        <v>2021_7</v>
      </c>
      <c r="N78" s="5">
        <f t="shared" si="19"/>
        <v>2021</v>
      </c>
      <c r="O78" s="26">
        <f t="shared" si="16"/>
        <v>9648365.8211530279</v>
      </c>
      <c r="P78" s="33">
        <f t="shared" si="24"/>
        <v>1069.5887524059233</v>
      </c>
      <c r="Q78" s="26">
        <f t="shared" si="20"/>
        <v>0</v>
      </c>
      <c r="R78" s="26">
        <f t="shared" si="17"/>
        <v>9649435.4099054337</v>
      </c>
    </row>
    <row r="79" spans="3:18" x14ac:dyDescent="0.2">
      <c r="C79">
        <f t="shared" si="21"/>
        <v>76</v>
      </c>
      <c r="D79" s="3">
        <f t="shared" si="22"/>
        <v>44401</v>
      </c>
      <c r="F79" s="5">
        <f>IFERROR(VLOOKUP(D79,Contrato!$B:$H,7,FALSE),0)</f>
        <v>0</v>
      </c>
      <c r="G79" s="26">
        <f t="shared" si="18"/>
        <v>0</v>
      </c>
      <c r="L79" s="3">
        <f t="shared" si="23"/>
        <v>44402</v>
      </c>
      <c r="M79" s="3" t="str">
        <f t="shared" si="25"/>
        <v>2021_7</v>
      </c>
      <c r="N79" s="5">
        <f t="shared" si="19"/>
        <v>2021</v>
      </c>
      <c r="O79" s="26">
        <f t="shared" si="16"/>
        <v>9649435.4099054337</v>
      </c>
      <c r="P79" s="33">
        <f t="shared" si="24"/>
        <v>1069.7073237910138</v>
      </c>
      <c r="Q79" s="26">
        <f t="shared" si="20"/>
        <v>0</v>
      </c>
      <c r="R79" s="26">
        <f t="shared" si="17"/>
        <v>9650505.1172292251</v>
      </c>
    </row>
    <row r="80" spans="3:18" x14ac:dyDescent="0.2">
      <c r="C80">
        <f t="shared" si="21"/>
        <v>77</v>
      </c>
      <c r="D80" s="3">
        <f t="shared" si="22"/>
        <v>44402</v>
      </c>
      <c r="F80" s="5">
        <f>IFERROR(VLOOKUP(D80,Contrato!$B:$H,7,FALSE),0)</f>
        <v>0</v>
      </c>
      <c r="G80" s="26">
        <f t="shared" si="18"/>
        <v>0</v>
      </c>
      <c r="L80" s="3">
        <f t="shared" si="23"/>
        <v>44403</v>
      </c>
      <c r="M80" s="3" t="str">
        <f t="shared" si="25"/>
        <v>2021_7</v>
      </c>
      <c r="N80" s="5">
        <f t="shared" si="19"/>
        <v>2021</v>
      </c>
      <c r="O80" s="26">
        <f t="shared" si="16"/>
        <v>9650505.1172292251</v>
      </c>
      <c r="P80" s="33">
        <f t="shared" si="24"/>
        <v>1069.8259083205705</v>
      </c>
      <c r="Q80" s="26">
        <f t="shared" si="20"/>
        <v>0</v>
      </c>
      <c r="R80" s="26">
        <f t="shared" si="17"/>
        <v>9651574.9431375451</v>
      </c>
    </row>
    <row r="81" spans="3:18" x14ac:dyDescent="0.2">
      <c r="C81">
        <f t="shared" si="21"/>
        <v>78</v>
      </c>
      <c r="D81" s="3">
        <f t="shared" si="22"/>
        <v>44403</v>
      </c>
      <c r="F81" s="5">
        <f>IFERROR(VLOOKUP(D81,Contrato!$B:$H,7,FALSE),0)</f>
        <v>0</v>
      </c>
      <c r="G81" s="26">
        <f t="shared" si="18"/>
        <v>0</v>
      </c>
      <c r="L81" s="3">
        <f t="shared" si="23"/>
        <v>44404</v>
      </c>
      <c r="M81" s="3" t="str">
        <f t="shared" si="25"/>
        <v>2021_7</v>
      </c>
      <c r="N81" s="5">
        <f t="shared" si="19"/>
        <v>2021</v>
      </c>
      <c r="O81" s="26">
        <f t="shared" si="16"/>
        <v>9651574.9431375451</v>
      </c>
      <c r="P81" s="33">
        <f t="shared" si="24"/>
        <v>1069.9445059960508</v>
      </c>
      <c r="Q81" s="26">
        <f t="shared" si="20"/>
        <v>0</v>
      </c>
      <c r="R81" s="26">
        <f t="shared" si="17"/>
        <v>9652644.8876435403</v>
      </c>
    </row>
    <row r="82" spans="3:18" x14ac:dyDescent="0.2">
      <c r="C82">
        <f t="shared" si="21"/>
        <v>79</v>
      </c>
      <c r="D82" s="3">
        <f t="shared" si="22"/>
        <v>44404</v>
      </c>
      <c r="F82" s="5">
        <f>IFERROR(VLOOKUP(D82,Contrato!$B:$H,7,FALSE),0)</f>
        <v>0</v>
      </c>
      <c r="G82" s="26">
        <f t="shared" si="18"/>
        <v>0</v>
      </c>
      <c r="L82" s="3">
        <f t="shared" si="23"/>
        <v>44405</v>
      </c>
      <c r="M82" s="3" t="str">
        <f t="shared" si="25"/>
        <v>2021_7</v>
      </c>
      <c r="N82" s="5">
        <f t="shared" si="19"/>
        <v>2021</v>
      </c>
      <c r="O82" s="26">
        <f t="shared" ref="O82:O145" si="26">+R81</f>
        <v>9652644.8876435403</v>
      </c>
      <c r="P82" s="33">
        <f t="shared" si="24"/>
        <v>1070.0631168189118</v>
      </c>
      <c r="Q82" s="26">
        <f t="shared" si="20"/>
        <v>0</v>
      </c>
      <c r="R82" s="26">
        <f t="shared" ref="R82:R145" si="27">+O82+P82+Q82</f>
        <v>9653714.9507603589</v>
      </c>
    </row>
    <row r="83" spans="3:18" x14ac:dyDescent="0.2">
      <c r="C83">
        <f t="shared" si="21"/>
        <v>80</v>
      </c>
      <c r="D83" s="3">
        <f t="shared" si="22"/>
        <v>44405</v>
      </c>
      <c r="F83" s="5">
        <f>IFERROR(VLOOKUP(D83,Contrato!$B:$H,7,FALSE),0)</f>
        <v>0</v>
      </c>
      <c r="G83" s="26">
        <f t="shared" si="18"/>
        <v>0</v>
      </c>
      <c r="L83" s="3">
        <f t="shared" si="23"/>
        <v>44406</v>
      </c>
      <c r="M83" s="3" t="str">
        <f t="shared" si="25"/>
        <v>2021_7</v>
      </c>
      <c r="N83" s="5">
        <f t="shared" si="19"/>
        <v>2021</v>
      </c>
      <c r="O83" s="26">
        <f t="shared" si="26"/>
        <v>9653714.9507603589</v>
      </c>
      <c r="P83" s="33">
        <f t="shared" si="24"/>
        <v>1070.1817407906112</v>
      </c>
      <c r="Q83" s="26">
        <f t="shared" si="20"/>
        <v>0</v>
      </c>
      <c r="R83" s="26">
        <f t="shared" si="27"/>
        <v>9654785.1325011496</v>
      </c>
    </row>
    <row r="84" spans="3:18" x14ac:dyDescent="0.2">
      <c r="C84">
        <f t="shared" si="21"/>
        <v>81</v>
      </c>
      <c r="D84" s="3">
        <f t="shared" si="22"/>
        <v>44406</v>
      </c>
      <c r="F84" s="5">
        <f>IFERROR(VLOOKUP(D84,Contrato!$B:$H,7,FALSE),0)</f>
        <v>0</v>
      </c>
      <c r="G84" s="26">
        <f t="shared" si="18"/>
        <v>0</v>
      </c>
      <c r="L84" s="3">
        <f t="shared" si="23"/>
        <v>44407</v>
      </c>
      <c r="M84" s="3" t="str">
        <f t="shared" si="25"/>
        <v>2021_7</v>
      </c>
      <c r="N84" s="5">
        <f t="shared" si="19"/>
        <v>2021</v>
      </c>
      <c r="O84" s="26">
        <f t="shared" si="26"/>
        <v>9654785.1325011496</v>
      </c>
      <c r="P84" s="33">
        <f t="shared" si="24"/>
        <v>1070.3003779126066</v>
      </c>
      <c r="Q84" s="26">
        <f t="shared" si="20"/>
        <v>0</v>
      </c>
      <c r="R84" s="26">
        <f t="shared" si="27"/>
        <v>9655855.4328790624</v>
      </c>
    </row>
    <row r="85" spans="3:18" x14ac:dyDescent="0.2">
      <c r="C85">
        <f t="shared" si="21"/>
        <v>82</v>
      </c>
      <c r="D85" s="3">
        <f t="shared" si="22"/>
        <v>44407</v>
      </c>
      <c r="F85" s="5">
        <f>IFERROR(VLOOKUP(D85,Contrato!$B:$H,7,FALSE),0)</f>
        <v>0</v>
      </c>
      <c r="G85" s="26">
        <f t="shared" si="18"/>
        <v>0</v>
      </c>
      <c r="L85" s="3">
        <f t="shared" si="23"/>
        <v>44408</v>
      </c>
      <c r="M85" s="3" t="str">
        <f t="shared" si="25"/>
        <v>2021_7</v>
      </c>
      <c r="N85" s="5">
        <f t="shared" si="19"/>
        <v>2021</v>
      </c>
      <c r="O85" s="26">
        <f t="shared" si="26"/>
        <v>9655855.4328790624</v>
      </c>
      <c r="P85" s="33">
        <f t="shared" si="24"/>
        <v>1070.4190281863557</v>
      </c>
      <c r="Q85" s="26">
        <f t="shared" si="20"/>
        <v>0</v>
      </c>
      <c r="R85" s="26">
        <f t="shared" si="27"/>
        <v>9656925.8519072495</v>
      </c>
    </row>
    <row r="86" spans="3:18" x14ac:dyDescent="0.2">
      <c r="C86">
        <f t="shared" si="21"/>
        <v>83</v>
      </c>
      <c r="D86" s="3">
        <f t="shared" si="22"/>
        <v>44408</v>
      </c>
      <c r="F86" s="5">
        <f>IFERROR(VLOOKUP(D86,Contrato!$B:$H,7,FALSE),0)</f>
        <v>0</v>
      </c>
      <c r="G86" s="26">
        <f t="shared" si="18"/>
        <v>0</v>
      </c>
      <c r="L86" s="3">
        <f t="shared" si="23"/>
        <v>44409</v>
      </c>
      <c r="M86" s="3" t="str">
        <f t="shared" si="25"/>
        <v>2021_8</v>
      </c>
      <c r="N86" s="5">
        <f t="shared" si="19"/>
        <v>2021</v>
      </c>
      <c r="O86" s="26">
        <f t="shared" si="26"/>
        <v>9656925.8519072495</v>
      </c>
      <c r="P86" s="33">
        <f t="shared" si="24"/>
        <v>1070.5376916133166</v>
      </c>
      <c r="Q86" s="26">
        <f t="shared" si="20"/>
        <v>0</v>
      </c>
      <c r="R86" s="26">
        <f t="shared" si="27"/>
        <v>9657996.3895988632</v>
      </c>
    </row>
    <row r="87" spans="3:18" x14ac:dyDescent="0.2">
      <c r="C87">
        <f t="shared" si="21"/>
        <v>84</v>
      </c>
      <c r="D87" s="3">
        <f t="shared" si="22"/>
        <v>44409</v>
      </c>
      <c r="F87" s="5">
        <f>IFERROR(VLOOKUP(D87,Contrato!$B:$H,7,FALSE),0)</f>
        <v>0</v>
      </c>
      <c r="G87" s="26">
        <f t="shared" si="18"/>
        <v>0</v>
      </c>
      <c r="L87" s="3">
        <f t="shared" si="23"/>
        <v>44410</v>
      </c>
      <c r="M87" s="3" t="str">
        <f t="shared" si="25"/>
        <v>2021_8</v>
      </c>
      <c r="N87" s="5">
        <f t="shared" si="19"/>
        <v>2021</v>
      </c>
      <c r="O87" s="26">
        <f t="shared" si="26"/>
        <v>9657996.3895988632</v>
      </c>
      <c r="P87" s="33">
        <f t="shared" si="24"/>
        <v>1070.6563681949472</v>
      </c>
      <c r="Q87" s="26">
        <f t="shared" si="20"/>
        <v>0</v>
      </c>
      <c r="R87" s="26">
        <f t="shared" si="27"/>
        <v>9659067.0459670573</v>
      </c>
    </row>
    <row r="88" spans="3:18" x14ac:dyDescent="0.2">
      <c r="C88">
        <f t="shared" si="21"/>
        <v>85</v>
      </c>
      <c r="D88" s="3">
        <f t="shared" si="22"/>
        <v>44410</v>
      </c>
      <c r="F88" s="5">
        <f>IFERROR(VLOOKUP(D88,Contrato!$B:$H,7,FALSE),0)</f>
        <v>0</v>
      </c>
      <c r="G88" s="26">
        <f t="shared" si="18"/>
        <v>0</v>
      </c>
      <c r="L88" s="3">
        <f t="shared" si="23"/>
        <v>44411</v>
      </c>
      <c r="M88" s="3" t="str">
        <f t="shared" si="25"/>
        <v>2021_8</v>
      </c>
      <c r="N88" s="5">
        <f t="shared" si="19"/>
        <v>2021</v>
      </c>
      <c r="O88" s="26">
        <f t="shared" si="26"/>
        <v>9659067.0459670573</v>
      </c>
      <c r="P88" s="33">
        <f t="shared" si="24"/>
        <v>1070.7750579327057</v>
      </c>
      <c r="Q88" s="26">
        <f t="shared" si="20"/>
        <v>0</v>
      </c>
      <c r="R88" s="26">
        <f t="shared" si="27"/>
        <v>9660137.8210249897</v>
      </c>
    </row>
    <row r="89" spans="3:18" x14ac:dyDescent="0.2">
      <c r="C89">
        <f t="shared" si="21"/>
        <v>86</v>
      </c>
      <c r="D89" s="3">
        <f t="shared" si="22"/>
        <v>44411</v>
      </c>
      <c r="F89" s="5">
        <f>IFERROR(VLOOKUP(D89,Contrato!$B:$H,7,FALSE),0)</f>
        <v>0</v>
      </c>
      <c r="G89" s="26">
        <f t="shared" si="18"/>
        <v>0</v>
      </c>
      <c r="L89" s="3">
        <f t="shared" si="23"/>
        <v>44412</v>
      </c>
      <c r="M89" s="3" t="str">
        <f t="shared" si="25"/>
        <v>2021_8</v>
      </c>
      <c r="N89" s="5">
        <f t="shared" si="19"/>
        <v>2021</v>
      </c>
      <c r="O89" s="26">
        <f t="shared" si="26"/>
        <v>9660137.8210249897</v>
      </c>
      <c r="P89" s="33">
        <f t="shared" si="24"/>
        <v>1070.8937608280512</v>
      </c>
      <c r="Q89" s="26">
        <f t="shared" si="20"/>
        <v>0</v>
      </c>
      <c r="R89" s="26">
        <f t="shared" si="27"/>
        <v>9661208.714785818</v>
      </c>
    </row>
    <row r="90" spans="3:18" x14ac:dyDescent="0.2">
      <c r="C90">
        <f t="shared" si="21"/>
        <v>87</v>
      </c>
      <c r="D90" s="3">
        <f t="shared" si="22"/>
        <v>44412</v>
      </c>
      <c r="F90" s="5">
        <f>IFERROR(VLOOKUP(D90,Contrato!$B:$H,7,FALSE),0)</f>
        <v>0</v>
      </c>
      <c r="G90" s="26">
        <f t="shared" si="18"/>
        <v>0</v>
      </c>
      <c r="L90" s="3">
        <f t="shared" si="23"/>
        <v>44413</v>
      </c>
      <c r="M90" s="3" t="str">
        <f t="shared" si="25"/>
        <v>2021_8</v>
      </c>
      <c r="N90" s="5">
        <f t="shared" si="19"/>
        <v>2021</v>
      </c>
      <c r="O90" s="26">
        <f t="shared" si="26"/>
        <v>9661208.714785818</v>
      </c>
      <c r="P90" s="33">
        <f t="shared" si="24"/>
        <v>1071.0124768824417</v>
      </c>
      <c r="Q90" s="26">
        <f t="shared" si="20"/>
        <v>0</v>
      </c>
      <c r="R90" s="26">
        <f t="shared" si="27"/>
        <v>9662279.7272627</v>
      </c>
    </row>
    <row r="91" spans="3:18" x14ac:dyDescent="0.2">
      <c r="C91">
        <f t="shared" si="21"/>
        <v>88</v>
      </c>
      <c r="D91" s="3">
        <f t="shared" si="22"/>
        <v>44413</v>
      </c>
      <c r="F91" s="5">
        <f>IFERROR(VLOOKUP(D91,Contrato!$B:$H,7,FALSE),0)</f>
        <v>0</v>
      </c>
      <c r="G91" s="26">
        <f t="shared" si="18"/>
        <v>0</v>
      </c>
      <c r="L91" s="3">
        <f t="shared" si="23"/>
        <v>44414</v>
      </c>
      <c r="M91" s="3" t="str">
        <f t="shared" si="25"/>
        <v>2021_8</v>
      </c>
      <c r="N91" s="5">
        <f t="shared" si="19"/>
        <v>2021</v>
      </c>
      <c r="O91" s="26">
        <f t="shared" si="26"/>
        <v>9662279.7272627</v>
      </c>
      <c r="P91" s="33">
        <f t="shared" si="24"/>
        <v>1071.131206097336</v>
      </c>
      <c r="Q91" s="26">
        <f t="shared" si="20"/>
        <v>0</v>
      </c>
      <c r="R91" s="26">
        <f t="shared" si="27"/>
        <v>9663350.8584687971</v>
      </c>
    </row>
    <row r="92" spans="3:18" x14ac:dyDescent="0.2">
      <c r="C92">
        <f t="shared" si="21"/>
        <v>89</v>
      </c>
      <c r="D92" s="3">
        <f t="shared" si="22"/>
        <v>44414</v>
      </c>
      <c r="F92" s="5">
        <f>IFERROR(VLOOKUP(D92,Contrato!$B:$H,7,FALSE),0)</f>
        <v>0</v>
      </c>
      <c r="G92" s="26">
        <f t="shared" si="18"/>
        <v>0</v>
      </c>
      <c r="L92" s="3">
        <f t="shared" si="23"/>
        <v>44415</v>
      </c>
      <c r="M92" s="3" t="str">
        <f t="shared" si="25"/>
        <v>2021_8</v>
      </c>
      <c r="N92" s="5">
        <f t="shared" si="19"/>
        <v>2021</v>
      </c>
      <c r="O92" s="26">
        <f t="shared" si="26"/>
        <v>9663350.8584687971</v>
      </c>
      <c r="P92" s="33">
        <f t="shared" si="24"/>
        <v>1071.2499484741934</v>
      </c>
      <c r="Q92" s="26">
        <f t="shared" si="20"/>
        <v>0</v>
      </c>
      <c r="R92" s="26">
        <f t="shared" si="27"/>
        <v>9664422.1084172707</v>
      </c>
    </row>
    <row r="93" spans="3:18" x14ac:dyDescent="0.2">
      <c r="C93">
        <f t="shared" si="21"/>
        <v>90</v>
      </c>
      <c r="D93" s="3">
        <f t="shared" si="22"/>
        <v>44415</v>
      </c>
      <c r="F93" s="5">
        <f>IFERROR(VLOOKUP(D93,Contrato!$B:$H,7,FALSE),0)</f>
        <v>0</v>
      </c>
      <c r="G93" s="26">
        <f t="shared" si="18"/>
        <v>0</v>
      </c>
      <c r="L93" s="3">
        <f t="shared" si="23"/>
        <v>44416</v>
      </c>
      <c r="M93" s="3" t="str">
        <f t="shared" si="25"/>
        <v>2021_8</v>
      </c>
      <c r="N93" s="5">
        <f t="shared" si="19"/>
        <v>2021</v>
      </c>
      <c r="O93" s="26">
        <f t="shared" si="26"/>
        <v>9664422.1084172707</v>
      </c>
      <c r="P93" s="33">
        <f t="shared" si="24"/>
        <v>1071.3687040144725</v>
      </c>
      <c r="Q93" s="26">
        <f t="shared" si="20"/>
        <v>0</v>
      </c>
      <c r="R93" s="26">
        <f t="shared" si="27"/>
        <v>9665493.4771212861</v>
      </c>
    </row>
    <row r="94" spans="3:18" x14ac:dyDescent="0.2">
      <c r="C94">
        <f t="shared" si="21"/>
        <v>91</v>
      </c>
      <c r="D94" s="3">
        <f t="shared" si="22"/>
        <v>44416</v>
      </c>
      <c r="F94" s="5">
        <f>IFERROR(VLOOKUP(D94,Contrato!$B:$H,7,FALSE),0)</f>
        <v>0</v>
      </c>
      <c r="G94" s="26">
        <f t="shared" si="18"/>
        <v>0</v>
      </c>
      <c r="L94" s="3">
        <f t="shared" si="23"/>
        <v>44417</v>
      </c>
      <c r="M94" s="3" t="str">
        <f t="shared" si="25"/>
        <v>2021_8</v>
      </c>
      <c r="N94" s="5">
        <f t="shared" si="19"/>
        <v>2021</v>
      </c>
      <c r="O94" s="26">
        <f t="shared" si="26"/>
        <v>9665493.4771212861</v>
      </c>
      <c r="P94" s="33">
        <f t="shared" si="24"/>
        <v>1071.4874727196332</v>
      </c>
      <c r="Q94" s="26">
        <f t="shared" si="20"/>
        <v>0</v>
      </c>
      <c r="R94" s="26">
        <f t="shared" si="27"/>
        <v>9666564.9645940065</v>
      </c>
    </row>
    <row r="95" spans="3:18" x14ac:dyDescent="0.2">
      <c r="C95">
        <f t="shared" si="21"/>
        <v>92</v>
      </c>
      <c r="D95" s="3">
        <f t="shared" si="22"/>
        <v>44417</v>
      </c>
      <c r="F95" s="5">
        <f>IFERROR(VLOOKUP(D95,Contrato!$B:$H,7,FALSE),0)</f>
        <v>0</v>
      </c>
      <c r="G95" s="26">
        <f t="shared" si="18"/>
        <v>0</v>
      </c>
      <c r="L95" s="3">
        <f t="shared" si="23"/>
        <v>44418</v>
      </c>
      <c r="M95" s="3" t="str">
        <f t="shared" si="25"/>
        <v>2021_8</v>
      </c>
      <c r="N95" s="5">
        <f t="shared" si="19"/>
        <v>2021</v>
      </c>
      <c r="O95" s="26">
        <f t="shared" si="26"/>
        <v>9666564.9645940065</v>
      </c>
      <c r="P95" s="33">
        <f t="shared" si="24"/>
        <v>1071.6062545911345</v>
      </c>
      <c r="Q95" s="26">
        <f t="shared" si="20"/>
        <v>-15800.640812500002</v>
      </c>
      <c r="R95" s="26">
        <f t="shared" si="27"/>
        <v>9651835.9300360978</v>
      </c>
    </row>
    <row r="96" spans="3:18" x14ac:dyDescent="0.2">
      <c r="C96">
        <f t="shared" si="21"/>
        <v>93</v>
      </c>
      <c r="D96" s="3">
        <f t="shared" si="22"/>
        <v>44418</v>
      </c>
      <c r="F96" s="5">
        <f>IFERROR(VLOOKUP(D96,Contrato!$B:$H,7,FALSE),0)</f>
        <v>15800.640812500002</v>
      </c>
      <c r="G96" s="26">
        <f t="shared" si="18"/>
        <v>-15800.640812500002</v>
      </c>
      <c r="L96" s="3">
        <f t="shared" si="23"/>
        <v>44419</v>
      </c>
      <c r="M96" s="3" t="str">
        <f t="shared" si="25"/>
        <v>2021_8</v>
      </c>
      <c r="N96" s="5">
        <f t="shared" si="19"/>
        <v>2021</v>
      </c>
      <c r="O96" s="26">
        <f t="shared" si="26"/>
        <v>9651835.9300360978</v>
      </c>
      <c r="P96" s="33">
        <f t="shared" si="24"/>
        <v>1069.9734382169461</v>
      </c>
      <c r="Q96" s="26">
        <f t="shared" si="20"/>
        <v>0</v>
      </c>
      <c r="R96" s="26">
        <f t="shared" si="27"/>
        <v>9652905.9034743141</v>
      </c>
    </row>
    <row r="97" spans="3:18" x14ac:dyDescent="0.2">
      <c r="C97">
        <f t="shared" si="21"/>
        <v>94</v>
      </c>
      <c r="D97" s="3">
        <f t="shared" si="22"/>
        <v>44419</v>
      </c>
      <c r="F97" s="5">
        <f>IFERROR(VLOOKUP(D97,Contrato!$B:$H,7,FALSE),0)</f>
        <v>0</v>
      </c>
      <c r="G97" s="26">
        <f t="shared" si="18"/>
        <v>0</v>
      </c>
      <c r="L97" s="3">
        <f t="shared" si="23"/>
        <v>44420</v>
      </c>
      <c r="M97" s="3" t="str">
        <f t="shared" si="25"/>
        <v>2021_8</v>
      </c>
      <c r="N97" s="5">
        <f t="shared" si="19"/>
        <v>2021</v>
      </c>
      <c r="O97" s="26">
        <f t="shared" si="26"/>
        <v>9652905.9034743141</v>
      </c>
      <c r="P97" s="33">
        <f t="shared" si="24"/>
        <v>1070.0920522471461</v>
      </c>
      <c r="Q97" s="26">
        <f t="shared" si="20"/>
        <v>0</v>
      </c>
      <c r="R97" s="26">
        <f t="shared" si="27"/>
        <v>9653975.9955265615</v>
      </c>
    </row>
    <row r="98" spans="3:18" x14ac:dyDescent="0.2">
      <c r="C98">
        <f t="shared" si="21"/>
        <v>95</v>
      </c>
      <c r="D98" s="3">
        <f t="shared" si="22"/>
        <v>44420</v>
      </c>
      <c r="F98" s="5">
        <f>IFERROR(VLOOKUP(D98,Contrato!$B:$H,7,FALSE),0)</f>
        <v>0</v>
      </c>
      <c r="G98" s="26">
        <f t="shared" si="18"/>
        <v>0</v>
      </c>
      <c r="L98" s="3">
        <f t="shared" si="23"/>
        <v>44421</v>
      </c>
      <c r="M98" s="3" t="str">
        <f t="shared" si="25"/>
        <v>2021_8</v>
      </c>
      <c r="N98" s="5">
        <f t="shared" si="19"/>
        <v>2021</v>
      </c>
      <c r="O98" s="26">
        <f t="shared" si="26"/>
        <v>9653975.9955265615</v>
      </c>
      <c r="P98" s="33">
        <f t="shared" si="24"/>
        <v>1070.2106794265399</v>
      </c>
      <c r="Q98" s="26">
        <f t="shared" si="20"/>
        <v>0</v>
      </c>
      <c r="R98" s="26">
        <f t="shared" si="27"/>
        <v>9655046.2062059883</v>
      </c>
    </row>
    <row r="99" spans="3:18" x14ac:dyDescent="0.2">
      <c r="C99">
        <f t="shared" si="21"/>
        <v>96</v>
      </c>
      <c r="D99" s="3">
        <f t="shared" si="22"/>
        <v>44421</v>
      </c>
      <c r="F99" s="5">
        <f>IFERROR(VLOOKUP(D99,Contrato!$B:$H,7,FALSE),0)</f>
        <v>0</v>
      </c>
      <c r="G99" s="26">
        <f t="shared" si="18"/>
        <v>0</v>
      </c>
      <c r="L99" s="3">
        <f t="shared" si="23"/>
        <v>44422</v>
      </c>
      <c r="M99" s="3" t="str">
        <f t="shared" si="25"/>
        <v>2021_8</v>
      </c>
      <c r="N99" s="5">
        <f t="shared" si="19"/>
        <v>2021</v>
      </c>
      <c r="O99" s="26">
        <f t="shared" si="26"/>
        <v>9655046.2062059883</v>
      </c>
      <c r="P99" s="33">
        <f t="shared" si="24"/>
        <v>1070.3293197565852</v>
      </c>
      <c r="Q99" s="26">
        <f t="shared" si="20"/>
        <v>0</v>
      </c>
      <c r="R99" s="26">
        <f t="shared" si="27"/>
        <v>9656116.5355257448</v>
      </c>
    </row>
    <row r="100" spans="3:18" x14ac:dyDescent="0.2">
      <c r="C100">
        <f t="shared" si="21"/>
        <v>97</v>
      </c>
      <c r="D100" s="3">
        <f t="shared" si="22"/>
        <v>44422</v>
      </c>
      <c r="F100" s="5">
        <f>IFERROR(VLOOKUP(D100,Contrato!$B:$H,7,FALSE),0)</f>
        <v>0</v>
      </c>
      <c r="G100" s="26">
        <f t="shared" si="18"/>
        <v>0</v>
      </c>
      <c r="L100" s="3">
        <f t="shared" si="23"/>
        <v>44423</v>
      </c>
      <c r="M100" s="3" t="str">
        <f t="shared" si="25"/>
        <v>2021_8</v>
      </c>
      <c r="N100" s="5">
        <f t="shared" si="19"/>
        <v>2021</v>
      </c>
      <c r="O100" s="26">
        <f t="shared" si="26"/>
        <v>9656116.5355257448</v>
      </c>
      <c r="P100" s="33">
        <f t="shared" si="24"/>
        <v>1070.4479732387397</v>
      </c>
      <c r="Q100" s="26">
        <f t="shared" si="20"/>
        <v>0</v>
      </c>
      <c r="R100" s="26">
        <f t="shared" si="27"/>
        <v>9657186.9834989831</v>
      </c>
    </row>
    <row r="101" spans="3:18" x14ac:dyDescent="0.2">
      <c r="C101">
        <f t="shared" si="21"/>
        <v>98</v>
      </c>
      <c r="D101" s="3">
        <f t="shared" si="22"/>
        <v>44423</v>
      </c>
      <c r="F101" s="5">
        <f>IFERROR(VLOOKUP(D101,Contrato!$B:$H,7,FALSE),0)</f>
        <v>0</v>
      </c>
      <c r="G101" s="26">
        <f t="shared" si="18"/>
        <v>0</v>
      </c>
      <c r="L101" s="3">
        <f t="shared" si="23"/>
        <v>44424</v>
      </c>
      <c r="M101" s="3" t="str">
        <f t="shared" si="25"/>
        <v>2021_8</v>
      </c>
      <c r="N101" s="5">
        <f t="shared" si="19"/>
        <v>2021</v>
      </c>
      <c r="O101" s="26">
        <f t="shared" si="26"/>
        <v>9657186.9834989831</v>
      </c>
      <c r="P101" s="33">
        <f t="shared" si="24"/>
        <v>1070.5666398744618</v>
      </c>
      <c r="Q101" s="26">
        <f t="shared" si="20"/>
        <v>0</v>
      </c>
      <c r="R101" s="26">
        <f t="shared" si="27"/>
        <v>9658257.5501388572</v>
      </c>
    </row>
    <row r="102" spans="3:18" x14ac:dyDescent="0.2">
      <c r="C102">
        <f t="shared" si="21"/>
        <v>99</v>
      </c>
      <c r="D102" s="3">
        <f t="shared" si="22"/>
        <v>44424</v>
      </c>
      <c r="F102" s="5">
        <f>IFERROR(VLOOKUP(D102,Contrato!$B:$H,7,FALSE),0)</f>
        <v>0</v>
      </c>
      <c r="G102" s="26">
        <f t="shared" si="18"/>
        <v>0</v>
      </c>
      <c r="L102" s="3">
        <f t="shared" si="23"/>
        <v>44425</v>
      </c>
      <c r="M102" s="3" t="str">
        <f t="shared" si="25"/>
        <v>2021_8</v>
      </c>
      <c r="N102" s="5">
        <f t="shared" si="19"/>
        <v>2021</v>
      </c>
      <c r="O102" s="26">
        <f t="shared" si="26"/>
        <v>9658257.5501388572</v>
      </c>
      <c r="P102" s="33">
        <f t="shared" si="24"/>
        <v>1070.6853196652094</v>
      </c>
      <c r="Q102" s="26">
        <f t="shared" si="20"/>
        <v>0</v>
      </c>
      <c r="R102" s="26">
        <f t="shared" si="27"/>
        <v>9659328.235458523</v>
      </c>
    </row>
    <row r="103" spans="3:18" x14ac:dyDescent="0.2">
      <c r="C103">
        <f t="shared" si="21"/>
        <v>100</v>
      </c>
      <c r="D103" s="3">
        <f t="shared" si="22"/>
        <v>44425</v>
      </c>
      <c r="F103" s="5">
        <f>IFERROR(VLOOKUP(D103,Contrato!$B:$H,7,FALSE),0)</f>
        <v>0</v>
      </c>
      <c r="G103" s="26">
        <f t="shared" si="18"/>
        <v>0</v>
      </c>
      <c r="L103" s="3">
        <f t="shared" si="23"/>
        <v>44426</v>
      </c>
      <c r="M103" s="3" t="str">
        <f t="shared" si="25"/>
        <v>2021_8</v>
      </c>
      <c r="N103" s="5">
        <f t="shared" si="19"/>
        <v>2021</v>
      </c>
      <c r="O103" s="26">
        <f t="shared" si="26"/>
        <v>9659328.235458523</v>
      </c>
      <c r="P103" s="33">
        <f t="shared" si="24"/>
        <v>1070.8040126124408</v>
      </c>
      <c r="Q103" s="26">
        <f t="shared" si="20"/>
        <v>0</v>
      </c>
      <c r="R103" s="26">
        <f t="shared" si="27"/>
        <v>9660399.0394711364</v>
      </c>
    </row>
    <row r="104" spans="3:18" x14ac:dyDescent="0.2">
      <c r="C104">
        <f t="shared" si="21"/>
        <v>101</v>
      </c>
      <c r="D104" s="3">
        <f t="shared" si="22"/>
        <v>44426</v>
      </c>
      <c r="F104" s="5">
        <f>IFERROR(VLOOKUP(D104,Contrato!$B:$H,7,FALSE),0)</f>
        <v>0</v>
      </c>
      <c r="G104" s="26">
        <f t="shared" si="18"/>
        <v>0</v>
      </c>
      <c r="L104" s="3">
        <f t="shared" si="23"/>
        <v>44427</v>
      </c>
      <c r="M104" s="3" t="str">
        <f t="shared" si="25"/>
        <v>2021_8</v>
      </c>
      <c r="N104" s="5">
        <f t="shared" si="19"/>
        <v>2021</v>
      </c>
      <c r="O104" s="26">
        <f t="shared" si="26"/>
        <v>9660399.0394711364</v>
      </c>
      <c r="P104" s="33">
        <f t="shared" si="24"/>
        <v>1070.9227187176148</v>
      </c>
      <c r="Q104" s="26">
        <f t="shared" si="20"/>
        <v>0</v>
      </c>
      <c r="R104" s="26">
        <f t="shared" si="27"/>
        <v>9661469.9621898532</v>
      </c>
    </row>
    <row r="105" spans="3:18" x14ac:dyDescent="0.2">
      <c r="C105">
        <f t="shared" si="21"/>
        <v>102</v>
      </c>
      <c r="D105" s="3">
        <f t="shared" si="22"/>
        <v>44427</v>
      </c>
      <c r="F105" s="5">
        <f>IFERROR(VLOOKUP(D105,Contrato!$B:$H,7,FALSE),0)</f>
        <v>0</v>
      </c>
      <c r="G105" s="26">
        <f t="shared" si="18"/>
        <v>0</v>
      </c>
      <c r="L105" s="3">
        <f t="shared" si="23"/>
        <v>44428</v>
      </c>
      <c r="M105" s="3" t="str">
        <f t="shared" si="25"/>
        <v>2021_8</v>
      </c>
      <c r="N105" s="5">
        <f t="shared" si="19"/>
        <v>2021</v>
      </c>
      <c r="O105" s="26">
        <f t="shared" si="26"/>
        <v>9661469.9621898532</v>
      </c>
      <c r="P105" s="33">
        <f t="shared" si="24"/>
        <v>1071.0414379821896</v>
      </c>
      <c r="Q105" s="26">
        <f t="shared" si="20"/>
        <v>0</v>
      </c>
      <c r="R105" s="26">
        <f t="shared" si="27"/>
        <v>9662541.0036278348</v>
      </c>
    </row>
    <row r="106" spans="3:18" x14ac:dyDescent="0.2">
      <c r="C106">
        <f t="shared" si="21"/>
        <v>103</v>
      </c>
      <c r="D106" s="3">
        <f t="shared" si="22"/>
        <v>44428</v>
      </c>
      <c r="F106" s="5">
        <f>IFERROR(VLOOKUP(D106,Contrato!$B:$H,7,FALSE),0)</f>
        <v>0</v>
      </c>
      <c r="G106" s="26">
        <f t="shared" si="18"/>
        <v>0</v>
      </c>
      <c r="L106" s="3">
        <f t="shared" si="23"/>
        <v>44429</v>
      </c>
      <c r="M106" s="3" t="str">
        <f t="shared" si="25"/>
        <v>2021_8</v>
      </c>
      <c r="N106" s="5">
        <f t="shared" si="19"/>
        <v>2021</v>
      </c>
      <c r="O106" s="26">
        <f t="shared" si="26"/>
        <v>9662541.0036278348</v>
      </c>
      <c r="P106" s="33">
        <f t="shared" si="24"/>
        <v>1071.1601704076243</v>
      </c>
      <c r="Q106" s="26">
        <f t="shared" si="20"/>
        <v>0</v>
      </c>
      <c r="R106" s="26">
        <f t="shared" si="27"/>
        <v>9663612.1637982428</v>
      </c>
    </row>
    <row r="107" spans="3:18" x14ac:dyDescent="0.2">
      <c r="C107">
        <f t="shared" si="21"/>
        <v>104</v>
      </c>
      <c r="D107" s="3">
        <f t="shared" si="22"/>
        <v>44429</v>
      </c>
      <c r="F107" s="5">
        <f>IFERROR(VLOOKUP(D107,Contrato!$B:$H,7,FALSE),0)</f>
        <v>0</v>
      </c>
      <c r="G107" s="26">
        <f t="shared" si="18"/>
        <v>0</v>
      </c>
      <c r="L107" s="3">
        <f t="shared" si="23"/>
        <v>44430</v>
      </c>
      <c r="M107" s="3" t="str">
        <f t="shared" si="25"/>
        <v>2021_8</v>
      </c>
      <c r="N107" s="5">
        <f t="shared" si="19"/>
        <v>2021</v>
      </c>
      <c r="O107" s="26">
        <f t="shared" si="26"/>
        <v>9663612.1637982428</v>
      </c>
      <c r="P107" s="33">
        <f t="shared" si="24"/>
        <v>1071.2789159953777</v>
      </c>
      <c r="Q107" s="26">
        <f t="shared" si="20"/>
        <v>0</v>
      </c>
      <c r="R107" s="26">
        <f t="shared" si="27"/>
        <v>9664683.4427142385</v>
      </c>
    </row>
    <row r="108" spans="3:18" x14ac:dyDescent="0.2">
      <c r="C108">
        <f t="shared" si="21"/>
        <v>105</v>
      </c>
      <c r="D108" s="3">
        <f t="shared" si="22"/>
        <v>44430</v>
      </c>
      <c r="F108" s="5">
        <f>IFERROR(VLOOKUP(D108,Contrato!$B:$H,7,FALSE),0)</f>
        <v>0</v>
      </c>
      <c r="G108" s="26">
        <f t="shared" si="18"/>
        <v>0</v>
      </c>
      <c r="L108" s="3">
        <f t="shared" si="23"/>
        <v>44431</v>
      </c>
      <c r="M108" s="3" t="str">
        <f t="shared" si="25"/>
        <v>2021_8</v>
      </c>
      <c r="N108" s="5">
        <f t="shared" si="19"/>
        <v>2021</v>
      </c>
      <c r="O108" s="26">
        <f t="shared" si="26"/>
        <v>9664683.4427142385</v>
      </c>
      <c r="P108" s="33">
        <f t="shared" si="24"/>
        <v>1071.3976747469092</v>
      </c>
      <c r="Q108" s="26">
        <f t="shared" si="20"/>
        <v>0</v>
      </c>
      <c r="R108" s="26">
        <f t="shared" si="27"/>
        <v>9665754.8403889854</v>
      </c>
    </row>
    <row r="109" spans="3:18" x14ac:dyDescent="0.2">
      <c r="C109">
        <f t="shared" si="21"/>
        <v>106</v>
      </c>
      <c r="D109" s="3">
        <f t="shared" si="22"/>
        <v>44431</v>
      </c>
      <c r="F109" s="5">
        <f>IFERROR(VLOOKUP(D109,Contrato!$B:$H,7,FALSE),0)</f>
        <v>0</v>
      </c>
      <c r="G109" s="26">
        <f t="shared" si="18"/>
        <v>0</v>
      </c>
      <c r="L109" s="3">
        <f t="shared" si="23"/>
        <v>44432</v>
      </c>
      <c r="M109" s="3" t="str">
        <f t="shared" si="25"/>
        <v>2021_8</v>
      </c>
      <c r="N109" s="5">
        <f t="shared" si="19"/>
        <v>2021</v>
      </c>
      <c r="O109" s="26">
        <f t="shared" si="26"/>
        <v>9665754.8403889854</v>
      </c>
      <c r="P109" s="33">
        <f t="shared" si="24"/>
        <v>1071.5164466636777</v>
      </c>
      <c r="Q109" s="26">
        <f t="shared" si="20"/>
        <v>0</v>
      </c>
      <c r="R109" s="26">
        <f t="shared" si="27"/>
        <v>9666826.3568356484</v>
      </c>
    </row>
    <row r="110" spans="3:18" x14ac:dyDescent="0.2">
      <c r="C110">
        <f t="shared" si="21"/>
        <v>107</v>
      </c>
      <c r="D110" s="3">
        <f t="shared" si="22"/>
        <v>44432</v>
      </c>
      <c r="F110" s="5">
        <f>IFERROR(VLOOKUP(D110,Contrato!$B:$H,7,FALSE),0)</f>
        <v>0</v>
      </c>
      <c r="G110" s="26">
        <f t="shared" si="18"/>
        <v>0</v>
      </c>
      <c r="L110" s="3">
        <f t="shared" si="23"/>
        <v>44433</v>
      </c>
      <c r="M110" s="3" t="str">
        <f t="shared" si="25"/>
        <v>2021_8</v>
      </c>
      <c r="N110" s="5">
        <f t="shared" si="19"/>
        <v>2021</v>
      </c>
      <c r="O110" s="26">
        <f t="shared" si="26"/>
        <v>9666826.3568356484</v>
      </c>
      <c r="P110" s="33">
        <f t="shared" si="24"/>
        <v>1071.6352317471431</v>
      </c>
      <c r="Q110" s="26">
        <f t="shared" si="20"/>
        <v>0</v>
      </c>
      <c r="R110" s="26">
        <f t="shared" si="27"/>
        <v>9667897.9920673948</v>
      </c>
    </row>
    <row r="111" spans="3:18" x14ac:dyDescent="0.2">
      <c r="C111">
        <f t="shared" si="21"/>
        <v>108</v>
      </c>
      <c r="D111" s="3">
        <f t="shared" si="22"/>
        <v>44433</v>
      </c>
      <c r="F111" s="5">
        <f>IFERROR(VLOOKUP(D111,Contrato!$B:$H,7,FALSE),0)</f>
        <v>0</v>
      </c>
      <c r="G111" s="26">
        <f t="shared" si="18"/>
        <v>0</v>
      </c>
      <c r="L111" s="3">
        <f t="shared" si="23"/>
        <v>44434</v>
      </c>
      <c r="M111" s="3" t="str">
        <f t="shared" si="25"/>
        <v>2021_8</v>
      </c>
      <c r="N111" s="5">
        <f t="shared" si="19"/>
        <v>2021</v>
      </c>
      <c r="O111" s="26">
        <f t="shared" si="26"/>
        <v>9667897.9920673948</v>
      </c>
      <c r="P111" s="33">
        <f t="shared" si="24"/>
        <v>1071.7540299987645</v>
      </c>
      <c r="Q111" s="26">
        <f t="shared" si="20"/>
        <v>0</v>
      </c>
      <c r="R111" s="26">
        <f t="shared" si="27"/>
        <v>9668969.7460973933</v>
      </c>
    </row>
    <row r="112" spans="3:18" x14ac:dyDescent="0.2">
      <c r="C112">
        <f t="shared" si="21"/>
        <v>109</v>
      </c>
      <c r="D112" s="3">
        <f t="shared" si="22"/>
        <v>44434</v>
      </c>
      <c r="F112" s="5">
        <f>IFERROR(VLOOKUP(D112,Contrato!$B:$H,7,FALSE),0)</f>
        <v>0</v>
      </c>
      <c r="G112" s="26">
        <f t="shared" si="18"/>
        <v>0</v>
      </c>
      <c r="L112" s="3">
        <f t="shared" si="23"/>
        <v>44435</v>
      </c>
      <c r="M112" s="3" t="str">
        <f t="shared" si="25"/>
        <v>2021_8</v>
      </c>
      <c r="N112" s="5">
        <f t="shared" si="19"/>
        <v>2021</v>
      </c>
      <c r="O112" s="26">
        <f t="shared" si="26"/>
        <v>9668969.7460973933</v>
      </c>
      <c r="P112" s="33">
        <f t="shared" si="24"/>
        <v>1071.872841420002</v>
      </c>
      <c r="Q112" s="26">
        <f t="shared" si="20"/>
        <v>0</v>
      </c>
      <c r="R112" s="26">
        <f t="shared" si="27"/>
        <v>9670041.618938813</v>
      </c>
    </row>
    <row r="113" spans="3:18" x14ac:dyDescent="0.2">
      <c r="C113">
        <f t="shared" si="21"/>
        <v>110</v>
      </c>
      <c r="D113" s="3">
        <f t="shared" si="22"/>
        <v>44435</v>
      </c>
      <c r="F113" s="5">
        <f>IFERROR(VLOOKUP(D113,Contrato!$B:$H,7,FALSE),0)</f>
        <v>0</v>
      </c>
      <c r="G113" s="26">
        <f t="shared" si="18"/>
        <v>0</v>
      </c>
      <c r="L113" s="3">
        <f t="shared" si="23"/>
        <v>44436</v>
      </c>
      <c r="M113" s="3" t="str">
        <f t="shared" si="25"/>
        <v>2021_8</v>
      </c>
      <c r="N113" s="5">
        <f t="shared" si="19"/>
        <v>2021</v>
      </c>
      <c r="O113" s="26">
        <f t="shared" si="26"/>
        <v>9670041.618938813</v>
      </c>
      <c r="P113" s="33">
        <f t="shared" si="24"/>
        <v>1071.9916660123158</v>
      </c>
      <c r="Q113" s="26">
        <f t="shared" si="20"/>
        <v>0</v>
      </c>
      <c r="R113" s="26">
        <f t="shared" si="27"/>
        <v>9671113.6106048245</v>
      </c>
    </row>
    <row r="114" spans="3:18" x14ac:dyDescent="0.2">
      <c r="C114">
        <f t="shared" si="21"/>
        <v>111</v>
      </c>
      <c r="D114" s="3">
        <f t="shared" si="22"/>
        <v>44436</v>
      </c>
      <c r="F114" s="5">
        <f>IFERROR(VLOOKUP(D114,Contrato!$B:$H,7,FALSE),0)</f>
        <v>0</v>
      </c>
      <c r="G114" s="26">
        <f t="shared" si="18"/>
        <v>0</v>
      </c>
      <c r="L114" s="3">
        <f t="shared" si="23"/>
        <v>44437</v>
      </c>
      <c r="M114" s="3" t="str">
        <f t="shared" si="25"/>
        <v>2021_8</v>
      </c>
      <c r="N114" s="5">
        <f t="shared" si="19"/>
        <v>2021</v>
      </c>
      <c r="O114" s="26">
        <f t="shared" si="26"/>
        <v>9671113.6106048245</v>
      </c>
      <c r="P114" s="33">
        <f t="shared" si="24"/>
        <v>1072.1105037771656</v>
      </c>
      <c r="Q114" s="26">
        <f t="shared" si="20"/>
        <v>0</v>
      </c>
      <c r="R114" s="26">
        <f t="shared" si="27"/>
        <v>9672185.7211086024</v>
      </c>
    </row>
    <row r="115" spans="3:18" x14ac:dyDescent="0.2">
      <c r="C115">
        <f t="shared" si="21"/>
        <v>112</v>
      </c>
      <c r="D115" s="3">
        <f t="shared" si="22"/>
        <v>44437</v>
      </c>
      <c r="F115" s="5">
        <f>IFERROR(VLOOKUP(D115,Contrato!$B:$H,7,FALSE),0)</f>
        <v>0</v>
      </c>
      <c r="G115" s="26">
        <f t="shared" si="18"/>
        <v>0</v>
      </c>
      <c r="L115" s="3">
        <f t="shared" si="23"/>
        <v>44438</v>
      </c>
      <c r="M115" s="3" t="str">
        <f t="shared" si="25"/>
        <v>2021_8</v>
      </c>
      <c r="N115" s="5">
        <f t="shared" si="19"/>
        <v>2021</v>
      </c>
      <c r="O115" s="26">
        <f t="shared" si="26"/>
        <v>9672185.7211086024</v>
      </c>
      <c r="P115" s="33">
        <f t="shared" si="24"/>
        <v>1072.229354716012</v>
      </c>
      <c r="Q115" s="26">
        <f t="shared" si="20"/>
        <v>0</v>
      </c>
      <c r="R115" s="26">
        <f t="shared" si="27"/>
        <v>9673257.9504633192</v>
      </c>
    </row>
    <row r="116" spans="3:18" x14ac:dyDescent="0.2">
      <c r="C116">
        <f t="shared" si="21"/>
        <v>113</v>
      </c>
      <c r="D116" s="3">
        <f t="shared" si="22"/>
        <v>44438</v>
      </c>
      <c r="F116" s="5">
        <f>IFERROR(VLOOKUP(D116,Contrato!$B:$H,7,FALSE),0)</f>
        <v>0</v>
      </c>
      <c r="G116" s="26">
        <f t="shared" si="18"/>
        <v>0</v>
      </c>
      <c r="L116" s="3">
        <f t="shared" si="23"/>
        <v>44439</v>
      </c>
      <c r="M116" s="3" t="str">
        <f t="shared" si="25"/>
        <v>2021_8</v>
      </c>
      <c r="N116" s="5">
        <f t="shared" si="19"/>
        <v>2021</v>
      </c>
      <c r="O116" s="26">
        <f t="shared" si="26"/>
        <v>9673257.9504633192</v>
      </c>
      <c r="P116" s="33">
        <f t="shared" si="24"/>
        <v>1072.3482188303151</v>
      </c>
      <c r="Q116" s="26">
        <f t="shared" si="20"/>
        <v>0</v>
      </c>
      <c r="R116" s="26">
        <f t="shared" si="27"/>
        <v>9674330.2986821495</v>
      </c>
    </row>
    <row r="117" spans="3:18" x14ac:dyDescent="0.2">
      <c r="C117">
        <f t="shared" si="21"/>
        <v>114</v>
      </c>
      <c r="D117" s="3">
        <f t="shared" si="22"/>
        <v>44439</v>
      </c>
      <c r="F117" s="5">
        <f>IFERROR(VLOOKUP(D117,Contrato!$B:$H,7,FALSE),0)</f>
        <v>0</v>
      </c>
      <c r="G117" s="26">
        <f t="shared" si="18"/>
        <v>0</v>
      </c>
      <c r="L117" s="3">
        <f t="shared" si="23"/>
        <v>44440</v>
      </c>
      <c r="M117" s="3" t="str">
        <f t="shared" si="25"/>
        <v>2021_9</v>
      </c>
      <c r="N117" s="5">
        <f t="shared" si="19"/>
        <v>2021</v>
      </c>
      <c r="O117" s="26">
        <f t="shared" si="26"/>
        <v>9674330.2986821495</v>
      </c>
      <c r="P117" s="33">
        <f t="shared" si="24"/>
        <v>1072.4670961215356</v>
      </c>
      <c r="Q117" s="26">
        <f t="shared" si="20"/>
        <v>0</v>
      </c>
      <c r="R117" s="26">
        <f t="shared" si="27"/>
        <v>9675402.7657782715</v>
      </c>
    </row>
    <row r="118" spans="3:18" x14ac:dyDescent="0.2">
      <c r="C118">
        <f t="shared" si="21"/>
        <v>115</v>
      </c>
      <c r="D118" s="3">
        <f t="shared" si="22"/>
        <v>44440</v>
      </c>
      <c r="F118" s="5">
        <f>IFERROR(VLOOKUP(D118,Contrato!$B:$H,7,FALSE),0)</f>
        <v>0</v>
      </c>
      <c r="G118" s="26">
        <f t="shared" si="18"/>
        <v>0</v>
      </c>
      <c r="L118" s="3">
        <f t="shared" si="23"/>
        <v>44441</v>
      </c>
      <c r="M118" s="3" t="str">
        <f t="shared" si="25"/>
        <v>2021_9</v>
      </c>
      <c r="N118" s="5">
        <f t="shared" si="19"/>
        <v>2021</v>
      </c>
      <c r="O118" s="26">
        <f t="shared" si="26"/>
        <v>9675402.7657782715</v>
      </c>
      <c r="P118" s="33">
        <f t="shared" si="24"/>
        <v>1072.5859865911345</v>
      </c>
      <c r="Q118" s="26">
        <f t="shared" si="20"/>
        <v>0</v>
      </c>
      <c r="R118" s="26">
        <f t="shared" si="27"/>
        <v>9676475.3517648634</v>
      </c>
    </row>
    <row r="119" spans="3:18" x14ac:dyDescent="0.2">
      <c r="C119">
        <f t="shared" si="21"/>
        <v>116</v>
      </c>
      <c r="D119" s="3">
        <f t="shared" si="22"/>
        <v>44441</v>
      </c>
      <c r="F119" s="5">
        <f>IFERROR(VLOOKUP(D119,Contrato!$B:$H,7,FALSE),0)</f>
        <v>0</v>
      </c>
      <c r="G119" s="26">
        <f t="shared" si="18"/>
        <v>0</v>
      </c>
      <c r="L119" s="3">
        <f t="shared" si="23"/>
        <v>44442</v>
      </c>
      <c r="M119" s="3" t="str">
        <f t="shared" si="25"/>
        <v>2021_9</v>
      </c>
      <c r="N119" s="5">
        <f t="shared" si="19"/>
        <v>2021</v>
      </c>
      <c r="O119" s="26">
        <f t="shared" si="26"/>
        <v>9676475.3517648634</v>
      </c>
      <c r="P119" s="33">
        <f t="shared" si="24"/>
        <v>1072.7048902405722</v>
      </c>
      <c r="Q119" s="26">
        <f t="shared" si="20"/>
        <v>0</v>
      </c>
      <c r="R119" s="26">
        <f t="shared" si="27"/>
        <v>9677548.0566551033</v>
      </c>
    </row>
    <row r="120" spans="3:18" x14ac:dyDescent="0.2">
      <c r="C120">
        <f t="shared" si="21"/>
        <v>117</v>
      </c>
      <c r="D120" s="3">
        <f t="shared" si="22"/>
        <v>44442</v>
      </c>
      <c r="F120" s="5">
        <f>IFERROR(VLOOKUP(D120,Contrato!$B:$H,7,FALSE),0)</f>
        <v>0</v>
      </c>
      <c r="G120" s="26">
        <f t="shared" si="18"/>
        <v>0</v>
      </c>
      <c r="L120" s="3">
        <f t="shared" si="23"/>
        <v>44443</v>
      </c>
      <c r="M120" s="3" t="str">
        <f t="shared" si="25"/>
        <v>2021_9</v>
      </c>
      <c r="N120" s="5">
        <f t="shared" si="19"/>
        <v>2021</v>
      </c>
      <c r="O120" s="26">
        <f t="shared" si="26"/>
        <v>9677548.0566551033</v>
      </c>
      <c r="P120" s="33">
        <f t="shared" si="24"/>
        <v>1072.8238070713103</v>
      </c>
      <c r="Q120" s="26">
        <f t="shared" si="20"/>
        <v>0</v>
      </c>
      <c r="R120" s="26">
        <f t="shared" si="27"/>
        <v>9678620.8804621752</v>
      </c>
    </row>
    <row r="121" spans="3:18" x14ac:dyDescent="0.2">
      <c r="C121">
        <f t="shared" si="21"/>
        <v>118</v>
      </c>
      <c r="D121" s="3">
        <f t="shared" si="22"/>
        <v>44443</v>
      </c>
      <c r="F121" s="5">
        <f>IFERROR(VLOOKUP(D121,Contrato!$B:$H,7,FALSE),0)</f>
        <v>0</v>
      </c>
      <c r="G121" s="26">
        <f t="shared" si="18"/>
        <v>0</v>
      </c>
      <c r="L121" s="3">
        <f t="shared" si="23"/>
        <v>44444</v>
      </c>
      <c r="M121" s="3" t="str">
        <f t="shared" si="25"/>
        <v>2021_9</v>
      </c>
      <c r="N121" s="5">
        <f t="shared" si="19"/>
        <v>2021</v>
      </c>
      <c r="O121" s="26">
        <f t="shared" si="26"/>
        <v>9678620.8804621752</v>
      </c>
      <c r="P121" s="33">
        <f t="shared" si="24"/>
        <v>1072.9427370848098</v>
      </c>
      <c r="Q121" s="26">
        <f t="shared" si="20"/>
        <v>0</v>
      </c>
      <c r="R121" s="26">
        <f t="shared" si="27"/>
        <v>9679693.8231992591</v>
      </c>
    </row>
    <row r="122" spans="3:18" x14ac:dyDescent="0.2">
      <c r="C122">
        <f t="shared" si="21"/>
        <v>119</v>
      </c>
      <c r="D122" s="3">
        <f t="shared" si="22"/>
        <v>44444</v>
      </c>
      <c r="F122" s="5">
        <f>IFERROR(VLOOKUP(D122,Contrato!$B:$H,7,FALSE),0)</f>
        <v>0</v>
      </c>
      <c r="G122" s="26">
        <f t="shared" si="18"/>
        <v>0</v>
      </c>
      <c r="L122" s="3">
        <f t="shared" si="23"/>
        <v>44445</v>
      </c>
      <c r="M122" s="3" t="str">
        <f t="shared" si="25"/>
        <v>2021_9</v>
      </c>
      <c r="N122" s="5">
        <f t="shared" si="19"/>
        <v>2021</v>
      </c>
      <c r="O122" s="26">
        <f t="shared" si="26"/>
        <v>9679693.8231992591</v>
      </c>
      <c r="P122" s="33">
        <f t="shared" si="24"/>
        <v>1073.0616802825318</v>
      </c>
      <c r="Q122" s="26">
        <f t="shared" si="20"/>
        <v>0</v>
      </c>
      <c r="R122" s="26">
        <f t="shared" si="27"/>
        <v>9680766.8848795425</v>
      </c>
    </row>
    <row r="123" spans="3:18" x14ac:dyDescent="0.2">
      <c r="C123">
        <f t="shared" si="21"/>
        <v>120</v>
      </c>
      <c r="D123" s="3">
        <f t="shared" si="22"/>
        <v>44445</v>
      </c>
      <c r="F123" s="5">
        <f>IFERROR(VLOOKUP(D123,Contrato!$B:$H,7,FALSE),0)</f>
        <v>0</v>
      </c>
      <c r="G123" s="26">
        <f t="shared" si="18"/>
        <v>0</v>
      </c>
      <c r="L123" s="3">
        <f t="shared" si="23"/>
        <v>44446</v>
      </c>
      <c r="M123" s="3" t="str">
        <f t="shared" si="25"/>
        <v>2021_9</v>
      </c>
      <c r="N123" s="5">
        <f t="shared" si="19"/>
        <v>2021</v>
      </c>
      <c r="O123" s="26">
        <f t="shared" si="26"/>
        <v>9680766.8848795425</v>
      </c>
      <c r="P123" s="33">
        <f t="shared" si="24"/>
        <v>1073.1806366659384</v>
      </c>
      <c r="Q123" s="26">
        <f t="shared" si="20"/>
        <v>0</v>
      </c>
      <c r="R123" s="26">
        <f t="shared" si="27"/>
        <v>9681840.0655162092</v>
      </c>
    </row>
    <row r="124" spans="3:18" x14ac:dyDescent="0.2">
      <c r="C124">
        <f t="shared" si="21"/>
        <v>121</v>
      </c>
      <c r="D124" s="3">
        <f t="shared" si="22"/>
        <v>44446</v>
      </c>
      <c r="F124" s="5">
        <f>IFERROR(VLOOKUP(D124,Contrato!$B:$H,7,FALSE),0)</f>
        <v>0</v>
      </c>
      <c r="G124" s="26">
        <f t="shared" si="18"/>
        <v>0</v>
      </c>
      <c r="L124" s="3">
        <f t="shared" si="23"/>
        <v>44447</v>
      </c>
      <c r="M124" s="3" t="str">
        <f t="shared" si="25"/>
        <v>2021_9</v>
      </c>
      <c r="N124" s="5">
        <f t="shared" si="19"/>
        <v>2021</v>
      </c>
      <c r="O124" s="26">
        <f t="shared" si="26"/>
        <v>9681840.0655162092</v>
      </c>
      <c r="P124" s="33">
        <f t="shared" si="24"/>
        <v>1073.2996062364912</v>
      </c>
      <c r="Q124" s="26">
        <f t="shared" si="20"/>
        <v>0</v>
      </c>
      <c r="R124" s="26">
        <f t="shared" si="27"/>
        <v>9682913.3651224449</v>
      </c>
    </row>
    <row r="125" spans="3:18" x14ac:dyDescent="0.2">
      <c r="C125">
        <f t="shared" si="21"/>
        <v>122</v>
      </c>
      <c r="D125" s="3">
        <f t="shared" si="22"/>
        <v>44447</v>
      </c>
      <c r="F125" s="5">
        <f>IFERROR(VLOOKUP(D125,Contrato!$B:$H,7,FALSE),0)</f>
        <v>0</v>
      </c>
      <c r="G125" s="26">
        <f t="shared" si="18"/>
        <v>0</v>
      </c>
      <c r="L125" s="3">
        <f t="shared" si="23"/>
        <v>44448</v>
      </c>
      <c r="M125" s="3" t="str">
        <f t="shared" si="25"/>
        <v>2021_9</v>
      </c>
      <c r="N125" s="5">
        <f t="shared" si="19"/>
        <v>2021</v>
      </c>
      <c r="O125" s="26">
        <f t="shared" si="26"/>
        <v>9682913.3651224449</v>
      </c>
      <c r="P125" s="33">
        <f t="shared" si="24"/>
        <v>1073.4185889956518</v>
      </c>
      <c r="Q125" s="26">
        <f t="shared" si="20"/>
        <v>0</v>
      </c>
      <c r="R125" s="26">
        <f t="shared" si="27"/>
        <v>9683986.7837114409</v>
      </c>
    </row>
    <row r="126" spans="3:18" x14ac:dyDescent="0.2">
      <c r="C126">
        <f t="shared" si="21"/>
        <v>123</v>
      </c>
      <c r="D126" s="3">
        <f t="shared" si="22"/>
        <v>44448</v>
      </c>
      <c r="F126" s="5">
        <f>IFERROR(VLOOKUP(D126,Contrato!$B:$H,7,FALSE),0)</f>
        <v>0</v>
      </c>
      <c r="G126" s="26">
        <f t="shared" si="18"/>
        <v>0</v>
      </c>
      <c r="L126" s="3">
        <f t="shared" si="23"/>
        <v>44449</v>
      </c>
      <c r="M126" s="3" t="str">
        <f t="shared" si="25"/>
        <v>2021_9</v>
      </c>
      <c r="N126" s="5">
        <f t="shared" si="19"/>
        <v>2021</v>
      </c>
      <c r="O126" s="26">
        <f t="shared" si="26"/>
        <v>9683986.7837114409</v>
      </c>
      <c r="P126" s="33">
        <f t="shared" si="24"/>
        <v>1073.5375849448826</v>
      </c>
      <c r="Q126" s="26">
        <f t="shared" si="20"/>
        <v>-16682.160812500002</v>
      </c>
      <c r="R126" s="26">
        <f t="shared" si="27"/>
        <v>9668378.1604838856</v>
      </c>
    </row>
    <row r="127" spans="3:18" x14ac:dyDescent="0.2">
      <c r="C127">
        <f t="shared" si="21"/>
        <v>124</v>
      </c>
      <c r="D127" s="3">
        <f t="shared" si="22"/>
        <v>44449</v>
      </c>
      <c r="F127" s="5">
        <f>IFERROR(VLOOKUP(D127,Contrato!$B:$H,7,FALSE),0)</f>
        <v>16682.160812500002</v>
      </c>
      <c r="G127" s="26">
        <f t="shared" si="18"/>
        <v>-16682.160812500002</v>
      </c>
      <c r="L127" s="3">
        <f t="shared" si="23"/>
        <v>44450</v>
      </c>
      <c r="M127" s="3" t="str">
        <f t="shared" si="25"/>
        <v>2021_9</v>
      </c>
      <c r="N127" s="5">
        <f t="shared" si="19"/>
        <v>2021</v>
      </c>
      <c r="O127" s="26">
        <f t="shared" si="26"/>
        <v>9668378.1604838856</v>
      </c>
      <c r="P127" s="33">
        <f t="shared" si="24"/>
        <v>1071.8072600220719</v>
      </c>
      <c r="Q127" s="26">
        <f t="shared" si="20"/>
        <v>0</v>
      </c>
      <c r="R127" s="26">
        <f t="shared" si="27"/>
        <v>9669449.9677439071</v>
      </c>
    </row>
    <row r="128" spans="3:18" x14ac:dyDescent="0.2">
      <c r="C128">
        <f t="shared" si="21"/>
        <v>125</v>
      </c>
      <c r="D128" s="3">
        <f t="shared" si="22"/>
        <v>44450</v>
      </c>
      <c r="F128" s="5">
        <f>IFERROR(VLOOKUP(D128,Contrato!$B:$H,7,FALSE),0)</f>
        <v>0</v>
      </c>
      <c r="G128" s="26">
        <f t="shared" si="18"/>
        <v>0</v>
      </c>
      <c r="L128" s="3">
        <f t="shared" si="23"/>
        <v>44451</v>
      </c>
      <c r="M128" s="3" t="str">
        <f t="shared" si="25"/>
        <v>2021_9</v>
      </c>
      <c r="N128" s="5">
        <f t="shared" si="19"/>
        <v>2021</v>
      </c>
      <c r="O128" s="26">
        <f t="shared" si="26"/>
        <v>9669449.9677439071</v>
      </c>
      <c r="P128" s="33">
        <f t="shared" si="24"/>
        <v>1071.9260773442295</v>
      </c>
      <c r="Q128" s="26">
        <f t="shared" si="20"/>
        <v>0</v>
      </c>
      <c r="R128" s="26">
        <f t="shared" si="27"/>
        <v>9670521.8938212506</v>
      </c>
    </row>
    <row r="129" spans="3:18" x14ac:dyDescent="0.2">
      <c r="C129">
        <f t="shared" si="21"/>
        <v>126</v>
      </c>
      <c r="D129" s="3">
        <f t="shared" si="22"/>
        <v>44451</v>
      </c>
      <c r="F129" s="5">
        <f>IFERROR(VLOOKUP(D129,Contrato!$B:$H,7,FALSE),0)</f>
        <v>0</v>
      </c>
      <c r="G129" s="26">
        <f t="shared" si="18"/>
        <v>0</v>
      </c>
      <c r="L129" s="3">
        <f t="shared" si="23"/>
        <v>44452</v>
      </c>
      <c r="M129" s="3" t="str">
        <f t="shared" si="25"/>
        <v>2021_9</v>
      </c>
      <c r="N129" s="5">
        <f t="shared" si="19"/>
        <v>2021</v>
      </c>
      <c r="O129" s="26">
        <f t="shared" si="26"/>
        <v>9670521.8938212506</v>
      </c>
      <c r="P129" s="33">
        <f t="shared" si="24"/>
        <v>1072.0449078381173</v>
      </c>
      <c r="Q129" s="26">
        <f t="shared" si="20"/>
        <v>0</v>
      </c>
      <c r="R129" s="26">
        <f t="shared" si="27"/>
        <v>9671593.9387290888</v>
      </c>
    </row>
    <row r="130" spans="3:18" x14ac:dyDescent="0.2">
      <c r="C130">
        <f t="shared" si="21"/>
        <v>127</v>
      </c>
      <c r="D130" s="3">
        <f t="shared" si="22"/>
        <v>44452</v>
      </c>
      <c r="F130" s="5">
        <f>IFERROR(VLOOKUP(D130,Contrato!$B:$H,7,FALSE),0)</f>
        <v>0</v>
      </c>
      <c r="G130" s="26">
        <f t="shared" si="18"/>
        <v>0</v>
      </c>
      <c r="L130" s="3">
        <f t="shared" si="23"/>
        <v>44453</v>
      </c>
      <c r="M130" s="3" t="str">
        <f t="shared" si="25"/>
        <v>2021_9</v>
      </c>
      <c r="N130" s="5">
        <f t="shared" si="19"/>
        <v>2021</v>
      </c>
      <c r="O130" s="26">
        <f t="shared" si="26"/>
        <v>9671593.9387290888</v>
      </c>
      <c r="P130" s="33">
        <f t="shared" si="24"/>
        <v>1072.1637515051955</v>
      </c>
      <c r="Q130" s="26">
        <f t="shared" si="20"/>
        <v>0</v>
      </c>
      <c r="R130" s="26">
        <f t="shared" si="27"/>
        <v>9672666.1024805941</v>
      </c>
    </row>
    <row r="131" spans="3:18" x14ac:dyDescent="0.2">
      <c r="C131">
        <f t="shared" si="21"/>
        <v>128</v>
      </c>
      <c r="D131" s="3">
        <f t="shared" si="22"/>
        <v>44453</v>
      </c>
      <c r="F131" s="5">
        <f>IFERROR(VLOOKUP(D131,Contrato!$B:$H,7,FALSE),0)</f>
        <v>0</v>
      </c>
      <c r="G131" s="26">
        <f t="shared" si="18"/>
        <v>0</v>
      </c>
      <c r="L131" s="3">
        <f t="shared" si="23"/>
        <v>44454</v>
      </c>
      <c r="M131" s="3" t="str">
        <f t="shared" si="25"/>
        <v>2021_9</v>
      </c>
      <c r="N131" s="5">
        <f t="shared" si="19"/>
        <v>2021</v>
      </c>
      <c r="O131" s="26">
        <f t="shared" si="26"/>
        <v>9672666.1024805941</v>
      </c>
      <c r="P131" s="33">
        <f t="shared" si="24"/>
        <v>1072.2826083469245</v>
      </c>
      <c r="Q131" s="26">
        <f t="shared" si="20"/>
        <v>0</v>
      </c>
      <c r="R131" s="26">
        <f t="shared" si="27"/>
        <v>9673738.3850889411</v>
      </c>
    </row>
    <row r="132" spans="3:18" x14ac:dyDescent="0.2">
      <c r="C132">
        <f t="shared" si="21"/>
        <v>129</v>
      </c>
      <c r="D132" s="3">
        <f t="shared" si="22"/>
        <v>44454</v>
      </c>
      <c r="F132" s="5">
        <f>IFERROR(VLOOKUP(D132,Contrato!$B:$H,7,FALSE),0)</f>
        <v>0</v>
      </c>
      <c r="G132" s="26">
        <f t="shared" si="18"/>
        <v>0</v>
      </c>
      <c r="L132" s="3">
        <f t="shared" si="23"/>
        <v>44455</v>
      </c>
      <c r="M132" s="3" t="str">
        <f t="shared" si="25"/>
        <v>2021_9</v>
      </c>
      <c r="N132" s="5">
        <f t="shared" si="19"/>
        <v>2021</v>
      </c>
      <c r="O132" s="26">
        <f t="shared" si="26"/>
        <v>9673738.3850889411</v>
      </c>
      <c r="P132" s="33">
        <f t="shared" si="24"/>
        <v>1072.4014783647644</v>
      </c>
      <c r="Q132" s="26">
        <f t="shared" si="20"/>
        <v>0</v>
      </c>
      <c r="R132" s="26">
        <f t="shared" si="27"/>
        <v>9674810.7865673061</v>
      </c>
    </row>
    <row r="133" spans="3:18" x14ac:dyDescent="0.2">
      <c r="C133">
        <f t="shared" si="21"/>
        <v>130</v>
      </c>
      <c r="D133" s="3">
        <f t="shared" si="22"/>
        <v>44455</v>
      </c>
      <c r="F133" s="5">
        <f>IFERROR(VLOOKUP(D133,Contrato!$B:$H,7,FALSE),0)</f>
        <v>0</v>
      </c>
      <c r="G133" s="26">
        <f t="shared" ref="G133:G196" si="28">+E133-F133</f>
        <v>0</v>
      </c>
      <c r="L133" s="3">
        <f t="shared" si="23"/>
        <v>44456</v>
      </c>
      <c r="M133" s="3" t="str">
        <f t="shared" si="25"/>
        <v>2021_9</v>
      </c>
      <c r="N133" s="5">
        <f t="shared" ref="N133:N196" si="29">YEAR(L133)</f>
        <v>2021</v>
      </c>
      <c r="O133" s="26">
        <f t="shared" si="26"/>
        <v>9674810.7865673061</v>
      </c>
      <c r="P133" s="33">
        <f t="shared" si="24"/>
        <v>1072.5203615601765</v>
      </c>
      <c r="Q133" s="26">
        <f t="shared" ref="Q133:Q196" si="30">-F134</f>
        <v>0</v>
      </c>
      <c r="R133" s="26">
        <f t="shared" si="27"/>
        <v>9675883.3069288656</v>
      </c>
    </row>
    <row r="134" spans="3:18" x14ac:dyDescent="0.2">
      <c r="C134">
        <f t="shared" ref="C134:C197" si="31">IF(D134="","",C133+1)</f>
        <v>131</v>
      </c>
      <c r="D134" s="3">
        <f t="shared" ref="D134:D197" si="32">IFERROR(IF((D133+1)&gt;$B$5,"",(D133+1)),"")</f>
        <v>44456</v>
      </c>
      <c r="F134" s="5">
        <f>IFERROR(VLOOKUP(D134,Contrato!$B:$H,7,FALSE),0)</f>
        <v>0</v>
      </c>
      <c r="G134" s="26">
        <f t="shared" si="28"/>
        <v>0</v>
      </c>
      <c r="L134" s="3">
        <f t="shared" ref="L134:L197" si="33">+D135</f>
        <v>44457</v>
      </c>
      <c r="M134" s="3" t="str">
        <f t="shared" si="25"/>
        <v>2021_9</v>
      </c>
      <c r="N134" s="5">
        <f t="shared" si="29"/>
        <v>2021</v>
      </c>
      <c r="O134" s="26">
        <f t="shared" si="26"/>
        <v>9675883.3069288656</v>
      </c>
      <c r="P134" s="33">
        <f t="shared" si="24"/>
        <v>1072.6392579346211</v>
      </c>
      <c r="Q134" s="26">
        <f t="shared" si="30"/>
        <v>0</v>
      </c>
      <c r="R134" s="26">
        <f t="shared" si="27"/>
        <v>9676955.9461867996</v>
      </c>
    </row>
    <row r="135" spans="3:18" x14ac:dyDescent="0.2">
      <c r="C135">
        <f t="shared" si="31"/>
        <v>132</v>
      </c>
      <c r="D135" s="3">
        <f t="shared" si="32"/>
        <v>44457</v>
      </c>
      <c r="F135" s="5">
        <f>IFERROR(VLOOKUP(D135,Contrato!$B:$H,7,FALSE),0)</f>
        <v>0</v>
      </c>
      <c r="G135" s="26">
        <f t="shared" si="28"/>
        <v>0</v>
      </c>
      <c r="L135" s="3">
        <f t="shared" si="33"/>
        <v>44458</v>
      </c>
      <c r="M135" s="3" t="str">
        <f t="shared" si="25"/>
        <v>2021_9</v>
      </c>
      <c r="N135" s="5">
        <f t="shared" si="29"/>
        <v>2021</v>
      </c>
      <c r="O135" s="26">
        <f t="shared" si="26"/>
        <v>9676955.9461867996</v>
      </c>
      <c r="P135" s="33">
        <f t="shared" ref="P135:P198" si="34">+O135*$I$4</f>
        <v>1072.7581674895594</v>
      </c>
      <c r="Q135" s="26">
        <f t="shared" si="30"/>
        <v>0</v>
      </c>
      <c r="R135" s="26">
        <f t="shared" si="27"/>
        <v>9678028.7043542899</v>
      </c>
    </row>
    <row r="136" spans="3:18" x14ac:dyDescent="0.2">
      <c r="C136">
        <f t="shared" si="31"/>
        <v>133</v>
      </c>
      <c r="D136" s="3">
        <f t="shared" si="32"/>
        <v>44458</v>
      </c>
      <c r="F136" s="5">
        <f>IFERROR(VLOOKUP(D136,Contrato!$B:$H,7,FALSE),0)</f>
        <v>0</v>
      </c>
      <c r="G136" s="26">
        <f t="shared" si="28"/>
        <v>0</v>
      </c>
      <c r="L136" s="3">
        <f t="shared" si="33"/>
        <v>44459</v>
      </c>
      <c r="M136" s="3" t="str">
        <f t="shared" si="25"/>
        <v>2021_9</v>
      </c>
      <c r="N136" s="5">
        <f t="shared" si="29"/>
        <v>2021</v>
      </c>
      <c r="O136" s="26">
        <f t="shared" si="26"/>
        <v>9678028.7043542899</v>
      </c>
      <c r="P136" s="33">
        <f t="shared" si="34"/>
        <v>1072.8770902264528</v>
      </c>
      <c r="Q136" s="26">
        <f t="shared" si="30"/>
        <v>0</v>
      </c>
      <c r="R136" s="26">
        <f t="shared" si="27"/>
        <v>9679101.5814445168</v>
      </c>
    </row>
    <row r="137" spans="3:18" x14ac:dyDescent="0.2">
      <c r="C137">
        <f t="shared" si="31"/>
        <v>134</v>
      </c>
      <c r="D137" s="3">
        <f t="shared" si="32"/>
        <v>44459</v>
      </c>
      <c r="F137" s="5">
        <f>IFERROR(VLOOKUP(D137,Contrato!$B:$H,7,FALSE),0)</f>
        <v>0</v>
      </c>
      <c r="G137" s="26">
        <f t="shared" si="28"/>
        <v>0</v>
      </c>
      <c r="L137" s="3">
        <f t="shared" si="33"/>
        <v>44460</v>
      </c>
      <c r="M137" s="3" t="str">
        <f t="shared" ref="M137:M200" si="35">YEAR(L137)&amp;"_"&amp;MONTH(L137)</f>
        <v>2021_9</v>
      </c>
      <c r="N137" s="5">
        <f t="shared" si="29"/>
        <v>2021</v>
      </c>
      <c r="O137" s="26">
        <f t="shared" si="26"/>
        <v>9679101.5814445168</v>
      </c>
      <c r="P137" s="33">
        <f t="shared" si="34"/>
        <v>1072.996026146762</v>
      </c>
      <c r="Q137" s="26">
        <f t="shared" si="30"/>
        <v>0</v>
      </c>
      <c r="R137" s="26">
        <f t="shared" si="27"/>
        <v>9680174.5774706639</v>
      </c>
    </row>
    <row r="138" spans="3:18" x14ac:dyDescent="0.2">
      <c r="C138">
        <f t="shared" si="31"/>
        <v>135</v>
      </c>
      <c r="D138" s="3">
        <f t="shared" si="32"/>
        <v>44460</v>
      </c>
      <c r="F138" s="5">
        <f>IFERROR(VLOOKUP(D138,Contrato!$B:$H,7,FALSE),0)</f>
        <v>0</v>
      </c>
      <c r="G138" s="26">
        <f t="shared" si="28"/>
        <v>0</v>
      </c>
      <c r="L138" s="3">
        <f t="shared" si="33"/>
        <v>44461</v>
      </c>
      <c r="M138" s="3" t="str">
        <f t="shared" si="35"/>
        <v>2021_9</v>
      </c>
      <c r="N138" s="5">
        <f t="shared" si="29"/>
        <v>2021</v>
      </c>
      <c r="O138" s="26">
        <f t="shared" si="26"/>
        <v>9680174.5774706639</v>
      </c>
      <c r="P138" s="33">
        <f t="shared" si="34"/>
        <v>1073.1149752519491</v>
      </c>
      <c r="Q138" s="26">
        <f t="shared" si="30"/>
        <v>0</v>
      </c>
      <c r="R138" s="26">
        <f t="shared" si="27"/>
        <v>9681247.6924459152</v>
      </c>
    </row>
    <row r="139" spans="3:18" x14ac:dyDescent="0.2">
      <c r="C139">
        <f t="shared" si="31"/>
        <v>136</v>
      </c>
      <c r="D139" s="3">
        <f t="shared" si="32"/>
        <v>44461</v>
      </c>
      <c r="F139" s="5">
        <f>IFERROR(VLOOKUP(D139,Contrato!$B:$H,7,FALSE),0)</f>
        <v>0</v>
      </c>
      <c r="G139" s="26">
        <f t="shared" si="28"/>
        <v>0</v>
      </c>
      <c r="L139" s="3">
        <f t="shared" si="33"/>
        <v>44462</v>
      </c>
      <c r="M139" s="3" t="str">
        <f t="shared" si="35"/>
        <v>2021_9</v>
      </c>
      <c r="N139" s="5">
        <f t="shared" si="29"/>
        <v>2021</v>
      </c>
      <c r="O139" s="26">
        <f t="shared" si="26"/>
        <v>9681247.6924459152</v>
      </c>
      <c r="P139" s="33">
        <f t="shared" si="34"/>
        <v>1073.2339375434753</v>
      </c>
      <c r="Q139" s="26">
        <f t="shared" si="30"/>
        <v>0</v>
      </c>
      <c r="R139" s="26">
        <f t="shared" si="27"/>
        <v>9682320.9263834581</v>
      </c>
    </row>
    <row r="140" spans="3:18" x14ac:dyDescent="0.2">
      <c r="C140">
        <f t="shared" si="31"/>
        <v>137</v>
      </c>
      <c r="D140" s="3">
        <f t="shared" si="32"/>
        <v>44462</v>
      </c>
      <c r="F140" s="5">
        <f>IFERROR(VLOOKUP(D140,Contrato!$B:$H,7,FALSE),0)</f>
        <v>0</v>
      </c>
      <c r="G140" s="26">
        <f t="shared" si="28"/>
        <v>0</v>
      </c>
      <c r="L140" s="3">
        <f t="shared" si="33"/>
        <v>44463</v>
      </c>
      <c r="M140" s="3" t="str">
        <f t="shared" si="35"/>
        <v>2021_9</v>
      </c>
      <c r="N140" s="5">
        <f t="shared" si="29"/>
        <v>2021</v>
      </c>
      <c r="O140" s="26">
        <f t="shared" si="26"/>
        <v>9682320.9263834581</v>
      </c>
      <c r="P140" s="33">
        <f t="shared" si="34"/>
        <v>1073.3529130228026</v>
      </c>
      <c r="Q140" s="26">
        <f t="shared" si="30"/>
        <v>0</v>
      </c>
      <c r="R140" s="26">
        <f t="shared" si="27"/>
        <v>9683394.2792964801</v>
      </c>
    </row>
    <row r="141" spans="3:18" x14ac:dyDescent="0.2">
      <c r="C141">
        <f t="shared" si="31"/>
        <v>138</v>
      </c>
      <c r="D141" s="3">
        <f t="shared" si="32"/>
        <v>44463</v>
      </c>
      <c r="F141" s="5">
        <f>IFERROR(VLOOKUP(D141,Contrato!$B:$H,7,FALSE),0)</f>
        <v>0</v>
      </c>
      <c r="G141" s="26">
        <f t="shared" si="28"/>
        <v>0</v>
      </c>
      <c r="L141" s="3">
        <f t="shared" si="33"/>
        <v>44464</v>
      </c>
      <c r="M141" s="3" t="str">
        <f t="shared" si="35"/>
        <v>2021_9</v>
      </c>
      <c r="N141" s="5">
        <f t="shared" si="29"/>
        <v>2021</v>
      </c>
      <c r="O141" s="26">
        <f t="shared" si="26"/>
        <v>9683394.2792964801</v>
      </c>
      <c r="P141" s="33">
        <f t="shared" si="34"/>
        <v>1073.4719016913928</v>
      </c>
      <c r="Q141" s="26">
        <f t="shared" si="30"/>
        <v>0</v>
      </c>
      <c r="R141" s="26">
        <f t="shared" si="27"/>
        <v>9684467.7511981707</v>
      </c>
    </row>
    <row r="142" spans="3:18" x14ac:dyDescent="0.2">
      <c r="C142">
        <f t="shared" si="31"/>
        <v>139</v>
      </c>
      <c r="D142" s="3">
        <f t="shared" si="32"/>
        <v>44464</v>
      </c>
      <c r="F142" s="5">
        <f>IFERROR(VLOOKUP(D142,Contrato!$B:$H,7,FALSE),0)</f>
        <v>0</v>
      </c>
      <c r="G142" s="26">
        <f t="shared" si="28"/>
        <v>0</v>
      </c>
      <c r="L142" s="3">
        <f t="shared" si="33"/>
        <v>44465</v>
      </c>
      <c r="M142" s="3" t="str">
        <f t="shared" si="35"/>
        <v>2021_9</v>
      </c>
      <c r="N142" s="5">
        <f t="shared" si="29"/>
        <v>2021</v>
      </c>
      <c r="O142" s="26">
        <f t="shared" si="26"/>
        <v>9684467.7511981707</v>
      </c>
      <c r="P142" s="33">
        <f t="shared" si="34"/>
        <v>1073.5909035507082</v>
      </c>
      <c r="Q142" s="26">
        <f t="shared" si="30"/>
        <v>0</v>
      </c>
      <c r="R142" s="26">
        <f t="shared" si="27"/>
        <v>9685541.3421017211</v>
      </c>
    </row>
    <row r="143" spans="3:18" x14ac:dyDescent="0.2">
      <c r="C143">
        <f t="shared" si="31"/>
        <v>140</v>
      </c>
      <c r="D143" s="3">
        <f t="shared" si="32"/>
        <v>44465</v>
      </c>
      <c r="F143" s="5">
        <f>IFERROR(VLOOKUP(D143,Contrato!$B:$H,7,FALSE),0)</f>
        <v>0</v>
      </c>
      <c r="G143" s="26">
        <f t="shared" si="28"/>
        <v>0</v>
      </c>
      <c r="L143" s="3">
        <f t="shared" si="33"/>
        <v>44466</v>
      </c>
      <c r="M143" s="3" t="str">
        <f t="shared" si="35"/>
        <v>2021_9</v>
      </c>
      <c r="N143" s="5">
        <f t="shared" si="29"/>
        <v>2021</v>
      </c>
      <c r="O143" s="26">
        <f t="shared" si="26"/>
        <v>9685541.3421017211</v>
      </c>
      <c r="P143" s="33">
        <f t="shared" si="34"/>
        <v>1073.709918602211</v>
      </c>
      <c r="Q143" s="26">
        <f t="shared" si="30"/>
        <v>0</v>
      </c>
      <c r="R143" s="26">
        <f t="shared" si="27"/>
        <v>9686615.0520203225</v>
      </c>
    </row>
    <row r="144" spans="3:18" x14ac:dyDescent="0.2">
      <c r="C144">
        <f t="shared" si="31"/>
        <v>141</v>
      </c>
      <c r="D144" s="3">
        <f t="shared" si="32"/>
        <v>44466</v>
      </c>
      <c r="F144" s="5">
        <f>IFERROR(VLOOKUP(D144,Contrato!$B:$H,7,FALSE),0)</f>
        <v>0</v>
      </c>
      <c r="G144" s="26">
        <f t="shared" si="28"/>
        <v>0</v>
      </c>
      <c r="L144" s="3">
        <f t="shared" si="33"/>
        <v>44467</v>
      </c>
      <c r="M144" s="3" t="str">
        <f t="shared" si="35"/>
        <v>2021_9</v>
      </c>
      <c r="N144" s="5">
        <f t="shared" si="29"/>
        <v>2021</v>
      </c>
      <c r="O144" s="26">
        <f t="shared" si="26"/>
        <v>9686615.0520203225</v>
      </c>
      <c r="P144" s="33">
        <f t="shared" si="34"/>
        <v>1073.8289468473636</v>
      </c>
      <c r="Q144" s="26">
        <f t="shared" si="30"/>
        <v>0</v>
      </c>
      <c r="R144" s="26">
        <f t="shared" si="27"/>
        <v>9687688.88096717</v>
      </c>
    </row>
    <row r="145" spans="3:18" x14ac:dyDescent="0.2">
      <c r="C145">
        <f t="shared" si="31"/>
        <v>142</v>
      </c>
      <c r="D145" s="3">
        <f t="shared" si="32"/>
        <v>44467</v>
      </c>
      <c r="F145" s="5">
        <f>IFERROR(VLOOKUP(D145,Contrato!$B:$H,7,FALSE),0)</f>
        <v>0</v>
      </c>
      <c r="G145" s="26">
        <f t="shared" si="28"/>
        <v>0</v>
      </c>
      <c r="L145" s="3">
        <f t="shared" si="33"/>
        <v>44468</v>
      </c>
      <c r="M145" s="3" t="str">
        <f t="shared" si="35"/>
        <v>2021_9</v>
      </c>
      <c r="N145" s="5">
        <f t="shared" si="29"/>
        <v>2021</v>
      </c>
      <c r="O145" s="26">
        <f t="shared" si="26"/>
        <v>9687688.88096717</v>
      </c>
      <c r="P145" s="33">
        <f t="shared" si="34"/>
        <v>1073.947988287629</v>
      </c>
      <c r="Q145" s="26">
        <f t="shared" si="30"/>
        <v>0</v>
      </c>
      <c r="R145" s="26">
        <f t="shared" si="27"/>
        <v>9688762.8289554585</v>
      </c>
    </row>
    <row r="146" spans="3:18" x14ac:dyDescent="0.2">
      <c r="C146">
        <f t="shared" si="31"/>
        <v>143</v>
      </c>
      <c r="D146" s="3">
        <f t="shared" si="32"/>
        <v>44468</v>
      </c>
      <c r="F146" s="5">
        <f>IFERROR(VLOOKUP(D146,Contrato!$B:$H,7,FALSE),0)</f>
        <v>0</v>
      </c>
      <c r="G146" s="26">
        <f t="shared" si="28"/>
        <v>0</v>
      </c>
      <c r="L146" s="3">
        <f t="shared" si="33"/>
        <v>44469</v>
      </c>
      <c r="M146" s="3" t="str">
        <f t="shared" si="35"/>
        <v>2021_9</v>
      </c>
      <c r="N146" s="5">
        <f t="shared" si="29"/>
        <v>2021</v>
      </c>
      <c r="O146" s="26">
        <f t="shared" ref="O146:O209" si="36">+R145</f>
        <v>9688762.8289554585</v>
      </c>
      <c r="P146" s="33">
        <f t="shared" si="34"/>
        <v>1074.0670429244694</v>
      </c>
      <c r="Q146" s="26">
        <f t="shared" si="30"/>
        <v>0</v>
      </c>
      <c r="R146" s="26">
        <f t="shared" ref="R146:R209" si="37">+O146+P146+Q146</f>
        <v>9689836.8959983829</v>
      </c>
    </row>
    <row r="147" spans="3:18" x14ac:dyDescent="0.2">
      <c r="C147">
        <f t="shared" si="31"/>
        <v>144</v>
      </c>
      <c r="D147" s="3">
        <f t="shared" si="32"/>
        <v>44469</v>
      </c>
      <c r="F147" s="5">
        <f>IFERROR(VLOOKUP(D147,Contrato!$B:$H,7,FALSE),0)</f>
        <v>0</v>
      </c>
      <c r="G147" s="26">
        <f t="shared" si="28"/>
        <v>0</v>
      </c>
      <c r="L147" s="3">
        <f t="shared" si="33"/>
        <v>44470</v>
      </c>
      <c r="M147" s="3" t="str">
        <f t="shared" si="35"/>
        <v>2021_10</v>
      </c>
      <c r="N147" s="5">
        <f t="shared" si="29"/>
        <v>2021</v>
      </c>
      <c r="O147" s="26">
        <f t="shared" si="36"/>
        <v>9689836.8959983829</v>
      </c>
      <c r="P147" s="33">
        <f t="shared" si="34"/>
        <v>1074.1861107593481</v>
      </c>
      <c r="Q147" s="26">
        <f t="shared" si="30"/>
        <v>0</v>
      </c>
      <c r="R147" s="26">
        <f t="shared" si="37"/>
        <v>9690911.0821091421</v>
      </c>
    </row>
    <row r="148" spans="3:18" x14ac:dyDescent="0.2">
      <c r="C148">
        <f t="shared" si="31"/>
        <v>145</v>
      </c>
      <c r="D148" s="3">
        <f t="shared" si="32"/>
        <v>44470</v>
      </c>
      <c r="F148" s="5">
        <f>IFERROR(VLOOKUP(D148,Contrato!$B:$H,7,FALSE),0)</f>
        <v>0</v>
      </c>
      <c r="G148" s="26">
        <f t="shared" si="28"/>
        <v>0</v>
      </c>
      <c r="L148" s="3">
        <f t="shared" si="33"/>
        <v>44471</v>
      </c>
      <c r="M148" s="3" t="str">
        <f t="shared" si="35"/>
        <v>2021_10</v>
      </c>
      <c r="N148" s="5">
        <f t="shared" si="29"/>
        <v>2021</v>
      </c>
      <c r="O148" s="26">
        <f t="shared" si="36"/>
        <v>9690911.0821091421</v>
      </c>
      <c r="P148" s="33">
        <f t="shared" si="34"/>
        <v>1074.305191793728</v>
      </c>
      <c r="Q148" s="26">
        <f t="shared" si="30"/>
        <v>0</v>
      </c>
      <c r="R148" s="26">
        <f t="shared" si="37"/>
        <v>9691985.3873009365</v>
      </c>
    </row>
    <row r="149" spans="3:18" x14ac:dyDescent="0.2">
      <c r="C149">
        <f t="shared" si="31"/>
        <v>146</v>
      </c>
      <c r="D149" s="3">
        <f t="shared" si="32"/>
        <v>44471</v>
      </c>
      <c r="F149" s="5">
        <f>IFERROR(VLOOKUP(D149,Contrato!$B:$H,7,FALSE),0)</f>
        <v>0</v>
      </c>
      <c r="G149" s="26">
        <f t="shared" si="28"/>
        <v>0</v>
      </c>
      <c r="L149" s="3">
        <f t="shared" si="33"/>
        <v>44472</v>
      </c>
      <c r="M149" s="3" t="str">
        <f t="shared" si="35"/>
        <v>2021_10</v>
      </c>
      <c r="N149" s="5">
        <f t="shared" si="29"/>
        <v>2021</v>
      </c>
      <c r="O149" s="26">
        <f t="shared" si="36"/>
        <v>9691985.3873009365</v>
      </c>
      <c r="P149" s="33">
        <f t="shared" si="34"/>
        <v>1074.4242860290726</v>
      </c>
      <c r="Q149" s="26">
        <f t="shared" si="30"/>
        <v>0</v>
      </c>
      <c r="R149" s="26">
        <f t="shared" si="37"/>
        <v>9693059.8115869649</v>
      </c>
    </row>
    <row r="150" spans="3:18" x14ac:dyDescent="0.2">
      <c r="C150">
        <f t="shared" si="31"/>
        <v>147</v>
      </c>
      <c r="D150" s="3">
        <f t="shared" si="32"/>
        <v>44472</v>
      </c>
      <c r="F150" s="5">
        <f>IFERROR(VLOOKUP(D150,Contrato!$B:$H,7,FALSE),0)</f>
        <v>0</v>
      </c>
      <c r="G150" s="26">
        <f t="shared" si="28"/>
        <v>0</v>
      </c>
      <c r="L150" s="3">
        <f t="shared" si="33"/>
        <v>44473</v>
      </c>
      <c r="M150" s="3" t="str">
        <f t="shared" si="35"/>
        <v>2021_10</v>
      </c>
      <c r="N150" s="5">
        <f t="shared" si="29"/>
        <v>2021</v>
      </c>
      <c r="O150" s="26">
        <f t="shared" si="36"/>
        <v>9693059.8115869649</v>
      </c>
      <c r="P150" s="33">
        <f t="shared" si="34"/>
        <v>1074.5433934668449</v>
      </c>
      <c r="Q150" s="26">
        <f t="shared" si="30"/>
        <v>0</v>
      </c>
      <c r="R150" s="26">
        <f t="shared" si="37"/>
        <v>9694134.3549804315</v>
      </c>
    </row>
    <row r="151" spans="3:18" x14ac:dyDescent="0.2">
      <c r="C151">
        <f t="shared" si="31"/>
        <v>148</v>
      </c>
      <c r="D151" s="3">
        <f t="shared" si="32"/>
        <v>44473</v>
      </c>
      <c r="F151" s="5">
        <f>IFERROR(VLOOKUP(D151,Contrato!$B:$H,7,FALSE),0)</f>
        <v>0</v>
      </c>
      <c r="G151" s="26">
        <f t="shared" si="28"/>
        <v>0</v>
      </c>
      <c r="L151" s="3">
        <f t="shared" si="33"/>
        <v>44474</v>
      </c>
      <c r="M151" s="3" t="str">
        <f t="shared" si="35"/>
        <v>2021_10</v>
      </c>
      <c r="N151" s="5">
        <f t="shared" si="29"/>
        <v>2021</v>
      </c>
      <c r="O151" s="26">
        <f t="shared" si="36"/>
        <v>9694134.3549804315</v>
      </c>
      <c r="P151" s="33">
        <f t="shared" si="34"/>
        <v>1074.6625141085087</v>
      </c>
      <c r="Q151" s="26">
        <f t="shared" si="30"/>
        <v>0</v>
      </c>
      <c r="R151" s="26">
        <f t="shared" si="37"/>
        <v>9695209.0174945407</v>
      </c>
    </row>
    <row r="152" spans="3:18" x14ac:dyDescent="0.2">
      <c r="C152">
        <f t="shared" si="31"/>
        <v>149</v>
      </c>
      <c r="D152" s="3">
        <f t="shared" si="32"/>
        <v>44474</v>
      </c>
      <c r="F152" s="5">
        <f>IFERROR(VLOOKUP(D152,Contrato!$B:$H,7,FALSE),0)</f>
        <v>0</v>
      </c>
      <c r="G152" s="26">
        <f t="shared" si="28"/>
        <v>0</v>
      </c>
      <c r="L152" s="3">
        <f t="shared" si="33"/>
        <v>44475</v>
      </c>
      <c r="M152" s="3" t="str">
        <f t="shared" si="35"/>
        <v>2021_10</v>
      </c>
      <c r="N152" s="5">
        <f t="shared" si="29"/>
        <v>2021</v>
      </c>
      <c r="O152" s="26">
        <f t="shared" si="36"/>
        <v>9695209.0174945407</v>
      </c>
      <c r="P152" s="33">
        <f t="shared" si="34"/>
        <v>1074.7816479555281</v>
      </c>
      <c r="Q152" s="26">
        <f t="shared" si="30"/>
        <v>0</v>
      </c>
      <c r="R152" s="26">
        <f t="shared" si="37"/>
        <v>9696283.7991424967</v>
      </c>
    </row>
    <row r="153" spans="3:18" x14ac:dyDescent="0.2">
      <c r="C153">
        <f t="shared" si="31"/>
        <v>150</v>
      </c>
      <c r="D153" s="3">
        <f t="shared" si="32"/>
        <v>44475</v>
      </c>
      <c r="F153" s="5">
        <f>IFERROR(VLOOKUP(D153,Contrato!$B:$H,7,FALSE),0)</f>
        <v>0</v>
      </c>
      <c r="G153" s="26">
        <f t="shared" si="28"/>
        <v>0</v>
      </c>
      <c r="L153" s="3">
        <f t="shared" si="33"/>
        <v>44476</v>
      </c>
      <c r="M153" s="3" t="str">
        <f t="shared" si="35"/>
        <v>2021_10</v>
      </c>
      <c r="N153" s="5">
        <f t="shared" si="29"/>
        <v>2021</v>
      </c>
      <c r="O153" s="26">
        <f t="shared" si="36"/>
        <v>9696283.7991424967</v>
      </c>
      <c r="P153" s="33">
        <f t="shared" si="34"/>
        <v>1074.9007950093667</v>
      </c>
      <c r="Q153" s="26">
        <f t="shared" si="30"/>
        <v>0</v>
      </c>
      <c r="R153" s="26">
        <f t="shared" si="37"/>
        <v>9697358.6999375056</v>
      </c>
    </row>
    <row r="154" spans="3:18" x14ac:dyDescent="0.2">
      <c r="C154">
        <f t="shared" si="31"/>
        <v>151</v>
      </c>
      <c r="D154" s="3">
        <f t="shared" si="32"/>
        <v>44476</v>
      </c>
      <c r="F154" s="5">
        <f>IFERROR(VLOOKUP(D154,Contrato!$B:$H,7,FALSE),0)</f>
        <v>0</v>
      </c>
      <c r="G154" s="26">
        <f t="shared" si="28"/>
        <v>0</v>
      </c>
      <c r="L154" s="3">
        <f t="shared" si="33"/>
        <v>44477</v>
      </c>
      <c r="M154" s="3" t="str">
        <f t="shared" si="35"/>
        <v>2021_10</v>
      </c>
      <c r="N154" s="5">
        <f t="shared" si="29"/>
        <v>2021</v>
      </c>
      <c r="O154" s="26">
        <f t="shared" si="36"/>
        <v>9697358.6999375056</v>
      </c>
      <c r="P154" s="33">
        <f t="shared" si="34"/>
        <v>1075.0199552714882</v>
      </c>
      <c r="Q154" s="26">
        <f t="shared" si="30"/>
        <v>0</v>
      </c>
      <c r="R154" s="26">
        <f t="shared" si="37"/>
        <v>9698433.7198927775</v>
      </c>
    </row>
    <row r="155" spans="3:18" x14ac:dyDescent="0.2">
      <c r="C155">
        <f t="shared" si="31"/>
        <v>152</v>
      </c>
      <c r="D155" s="3">
        <f t="shared" si="32"/>
        <v>44477</v>
      </c>
      <c r="F155" s="5">
        <f>IFERROR(VLOOKUP(D155,Contrato!$B:$H,7,FALSE),0)</f>
        <v>0</v>
      </c>
      <c r="G155" s="26">
        <f t="shared" si="28"/>
        <v>0</v>
      </c>
      <c r="L155" s="3">
        <f t="shared" si="33"/>
        <v>44478</v>
      </c>
      <c r="M155" s="3" t="str">
        <f t="shared" si="35"/>
        <v>2021_10</v>
      </c>
      <c r="N155" s="5">
        <f t="shared" si="29"/>
        <v>2021</v>
      </c>
      <c r="O155" s="26">
        <f t="shared" si="36"/>
        <v>9698433.7198927775</v>
      </c>
      <c r="P155" s="33">
        <f t="shared" si="34"/>
        <v>1075.1391287433573</v>
      </c>
      <c r="Q155" s="26">
        <f t="shared" si="30"/>
        <v>0</v>
      </c>
      <c r="R155" s="26">
        <f t="shared" si="37"/>
        <v>9699508.8590215202</v>
      </c>
    </row>
    <row r="156" spans="3:18" x14ac:dyDescent="0.2">
      <c r="C156">
        <f t="shared" si="31"/>
        <v>153</v>
      </c>
      <c r="D156" s="3">
        <f t="shared" si="32"/>
        <v>44478</v>
      </c>
      <c r="F156" s="5">
        <f>IFERROR(VLOOKUP(D156,Contrato!$B:$H,7,FALSE),0)</f>
        <v>0</v>
      </c>
      <c r="G156" s="26">
        <f t="shared" si="28"/>
        <v>0</v>
      </c>
      <c r="L156" s="3">
        <f t="shared" si="33"/>
        <v>44479</v>
      </c>
      <c r="M156" s="3" t="str">
        <f t="shared" si="35"/>
        <v>2021_10</v>
      </c>
      <c r="N156" s="5">
        <f t="shared" si="29"/>
        <v>2021</v>
      </c>
      <c r="O156" s="26">
        <f t="shared" si="36"/>
        <v>9699508.8590215202</v>
      </c>
      <c r="P156" s="33">
        <f t="shared" si="34"/>
        <v>1075.2583154264382</v>
      </c>
      <c r="Q156" s="26">
        <f t="shared" si="30"/>
        <v>0</v>
      </c>
      <c r="R156" s="26">
        <f t="shared" si="37"/>
        <v>9700584.1173369475</v>
      </c>
    </row>
    <row r="157" spans="3:18" x14ac:dyDescent="0.2">
      <c r="C157">
        <f t="shared" si="31"/>
        <v>154</v>
      </c>
      <c r="D157" s="3">
        <f t="shared" si="32"/>
        <v>44479</v>
      </c>
      <c r="F157" s="5">
        <f>IFERROR(VLOOKUP(D157,Contrato!$B:$H,7,FALSE),0)</f>
        <v>0</v>
      </c>
      <c r="G157" s="26">
        <f t="shared" si="28"/>
        <v>0</v>
      </c>
      <c r="L157" s="3">
        <f t="shared" si="33"/>
        <v>44480</v>
      </c>
      <c r="M157" s="3" t="str">
        <f t="shared" si="35"/>
        <v>2021_10</v>
      </c>
      <c r="N157" s="5">
        <f t="shared" si="29"/>
        <v>2021</v>
      </c>
      <c r="O157" s="26">
        <f t="shared" si="36"/>
        <v>9700584.1173369475</v>
      </c>
      <c r="P157" s="33">
        <f t="shared" si="34"/>
        <v>1075.3775153221959</v>
      </c>
      <c r="Q157" s="26">
        <f t="shared" si="30"/>
        <v>-16682.160812500002</v>
      </c>
      <c r="R157" s="26">
        <f t="shared" si="37"/>
        <v>9684977.3340397682</v>
      </c>
    </row>
    <row r="158" spans="3:18" x14ac:dyDescent="0.2">
      <c r="C158">
        <f t="shared" si="31"/>
        <v>155</v>
      </c>
      <c r="D158" s="3">
        <f t="shared" si="32"/>
        <v>44480</v>
      </c>
      <c r="F158" s="5">
        <f>IFERROR(VLOOKUP(D158,Contrato!$B:$H,7,FALSE),0)</f>
        <v>16682.160812500002</v>
      </c>
      <c r="G158" s="26">
        <f t="shared" si="28"/>
        <v>-16682.160812500002</v>
      </c>
      <c r="L158" s="3">
        <f t="shared" si="33"/>
        <v>44481</v>
      </c>
      <c r="M158" s="3" t="str">
        <f t="shared" si="35"/>
        <v>2021_10</v>
      </c>
      <c r="N158" s="5">
        <f t="shared" si="29"/>
        <v>2021</v>
      </c>
      <c r="O158" s="26">
        <f t="shared" si="36"/>
        <v>9684977.3340397682</v>
      </c>
      <c r="P158" s="33">
        <f t="shared" si="34"/>
        <v>1073.6473943685207</v>
      </c>
      <c r="Q158" s="26">
        <f t="shared" si="30"/>
        <v>0</v>
      </c>
      <c r="R158" s="26">
        <f t="shared" si="37"/>
        <v>9686050.9814341366</v>
      </c>
    </row>
    <row r="159" spans="3:18" x14ac:dyDescent="0.2">
      <c r="C159">
        <f t="shared" si="31"/>
        <v>156</v>
      </c>
      <c r="D159" s="3">
        <f t="shared" si="32"/>
        <v>44481</v>
      </c>
      <c r="F159" s="5">
        <f>IFERROR(VLOOKUP(D159,Contrato!$B:$H,7,FALSE),0)</f>
        <v>0</v>
      </c>
      <c r="G159" s="26">
        <f t="shared" si="28"/>
        <v>0</v>
      </c>
      <c r="L159" s="3">
        <f t="shared" si="33"/>
        <v>44482</v>
      </c>
      <c r="M159" s="3" t="str">
        <f t="shared" si="35"/>
        <v>2021_10</v>
      </c>
      <c r="N159" s="5">
        <f t="shared" si="29"/>
        <v>2021</v>
      </c>
      <c r="O159" s="26">
        <f t="shared" si="36"/>
        <v>9686050.9814341366</v>
      </c>
      <c r="P159" s="33">
        <f t="shared" si="34"/>
        <v>1073.7664156824253</v>
      </c>
      <c r="Q159" s="26">
        <f t="shared" si="30"/>
        <v>0</v>
      </c>
      <c r="R159" s="26">
        <f t="shared" si="37"/>
        <v>9687124.7478498183</v>
      </c>
    </row>
    <row r="160" spans="3:18" x14ac:dyDescent="0.2">
      <c r="C160">
        <f t="shared" si="31"/>
        <v>157</v>
      </c>
      <c r="D160" s="3">
        <f t="shared" si="32"/>
        <v>44482</v>
      </c>
      <c r="F160" s="5">
        <f>IFERROR(VLOOKUP(D160,Contrato!$B:$H,7,FALSE),0)</f>
        <v>0</v>
      </c>
      <c r="G160" s="26">
        <f t="shared" si="28"/>
        <v>0</v>
      </c>
      <c r="L160" s="3">
        <f t="shared" si="33"/>
        <v>44483</v>
      </c>
      <c r="M160" s="3" t="str">
        <f t="shared" si="35"/>
        <v>2021_10</v>
      </c>
      <c r="N160" s="5">
        <f t="shared" si="29"/>
        <v>2021</v>
      </c>
      <c r="O160" s="26">
        <f t="shared" si="36"/>
        <v>9687124.7478498183</v>
      </c>
      <c r="P160" s="33">
        <f t="shared" si="34"/>
        <v>1073.885450190674</v>
      </c>
      <c r="Q160" s="26">
        <f t="shared" si="30"/>
        <v>0</v>
      </c>
      <c r="R160" s="26">
        <f t="shared" si="37"/>
        <v>9688198.6333000083</v>
      </c>
    </row>
    <row r="161" spans="3:18" x14ac:dyDescent="0.2">
      <c r="C161">
        <f t="shared" si="31"/>
        <v>158</v>
      </c>
      <c r="D161" s="3">
        <f t="shared" si="32"/>
        <v>44483</v>
      </c>
      <c r="F161" s="5">
        <f>IFERROR(VLOOKUP(D161,Contrato!$B:$H,7,FALSE),0)</f>
        <v>0</v>
      </c>
      <c r="G161" s="26">
        <f t="shared" si="28"/>
        <v>0</v>
      </c>
      <c r="L161" s="3">
        <f t="shared" si="33"/>
        <v>44484</v>
      </c>
      <c r="M161" s="3" t="str">
        <f t="shared" si="35"/>
        <v>2021_10</v>
      </c>
      <c r="N161" s="5">
        <f t="shared" si="29"/>
        <v>2021</v>
      </c>
      <c r="O161" s="26">
        <f t="shared" si="36"/>
        <v>9688198.6333000083</v>
      </c>
      <c r="P161" s="33">
        <f t="shared" si="34"/>
        <v>1074.0044978947294</v>
      </c>
      <c r="Q161" s="26">
        <f t="shared" si="30"/>
        <v>0</v>
      </c>
      <c r="R161" s="26">
        <f t="shared" si="37"/>
        <v>9689272.6377979033</v>
      </c>
    </row>
    <row r="162" spans="3:18" x14ac:dyDescent="0.2">
      <c r="C162">
        <f t="shared" si="31"/>
        <v>159</v>
      </c>
      <c r="D162" s="3">
        <f t="shared" si="32"/>
        <v>44484</v>
      </c>
      <c r="F162" s="5">
        <f>IFERROR(VLOOKUP(D162,Contrato!$B:$H,7,FALSE),0)</f>
        <v>0</v>
      </c>
      <c r="G162" s="26">
        <f t="shared" si="28"/>
        <v>0</v>
      </c>
      <c r="L162" s="3">
        <f t="shared" si="33"/>
        <v>44485</v>
      </c>
      <c r="M162" s="3" t="str">
        <f t="shared" si="35"/>
        <v>2021_10</v>
      </c>
      <c r="N162" s="5">
        <f t="shared" si="29"/>
        <v>2021</v>
      </c>
      <c r="O162" s="26">
        <f t="shared" si="36"/>
        <v>9689272.6377979033</v>
      </c>
      <c r="P162" s="33">
        <f t="shared" si="34"/>
        <v>1074.1235587960548</v>
      </c>
      <c r="Q162" s="26">
        <f t="shared" si="30"/>
        <v>0</v>
      </c>
      <c r="R162" s="26">
        <f t="shared" si="37"/>
        <v>9690346.7613567002</v>
      </c>
    </row>
    <row r="163" spans="3:18" x14ac:dyDescent="0.2">
      <c r="C163">
        <f t="shared" si="31"/>
        <v>160</v>
      </c>
      <c r="D163" s="3">
        <f t="shared" si="32"/>
        <v>44485</v>
      </c>
      <c r="F163" s="5">
        <f>IFERROR(VLOOKUP(D163,Contrato!$B:$H,7,FALSE),0)</f>
        <v>0</v>
      </c>
      <c r="G163" s="26">
        <f t="shared" si="28"/>
        <v>0</v>
      </c>
      <c r="L163" s="3">
        <f t="shared" si="33"/>
        <v>44486</v>
      </c>
      <c r="M163" s="3" t="str">
        <f t="shared" si="35"/>
        <v>2021_10</v>
      </c>
      <c r="N163" s="5">
        <f t="shared" si="29"/>
        <v>2021</v>
      </c>
      <c r="O163" s="26">
        <f t="shared" si="36"/>
        <v>9690346.7613567002</v>
      </c>
      <c r="P163" s="33">
        <f t="shared" si="34"/>
        <v>1074.2426328961126</v>
      </c>
      <c r="Q163" s="26">
        <f t="shared" si="30"/>
        <v>0</v>
      </c>
      <c r="R163" s="26">
        <f t="shared" si="37"/>
        <v>9691421.0039895959</v>
      </c>
    </row>
    <row r="164" spans="3:18" x14ac:dyDescent="0.2">
      <c r="C164">
        <f t="shared" si="31"/>
        <v>161</v>
      </c>
      <c r="D164" s="3">
        <f t="shared" si="32"/>
        <v>44486</v>
      </c>
      <c r="F164" s="5">
        <f>IFERROR(VLOOKUP(D164,Contrato!$B:$H,7,FALSE),0)</f>
        <v>0</v>
      </c>
      <c r="G164" s="26">
        <f t="shared" si="28"/>
        <v>0</v>
      </c>
      <c r="L164" s="3">
        <f t="shared" si="33"/>
        <v>44487</v>
      </c>
      <c r="M164" s="3" t="str">
        <f t="shared" si="35"/>
        <v>2021_10</v>
      </c>
      <c r="N164" s="5">
        <f t="shared" si="29"/>
        <v>2021</v>
      </c>
      <c r="O164" s="26">
        <f t="shared" si="36"/>
        <v>9691421.0039895959</v>
      </c>
      <c r="P164" s="33">
        <f t="shared" si="34"/>
        <v>1074.3617201963662</v>
      </c>
      <c r="Q164" s="26">
        <f t="shared" si="30"/>
        <v>0</v>
      </c>
      <c r="R164" s="26">
        <f t="shared" si="37"/>
        <v>9692495.3657097928</v>
      </c>
    </row>
    <row r="165" spans="3:18" x14ac:dyDescent="0.2">
      <c r="C165">
        <f t="shared" si="31"/>
        <v>162</v>
      </c>
      <c r="D165" s="3">
        <f t="shared" si="32"/>
        <v>44487</v>
      </c>
      <c r="F165" s="5">
        <f>IFERROR(VLOOKUP(D165,Contrato!$B:$H,7,FALSE),0)</f>
        <v>0</v>
      </c>
      <c r="G165" s="26">
        <f t="shared" si="28"/>
        <v>0</v>
      </c>
      <c r="L165" s="3">
        <f t="shared" si="33"/>
        <v>44488</v>
      </c>
      <c r="M165" s="3" t="str">
        <f t="shared" si="35"/>
        <v>2021_10</v>
      </c>
      <c r="N165" s="5">
        <f t="shared" si="29"/>
        <v>2021</v>
      </c>
      <c r="O165" s="26">
        <f t="shared" si="36"/>
        <v>9692495.3657097928</v>
      </c>
      <c r="P165" s="33">
        <f t="shared" si="34"/>
        <v>1074.4808206982791</v>
      </c>
      <c r="Q165" s="26">
        <f t="shared" si="30"/>
        <v>0</v>
      </c>
      <c r="R165" s="26">
        <f t="shared" si="37"/>
        <v>9693569.8465304915</v>
      </c>
    </row>
    <row r="166" spans="3:18" x14ac:dyDescent="0.2">
      <c r="C166">
        <f t="shared" si="31"/>
        <v>163</v>
      </c>
      <c r="D166" s="3">
        <f t="shared" si="32"/>
        <v>44488</v>
      </c>
      <c r="F166" s="5">
        <f>IFERROR(VLOOKUP(D166,Contrato!$B:$H,7,FALSE),0)</f>
        <v>0</v>
      </c>
      <c r="G166" s="26">
        <f t="shared" si="28"/>
        <v>0</v>
      </c>
      <c r="L166" s="3">
        <f t="shared" si="33"/>
        <v>44489</v>
      </c>
      <c r="M166" s="3" t="str">
        <f t="shared" si="35"/>
        <v>2021_10</v>
      </c>
      <c r="N166" s="5">
        <f t="shared" si="29"/>
        <v>2021</v>
      </c>
      <c r="O166" s="26">
        <f t="shared" si="36"/>
        <v>9693569.8465304915</v>
      </c>
      <c r="P166" s="33">
        <f t="shared" si="34"/>
        <v>1074.5999344033146</v>
      </c>
      <c r="Q166" s="26">
        <f t="shared" si="30"/>
        <v>0</v>
      </c>
      <c r="R166" s="26">
        <f t="shared" si="37"/>
        <v>9694644.4464648943</v>
      </c>
    </row>
    <row r="167" spans="3:18" x14ac:dyDescent="0.2">
      <c r="C167">
        <f t="shared" si="31"/>
        <v>164</v>
      </c>
      <c r="D167" s="3">
        <f t="shared" si="32"/>
        <v>44489</v>
      </c>
      <c r="F167" s="5">
        <f>IFERROR(VLOOKUP(D167,Contrato!$B:$H,7,FALSE),0)</f>
        <v>0</v>
      </c>
      <c r="G167" s="26">
        <f t="shared" si="28"/>
        <v>0</v>
      </c>
      <c r="L167" s="3">
        <f t="shared" si="33"/>
        <v>44490</v>
      </c>
      <c r="M167" s="3" t="str">
        <f t="shared" si="35"/>
        <v>2021_10</v>
      </c>
      <c r="N167" s="5">
        <f t="shared" si="29"/>
        <v>2021</v>
      </c>
      <c r="O167" s="26">
        <f t="shared" si="36"/>
        <v>9694644.4464648943</v>
      </c>
      <c r="P167" s="33">
        <f t="shared" si="34"/>
        <v>1074.7190613129362</v>
      </c>
      <c r="Q167" s="26">
        <f t="shared" si="30"/>
        <v>0</v>
      </c>
      <c r="R167" s="26">
        <f t="shared" si="37"/>
        <v>9695719.1655262075</v>
      </c>
    </row>
    <row r="168" spans="3:18" x14ac:dyDescent="0.2">
      <c r="C168">
        <f t="shared" si="31"/>
        <v>165</v>
      </c>
      <c r="D168" s="3">
        <f t="shared" si="32"/>
        <v>44490</v>
      </c>
      <c r="F168" s="5">
        <f>IFERROR(VLOOKUP(D168,Contrato!$B:$H,7,FALSE),0)</f>
        <v>0</v>
      </c>
      <c r="G168" s="26">
        <f t="shared" si="28"/>
        <v>0</v>
      </c>
      <c r="L168" s="3">
        <f t="shared" si="33"/>
        <v>44491</v>
      </c>
      <c r="M168" s="3" t="str">
        <f t="shared" si="35"/>
        <v>2021_10</v>
      </c>
      <c r="N168" s="5">
        <f t="shared" si="29"/>
        <v>2021</v>
      </c>
      <c r="O168" s="26">
        <f t="shared" si="36"/>
        <v>9695719.1655262075</v>
      </c>
      <c r="P168" s="33">
        <f t="shared" si="34"/>
        <v>1074.838201428608</v>
      </c>
      <c r="Q168" s="26">
        <f t="shared" si="30"/>
        <v>0</v>
      </c>
      <c r="R168" s="26">
        <f t="shared" si="37"/>
        <v>9696794.0037276354</v>
      </c>
    </row>
    <row r="169" spans="3:18" x14ac:dyDescent="0.2">
      <c r="C169">
        <f t="shared" si="31"/>
        <v>166</v>
      </c>
      <c r="D169" s="3">
        <f t="shared" si="32"/>
        <v>44491</v>
      </c>
      <c r="F169" s="5">
        <f>IFERROR(VLOOKUP(D169,Contrato!$B:$H,7,FALSE),0)</f>
        <v>0</v>
      </c>
      <c r="G169" s="26">
        <f t="shared" si="28"/>
        <v>0</v>
      </c>
      <c r="L169" s="3">
        <f t="shared" si="33"/>
        <v>44492</v>
      </c>
      <c r="M169" s="3" t="str">
        <f t="shared" si="35"/>
        <v>2021_10</v>
      </c>
      <c r="N169" s="5">
        <f t="shared" si="29"/>
        <v>2021</v>
      </c>
      <c r="O169" s="26">
        <f t="shared" si="36"/>
        <v>9696794.0037276354</v>
      </c>
      <c r="P169" s="33">
        <f t="shared" si="34"/>
        <v>1074.9573547517941</v>
      </c>
      <c r="Q169" s="26">
        <f t="shared" si="30"/>
        <v>0</v>
      </c>
      <c r="R169" s="26">
        <f t="shared" si="37"/>
        <v>9697868.9610823877</v>
      </c>
    </row>
    <row r="170" spans="3:18" x14ac:dyDescent="0.2">
      <c r="C170">
        <f t="shared" si="31"/>
        <v>167</v>
      </c>
      <c r="D170" s="3">
        <f t="shared" si="32"/>
        <v>44492</v>
      </c>
      <c r="F170" s="5">
        <f>IFERROR(VLOOKUP(D170,Contrato!$B:$H,7,FALSE),0)</f>
        <v>0</v>
      </c>
      <c r="G170" s="26">
        <f t="shared" si="28"/>
        <v>0</v>
      </c>
      <c r="L170" s="3">
        <f t="shared" si="33"/>
        <v>44493</v>
      </c>
      <c r="M170" s="3" t="str">
        <f t="shared" si="35"/>
        <v>2021_10</v>
      </c>
      <c r="N170" s="5">
        <f t="shared" si="29"/>
        <v>2021</v>
      </c>
      <c r="O170" s="26">
        <f t="shared" si="36"/>
        <v>9697868.9610823877</v>
      </c>
      <c r="P170" s="33">
        <f t="shared" si="34"/>
        <v>1075.0765212839583</v>
      </c>
      <c r="Q170" s="26">
        <f t="shared" si="30"/>
        <v>0</v>
      </c>
      <c r="R170" s="26">
        <f t="shared" si="37"/>
        <v>9698944.0376036726</v>
      </c>
    </row>
    <row r="171" spans="3:18" x14ac:dyDescent="0.2">
      <c r="C171">
        <f t="shared" si="31"/>
        <v>168</v>
      </c>
      <c r="D171" s="3">
        <f t="shared" si="32"/>
        <v>44493</v>
      </c>
      <c r="F171" s="5">
        <f>IFERROR(VLOOKUP(D171,Contrato!$B:$H,7,FALSE),0)</f>
        <v>0</v>
      </c>
      <c r="G171" s="26">
        <f t="shared" si="28"/>
        <v>0</v>
      </c>
      <c r="L171" s="3">
        <f t="shared" si="33"/>
        <v>44494</v>
      </c>
      <c r="M171" s="3" t="str">
        <f t="shared" si="35"/>
        <v>2021_10</v>
      </c>
      <c r="N171" s="5">
        <f t="shared" si="29"/>
        <v>2021</v>
      </c>
      <c r="O171" s="26">
        <f t="shared" si="36"/>
        <v>9698944.0376036726</v>
      </c>
      <c r="P171" s="33">
        <f t="shared" si="34"/>
        <v>1075.1957010265651</v>
      </c>
      <c r="Q171" s="26">
        <f t="shared" si="30"/>
        <v>0</v>
      </c>
      <c r="R171" s="26">
        <f t="shared" si="37"/>
        <v>9700019.2333046999</v>
      </c>
    </row>
    <row r="172" spans="3:18" x14ac:dyDescent="0.2">
      <c r="C172">
        <f t="shared" si="31"/>
        <v>169</v>
      </c>
      <c r="D172" s="3">
        <f t="shared" si="32"/>
        <v>44494</v>
      </c>
      <c r="F172" s="5">
        <f>IFERROR(VLOOKUP(D172,Contrato!$B:$H,7,FALSE),0)</f>
        <v>0</v>
      </c>
      <c r="G172" s="26">
        <f t="shared" si="28"/>
        <v>0</v>
      </c>
      <c r="L172" s="3">
        <f t="shared" si="33"/>
        <v>44495</v>
      </c>
      <c r="M172" s="3" t="str">
        <f t="shared" si="35"/>
        <v>2021_10</v>
      </c>
      <c r="N172" s="5">
        <f t="shared" si="29"/>
        <v>2021</v>
      </c>
      <c r="O172" s="26">
        <f t="shared" si="36"/>
        <v>9700019.2333046999</v>
      </c>
      <c r="P172" s="33">
        <f t="shared" si="34"/>
        <v>1075.314893981079</v>
      </c>
      <c r="Q172" s="26">
        <f t="shared" si="30"/>
        <v>0</v>
      </c>
      <c r="R172" s="26">
        <f t="shared" si="37"/>
        <v>9701094.5481986813</v>
      </c>
    </row>
    <row r="173" spans="3:18" x14ac:dyDescent="0.2">
      <c r="C173">
        <f t="shared" si="31"/>
        <v>170</v>
      </c>
      <c r="D173" s="3">
        <f t="shared" si="32"/>
        <v>44495</v>
      </c>
      <c r="F173" s="5">
        <f>IFERROR(VLOOKUP(D173,Contrato!$B:$H,7,FALSE),0)</f>
        <v>0</v>
      </c>
      <c r="G173" s="26">
        <f t="shared" si="28"/>
        <v>0</v>
      </c>
      <c r="L173" s="3">
        <f t="shared" si="33"/>
        <v>44496</v>
      </c>
      <c r="M173" s="3" t="str">
        <f t="shared" si="35"/>
        <v>2021_10</v>
      </c>
      <c r="N173" s="5">
        <f t="shared" si="29"/>
        <v>2021</v>
      </c>
      <c r="O173" s="26">
        <f t="shared" si="36"/>
        <v>9701094.5481986813</v>
      </c>
      <c r="P173" s="33">
        <f t="shared" si="34"/>
        <v>1075.4341001489645</v>
      </c>
      <c r="Q173" s="26">
        <f t="shared" si="30"/>
        <v>0</v>
      </c>
      <c r="R173" s="26">
        <f t="shared" si="37"/>
        <v>9702169.9822988305</v>
      </c>
    </row>
    <row r="174" spans="3:18" x14ac:dyDescent="0.2">
      <c r="C174">
        <f t="shared" si="31"/>
        <v>171</v>
      </c>
      <c r="D174" s="3">
        <f t="shared" si="32"/>
        <v>44496</v>
      </c>
      <c r="F174" s="5">
        <f>IFERROR(VLOOKUP(D174,Contrato!$B:$H,7,FALSE),0)</f>
        <v>0</v>
      </c>
      <c r="G174" s="26">
        <f t="shared" si="28"/>
        <v>0</v>
      </c>
      <c r="L174" s="3">
        <f t="shared" si="33"/>
        <v>44497</v>
      </c>
      <c r="M174" s="3" t="str">
        <f t="shared" si="35"/>
        <v>2021_10</v>
      </c>
      <c r="N174" s="5">
        <f t="shared" si="29"/>
        <v>2021</v>
      </c>
      <c r="O174" s="26">
        <f t="shared" si="36"/>
        <v>9702169.9822988305</v>
      </c>
      <c r="P174" s="33">
        <f t="shared" si="34"/>
        <v>1075.5533195316866</v>
      </c>
      <c r="Q174" s="26">
        <f t="shared" si="30"/>
        <v>0</v>
      </c>
      <c r="R174" s="26">
        <f t="shared" si="37"/>
        <v>9703245.5356183629</v>
      </c>
    </row>
    <row r="175" spans="3:18" x14ac:dyDescent="0.2">
      <c r="C175">
        <f t="shared" si="31"/>
        <v>172</v>
      </c>
      <c r="D175" s="3">
        <f t="shared" si="32"/>
        <v>44497</v>
      </c>
      <c r="F175" s="5">
        <f>IFERROR(VLOOKUP(D175,Contrato!$B:$H,7,FALSE),0)</f>
        <v>0</v>
      </c>
      <c r="G175" s="26">
        <f t="shared" si="28"/>
        <v>0</v>
      </c>
      <c r="L175" s="3">
        <f t="shared" si="33"/>
        <v>44498</v>
      </c>
      <c r="M175" s="3" t="str">
        <f t="shared" si="35"/>
        <v>2021_10</v>
      </c>
      <c r="N175" s="5">
        <f t="shared" si="29"/>
        <v>2021</v>
      </c>
      <c r="O175" s="26">
        <f t="shared" si="36"/>
        <v>9703245.5356183629</v>
      </c>
      <c r="P175" s="33">
        <f t="shared" si="34"/>
        <v>1075.6725521307098</v>
      </c>
      <c r="Q175" s="26">
        <f t="shared" si="30"/>
        <v>0</v>
      </c>
      <c r="R175" s="26">
        <f t="shared" si="37"/>
        <v>9704321.2081704941</v>
      </c>
    </row>
    <row r="176" spans="3:18" x14ac:dyDescent="0.2">
      <c r="C176">
        <f t="shared" si="31"/>
        <v>173</v>
      </c>
      <c r="D176" s="3">
        <f t="shared" si="32"/>
        <v>44498</v>
      </c>
      <c r="F176" s="5">
        <f>IFERROR(VLOOKUP(D176,Contrato!$B:$H,7,FALSE),0)</f>
        <v>0</v>
      </c>
      <c r="G176" s="26">
        <f t="shared" si="28"/>
        <v>0</v>
      </c>
      <c r="L176" s="3">
        <f t="shared" si="33"/>
        <v>44499</v>
      </c>
      <c r="M176" s="3" t="str">
        <f t="shared" si="35"/>
        <v>2021_10</v>
      </c>
      <c r="N176" s="5">
        <f t="shared" si="29"/>
        <v>2021</v>
      </c>
      <c r="O176" s="26">
        <f t="shared" si="36"/>
        <v>9704321.2081704941</v>
      </c>
      <c r="P176" s="33">
        <f t="shared" si="34"/>
        <v>1075.7917979474998</v>
      </c>
      <c r="Q176" s="26">
        <f t="shared" si="30"/>
        <v>0</v>
      </c>
      <c r="R176" s="26">
        <f t="shared" si="37"/>
        <v>9705396.9999684412</v>
      </c>
    </row>
    <row r="177" spans="3:18" x14ac:dyDescent="0.2">
      <c r="C177">
        <f t="shared" si="31"/>
        <v>174</v>
      </c>
      <c r="D177" s="3">
        <f t="shared" si="32"/>
        <v>44499</v>
      </c>
      <c r="F177" s="5">
        <f>IFERROR(VLOOKUP(D177,Contrato!$B:$H,7,FALSE),0)</f>
        <v>0</v>
      </c>
      <c r="G177" s="26">
        <f t="shared" si="28"/>
        <v>0</v>
      </c>
      <c r="L177" s="3">
        <f t="shared" si="33"/>
        <v>44500</v>
      </c>
      <c r="M177" s="3" t="str">
        <f t="shared" si="35"/>
        <v>2021_10</v>
      </c>
      <c r="N177" s="5">
        <f t="shared" si="29"/>
        <v>2021</v>
      </c>
      <c r="O177" s="26">
        <f t="shared" si="36"/>
        <v>9705396.9999684412</v>
      </c>
      <c r="P177" s="33">
        <f t="shared" si="34"/>
        <v>1075.9110569835213</v>
      </c>
      <c r="Q177" s="26">
        <f t="shared" si="30"/>
        <v>0</v>
      </c>
      <c r="R177" s="26">
        <f t="shared" si="37"/>
        <v>9706472.9110254254</v>
      </c>
    </row>
    <row r="178" spans="3:18" x14ac:dyDescent="0.2">
      <c r="C178">
        <f t="shared" si="31"/>
        <v>175</v>
      </c>
      <c r="D178" s="3">
        <f t="shared" si="32"/>
        <v>44500</v>
      </c>
      <c r="F178" s="5">
        <f>IFERROR(VLOOKUP(D178,Contrato!$B:$H,7,FALSE),0)</f>
        <v>0</v>
      </c>
      <c r="G178" s="26">
        <f t="shared" si="28"/>
        <v>0</v>
      </c>
      <c r="L178" s="3">
        <f t="shared" si="33"/>
        <v>44501</v>
      </c>
      <c r="M178" s="3" t="str">
        <f t="shared" si="35"/>
        <v>2021_11</v>
      </c>
      <c r="N178" s="5">
        <f t="shared" si="29"/>
        <v>2021</v>
      </c>
      <c r="O178" s="26">
        <f t="shared" si="36"/>
        <v>9706472.9110254254</v>
      </c>
      <c r="P178" s="33">
        <f t="shared" si="34"/>
        <v>1076.0303292402405</v>
      </c>
      <c r="Q178" s="26">
        <f t="shared" si="30"/>
        <v>0</v>
      </c>
      <c r="R178" s="26">
        <f t="shared" si="37"/>
        <v>9707548.9413546659</v>
      </c>
    </row>
    <row r="179" spans="3:18" x14ac:dyDescent="0.2">
      <c r="C179">
        <f t="shared" si="31"/>
        <v>176</v>
      </c>
      <c r="D179" s="3">
        <f t="shared" si="32"/>
        <v>44501</v>
      </c>
      <c r="F179" s="5">
        <f>IFERROR(VLOOKUP(D179,Contrato!$B:$H,7,FALSE),0)</f>
        <v>0</v>
      </c>
      <c r="G179" s="26">
        <f t="shared" si="28"/>
        <v>0</v>
      </c>
      <c r="L179" s="3">
        <f t="shared" si="33"/>
        <v>44502</v>
      </c>
      <c r="M179" s="3" t="str">
        <f t="shared" si="35"/>
        <v>2021_11</v>
      </c>
      <c r="N179" s="5">
        <f t="shared" si="29"/>
        <v>2021</v>
      </c>
      <c r="O179" s="26">
        <f t="shared" si="36"/>
        <v>9707548.9413546659</v>
      </c>
      <c r="P179" s="33">
        <f t="shared" si="34"/>
        <v>1076.1496147191224</v>
      </c>
      <c r="Q179" s="26">
        <f t="shared" si="30"/>
        <v>0</v>
      </c>
      <c r="R179" s="26">
        <f t="shared" si="37"/>
        <v>9708625.0909693856</v>
      </c>
    </row>
    <row r="180" spans="3:18" x14ac:dyDescent="0.2">
      <c r="C180">
        <f t="shared" si="31"/>
        <v>177</v>
      </c>
      <c r="D180" s="3">
        <f t="shared" si="32"/>
        <v>44502</v>
      </c>
      <c r="F180" s="5">
        <f>IFERROR(VLOOKUP(D180,Contrato!$B:$H,7,FALSE),0)</f>
        <v>0</v>
      </c>
      <c r="G180" s="26">
        <f t="shared" si="28"/>
        <v>0</v>
      </c>
      <c r="L180" s="3">
        <f t="shared" si="33"/>
        <v>44503</v>
      </c>
      <c r="M180" s="3" t="str">
        <f t="shared" si="35"/>
        <v>2021_11</v>
      </c>
      <c r="N180" s="5">
        <f t="shared" si="29"/>
        <v>2021</v>
      </c>
      <c r="O180" s="26">
        <f t="shared" si="36"/>
        <v>9708625.0909693856</v>
      </c>
      <c r="P180" s="33">
        <f t="shared" si="34"/>
        <v>1076.2689134216328</v>
      </c>
      <c r="Q180" s="26">
        <f t="shared" si="30"/>
        <v>0</v>
      </c>
      <c r="R180" s="26">
        <f t="shared" si="37"/>
        <v>9709701.3598828074</v>
      </c>
    </row>
    <row r="181" spans="3:18" x14ac:dyDescent="0.2">
      <c r="C181">
        <f t="shared" si="31"/>
        <v>178</v>
      </c>
      <c r="D181" s="3">
        <f t="shared" si="32"/>
        <v>44503</v>
      </c>
      <c r="F181" s="5">
        <f>IFERROR(VLOOKUP(D181,Contrato!$B:$H,7,FALSE),0)</f>
        <v>0</v>
      </c>
      <c r="G181" s="26">
        <f t="shared" si="28"/>
        <v>0</v>
      </c>
      <c r="L181" s="3">
        <f t="shared" si="33"/>
        <v>44504</v>
      </c>
      <c r="M181" s="3" t="str">
        <f t="shared" si="35"/>
        <v>2021_11</v>
      </c>
      <c r="N181" s="5">
        <f t="shared" si="29"/>
        <v>2021</v>
      </c>
      <c r="O181" s="26">
        <f t="shared" si="36"/>
        <v>9709701.3598828074</v>
      </c>
      <c r="P181" s="33">
        <f t="shared" si="34"/>
        <v>1076.3882253492377</v>
      </c>
      <c r="Q181" s="26">
        <f t="shared" si="30"/>
        <v>0</v>
      </c>
      <c r="R181" s="26">
        <f t="shared" si="37"/>
        <v>9710777.748108156</v>
      </c>
    </row>
    <row r="182" spans="3:18" x14ac:dyDescent="0.2">
      <c r="C182">
        <f t="shared" si="31"/>
        <v>179</v>
      </c>
      <c r="D182" s="3">
        <f t="shared" si="32"/>
        <v>44504</v>
      </c>
      <c r="F182" s="5">
        <f>IFERROR(VLOOKUP(D182,Contrato!$B:$H,7,FALSE),0)</f>
        <v>0</v>
      </c>
      <c r="G182" s="26">
        <f t="shared" si="28"/>
        <v>0</v>
      </c>
      <c r="L182" s="3">
        <f t="shared" si="33"/>
        <v>44505</v>
      </c>
      <c r="M182" s="3" t="str">
        <f t="shared" si="35"/>
        <v>2021_11</v>
      </c>
      <c r="N182" s="5">
        <f t="shared" si="29"/>
        <v>2021</v>
      </c>
      <c r="O182" s="26">
        <f t="shared" si="36"/>
        <v>9710777.748108156</v>
      </c>
      <c r="P182" s="33">
        <f t="shared" si="34"/>
        <v>1076.5075505034033</v>
      </c>
      <c r="Q182" s="26">
        <f t="shared" si="30"/>
        <v>0</v>
      </c>
      <c r="R182" s="26">
        <f t="shared" si="37"/>
        <v>9711854.2556586601</v>
      </c>
    </row>
    <row r="183" spans="3:18" x14ac:dyDescent="0.2">
      <c r="C183">
        <f t="shared" si="31"/>
        <v>180</v>
      </c>
      <c r="D183" s="3">
        <f t="shared" si="32"/>
        <v>44505</v>
      </c>
      <c r="F183" s="5">
        <f>IFERROR(VLOOKUP(D183,Contrato!$B:$H,7,FALSE),0)</f>
        <v>0</v>
      </c>
      <c r="G183" s="26">
        <f t="shared" si="28"/>
        <v>0</v>
      </c>
      <c r="L183" s="3">
        <f t="shared" si="33"/>
        <v>44506</v>
      </c>
      <c r="M183" s="3" t="str">
        <f t="shared" si="35"/>
        <v>2021_11</v>
      </c>
      <c r="N183" s="5">
        <f t="shared" si="29"/>
        <v>2021</v>
      </c>
      <c r="O183" s="26">
        <f t="shared" si="36"/>
        <v>9711854.2556586601</v>
      </c>
      <c r="P183" s="33">
        <f t="shared" si="34"/>
        <v>1076.6268888855959</v>
      </c>
      <c r="Q183" s="26">
        <f t="shared" si="30"/>
        <v>0</v>
      </c>
      <c r="R183" s="26">
        <f t="shared" si="37"/>
        <v>9712930.8825475462</v>
      </c>
    </row>
    <row r="184" spans="3:18" x14ac:dyDescent="0.2">
      <c r="C184">
        <f t="shared" si="31"/>
        <v>181</v>
      </c>
      <c r="D184" s="3">
        <f t="shared" si="32"/>
        <v>44506</v>
      </c>
      <c r="F184" s="5">
        <f>IFERROR(VLOOKUP(D184,Contrato!$B:$H,7,FALSE),0)</f>
        <v>0</v>
      </c>
      <c r="G184" s="26">
        <f t="shared" si="28"/>
        <v>0</v>
      </c>
      <c r="L184" s="3">
        <f t="shared" si="33"/>
        <v>44507</v>
      </c>
      <c r="M184" s="3" t="str">
        <f t="shared" si="35"/>
        <v>2021_11</v>
      </c>
      <c r="N184" s="5">
        <f t="shared" si="29"/>
        <v>2021</v>
      </c>
      <c r="O184" s="26">
        <f t="shared" si="36"/>
        <v>9712930.8825475462</v>
      </c>
      <c r="P184" s="33">
        <f t="shared" si="34"/>
        <v>1076.7462404972821</v>
      </c>
      <c r="Q184" s="26">
        <f t="shared" si="30"/>
        <v>0</v>
      </c>
      <c r="R184" s="26">
        <f t="shared" si="37"/>
        <v>9714007.6287880428</v>
      </c>
    </row>
    <row r="185" spans="3:18" x14ac:dyDescent="0.2">
      <c r="C185">
        <f t="shared" si="31"/>
        <v>182</v>
      </c>
      <c r="D185" s="3">
        <f t="shared" si="32"/>
        <v>44507</v>
      </c>
      <c r="F185" s="5">
        <f>IFERROR(VLOOKUP(D185,Contrato!$B:$H,7,FALSE),0)</f>
        <v>0</v>
      </c>
      <c r="G185" s="26">
        <f t="shared" si="28"/>
        <v>0</v>
      </c>
      <c r="L185" s="3">
        <f t="shared" si="33"/>
        <v>44508</v>
      </c>
      <c r="M185" s="3" t="str">
        <f t="shared" si="35"/>
        <v>2021_11</v>
      </c>
      <c r="N185" s="5">
        <f t="shared" si="29"/>
        <v>2021</v>
      </c>
      <c r="O185" s="26">
        <f t="shared" si="36"/>
        <v>9714007.6287880428</v>
      </c>
      <c r="P185" s="33">
        <f t="shared" si="34"/>
        <v>1076.8656053399277</v>
      </c>
      <c r="Q185" s="26">
        <f t="shared" si="30"/>
        <v>0</v>
      </c>
      <c r="R185" s="26">
        <f t="shared" si="37"/>
        <v>9715084.4943933822</v>
      </c>
    </row>
    <row r="186" spans="3:18" x14ac:dyDescent="0.2">
      <c r="C186">
        <f t="shared" si="31"/>
        <v>183</v>
      </c>
      <c r="D186" s="3">
        <f t="shared" si="32"/>
        <v>44508</v>
      </c>
      <c r="F186" s="5">
        <f>IFERROR(VLOOKUP(D186,Contrato!$B:$H,7,FALSE),0)</f>
        <v>0</v>
      </c>
      <c r="G186" s="26">
        <f t="shared" si="28"/>
        <v>0</v>
      </c>
      <c r="L186" s="3">
        <f t="shared" si="33"/>
        <v>44509</v>
      </c>
      <c r="M186" s="3" t="str">
        <f t="shared" si="35"/>
        <v>2021_11</v>
      </c>
      <c r="N186" s="5">
        <f t="shared" si="29"/>
        <v>2021</v>
      </c>
      <c r="O186" s="26">
        <f t="shared" si="36"/>
        <v>9715084.4943933822</v>
      </c>
      <c r="P186" s="33">
        <f t="shared" si="34"/>
        <v>1076.9849834150002</v>
      </c>
      <c r="Q186" s="26">
        <f t="shared" si="30"/>
        <v>0</v>
      </c>
      <c r="R186" s="26">
        <f t="shared" si="37"/>
        <v>9716161.4793767966</v>
      </c>
    </row>
    <row r="187" spans="3:18" x14ac:dyDescent="0.2">
      <c r="C187">
        <f t="shared" si="31"/>
        <v>184</v>
      </c>
      <c r="D187" s="3">
        <f t="shared" si="32"/>
        <v>44509</v>
      </c>
      <c r="F187" s="5">
        <f>IFERROR(VLOOKUP(D187,Contrato!$B:$H,7,FALSE),0)</f>
        <v>0</v>
      </c>
      <c r="G187" s="26">
        <f t="shared" si="28"/>
        <v>0</v>
      </c>
      <c r="L187" s="3">
        <f t="shared" si="33"/>
        <v>44510</v>
      </c>
      <c r="M187" s="3" t="str">
        <f t="shared" si="35"/>
        <v>2021_11</v>
      </c>
      <c r="N187" s="5">
        <f t="shared" si="29"/>
        <v>2021</v>
      </c>
      <c r="O187" s="26">
        <f t="shared" si="36"/>
        <v>9716161.4793767966</v>
      </c>
      <c r="P187" s="33">
        <f t="shared" si="34"/>
        <v>1077.1043747239662</v>
      </c>
      <c r="Q187" s="26">
        <f t="shared" si="30"/>
        <v>-16241.390812500002</v>
      </c>
      <c r="R187" s="26">
        <f t="shared" si="37"/>
        <v>9700997.1929390207</v>
      </c>
    </row>
    <row r="188" spans="3:18" x14ac:dyDescent="0.2">
      <c r="C188">
        <f t="shared" si="31"/>
        <v>185</v>
      </c>
      <c r="D188" s="3">
        <f t="shared" si="32"/>
        <v>44510</v>
      </c>
      <c r="F188" s="5">
        <f>IFERROR(VLOOKUP(D188,Contrato!$B:$H,7,FALSE),0)</f>
        <v>16241.390812500002</v>
      </c>
      <c r="G188" s="26">
        <f t="shared" si="28"/>
        <v>-16241.390812500002</v>
      </c>
      <c r="L188" s="3">
        <f t="shared" si="33"/>
        <v>44511</v>
      </c>
      <c r="M188" s="3" t="str">
        <f t="shared" si="35"/>
        <v>2021_11</v>
      </c>
      <c r="N188" s="5">
        <f t="shared" si="29"/>
        <v>2021</v>
      </c>
      <c r="O188" s="26">
        <f t="shared" si="36"/>
        <v>9700997.1929390207</v>
      </c>
      <c r="P188" s="33">
        <f t="shared" si="34"/>
        <v>1075.4233076383312</v>
      </c>
      <c r="Q188" s="26">
        <f t="shared" si="30"/>
        <v>0</v>
      </c>
      <c r="R188" s="26">
        <f t="shared" si="37"/>
        <v>9702072.6162466593</v>
      </c>
    </row>
    <row r="189" spans="3:18" x14ac:dyDescent="0.2">
      <c r="C189">
        <f t="shared" si="31"/>
        <v>186</v>
      </c>
      <c r="D189" s="3">
        <f t="shared" si="32"/>
        <v>44511</v>
      </c>
      <c r="F189" s="5">
        <f>IFERROR(VLOOKUP(D189,Contrato!$B:$H,7,FALSE),0)</f>
        <v>0</v>
      </c>
      <c r="G189" s="26">
        <f t="shared" si="28"/>
        <v>0</v>
      </c>
      <c r="L189" s="3">
        <f t="shared" si="33"/>
        <v>44512</v>
      </c>
      <c r="M189" s="3" t="str">
        <f t="shared" si="35"/>
        <v>2021_11</v>
      </c>
      <c r="N189" s="5">
        <f t="shared" si="29"/>
        <v>2021</v>
      </c>
      <c r="O189" s="26">
        <f t="shared" si="36"/>
        <v>9702072.6162466593</v>
      </c>
      <c r="P189" s="33">
        <f t="shared" si="34"/>
        <v>1075.5425258246278</v>
      </c>
      <c r="Q189" s="26">
        <f t="shared" si="30"/>
        <v>0</v>
      </c>
      <c r="R189" s="26">
        <f t="shared" si="37"/>
        <v>9703148.1587724835</v>
      </c>
    </row>
    <row r="190" spans="3:18" x14ac:dyDescent="0.2">
      <c r="C190">
        <f t="shared" si="31"/>
        <v>187</v>
      </c>
      <c r="D190" s="3">
        <f t="shared" si="32"/>
        <v>44512</v>
      </c>
      <c r="F190" s="5">
        <f>IFERROR(VLOOKUP(D190,Contrato!$B:$H,7,FALSE),0)</f>
        <v>0</v>
      </c>
      <c r="G190" s="26">
        <f t="shared" si="28"/>
        <v>0</v>
      </c>
      <c r="L190" s="3">
        <f t="shared" si="33"/>
        <v>44513</v>
      </c>
      <c r="M190" s="3" t="str">
        <f t="shared" si="35"/>
        <v>2021_11</v>
      </c>
      <c r="N190" s="5">
        <f t="shared" si="29"/>
        <v>2021</v>
      </c>
      <c r="O190" s="26">
        <f t="shared" si="36"/>
        <v>9703148.1587724835</v>
      </c>
      <c r="P190" s="33">
        <f t="shared" si="34"/>
        <v>1075.6617572270932</v>
      </c>
      <c r="Q190" s="26">
        <f t="shared" si="30"/>
        <v>0</v>
      </c>
      <c r="R190" s="26">
        <f t="shared" si="37"/>
        <v>9704223.8205297105</v>
      </c>
    </row>
    <row r="191" spans="3:18" x14ac:dyDescent="0.2">
      <c r="C191">
        <f t="shared" si="31"/>
        <v>188</v>
      </c>
      <c r="D191" s="3">
        <f t="shared" si="32"/>
        <v>44513</v>
      </c>
      <c r="F191" s="5">
        <f>IFERROR(VLOOKUP(D191,Contrato!$B:$H,7,FALSE),0)</f>
        <v>0</v>
      </c>
      <c r="G191" s="26">
        <f t="shared" si="28"/>
        <v>0</v>
      </c>
      <c r="L191" s="3">
        <f t="shared" si="33"/>
        <v>44514</v>
      </c>
      <c r="M191" s="3" t="str">
        <f t="shared" si="35"/>
        <v>2021_11</v>
      </c>
      <c r="N191" s="5">
        <f t="shared" si="29"/>
        <v>2021</v>
      </c>
      <c r="O191" s="26">
        <f t="shared" si="36"/>
        <v>9704223.8205297105</v>
      </c>
      <c r="P191" s="33">
        <f t="shared" si="34"/>
        <v>1075.7810018471926</v>
      </c>
      <c r="Q191" s="26">
        <f t="shared" si="30"/>
        <v>0</v>
      </c>
      <c r="R191" s="26">
        <f t="shared" si="37"/>
        <v>9705299.6015315577</v>
      </c>
    </row>
    <row r="192" spans="3:18" x14ac:dyDescent="0.2">
      <c r="C192">
        <f t="shared" si="31"/>
        <v>189</v>
      </c>
      <c r="D192" s="3">
        <f t="shared" si="32"/>
        <v>44514</v>
      </c>
      <c r="F192" s="5">
        <f>IFERROR(VLOOKUP(D192,Contrato!$B:$H,7,FALSE),0)</f>
        <v>0</v>
      </c>
      <c r="G192" s="26">
        <f t="shared" si="28"/>
        <v>0</v>
      </c>
      <c r="L192" s="3">
        <f t="shared" si="33"/>
        <v>44515</v>
      </c>
      <c r="M192" s="3" t="str">
        <f t="shared" si="35"/>
        <v>2021_11</v>
      </c>
      <c r="N192" s="5">
        <f t="shared" si="29"/>
        <v>2021</v>
      </c>
      <c r="O192" s="26">
        <f t="shared" si="36"/>
        <v>9705299.6015315577</v>
      </c>
      <c r="P192" s="33">
        <f t="shared" si="34"/>
        <v>1075.9002596863911</v>
      </c>
      <c r="Q192" s="26">
        <f t="shared" si="30"/>
        <v>0</v>
      </c>
      <c r="R192" s="26">
        <f t="shared" si="37"/>
        <v>9706375.5017912444</v>
      </c>
    </row>
    <row r="193" spans="3:18" x14ac:dyDescent="0.2">
      <c r="C193">
        <f t="shared" si="31"/>
        <v>190</v>
      </c>
      <c r="D193" s="3">
        <f t="shared" si="32"/>
        <v>44515</v>
      </c>
      <c r="F193" s="5">
        <f>IFERROR(VLOOKUP(D193,Contrato!$B:$H,7,FALSE),0)</f>
        <v>0</v>
      </c>
      <c r="G193" s="26">
        <f t="shared" si="28"/>
        <v>0</v>
      </c>
      <c r="L193" s="3">
        <f t="shared" si="33"/>
        <v>44516</v>
      </c>
      <c r="M193" s="3" t="str">
        <f t="shared" si="35"/>
        <v>2021_11</v>
      </c>
      <c r="N193" s="5">
        <f t="shared" si="29"/>
        <v>2021</v>
      </c>
      <c r="O193" s="26">
        <f t="shared" si="36"/>
        <v>9706375.5017912444</v>
      </c>
      <c r="P193" s="33">
        <f t="shared" si="34"/>
        <v>1076.0195307461543</v>
      </c>
      <c r="Q193" s="26">
        <f t="shared" si="30"/>
        <v>0</v>
      </c>
      <c r="R193" s="26">
        <f t="shared" si="37"/>
        <v>9707451.5213219896</v>
      </c>
    </row>
    <row r="194" spans="3:18" x14ac:dyDescent="0.2">
      <c r="C194">
        <f t="shared" si="31"/>
        <v>191</v>
      </c>
      <c r="D194" s="3">
        <f t="shared" si="32"/>
        <v>44516</v>
      </c>
      <c r="F194" s="5">
        <f>IFERROR(VLOOKUP(D194,Contrato!$B:$H,7,FALSE),0)</f>
        <v>0</v>
      </c>
      <c r="G194" s="26">
        <f t="shared" si="28"/>
        <v>0</v>
      </c>
      <c r="L194" s="3">
        <f t="shared" si="33"/>
        <v>44517</v>
      </c>
      <c r="M194" s="3" t="str">
        <f t="shared" si="35"/>
        <v>2021_11</v>
      </c>
      <c r="N194" s="5">
        <f t="shared" si="29"/>
        <v>2021</v>
      </c>
      <c r="O194" s="26">
        <f t="shared" si="36"/>
        <v>9707451.5213219896</v>
      </c>
      <c r="P194" s="33">
        <f t="shared" si="34"/>
        <v>1076.1388150279474</v>
      </c>
      <c r="Q194" s="26">
        <f t="shared" si="30"/>
        <v>0</v>
      </c>
      <c r="R194" s="26">
        <f t="shared" si="37"/>
        <v>9708527.6601370182</v>
      </c>
    </row>
    <row r="195" spans="3:18" x14ac:dyDescent="0.2">
      <c r="C195">
        <f t="shared" si="31"/>
        <v>192</v>
      </c>
      <c r="D195" s="3">
        <f t="shared" si="32"/>
        <v>44517</v>
      </c>
      <c r="F195" s="5">
        <f>IFERROR(VLOOKUP(D195,Contrato!$B:$H,7,FALSE),0)</f>
        <v>0</v>
      </c>
      <c r="G195" s="26">
        <f t="shared" si="28"/>
        <v>0</v>
      </c>
      <c r="L195" s="3">
        <f t="shared" si="33"/>
        <v>44518</v>
      </c>
      <c r="M195" s="3" t="str">
        <f t="shared" si="35"/>
        <v>2021_11</v>
      </c>
      <c r="N195" s="5">
        <f t="shared" si="29"/>
        <v>2021</v>
      </c>
      <c r="O195" s="26">
        <f t="shared" si="36"/>
        <v>9708527.6601370182</v>
      </c>
      <c r="P195" s="33">
        <f t="shared" si="34"/>
        <v>1076.2581125332367</v>
      </c>
      <c r="Q195" s="26">
        <f t="shared" si="30"/>
        <v>0</v>
      </c>
      <c r="R195" s="26">
        <f t="shared" si="37"/>
        <v>9709603.9182495512</v>
      </c>
    </row>
    <row r="196" spans="3:18" x14ac:dyDescent="0.2">
      <c r="C196">
        <f t="shared" si="31"/>
        <v>193</v>
      </c>
      <c r="D196" s="3">
        <f t="shared" si="32"/>
        <v>44518</v>
      </c>
      <c r="F196" s="5">
        <f>IFERROR(VLOOKUP(D196,Contrato!$B:$H,7,FALSE),0)</f>
        <v>0</v>
      </c>
      <c r="G196" s="26">
        <f t="shared" si="28"/>
        <v>0</v>
      </c>
      <c r="L196" s="3">
        <f t="shared" si="33"/>
        <v>44519</v>
      </c>
      <c r="M196" s="3" t="str">
        <f t="shared" si="35"/>
        <v>2021_11</v>
      </c>
      <c r="N196" s="5">
        <f t="shared" si="29"/>
        <v>2021</v>
      </c>
      <c r="O196" s="26">
        <f t="shared" si="36"/>
        <v>9709603.9182495512</v>
      </c>
      <c r="P196" s="33">
        <f t="shared" si="34"/>
        <v>1076.3774232634878</v>
      </c>
      <c r="Q196" s="26">
        <f t="shared" si="30"/>
        <v>0</v>
      </c>
      <c r="R196" s="26">
        <f t="shared" si="37"/>
        <v>9710680.2956728153</v>
      </c>
    </row>
    <row r="197" spans="3:18" x14ac:dyDescent="0.2">
      <c r="C197">
        <f t="shared" si="31"/>
        <v>194</v>
      </c>
      <c r="D197" s="3">
        <f t="shared" si="32"/>
        <v>44519</v>
      </c>
      <c r="F197" s="5">
        <f>IFERROR(VLOOKUP(D197,Contrato!$B:$H,7,FALSE),0)</f>
        <v>0</v>
      </c>
      <c r="G197" s="26">
        <f t="shared" ref="G197:G260" si="38">+E197-F197</f>
        <v>0</v>
      </c>
      <c r="L197" s="3">
        <f t="shared" si="33"/>
        <v>44520</v>
      </c>
      <c r="M197" s="3" t="str">
        <f t="shared" si="35"/>
        <v>2021_11</v>
      </c>
      <c r="N197" s="5">
        <f t="shared" ref="N197:N260" si="39">YEAR(L197)</f>
        <v>2021</v>
      </c>
      <c r="O197" s="26">
        <f t="shared" si="36"/>
        <v>9710680.2956728153</v>
      </c>
      <c r="P197" s="33">
        <f t="shared" si="34"/>
        <v>1076.496747220167</v>
      </c>
      <c r="Q197" s="26">
        <f t="shared" ref="Q197:Q260" si="40">-F198</f>
        <v>0</v>
      </c>
      <c r="R197" s="26">
        <f t="shared" si="37"/>
        <v>9711756.7924200352</v>
      </c>
    </row>
    <row r="198" spans="3:18" x14ac:dyDescent="0.2">
      <c r="C198">
        <f t="shared" ref="C198:C261" si="41">IF(D198="","",C197+1)</f>
        <v>195</v>
      </c>
      <c r="D198" s="3">
        <f t="shared" ref="D198:D261" si="42">IFERROR(IF((D197+1)&gt;$B$5,"",(D197+1)),"")</f>
        <v>44520</v>
      </c>
      <c r="F198" s="5">
        <f>IFERROR(VLOOKUP(D198,Contrato!$B:$H,7,FALSE),0)</f>
        <v>0</v>
      </c>
      <c r="G198" s="26">
        <f t="shared" si="38"/>
        <v>0</v>
      </c>
      <c r="L198" s="3">
        <f t="shared" ref="L198:L261" si="43">+D199</f>
        <v>44521</v>
      </c>
      <c r="M198" s="3" t="str">
        <f t="shared" si="35"/>
        <v>2021_11</v>
      </c>
      <c r="N198" s="5">
        <f t="shared" si="39"/>
        <v>2021</v>
      </c>
      <c r="O198" s="26">
        <f t="shared" si="36"/>
        <v>9711756.7924200352</v>
      </c>
      <c r="P198" s="33">
        <f t="shared" si="34"/>
        <v>1076.6160844047401</v>
      </c>
      <c r="Q198" s="26">
        <f t="shared" si="40"/>
        <v>0</v>
      </c>
      <c r="R198" s="26">
        <f t="shared" si="37"/>
        <v>9712833.4085044395</v>
      </c>
    </row>
    <row r="199" spans="3:18" x14ac:dyDescent="0.2">
      <c r="C199">
        <f t="shared" si="41"/>
        <v>196</v>
      </c>
      <c r="D199" s="3">
        <f t="shared" si="42"/>
        <v>44521</v>
      </c>
      <c r="F199" s="5">
        <f>IFERROR(VLOOKUP(D199,Contrato!$B:$H,7,FALSE),0)</f>
        <v>0</v>
      </c>
      <c r="G199" s="26">
        <f t="shared" si="38"/>
        <v>0</v>
      </c>
      <c r="L199" s="3">
        <f t="shared" si="43"/>
        <v>44522</v>
      </c>
      <c r="M199" s="3" t="str">
        <f t="shared" si="35"/>
        <v>2021_11</v>
      </c>
      <c r="N199" s="5">
        <f t="shared" si="39"/>
        <v>2021</v>
      </c>
      <c r="O199" s="26">
        <f t="shared" si="36"/>
        <v>9712833.4085044395</v>
      </c>
      <c r="P199" s="33">
        <f t="shared" ref="P199:P262" si="44">+O199*$I$4</f>
        <v>1076.7354348186736</v>
      </c>
      <c r="Q199" s="26">
        <f t="shared" si="40"/>
        <v>0</v>
      </c>
      <c r="R199" s="26">
        <f t="shared" si="37"/>
        <v>9713910.1439392585</v>
      </c>
    </row>
    <row r="200" spans="3:18" x14ac:dyDescent="0.2">
      <c r="C200">
        <f t="shared" si="41"/>
        <v>197</v>
      </c>
      <c r="D200" s="3">
        <f t="shared" si="42"/>
        <v>44522</v>
      </c>
      <c r="F200" s="5">
        <f>IFERROR(VLOOKUP(D200,Contrato!$B:$H,7,FALSE),0)</f>
        <v>0</v>
      </c>
      <c r="G200" s="26">
        <f t="shared" si="38"/>
        <v>0</v>
      </c>
      <c r="L200" s="3">
        <f t="shared" si="43"/>
        <v>44523</v>
      </c>
      <c r="M200" s="3" t="str">
        <f t="shared" si="35"/>
        <v>2021_11</v>
      </c>
      <c r="N200" s="5">
        <f t="shared" si="39"/>
        <v>2021</v>
      </c>
      <c r="O200" s="26">
        <f t="shared" si="36"/>
        <v>9713910.1439392585</v>
      </c>
      <c r="P200" s="33">
        <f t="shared" si="44"/>
        <v>1076.8547984634347</v>
      </c>
      <c r="Q200" s="26">
        <f t="shared" si="40"/>
        <v>0</v>
      </c>
      <c r="R200" s="26">
        <f t="shared" si="37"/>
        <v>9714986.9987377226</v>
      </c>
    </row>
    <row r="201" spans="3:18" x14ac:dyDescent="0.2">
      <c r="C201">
        <f t="shared" si="41"/>
        <v>198</v>
      </c>
      <c r="D201" s="3">
        <f t="shared" si="42"/>
        <v>44523</v>
      </c>
      <c r="F201" s="5">
        <f>IFERROR(VLOOKUP(D201,Contrato!$B:$H,7,FALSE),0)</f>
        <v>0</v>
      </c>
      <c r="G201" s="26">
        <f t="shared" si="38"/>
        <v>0</v>
      </c>
      <c r="L201" s="3">
        <f t="shared" si="43"/>
        <v>44524</v>
      </c>
      <c r="M201" s="3" t="str">
        <f t="shared" ref="M201:M264" si="45">YEAR(L201)&amp;"_"&amp;MONTH(L201)</f>
        <v>2021_11</v>
      </c>
      <c r="N201" s="5">
        <f t="shared" si="39"/>
        <v>2021</v>
      </c>
      <c r="O201" s="26">
        <f t="shared" si="36"/>
        <v>9714986.9987377226</v>
      </c>
      <c r="P201" s="33">
        <f t="shared" si="44"/>
        <v>1076.9741753404894</v>
      </c>
      <c r="Q201" s="26">
        <f t="shared" si="40"/>
        <v>0</v>
      </c>
      <c r="R201" s="26">
        <f t="shared" si="37"/>
        <v>9716063.9729130622</v>
      </c>
    </row>
    <row r="202" spans="3:18" x14ac:dyDescent="0.2">
      <c r="C202">
        <f t="shared" si="41"/>
        <v>199</v>
      </c>
      <c r="D202" s="3">
        <f t="shared" si="42"/>
        <v>44524</v>
      </c>
      <c r="F202" s="5">
        <f>IFERROR(VLOOKUP(D202,Contrato!$B:$H,7,FALSE),0)</f>
        <v>0</v>
      </c>
      <c r="G202" s="26">
        <f t="shared" si="38"/>
        <v>0</v>
      </c>
      <c r="L202" s="3">
        <f t="shared" si="43"/>
        <v>44525</v>
      </c>
      <c r="M202" s="3" t="str">
        <f t="shared" si="45"/>
        <v>2021_11</v>
      </c>
      <c r="N202" s="5">
        <f t="shared" si="39"/>
        <v>2021</v>
      </c>
      <c r="O202" s="26">
        <f t="shared" si="36"/>
        <v>9716063.9729130622</v>
      </c>
      <c r="P202" s="33">
        <f t="shared" si="44"/>
        <v>1077.0935654513048</v>
      </c>
      <c r="Q202" s="26">
        <f t="shared" si="40"/>
        <v>0</v>
      </c>
      <c r="R202" s="26">
        <f t="shared" si="37"/>
        <v>9717141.0664785132</v>
      </c>
    </row>
    <row r="203" spans="3:18" x14ac:dyDescent="0.2">
      <c r="C203">
        <f t="shared" si="41"/>
        <v>200</v>
      </c>
      <c r="D203" s="3">
        <f t="shared" si="42"/>
        <v>44525</v>
      </c>
      <c r="F203" s="5">
        <f>IFERROR(VLOOKUP(D203,Contrato!$B:$H,7,FALSE),0)</f>
        <v>0</v>
      </c>
      <c r="G203" s="26">
        <f t="shared" si="38"/>
        <v>0</v>
      </c>
      <c r="L203" s="3">
        <f t="shared" si="43"/>
        <v>44526</v>
      </c>
      <c r="M203" s="3" t="str">
        <f t="shared" si="45"/>
        <v>2021_11</v>
      </c>
      <c r="N203" s="5">
        <f t="shared" si="39"/>
        <v>2021</v>
      </c>
      <c r="O203" s="26">
        <f t="shared" si="36"/>
        <v>9717141.0664785132</v>
      </c>
      <c r="P203" s="33">
        <f t="shared" si="44"/>
        <v>1077.2129687973481</v>
      </c>
      <c r="Q203" s="26">
        <f t="shared" si="40"/>
        <v>0</v>
      </c>
      <c r="R203" s="26">
        <f t="shared" si="37"/>
        <v>9718218.2794473097</v>
      </c>
    </row>
    <row r="204" spans="3:18" x14ac:dyDescent="0.2">
      <c r="C204">
        <f t="shared" si="41"/>
        <v>201</v>
      </c>
      <c r="D204" s="3">
        <f t="shared" si="42"/>
        <v>44526</v>
      </c>
      <c r="F204" s="5">
        <f>IFERROR(VLOOKUP(D204,Contrato!$B:$H,7,FALSE),0)</f>
        <v>0</v>
      </c>
      <c r="G204" s="26">
        <f t="shared" si="38"/>
        <v>0</v>
      </c>
      <c r="L204" s="3">
        <f t="shared" si="43"/>
        <v>44527</v>
      </c>
      <c r="M204" s="3" t="str">
        <f t="shared" si="45"/>
        <v>2021_11</v>
      </c>
      <c r="N204" s="5">
        <f t="shared" si="39"/>
        <v>2021</v>
      </c>
      <c r="O204" s="26">
        <f t="shared" si="36"/>
        <v>9718218.2794473097</v>
      </c>
      <c r="P204" s="33">
        <f t="shared" si="44"/>
        <v>1077.3323853800864</v>
      </c>
      <c r="Q204" s="26">
        <f t="shared" si="40"/>
        <v>0</v>
      </c>
      <c r="R204" s="26">
        <f t="shared" si="37"/>
        <v>9719295.6118326895</v>
      </c>
    </row>
    <row r="205" spans="3:18" x14ac:dyDescent="0.2">
      <c r="C205">
        <f t="shared" si="41"/>
        <v>202</v>
      </c>
      <c r="D205" s="3">
        <f t="shared" si="42"/>
        <v>44527</v>
      </c>
      <c r="F205" s="5">
        <f>IFERROR(VLOOKUP(D205,Contrato!$B:$H,7,FALSE),0)</f>
        <v>0</v>
      </c>
      <c r="G205" s="26">
        <f t="shared" si="38"/>
        <v>0</v>
      </c>
      <c r="L205" s="3">
        <f t="shared" si="43"/>
        <v>44528</v>
      </c>
      <c r="M205" s="3" t="str">
        <f t="shared" si="45"/>
        <v>2021_11</v>
      </c>
      <c r="N205" s="5">
        <f t="shared" si="39"/>
        <v>2021</v>
      </c>
      <c r="O205" s="26">
        <f t="shared" si="36"/>
        <v>9719295.6118326895</v>
      </c>
      <c r="P205" s="33">
        <f t="shared" si="44"/>
        <v>1077.4518152009871</v>
      </c>
      <c r="Q205" s="26">
        <f t="shared" si="40"/>
        <v>0</v>
      </c>
      <c r="R205" s="26">
        <f t="shared" si="37"/>
        <v>9720373.0636478905</v>
      </c>
    </row>
    <row r="206" spans="3:18" x14ac:dyDescent="0.2">
      <c r="C206">
        <f t="shared" si="41"/>
        <v>203</v>
      </c>
      <c r="D206" s="3">
        <f t="shared" si="42"/>
        <v>44528</v>
      </c>
      <c r="F206" s="5">
        <f>IFERROR(VLOOKUP(D206,Contrato!$B:$H,7,FALSE),0)</f>
        <v>0</v>
      </c>
      <c r="G206" s="26">
        <f t="shared" si="38"/>
        <v>0</v>
      </c>
      <c r="L206" s="3">
        <f t="shared" si="43"/>
        <v>44529</v>
      </c>
      <c r="M206" s="3" t="str">
        <f t="shared" si="45"/>
        <v>2021_11</v>
      </c>
      <c r="N206" s="5">
        <f t="shared" si="39"/>
        <v>2021</v>
      </c>
      <c r="O206" s="26">
        <f t="shared" si="36"/>
        <v>9720373.0636478905</v>
      </c>
      <c r="P206" s="33">
        <f t="shared" si="44"/>
        <v>1077.5712582615176</v>
      </c>
      <c r="Q206" s="26">
        <f t="shared" si="40"/>
        <v>0</v>
      </c>
      <c r="R206" s="26">
        <f t="shared" si="37"/>
        <v>9721450.6349061523</v>
      </c>
    </row>
    <row r="207" spans="3:18" x14ac:dyDescent="0.2">
      <c r="C207">
        <f t="shared" si="41"/>
        <v>204</v>
      </c>
      <c r="D207" s="3">
        <f t="shared" si="42"/>
        <v>44529</v>
      </c>
      <c r="F207" s="5">
        <f>IFERROR(VLOOKUP(D207,Contrato!$B:$H,7,FALSE),0)</f>
        <v>0</v>
      </c>
      <c r="G207" s="26">
        <f t="shared" si="38"/>
        <v>0</v>
      </c>
      <c r="L207" s="3">
        <f t="shared" si="43"/>
        <v>44530</v>
      </c>
      <c r="M207" s="3" t="str">
        <f t="shared" si="45"/>
        <v>2021_11</v>
      </c>
      <c r="N207" s="5">
        <f t="shared" si="39"/>
        <v>2021</v>
      </c>
      <c r="O207" s="26">
        <f t="shared" si="36"/>
        <v>9721450.6349061523</v>
      </c>
      <c r="P207" s="33">
        <f t="shared" si="44"/>
        <v>1077.6907145631462</v>
      </c>
      <c r="Q207" s="26">
        <f t="shared" si="40"/>
        <v>0</v>
      </c>
      <c r="R207" s="26">
        <f t="shared" si="37"/>
        <v>9722528.3256207146</v>
      </c>
    </row>
    <row r="208" spans="3:18" x14ac:dyDescent="0.2">
      <c r="C208">
        <f t="shared" si="41"/>
        <v>205</v>
      </c>
      <c r="D208" s="3">
        <f t="shared" si="42"/>
        <v>44530</v>
      </c>
      <c r="F208" s="5">
        <f>IFERROR(VLOOKUP(D208,Contrato!$B:$H,7,FALSE),0)</f>
        <v>0</v>
      </c>
      <c r="G208" s="26">
        <f t="shared" si="38"/>
        <v>0</v>
      </c>
      <c r="L208" s="3">
        <f t="shared" si="43"/>
        <v>44531</v>
      </c>
      <c r="M208" s="3" t="str">
        <f t="shared" si="45"/>
        <v>2021_12</v>
      </c>
      <c r="N208" s="5">
        <f t="shared" si="39"/>
        <v>2021</v>
      </c>
      <c r="O208" s="26">
        <f t="shared" si="36"/>
        <v>9722528.3256207146</v>
      </c>
      <c r="P208" s="33">
        <f t="shared" si="44"/>
        <v>1077.8101841073399</v>
      </c>
      <c r="Q208" s="26">
        <f t="shared" si="40"/>
        <v>0</v>
      </c>
      <c r="R208" s="26">
        <f t="shared" si="37"/>
        <v>9723606.1358048227</v>
      </c>
    </row>
    <row r="209" spans="3:18" x14ac:dyDescent="0.2">
      <c r="C209">
        <f t="shared" si="41"/>
        <v>206</v>
      </c>
      <c r="D209" s="3">
        <f t="shared" si="42"/>
        <v>44531</v>
      </c>
      <c r="F209" s="5">
        <f>IFERROR(VLOOKUP(D209,Contrato!$B:$H,7,FALSE),0)</f>
        <v>0</v>
      </c>
      <c r="G209" s="26">
        <f t="shared" si="38"/>
        <v>0</v>
      </c>
      <c r="L209" s="3">
        <f t="shared" si="43"/>
        <v>44532</v>
      </c>
      <c r="M209" s="3" t="str">
        <f t="shared" si="45"/>
        <v>2021_12</v>
      </c>
      <c r="N209" s="5">
        <f t="shared" si="39"/>
        <v>2021</v>
      </c>
      <c r="O209" s="26">
        <f t="shared" si="36"/>
        <v>9723606.1358048227</v>
      </c>
      <c r="P209" s="33">
        <f t="shared" si="44"/>
        <v>1077.9296668955674</v>
      </c>
      <c r="Q209" s="26">
        <f t="shared" si="40"/>
        <v>0</v>
      </c>
      <c r="R209" s="26">
        <f t="shared" si="37"/>
        <v>9724684.0654717181</v>
      </c>
    </row>
    <row r="210" spans="3:18" x14ac:dyDescent="0.2">
      <c r="C210">
        <f t="shared" si="41"/>
        <v>207</v>
      </c>
      <c r="D210" s="3">
        <f t="shared" si="42"/>
        <v>44532</v>
      </c>
      <c r="F210" s="5">
        <f>IFERROR(VLOOKUP(D210,Contrato!$B:$H,7,FALSE),0)</f>
        <v>0</v>
      </c>
      <c r="G210" s="26">
        <f t="shared" si="38"/>
        <v>0</v>
      </c>
      <c r="L210" s="3">
        <f t="shared" si="43"/>
        <v>44533</v>
      </c>
      <c r="M210" s="3" t="str">
        <f t="shared" si="45"/>
        <v>2021_12</v>
      </c>
      <c r="N210" s="5">
        <f t="shared" si="39"/>
        <v>2021</v>
      </c>
      <c r="O210" s="26">
        <f t="shared" ref="O210:O273" si="46">+R209</f>
        <v>9724684.0654717181</v>
      </c>
      <c r="P210" s="33">
        <f t="shared" si="44"/>
        <v>1078.0491629292967</v>
      </c>
      <c r="Q210" s="26">
        <f t="shared" si="40"/>
        <v>0</v>
      </c>
      <c r="R210" s="26">
        <f t="shared" ref="R210:R273" si="47">+O210+P210+Q210</f>
        <v>9725762.114634648</v>
      </c>
    </row>
    <row r="211" spans="3:18" x14ac:dyDescent="0.2">
      <c r="C211">
        <f t="shared" si="41"/>
        <v>208</v>
      </c>
      <c r="D211" s="3">
        <f t="shared" si="42"/>
        <v>44533</v>
      </c>
      <c r="F211" s="5">
        <f>IFERROR(VLOOKUP(D211,Contrato!$B:$H,7,FALSE),0)</f>
        <v>0</v>
      </c>
      <c r="G211" s="26">
        <f t="shared" si="38"/>
        <v>0</v>
      </c>
      <c r="L211" s="3">
        <f t="shared" si="43"/>
        <v>44534</v>
      </c>
      <c r="M211" s="3" t="str">
        <f t="shared" si="45"/>
        <v>2021_12</v>
      </c>
      <c r="N211" s="5">
        <f t="shared" si="39"/>
        <v>2021</v>
      </c>
      <c r="O211" s="26">
        <f t="shared" si="46"/>
        <v>9725762.114634648</v>
      </c>
      <c r="P211" s="33">
        <f t="shared" si="44"/>
        <v>1078.168672209996</v>
      </c>
      <c r="Q211" s="26">
        <f t="shared" si="40"/>
        <v>0</v>
      </c>
      <c r="R211" s="26">
        <f t="shared" si="47"/>
        <v>9726840.2833068576</v>
      </c>
    </row>
    <row r="212" spans="3:18" x14ac:dyDescent="0.2">
      <c r="C212">
        <f t="shared" si="41"/>
        <v>209</v>
      </c>
      <c r="D212" s="3">
        <f t="shared" si="42"/>
        <v>44534</v>
      </c>
      <c r="F212" s="5">
        <f>IFERROR(VLOOKUP(D212,Contrato!$B:$H,7,FALSE),0)</f>
        <v>0</v>
      </c>
      <c r="G212" s="26">
        <f t="shared" si="38"/>
        <v>0</v>
      </c>
      <c r="L212" s="3">
        <f t="shared" si="43"/>
        <v>44535</v>
      </c>
      <c r="M212" s="3" t="str">
        <f t="shared" si="45"/>
        <v>2021_12</v>
      </c>
      <c r="N212" s="5">
        <f t="shared" si="39"/>
        <v>2021</v>
      </c>
      <c r="O212" s="26">
        <f t="shared" si="46"/>
        <v>9726840.2833068576</v>
      </c>
      <c r="P212" s="33">
        <f t="shared" si="44"/>
        <v>1078.2881947391338</v>
      </c>
      <c r="Q212" s="26">
        <f t="shared" si="40"/>
        <v>0</v>
      </c>
      <c r="R212" s="26">
        <f t="shared" si="47"/>
        <v>9727918.5715015959</v>
      </c>
    </row>
    <row r="213" spans="3:18" x14ac:dyDescent="0.2">
      <c r="C213">
        <f t="shared" si="41"/>
        <v>210</v>
      </c>
      <c r="D213" s="3">
        <f t="shared" si="42"/>
        <v>44535</v>
      </c>
      <c r="F213" s="5">
        <f>IFERROR(VLOOKUP(D213,Contrato!$B:$H,7,FALSE),0)</f>
        <v>0</v>
      </c>
      <c r="G213" s="26">
        <f t="shared" si="38"/>
        <v>0</v>
      </c>
      <c r="L213" s="3">
        <f t="shared" si="43"/>
        <v>44536</v>
      </c>
      <c r="M213" s="3" t="str">
        <f t="shared" si="45"/>
        <v>2021_12</v>
      </c>
      <c r="N213" s="5">
        <f t="shared" si="39"/>
        <v>2021</v>
      </c>
      <c r="O213" s="26">
        <f t="shared" si="46"/>
        <v>9727918.5715015959</v>
      </c>
      <c r="P213" s="33">
        <f t="shared" si="44"/>
        <v>1078.4077305181791</v>
      </c>
      <c r="Q213" s="26">
        <f t="shared" si="40"/>
        <v>0</v>
      </c>
      <c r="R213" s="26">
        <f t="shared" si="47"/>
        <v>9728996.9792321138</v>
      </c>
    </row>
    <row r="214" spans="3:18" x14ac:dyDescent="0.2">
      <c r="C214">
        <f t="shared" si="41"/>
        <v>211</v>
      </c>
      <c r="D214" s="3">
        <f t="shared" si="42"/>
        <v>44536</v>
      </c>
      <c r="F214" s="5">
        <f>IFERROR(VLOOKUP(D214,Contrato!$B:$H,7,FALSE),0)</f>
        <v>0</v>
      </c>
      <c r="G214" s="26">
        <f t="shared" si="38"/>
        <v>0</v>
      </c>
      <c r="L214" s="3">
        <f t="shared" si="43"/>
        <v>44537</v>
      </c>
      <c r="M214" s="3" t="str">
        <f t="shared" si="45"/>
        <v>2021_12</v>
      </c>
      <c r="N214" s="5">
        <f t="shared" si="39"/>
        <v>2021</v>
      </c>
      <c r="O214" s="26">
        <f t="shared" si="46"/>
        <v>9728996.9792321138</v>
      </c>
      <c r="P214" s="33">
        <f t="shared" si="44"/>
        <v>1078.5272795486005</v>
      </c>
      <c r="Q214" s="26">
        <f t="shared" si="40"/>
        <v>0</v>
      </c>
      <c r="R214" s="26">
        <f t="shared" si="47"/>
        <v>9730075.5065116622</v>
      </c>
    </row>
    <row r="215" spans="3:18" x14ac:dyDescent="0.2">
      <c r="C215">
        <f t="shared" si="41"/>
        <v>212</v>
      </c>
      <c r="D215" s="3">
        <f t="shared" si="42"/>
        <v>44537</v>
      </c>
      <c r="F215" s="5">
        <f>IFERROR(VLOOKUP(D215,Contrato!$B:$H,7,FALSE),0)</f>
        <v>0</v>
      </c>
      <c r="G215" s="26">
        <f t="shared" si="38"/>
        <v>0</v>
      </c>
      <c r="L215" s="3">
        <f t="shared" si="43"/>
        <v>44538</v>
      </c>
      <c r="M215" s="3" t="str">
        <f t="shared" si="45"/>
        <v>2021_12</v>
      </c>
      <c r="N215" s="5">
        <f t="shared" si="39"/>
        <v>2021</v>
      </c>
      <c r="O215" s="26">
        <f t="shared" si="46"/>
        <v>9730075.5065116622</v>
      </c>
      <c r="P215" s="33">
        <f t="shared" si="44"/>
        <v>1078.6468418318671</v>
      </c>
      <c r="Q215" s="26">
        <f t="shared" si="40"/>
        <v>0</v>
      </c>
      <c r="R215" s="26">
        <f t="shared" si="47"/>
        <v>9731154.1533534937</v>
      </c>
    </row>
    <row r="216" spans="3:18" x14ac:dyDescent="0.2">
      <c r="C216">
        <f t="shared" si="41"/>
        <v>213</v>
      </c>
      <c r="D216" s="3">
        <f t="shared" si="42"/>
        <v>44538</v>
      </c>
      <c r="F216" s="5">
        <f>IFERROR(VLOOKUP(D216,Contrato!$B:$H,7,FALSE),0)</f>
        <v>0</v>
      </c>
      <c r="G216" s="26">
        <f t="shared" si="38"/>
        <v>0</v>
      </c>
      <c r="L216" s="3">
        <f t="shared" si="43"/>
        <v>44539</v>
      </c>
      <c r="M216" s="3" t="str">
        <f t="shared" si="45"/>
        <v>2021_12</v>
      </c>
      <c r="N216" s="5">
        <f t="shared" si="39"/>
        <v>2021</v>
      </c>
      <c r="O216" s="26">
        <f t="shared" si="46"/>
        <v>9731154.1533534937</v>
      </c>
      <c r="P216" s="33">
        <f t="shared" si="44"/>
        <v>1078.7664173694477</v>
      </c>
      <c r="Q216" s="26">
        <f t="shared" si="40"/>
        <v>0</v>
      </c>
      <c r="R216" s="26">
        <f t="shared" si="47"/>
        <v>9732232.9197708629</v>
      </c>
    </row>
    <row r="217" spans="3:18" x14ac:dyDescent="0.2">
      <c r="C217">
        <f t="shared" si="41"/>
        <v>214</v>
      </c>
      <c r="D217" s="3">
        <f t="shared" si="42"/>
        <v>44539</v>
      </c>
      <c r="F217" s="5">
        <f>IFERROR(VLOOKUP(D217,Contrato!$B:$H,7,FALSE),0)</f>
        <v>0</v>
      </c>
      <c r="G217" s="26">
        <f t="shared" si="38"/>
        <v>0</v>
      </c>
      <c r="L217" s="3">
        <f t="shared" si="43"/>
        <v>44540</v>
      </c>
      <c r="M217" s="3" t="str">
        <f t="shared" si="45"/>
        <v>2021_12</v>
      </c>
      <c r="N217" s="5">
        <f t="shared" si="39"/>
        <v>2021</v>
      </c>
      <c r="O217" s="26">
        <f t="shared" si="46"/>
        <v>9732232.9197708629</v>
      </c>
      <c r="P217" s="33">
        <f t="shared" si="44"/>
        <v>1078.8860061628125</v>
      </c>
      <c r="Q217" s="26">
        <f t="shared" si="40"/>
        <v>-16241.390812500002</v>
      </c>
      <c r="R217" s="26">
        <f t="shared" si="47"/>
        <v>9717070.4149645269</v>
      </c>
    </row>
    <row r="218" spans="3:18" x14ac:dyDescent="0.2">
      <c r="C218">
        <f t="shared" si="41"/>
        <v>215</v>
      </c>
      <c r="D218" s="3">
        <f t="shared" si="42"/>
        <v>44540</v>
      </c>
      <c r="F218" s="5">
        <f>IFERROR(VLOOKUP(D218,Contrato!$B:$H,7,FALSE),0)</f>
        <v>16241.390812500002</v>
      </c>
      <c r="G218" s="26">
        <f t="shared" si="38"/>
        <v>-16241.390812500002</v>
      </c>
      <c r="L218" s="3">
        <f t="shared" si="43"/>
        <v>44541</v>
      </c>
      <c r="M218" s="3" t="str">
        <f t="shared" si="45"/>
        <v>2021_12</v>
      </c>
      <c r="N218" s="5">
        <f t="shared" si="39"/>
        <v>2021</v>
      </c>
      <c r="O218" s="26">
        <f t="shared" si="46"/>
        <v>9717070.4149645269</v>
      </c>
      <c r="P218" s="33">
        <f t="shared" si="44"/>
        <v>1077.2051365834684</v>
      </c>
      <c r="Q218" s="26">
        <f t="shared" si="40"/>
        <v>0</v>
      </c>
      <c r="R218" s="26">
        <f t="shared" si="47"/>
        <v>9718147.620101111</v>
      </c>
    </row>
    <row r="219" spans="3:18" x14ac:dyDescent="0.2">
      <c r="C219">
        <f t="shared" si="41"/>
        <v>216</v>
      </c>
      <c r="D219" s="3">
        <f t="shared" si="42"/>
        <v>44541</v>
      </c>
      <c r="F219" s="5">
        <f>IFERROR(VLOOKUP(D219,Contrato!$B:$H,7,FALSE),0)</f>
        <v>0</v>
      </c>
      <c r="G219" s="26">
        <f t="shared" si="38"/>
        <v>0</v>
      </c>
      <c r="L219" s="3">
        <f t="shared" si="43"/>
        <v>44542</v>
      </c>
      <c r="M219" s="3" t="str">
        <f t="shared" si="45"/>
        <v>2021_12</v>
      </c>
      <c r="N219" s="5">
        <f t="shared" si="39"/>
        <v>2021</v>
      </c>
      <c r="O219" s="26">
        <f t="shared" si="46"/>
        <v>9718147.620101111</v>
      </c>
      <c r="P219" s="33">
        <f t="shared" si="44"/>
        <v>1077.3245522979512</v>
      </c>
      <c r="Q219" s="26">
        <f t="shared" si="40"/>
        <v>0</v>
      </c>
      <c r="R219" s="26">
        <f t="shared" si="47"/>
        <v>9719224.9446534086</v>
      </c>
    </row>
    <row r="220" spans="3:18" x14ac:dyDescent="0.2">
      <c r="C220">
        <f t="shared" si="41"/>
        <v>217</v>
      </c>
      <c r="D220" s="3">
        <f t="shared" si="42"/>
        <v>44542</v>
      </c>
      <c r="F220" s="5">
        <f>IFERROR(VLOOKUP(D220,Contrato!$B:$H,7,FALSE),0)</f>
        <v>0</v>
      </c>
      <c r="G220" s="26">
        <f t="shared" si="38"/>
        <v>0</v>
      </c>
      <c r="L220" s="3">
        <f t="shared" si="43"/>
        <v>44543</v>
      </c>
      <c r="M220" s="3" t="str">
        <f t="shared" si="45"/>
        <v>2021_12</v>
      </c>
      <c r="N220" s="5">
        <f t="shared" si="39"/>
        <v>2021</v>
      </c>
      <c r="O220" s="26">
        <f t="shared" si="46"/>
        <v>9719224.9446534086</v>
      </c>
      <c r="P220" s="33">
        <f t="shared" si="44"/>
        <v>1077.4439812505</v>
      </c>
      <c r="Q220" s="26">
        <f t="shared" si="40"/>
        <v>0</v>
      </c>
      <c r="R220" s="26">
        <f t="shared" si="47"/>
        <v>9720302.3886346593</v>
      </c>
    </row>
    <row r="221" spans="3:18" x14ac:dyDescent="0.2">
      <c r="C221">
        <f t="shared" si="41"/>
        <v>218</v>
      </c>
      <c r="D221" s="3">
        <f t="shared" si="42"/>
        <v>44543</v>
      </c>
      <c r="F221" s="5">
        <f>IFERROR(VLOOKUP(D221,Contrato!$B:$H,7,FALSE),0)</f>
        <v>0</v>
      </c>
      <c r="G221" s="26">
        <f t="shared" si="38"/>
        <v>0</v>
      </c>
      <c r="L221" s="3">
        <f t="shared" si="43"/>
        <v>44544</v>
      </c>
      <c r="M221" s="3" t="str">
        <f t="shared" si="45"/>
        <v>2021_12</v>
      </c>
      <c r="N221" s="5">
        <f t="shared" si="39"/>
        <v>2021</v>
      </c>
      <c r="O221" s="26">
        <f t="shared" si="46"/>
        <v>9720302.3886346593</v>
      </c>
      <c r="P221" s="33">
        <f t="shared" si="44"/>
        <v>1077.5634234425827</v>
      </c>
      <c r="Q221" s="26">
        <f t="shared" si="40"/>
        <v>0</v>
      </c>
      <c r="R221" s="26">
        <f t="shared" si="47"/>
        <v>9721379.9520581011</v>
      </c>
    </row>
    <row r="222" spans="3:18" x14ac:dyDescent="0.2">
      <c r="C222">
        <f t="shared" si="41"/>
        <v>219</v>
      </c>
      <c r="D222" s="3">
        <f t="shared" si="42"/>
        <v>44544</v>
      </c>
      <c r="F222" s="5">
        <f>IFERROR(VLOOKUP(D222,Contrato!$B:$H,7,FALSE),0)</f>
        <v>0</v>
      </c>
      <c r="G222" s="26">
        <f t="shared" si="38"/>
        <v>0</v>
      </c>
      <c r="L222" s="3">
        <f t="shared" si="43"/>
        <v>44545</v>
      </c>
      <c r="M222" s="3" t="str">
        <f t="shared" si="45"/>
        <v>2021_12</v>
      </c>
      <c r="N222" s="5">
        <f t="shared" si="39"/>
        <v>2021</v>
      </c>
      <c r="O222" s="26">
        <f t="shared" si="46"/>
        <v>9721379.9520581011</v>
      </c>
      <c r="P222" s="33">
        <f t="shared" si="44"/>
        <v>1077.6828788756666</v>
      </c>
      <c r="Q222" s="26">
        <f t="shared" si="40"/>
        <v>0</v>
      </c>
      <c r="R222" s="26">
        <f t="shared" si="47"/>
        <v>9722457.6349369772</v>
      </c>
    </row>
    <row r="223" spans="3:18" x14ac:dyDescent="0.2">
      <c r="C223">
        <f t="shared" si="41"/>
        <v>220</v>
      </c>
      <c r="D223" s="3">
        <f t="shared" si="42"/>
        <v>44545</v>
      </c>
      <c r="F223" s="5">
        <f>IFERROR(VLOOKUP(D223,Contrato!$B:$H,7,FALSE),0)</f>
        <v>0</v>
      </c>
      <c r="G223" s="26">
        <f t="shared" si="38"/>
        <v>0</v>
      </c>
      <c r="L223" s="3">
        <f t="shared" si="43"/>
        <v>44546</v>
      </c>
      <c r="M223" s="3" t="str">
        <f t="shared" si="45"/>
        <v>2021_12</v>
      </c>
      <c r="N223" s="5">
        <f t="shared" si="39"/>
        <v>2021</v>
      </c>
      <c r="O223" s="26">
        <f t="shared" si="46"/>
        <v>9722457.6349369772</v>
      </c>
      <c r="P223" s="33">
        <f t="shared" si="44"/>
        <v>1077.8023475512198</v>
      </c>
      <c r="Q223" s="26">
        <f t="shared" si="40"/>
        <v>0</v>
      </c>
      <c r="R223" s="26">
        <f t="shared" si="47"/>
        <v>9723535.4372845292</v>
      </c>
    </row>
    <row r="224" spans="3:18" x14ac:dyDescent="0.2">
      <c r="C224">
        <f t="shared" si="41"/>
        <v>221</v>
      </c>
      <c r="D224" s="3">
        <f t="shared" si="42"/>
        <v>44546</v>
      </c>
      <c r="F224" s="5">
        <f>IFERROR(VLOOKUP(D224,Contrato!$B:$H,7,FALSE),0)</f>
        <v>0</v>
      </c>
      <c r="G224" s="26">
        <f t="shared" si="38"/>
        <v>0</v>
      </c>
      <c r="L224" s="3">
        <f t="shared" si="43"/>
        <v>44547</v>
      </c>
      <c r="M224" s="3" t="str">
        <f t="shared" si="45"/>
        <v>2021_12</v>
      </c>
      <c r="N224" s="5">
        <f t="shared" si="39"/>
        <v>2021</v>
      </c>
      <c r="O224" s="26">
        <f t="shared" si="46"/>
        <v>9723535.4372845292</v>
      </c>
      <c r="P224" s="33">
        <f t="shared" si="44"/>
        <v>1077.9218294707102</v>
      </c>
      <c r="Q224" s="26">
        <f t="shared" si="40"/>
        <v>0</v>
      </c>
      <c r="R224" s="26">
        <f t="shared" si="47"/>
        <v>9724613.3591140006</v>
      </c>
    </row>
    <row r="225" spans="3:18" x14ac:dyDescent="0.2">
      <c r="C225">
        <f t="shared" si="41"/>
        <v>222</v>
      </c>
      <c r="D225" s="3">
        <f t="shared" si="42"/>
        <v>44547</v>
      </c>
      <c r="F225" s="5">
        <f>IFERROR(VLOOKUP(D225,Contrato!$B:$H,7,FALSE),0)</f>
        <v>0</v>
      </c>
      <c r="G225" s="26">
        <f t="shared" si="38"/>
        <v>0</v>
      </c>
      <c r="L225" s="3">
        <f t="shared" si="43"/>
        <v>44548</v>
      </c>
      <c r="M225" s="3" t="str">
        <f t="shared" si="45"/>
        <v>2021_12</v>
      </c>
      <c r="N225" s="5">
        <f t="shared" si="39"/>
        <v>2021</v>
      </c>
      <c r="O225" s="26">
        <f t="shared" si="46"/>
        <v>9724613.3591140006</v>
      </c>
      <c r="P225" s="33">
        <f t="shared" si="44"/>
        <v>1078.0413246356063</v>
      </c>
      <c r="Q225" s="26">
        <f t="shared" si="40"/>
        <v>0</v>
      </c>
      <c r="R225" s="26">
        <f t="shared" si="47"/>
        <v>9725691.4004386365</v>
      </c>
    </row>
    <row r="226" spans="3:18" x14ac:dyDescent="0.2">
      <c r="C226">
        <f t="shared" si="41"/>
        <v>223</v>
      </c>
      <c r="D226" s="3">
        <f t="shared" si="42"/>
        <v>44548</v>
      </c>
      <c r="F226" s="5">
        <f>IFERROR(VLOOKUP(D226,Contrato!$B:$H,7,FALSE),0)</f>
        <v>0</v>
      </c>
      <c r="G226" s="26">
        <f t="shared" si="38"/>
        <v>0</v>
      </c>
      <c r="L226" s="3">
        <f t="shared" si="43"/>
        <v>44549</v>
      </c>
      <c r="M226" s="3" t="str">
        <f t="shared" si="45"/>
        <v>2021_12</v>
      </c>
      <c r="N226" s="5">
        <f t="shared" si="39"/>
        <v>2021</v>
      </c>
      <c r="O226" s="26">
        <f t="shared" si="46"/>
        <v>9725691.4004386365</v>
      </c>
      <c r="P226" s="33">
        <f t="shared" si="44"/>
        <v>1078.1608330473759</v>
      </c>
      <c r="Q226" s="26">
        <f t="shared" si="40"/>
        <v>0</v>
      </c>
      <c r="R226" s="26">
        <f t="shared" si="47"/>
        <v>9726769.5612716842</v>
      </c>
    </row>
    <row r="227" spans="3:18" x14ac:dyDescent="0.2">
      <c r="C227">
        <f t="shared" si="41"/>
        <v>224</v>
      </c>
      <c r="D227" s="3">
        <f t="shared" si="42"/>
        <v>44549</v>
      </c>
      <c r="F227" s="5">
        <f>IFERROR(VLOOKUP(D227,Contrato!$B:$H,7,FALSE),0)</f>
        <v>0</v>
      </c>
      <c r="G227" s="26">
        <f t="shared" si="38"/>
        <v>0</v>
      </c>
      <c r="L227" s="3">
        <f t="shared" si="43"/>
        <v>44550</v>
      </c>
      <c r="M227" s="3" t="str">
        <f t="shared" si="45"/>
        <v>2021_12</v>
      </c>
      <c r="N227" s="5">
        <f t="shared" si="39"/>
        <v>2021</v>
      </c>
      <c r="O227" s="26">
        <f t="shared" si="46"/>
        <v>9726769.5612716842</v>
      </c>
      <c r="P227" s="33">
        <f t="shared" si="44"/>
        <v>1078.280354707488</v>
      </c>
      <c r="Q227" s="26">
        <f t="shared" si="40"/>
        <v>0</v>
      </c>
      <c r="R227" s="26">
        <f t="shared" si="47"/>
        <v>9727847.8416263908</v>
      </c>
    </row>
    <row r="228" spans="3:18" x14ac:dyDescent="0.2">
      <c r="C228">
        <f t="shared" si="41"/>
        <v>225</v>
      </c>
      <c r="D228" s="3">
        <f t="shared" si="42"/>
        <v>44550</v>
      </c>
      <c r="F228" s="5">
        <f>IFERROR(VLOOKUP(D228,Contrato!$B:$H,7,FALSE),0)</f>
        <v>0</v>
      </c>
      <c r="G228" s="26">
        <f t="shared" si="38"/>
        <v>0</v>
      </c>
      <c r="L228" s="3">
        <f t="shared" si="43"/>
        <v>44551</v>
      </c>
      <c r="M228" s="3" t="str">
        <f t="shared" si="45"/>
        <v>2021_12</v>
      </c>
      <c r="N228" s="5">
        <f t="shared" si="39"/>
        <v>2021</v>
      </c>
      <c r="O228" s="26">
        <f t="shared" si="46"/>
        <v>9727847.8416263908</v>
      </c>
      <c r="P228" s="33">
        <f t="shared" si="44"/>
        <v>1078.399889617411</v>
      </c>
      <c r="Q228" s="26">
        <f t="shared" si="40"/>
        <v>0</v>
      </c>
      <c r="R228" s="26">
        <f t="shared" si="47"/>
        <v>9728926.241516009</v>
      </c>
    </row>
    <row r="229" spans="3:18" x14ac:dyDescent="0.2">
      <c r="C229">
        <f t="shared" si="41"/>
        <v>226</v>
      </c>
      <c r="D229" s="3">
        <f t="shared" si="42"/>
        <v>44551</v>
      </c>
      <c r="F229" s="5">
        <f>IFERROR(VLOOKUP(D229,Contrato!$B:$H,7,FALSE),0)</f>
        <v>0</v>
      </c>
      <c r="G229" s="26">
        <f t="shared" si="38"/>
        <v>0</v>
      </c>
      <c r="L229" s="3">
        <f t="shared" si="43"/>
        <v>44552</v>
      </c>
      <c r="M229" s="3" t="str">
        <f t="shared" si="45"/>
        <v>2021_12</v>
      </c>
      <c r="N229" s="5">
        <f t="shared" si="39"/>
        <v>2021</v>
      </c>
      <c r="O229" s="26">
        <f t="shared" si="46"/>
        <v>9728926.241516009</v>
      </c>
      <c r="P229" s="33">
        <f t="shared" si="44"/>
        <v>1078.5194377786138</v>
      </c>
      <c r="Q229" s="26">
        <f t="shared" si="40"/>
        <v>0</v>
      </c>
      <c r="R229" s="26">
        <f t="shared" si="47"/>
        <v>9730004.7609537877</v>
      </c>
    </row>
    <row r="230" spans="3:18" x14ac:dyDescent="0.2">
      <c r="C230">
        <f t="shared" si="41"/>
        <v>227</v>
      </c>
      <c r="D230" s="3">
        <f t="shared" si="42"/>
        <v>44552</v>
      </c>
      <c r="F230" s="5">
        <f>IFERROR(VLOOKUP(D230,Contrato!$B:$H,7,FALSE),0)</f>
        <v>0</v>
      </c>
      <c r="G230" s="26">
        <f t="shared" si="38"/>
        <v>0</v>
      </c>
      <c r="L230" s="3">
        <f t="shared" si="43"/>
        <v>44553</v>
      </c>
      <c r="M230" s="3" t="str">
        <f t="shared" si="45"/>
        <v>2021_12</v>
      </c>
      <c r="N230" s="5">
        <f t="shared" si="39"/>
        <v>2021</v>
      </c>
      <c r="O230" s="26">
        <f t="shared" si="46"/>
        <v>9730004.7609537877</v>
      </c>
      <c r="P230" s="33">
        <f t="shared" si="44"/>
        <v>1078.6389991925653</v>
      </c>
      <c r="Q230" s="26">
        <f t="shared" si="40"/>
        <v>0</v>
      </c>
      <c r="R230" s="26">
        <f t="shared" si="47"/>
        <v>9731083.3999529798</v>
      </c>
    </row>
    <row r="231" spans="3:18" x14ac:dyDescent="0.2">
      <c r="C231">
        <f t="shared" si="41"/>
        <v>228</v>
      </c>
      <c r="D231" s="3">
        <f t="shared" si="42"/>
        <v>44553</v>
      </c>
      <c r="F231" s="5">
        <f>IFERROR(VLOOKUP(D231,Contrato!$B:$H,7,FALSE),0)</f>
        <v>0</v>
      </c>
      <c r="G231" s="26">
        <f t="shared" si="38"/>
        <v>0</v>
      </c>
      <c r="L231" s="3">
        <f t="shared" si="43"/>
        <v>44554</v>
      </c>
      <c r="M231" s="3" t="str">
        <f t="shared" si="45"/>
        <v>2021_12</v>
      </c>
      <c r="N231" s="5">
        <f t="shared" si="39"/>
        <v>2021</v>
      </c>
      <c r="O231" s="26">
        <f t="shared" si="46"/>
        <v>9731083.3999529798</v>
      </c>
      <c r="P231" s="33">
        <f t="shared" si="44"/>
        <v>1078.7585738607349</v>
      </c>
      <c r="Q231" s="26">
        <f t="shared" si="40"/>
        <v>0</v>
      </c>
      <c r="R231" s="26">
        <f t="shared" si="47"/>
        <v>9732162.1585268397</v>
      </c>
    </row>
    <row r="232" spans="3:18" x14ac:dyDescent="0.2">
      <c r="C232">
        <f t="shared" si="41"/>
        <v>229</v>
      </c>
      <c r="D232" s="3">
        <f t="shared" si="42"/>
        <v>44554</v>
      </c>
      <c r="F232" s="5">
        <f>IFERROR(VLOOKUP(D232,Contrato!$B:$H,7,FALSE),0)</f>
        <v>0</v>
      </c>
      <c r="G232" s="26">
        <f t="shared" si="38"/>
        <v>0</v>
      </c>
      <c r="L232" s="3">
        <f t="shared" si="43"/>
        <v>44555</v>
      </c>
      <c r="M232" s="3" t="str">
        <f t="shared" si="45"/>
        <v>2021_12</v>
      </c>
      <c r="N232" s="5">
        <f t="shared" si="39"/>
        <v>2021</v>
      </c>
      <c r="O232" s="26">
        <f t="shared" si="46"/>
        <v>9732162.1585268397</v>
      </c>
      <c r="P232" s="33">
        <f t="shared" si="44"/>
        <v>1078.8781617845916</v>
      </c>
      <c r="Q232" s="26">
        <f t="shared" si="40"/>
        <v>0</v>
      </c>
      <c r="R232" s="26">
        <f t="shared" si="47"/>
        <v>9733241.0366886239</v>
      </c>
    </row>
    <row r="233" spans="3:18" x14ac:dyDescent="0.2">
      <c r="C233">
        <f t="shared" si="41"/>
        <v>230</v>
      </c>
      <c r="D233" s="3">
        <f t="shared" si="42"/>
        <v>44555</v>
      </c>
      <c r="F233" s="5">
        <f>IFERROR(VLOOKUP(D233,Contrato!$B:$H,7,FALSE),0)</f>
        <v>0</v>
      </c>
      <c r="G233" s="26">
        <f t="shared" si="38"/>
        <v>0</v>
      </c>
      <c r="L233" s="3">
        <f t="shared" si="43"/>
        <v>44556</v>
      </c>
      <c r="M233" s="3" t="str">
        <f t="shared" si="45"/>
        <v>2021_12</v>
      </c>
      <c r="N233" s="5">
        <f t="shared" si="39"/>
        <v>2021</v>
      </c>
      <c r="O233" s="26">
        <f t="shared" si="46"/>
        <v>9733241.0366886239</v>
      </c>
      <c r="P233" s="33">
        <f t="shared" si="44"/>
        <v>1078.9977629656053</v>
      </c>
      <c r="Q233" s="26">
        <f t="shared" si="40"/>
        <v>0</v>
      </c>
      <c r="R233" s="26">
        <f t="shared" si="47"/>
        <v>9734320.034451589</v>
      </c>
    </row>
    <row r="234" spans="3:18" x14ac:dyDescent="0.2">
      <c r="C234">
        <f t="shared" si="41"/>
        <v>231</v>
      </c>
      <c r="D234" s="3">
        <f t="shared" si="42"/>
        <v>44556</v>
      </c>
      <c r="F234" s="5">
        <f>IFERROR(VLOOKUP(D234,Contrato!$B:$H,7,FALSE),0)</f>
        <v>0</v>
      </c>
      <c r="G234" s="26">
        <f t="shared" si="38"/>
        <v>0</v>
      </c>
      <c r="L234" s="3">
        <f t="shared" si="43"/>
        <v>44557</v>
      </c>
      <c r="M234" s="3" t="str">
        <f t="shared" si="45"/>
        <v>2021_12</v>
      </c>
      <c r="N234" s="5">
        <f t="shared" si="39"/>
        <v>2021</v>
      </c>
      <c r="O234" s="26">
        <f t="shared" si="46"/>
        <v>9734320.034451589</v>
      </c>
      <c r="P234" s="33">
        <f t="shared" si="44"/>
        <v>1079.1173774052452</v>
      </c>
      <c r="Q234" s="26">
        <f t="shared" si="40"/>
        <v>0</v>
      </c>
      <c r="R234" s="26">
        <f t="shared" si="47"/>
        <v>9735399.151828995</v>
      </c>
    </row>
    <row r="235" spans="3:18" x14ac:dyDescent="0.2">
      <c r="C235">
        <f t="shared" si="41"/>
        <v>232</v>
      </c>
      <c r="D235" s="3">
        <f t="shared" si="42"/>
        <v>44557</v>
      </c>
      <c r="F235" s="5">
        <f>IFERROR(VLOOKUP(D235,Contrato!$B:$H,7,FALSE),0)</f>
        <v>0</v>
      </c>
      <c r="G235" s="26">
        <f t="shared" si="38"/>
        <v>0</v>
      </c>
      <c r="L235" s="3">
        <f t="shared" si="43"/>
        <v>44558</v>
      </c>
      <c r="M235" s="3" t="str">
        <f t="shared" si="45"/>
        <v>2021_12</v>
      </c>
      <c r="N235" s="5">
        <f t="shared" si="39"/>
        <v>2021</v>
      </c>
      <c r="O235" s="26">
        <f t="shared" si="46"/>
        <v>9735399.151828995</v>
      </c>
      <c r="P235" s="33">
        <f t="shared" si="44"/>
        <v>1079.2370051049816</v>
      </c>
      <c r="Q235" s="26">
        <f t="shared" si="40"/>
        <v>0</v>
      </c>
      <c r="R235" s="26">
        <f t="shared" si="47"/>
        <v>9736478.3888341002</v>
      </c>
    </row>
    <row r="236" spans="3:18" x14ac:dyDescent="0.2">
      <c r="C236">
        <f t="shared" si="41"/>
        <v>233</v>
      </c>
      <c r="D236" s="3">
        <f t="shared" si="42"/>
        <v>44558</v>
      </c>
      <c r="F236" s="5">
        <f>IFERROR(VLOOKUP(D236,Contrato!$B:$H,7,FALSE),0)</f>
        <v>0</v>
      </c>
      <c r="G236" s="26">
        <f t="shared" si="38"/>
        <v>0</v>
      </c>
      <c r="L236" s="3">
        <f t="shared" si="43"/>
        <v>44559</v>
      </c>
      <c r="M236" s="3" t="str">
        <f t="shared" si="45"/>
        <v>2021_12</v>
      </c>
      <c r="N236" s="5">
        <f t="shared" si="39"/>
        <v>2021</v>
      </c>
      <c r="O236" s="26">
        <f t="shared" si="46"/>
        <v>9736478.3888341002</v>
      </c>
      <c r="P236" s="33">
        <f t="shared" si="44"/>
        <v>1079.3566460662839</v>
      </c>
      <c r="Q236" s="26">
        <f t="shared" si="40"/>
        <v>0</v>
      </c>
      <c r="R236" s="26">
        <f t="shared" si="47"/>
        <v>9737557.7454801667</v>
      </c>
    </row>
    <row r="237" spans="3:18" x14ac:dyDescent="0.2">
      <c r="C237">
        <f t="shared" si="41"/>
        <v>234</v>
      </c>
      <c r="D237" s="3">
        <f t="shared" si="42"/>
        <v>44559</v>
      </c>
      <c r="F237" s="5">
        <f>IFERROR(VLOOKUP(D237,Contrato!$B:$H,7,FALSE),0)</f>
        <v>0</v>
      </c>
      <c r="G237" s="26">
        <f t="shared" si="38"/>
        <v>0</v>
      </c>
      <c r="L237" s="3">
        <f t="shared" si="43"/>
        <v>44560</v>
      </c>
      <c r="M237" s="3" t="str">
        <f t="shared" si="45"/>
        <v>2021_12</v>
      </c>
      <c r="N237" s="5">
        <f t="shared" si="39"/>
        <v>2021</v>
      </c>
      <c r="O237" s="26">
        <f t="shared" si="46"/>
        <v>9737557.7454801667</v>
      </c>
      <c r="P237" s="33">
        <f t="shared" si="44"/>
        <v>1079.4763002906227</v>
      </c>
      <c r="Q237" s="26">
        <f t="shared" si="40"/>
        <v>0</v>
      </c>
      <c r="R237" s="26">
        <f t="shared" si="47"/>
        <v>9738637.2217804566</v>
      </c>
    </row>
    <row r="238" spans="3:18" x14ac:dyDescent="0.2">
      <c r="C238">
        <f t="shared" si="41"/>
        <v>235</v>
      </c>
      <c r="D238" s="3">
        <f t="shared" si="42"/>
        <v>44560</v>
      </c>
      <c r="F238" s="5">
        <f>IFERROR(VLOOKUP(D238,Contrato!$B:$H,7,FALSE),0)</f>
        <v>0</v>
      </c>
      <c r="G238" s="26">
        <f t="shared" si="38"/>
        <v>0</v>
      </c>
      <c r="L238" s="3">
        <f t="shared" si="43"/>
        <v>44561</v>
      </c>
      <c r="M238" s="3" t="str">
        <f t="shared" si="45"/>
        <v>2021_12</v>
      </c>
      <c r="N238" s="5">
        <f t="shared" si="39"/>
        <v>2021</v>
      </c>
      <c r="O238" s="26">
        <f t="shared" si="46"/>
        <v>9738637.2217804566</v>
      </c>
      <c r="P238" s="33">
        <f t="shared" si="44"/>
        <v>1079.5959677794681</v>
      </c>
      <c r="Q238" s="26">
        <f t="shared" si="40"/>
        <v>0</v>
      </c>
      <c r="R238" s="26">
        <f t="shared" si="47"/>
        <v>9739716.8177482355</v>
      </c>
    </row>
    <row r="239" spans="3:18" x14ac:dyDescent="0.2">
      <c r="C239">
        <f t="shared" si="41"/>
        <v>236</v>
      </c>
      <c r="D239" s="3">
        <f t="shared" si="42"/>
        <v>44561</v>
      </c>
      <c r="F239" s="5">
        <f>IFERROR(VLOOKUP(D239,Contrato!$B:$H,7,FALSE),0)</f>
        <v>0</v>
      </c>
      <c r="G239" s="26">
        <f t="shared" si="38"/>
        <v>0</v>
      </c>
      <c r="L239" s="3">
        <f t="shared" si="43"/>
        <v>44562</v>
      </c>
      <c r="M239" s="3" t="str">
        <f t="shared" si="45"/>
        <v>2022_1</v>
      </c>
      <c r="N239" s="5">
        <f t="shared" si="39"/>
        <v>2022</v>
      </c>
      <c r="O239" s="26">
        <f t="shared" si="46"/>
        <v>9739716.8177482355</v>
      </c>
      <c r="P239" s="33">
        <f t="shared" si="44"/>
        <v>1079.7156485342907</v>
      </c>
      <c r="Q239" s="26">
        <f t="shared" si="40"/>
        <v>0</v>
      </c>
      <c r="R239" s="26">
        <f t="shared" si="47"/>
        <v>9740796.5333967693</v>
      </c>
    </row>
    <row r="240" spans="3:18" x14ac:dyDescent="0.2">
      <c r="C240">
        <f t="shared" si="41"/>
        <v>237</v>
      </c>
      <c r="D240" s="3">
        <f t="shared" si="42"/>
        <v>44562</v>
      </c>
      <c r="F240" s="5">
        <f>IFERROR(VLOOKUP(D240,Contrato!$B:$H,7,FALSE),0)</f>
        <v>0</v>
      </c>
      <c r="G240" s="26">
        <f t="shared" si="38"/>
        <v>0</v>
      </c>
      <c r="L240" s="3">
        <f t="shared" si="43"/>
        <v>44563</v>
      </c>
      <c r="M240" s="3" t="str">
        <f t="shared" si="45"/>
        <v>2022_1</v>
      </c>
      <c r="N240" s="5">
        <f t="shared" si="39"/>
        <v>2022</v>
      </c>
      <c r="O240" s="26">
        <f t="shared" si="46"/>
        <v>9740796.5333967693</v>
      </c>
      <c r="P240" s="33">
        <f t="shared" si="44"/>
        <v>1079.8353425565608</v>
      </c>
      <c r="Q240" s="26">
        <f t="shared" si="40"/>
        <v>0</v>
      </c>
      <c r="R240" s="26">
        <f t="shared" si="47"/>
        <v>9741876.3687393256</v>
      </c>
    </row>
    <row r="241" spans="3:18" x14ac:dyDescent="0.2">
      <c r="C241">
        <f t="shared" si="41"/>
        <v>238</v>
      </c>
      <c r="D241" s="3">
        <f t="shared" si="42"/>
        <v>44563</v>
      </c>
      <c r="F241" s="5">
        <f>IFERROR(VLOOKUP(D241,Contrato!$B:$H,7,FALSE),0)</f>
        <v>0</v>
      </c>
      <c r="G241" s="26">
        <f t="shared" si="38"/>
        <v>0</v>
      </c>
      <c r="L241" s="3">
        <f t="shared" si="43"/>
        <v>44564</v>
      </c>
      <c r="M241" s="3" t="str">
        <f t="shared" si="45"/>
        <v>2022_1</v>
      </c>
      <c r="N241" s="5">
        <f t="shared" si="39"/>
        <v>2022</v>
      </c>
      <c r="O241" s="26">
        <f t="shared" si="46"/>
        <v>9741876.3687393256</v>
      </c>
      <c r="P241" s="33">
        <f t="shared" si="44"/>
        <v>1079.9550498477497</v>
      </c>
      <c r="Q241" s="26">
        <f t="shared" si="40"/>
        <v>0</v>
      </c>
      <c r="R241" s="26">
        <f t="shared" si="47"/>
        <v>9742956.3237891737</v>
      </c>
    </row>
    <row r="242" spans="3:18" x14ac:dyDescent="0.2">
      <c r="C242">
        <f t="shared" si="41"/>
        <v>239</v>
      </c>
      <c r="D242" s="3">
        <f t="shared" si="42"/>
        <v>44564</v>
      </c>
      <c r="F242" s="5">
        <f>IFERROR(VLOOKUP(D242,Contrato!$B:$H,7,FALSE),0)</f>
        <v>0</v>
      </c>
      <c r="G242" s="26">
        <f t="shared" si="38"/>
        <v>0</v>
      </c>
      <c r="L242" s="3">
        <f t="shared" si="43"/>
        <v>44565</v>
      </c>
      <c r="M242" s="3" t="str">
        <f t="shared" si="45"/>
        <v>2022_1</v>
      </c>
      <c r="N242" s="5">
        <f t="shared" si="39"/>
        <v>2022</v>
      </c>
      <c r="O242" s="26">
        <f t="shared" si="46"/>
        <v>9742956.3237891737</v>
      </c>
      <c r="P242" s="33">
        <f t="shared" si="44"/>
        <v>1080.074770409328</v>
      </c>
      <c r="Q242" s="26">
        <f t="shared" si="40"/>
        <v>0</v>
      </c>
      <c r="R242" s="26">
        <f t="shared" si="47"/>
        <v>9744036.3985595834</v>
      </c>
    </row>
    <row r="243" spans="3:18" x14ac:dyDescent="0.2">
      <c r="C243">
        <f t="shared" si="41"/>
        <v>240</v>
      </c>
      <c r="D243" s="3">
        <f t="shared" si="42"/>
        <v>44565</v>
      </c>
      <c r="F243" s="5">
        <f>IFERROR(VLOOKUP(D243,Contrato!$B:$H,7,FALSE),0)</f>
        <v>0</v>
      </c>
      <c r="G243" s="26">
        <f t="shared" si="38"/>
        <v>0</v>
      </c>
      <c r="L243" s="3">
        <f t="shared" si="43"/>
        <v>44566</v>
      </c>
      <c r="M243" s="3" t="str">
        <f t="shared" si="45"/>
        <v>2022_1</v>
      </c>
      <c r="N243" s="5">
        <f t="shared" si="39"/>
        <v>2022</v>
      </c>
      <c r="O243" s="26">
        <f t="shared" si="46"/>
        <v>9744036.3985595834</v>
      </c>
      <c r="P243" s="33">
        <f t="shared" si="44"/>
        <v>1080.1945042427669</v>
      </c>
      <c r="Q243" s="26">
        <f t="shared" si="40"/>
        <v>0</v>
      </c>
      <c r="R243" s="26">
        <f t="shared" si="47"/>
        <v>9745116.5930638257</v>
      </c>
    </row>
    <row r="244" spans="3:18" x14ac:dyDescent="0.2">
      <c r="C244">
        <f t="shared" si="41"/>
        <v>241</v>
      </c>
      <c r="D244" s="3">
        <f t="shared" si="42"/>
        <v>44566</v>
      </c>
      <c r="F244" s="5">
        <f>IFERROR(VLOOKUP(D244,Contrato!$B:$H,7,FALSE),0)</f>
        <v>0</v>
      </c>
      <c r="G244" s="26">
        <f t="shared" si="38"/>
        <v>0</v>
      </c>
      <c r="L244" s="3">
        <f t="shared" si="43"/>
        <v>44567</v>
      </c>
      <c r="M244" s="3" t="str">
        <f t="shared" si="45"/>
        <v>2022_1</v>
      </c>
      <c r="N244" s="5">
        <f t="shared" si="39"/>
        <v>2022</v>
      </c>
      <c r="O244" s="26">
        <f t="shared" si="46"/>
        <v>9745116.5930638257</v>
      </c>
      <c r="P244" s="33">
        <f t="shared" si="44"/>
        <v>1080.3142513495375</v>
      </c>
      <c r="Q244" s="26">
        <f t="shared" si="40"/>
        <v>0</v>
      </c>
      <c r="R244" s="26">
        <f t="shared" si="47"/>
        <v>9746196.907315176</v>
      </c>
    </row>
    <row r="245" spans="3:18" x14ac:dyDescent="0.2">
      <c r="C245">
        <f t="shared" si="41"/>
        <v>242</v>
      </c>
      <c r="D245" s="3">
        <f t="shared" si="42"/>
        <v>44567</v>
      </c>
      <c r="F245" s="5">
        <f>IFERROR(VLOOKUP(D245,Contrato!$B:$H,7,FALSE),0)</f>
        <v>0</v>
      </c>
      <c r="G245" s="26">
        <f t="shared" si="38"/>
        <v>0</v>
      </c>
      <c r="L245" s="3">
        <f t="shared" si="43"/>
        <v>44568</v>
      </c>
      <c r="M245" s="3" t="str">
        <f t="shared" si="45"/>
        <v>2022_1</v>
      </c>
      <c r="N245" s="5">
        <f t="shared" si="39"/>
        <v>2022</v>
      </c>
      <c r="O245" s="26">
        <f t="shared" si="46"/>
        <v>9746196.907315176</v>
      </c>
      <c r="P245" s="33">
        <f t="shared" si="44"/>
        <v>1080.4340117311117</v>
      </c>
      <c r="Q245" s="26">
        <f t="shared" si="40"/>
        <v>0</v>
      </c>
      <c r="R245" s="26">
        <f t="shared" si="47"/>
        <v>9747277.3413269073</v>
      </c>
    </row>
    <row r="246" spans="3:18" x14ac:dyDescent="0.2">
      <c r="C246">
        <f t="shared" si="41"/>
        <v>243</v>
      </c>
      <c r="D246" s="3">
        <f t="shared" si="42"/>
        <v>44568</v>
      </c>
      <c r="F246" s="5">
        <f>IFERROR(VLOOKUP(D246,Contrato!$B:$H,7,FALSE),0)</f>
        <v>0</v>
      </c>
      <c r="G246" s="26">
        <f t="shared" si="38"/>
        <v>0</v>
      </c>
      <c r="L246" s="3">
        <f t="shared" si="43"/>
        <v>44569</v>
      </c>
      <c r="M246" s="3" t="str">
        <f t="shared" si="45"/>
        <v>2022_1</v>
      </c>
      <c r="N246" s="5">
        <f t="shared" si="39"/>
        <v>2022</v>
      </c>
      <c r="O246" s="26">
        <f t="shared" si="46"/>
        <v>9747277.3413269073</v>
      </c>
      <c r="P246" s="33">
        <f t="shared" si="44"/>
        <v>1080.5537853889607</v>
      </c>
      <c r="Q246" s="26">
        <f t="shared" si="40"/>
        <v>0</v>
      </c>
      <c r="R246" s="26">
        <f t="shared" si="47"/>
        <v>9748357.8951122966</v>
      </c>
    </row>
    <row r="247" spans="3:18" x14ac:dyDescent="0.2">
      <c r="C247">
        <f t="shared" si="41"/>
        <v>244</v>
      </c>
      <c r="D247" s="3">
        <f t="shared" si="42"/>
        <v>44569</v>
      </c>
      <c r="F247" s="5">
        <f>IFERROR(VLOOKUP(D247,Contrato!$B:$H,7,FALSE),0)</f>
        <v>0</v>
      </c>
      <c r="G247" s="26">
        <f t="shared" si="38"/>
        <v>0</v>
      </c>
      <c r="L247" s="3">
        <f t="shared" si="43"/>
        <v>44570</v>
      </c>
      <c r="M247" s="3" t="str">
        <f t="shared" si="45"/>
        <v>2022_1</v>
      </c>
      <c r="N247" s="5">
        <f t="shared" si="39"/>
        <v>2022</v>
      </c>
      <c r="O247" s="26">
        <f t="shared" si="46"/>
        <v>9748357.8951122966</v>
      </c>
      <c r="P247" s="33">
        <f t="shared" si="44"/>
        <v>1080.6735723245563</v>
      </c>
      <c r="Q247" s="26">
        <f t="shared" si="40"/>
        <v>0</v>
      </c>
      <c r="R247" s="26">
        <f t="shared" si="47"/>
        <v>9749438.5686846208</v>
      </c>
    </row>
    <row r="248" spans="3:18" x14ac:dyDescent="0.2">
      <c r="C248">
        <f t="shared" si="41"/>
        <v>245</v>
      </c>
      <c r="D248" s="3">
        <f t="shared" si="42"/>
        <v>44570</v>
      </c>
      <c r="F248" s="5">
        <f>IFERROR(VLOOKUP(D248,Contrato!$B:$H,7,FALSE),0)</f>
        <v>0</v>
      </c>
      <c r="G248" s="26">
        <f t="shared" si="38"/>
        <v>0</v>
      </c>
      <c r="L248" s="3">
        <f t="shared" si="43"/>
        <v>44571</v>
      </c>
      <c r="M248" s="3" t="str">
        <f t="shared" si="45"/>
        <v>2022_1</v>
      </c>
      <c r="N248" s="5">
        <f t="shared" si="39"/>
        <v>2022</v>
      </c>
      <c r="O248" s="26">
        <f t="shared" si="46"/>
        <v>9749438.5686846208</v>
      </c>
      <c r="P248" s="33">
        <f t="shared" si="44"/>
        <v>1080.7933725393705</v>
      </c>
      <c r="Q248" s="26">
        <f t="shared" si="40"/>
        <v>-16682.160812500002</v>
      </c>
      <c r="R248" s="26">
        <f t="shared" si="47"/>
        <v>9733837.2012446597</v>
      </c>
    </row>
    <row r="249" spans="3:18" x14ac:dyDescent="0.2">
      <c r="C249">
        <f t="shared" si="41"/>
        <v>246</v>
      </c>
      <c r="D249" s="3">
        <f t="shared" si="42"/>
        <v>44571</v>
      </c>
      <c r="F249" s="5">
        <f>IFERROR(VLOOKUP(D249,Contrato!$B:$H,7,FALSE),0)</f>
        <v>16682.160812500002</v>
      </c>
      <c r="G249" s="26">
        <f t="shared" si="38"/>
        <v>-16682.160812500002</v>
      </c>
      <c r="L249" s="3">
        <f t="shared" si="43"/>
        <v>44572</v>
      </c>
      <c r="M249" s="3" t="str">
        <f t="shared" si="45"/>
        <v>2022_1</v>
      </c>
      <c r="N249" s="5">
        <f t="shared" si="39"/>
        <v>2022</v>
      </c>
      <c r="O249" s="26">
        <f t="shared" si="46"/>
        <v>9733837.2012446597</v>
      </c>
      <c r="P249" s="33">
        <f t="shared" si="44"/>
        <v>1079.063851971302</v>
      </c>
      <c r="Q249" s="26">
        <f t="shared" si="40"/>
        <v>0</v>
      </c>
      <c r="R249" s="26">
        <f t="shared" si="47"/>
        <v>9734916.2650966309</v>
      </c>
    </row>
    <row r="250" spans="3:18" x14ac:dyDescent="0.2">
      <c r="C250">
        <f t="shared" si="41"/>
        <v>247</v>
      </c>
      <c r="D250" s="3">
        <f t="shared" si="42"/>
        <v>44572</v>
      </c>
      <c r="F250" s="5">
        <f>IFERROR(VLOOKUP(D250,Contrato!$B:$H,7,FALSE),0)</f>
        <v>0</v>
      </c>
      <c r="G250" s="26">
        <f t="shared" si="38"/>
        <v>0</v>
      </c>
      <c r="L250" s="3">
        <f t="shared" si="43"/>
        <v>44573</v>
      </c>
      <c r="M250" s="3" t="str">
        <f t="shared" si="45"/>
        <v>2022_1</v>
      </c>
      <c r="N250" s="5">
        <f t="shared" si="39"/>
        <v>2022</v>
      </c>
      <c r="O250" s="26">
        <f t="shared" si="46"/>
        <v>9734916.2650966309</v>
      </c>
      <c r="P250" s="33">
        <f t="shared" si="44"/>
        <v>1079.1834737373699</v>
      </c>
      <c r="Q250" s="26">
        <f t="shared" si="40"/>
        <v>0</v>
      </c>
      <c r="R250" s="26">
        <f t="shared" si="47"/>
        <v>9735995.4485703688</v>
      </c>
    </row>
    <row r="251" spans="3:18" x14ac:dyDescent="0.2">
      <c r="C251">
        <f t="shared" si="41"/>
        <v>248</v>
      </c>
      <c r="D251" s="3">
        <f t="shared" si="42"/>
        <v>44573</v>
      </c>
      <c r="F251" s="5">
        <f>IFERROR(VLOOKUP(D251,Contrato!$B:$H,7,FALSE),0)</f>
        <v>0</v>
      </c>
      <c r="G251" s="26">
        <f t="shared" si="38"/>
        <v>0</v>
      </c>
      <c r="L251" s="3">
        <f t="shared" si="43"/>
        <v>44574</v>
      </c>
      <c r="M251" s="3" t="str">
        <f t="shared" si="45"/>
        <v>2022_1</v>
      </c>
      <c r="N251" s="5">
        <f t="shared" si="39"/>
        <v>2022</v>
      </c>
      <c r="O251" s="26">
        <f t="shared" si="46"/>
        <v>9735995.4485703688</v>
      </c>
      <c r="P251" s="33">
        <f t="shared" si="44"/>
        <v>1079.3031087643465</v>
      </c>
      <c r="Q251" s="26">
        <f t="shared" si="40"/>
        <v>0</v>
      </c>
      <c r="R251" s="26">
        <f t="shared" si="47"/>
        <v>9737074.7516791336</v>
      </c>
    </row>
    <row r="252" spans="3:18" x14ac:dyDescent="0.2">
      <c r="C252">
        <f t="shared" si="41"/>
        <v>249</v>
      </c>
      <c r="D252" s="3">
        <f t="shared" si="42"/>
        <v>44574</v>
      </c>
      <c r="F252" s="5">
        <f>IFERROR(VLOOKUP(D252,Contrato!$B:$H,7,FALSE),0)</f>
        <v>0</v>
      </c>
      <c r="G252" s="26">
        <f t="shared" si="38"/>
        <v>0</v>
      </c>
      <c r="L252" s="3">
        <f t="shared" si="43"/>
        <v>44575</v>
      </c>
      <c r="M252" s="3" t="str">
        <f t="shared" si="45"/>
        <v>2022_1</v>
      </c>
      <c r="N252" s="5">
        <f t="shared" si="39"/>
        <v>2022</v>
      </c>
      <c r="O252" s="26">
        <f t="shared" si="46"/>
        <v>9737074.7516791336</v>
      </c>
      <c r="P252" s="33">
        <f t="shared" si="44"/>
        <v>1079.4227570537014</v>
      </c>
      <c r="Q252" s="26">
        <f t="shared" si="40"/>
        <v>0</v>
      </c>
      <c r="R252" s="26">
        <f t="shared" si="47"/>
        <v>9738154.1744361874</v>
      </c>
    </row>
    <row r="253" spans="3:18" x14ac:dyDescent="0.2">
      <c r="C253">
        <f t="shared" si="41"/>
        <v>250</v>
      </c>
      <c r="D253" s="3">
        <f t="shared" si="42"/>
        <v>44575</v>
      </c>
      <c r="F253" s="5">
        <f>IFERROR(VLOOKUP(D253,Contrato!$B:$H,7,FALSE),0)</f>
        <v>0</v>
      </c>
      <c r="G253" s="26">
        <f t="shared" si="38"/>
        <v>0</v>
      </c>
      <c r="L253" s="3">
        <f t="shared" si="43"/>
        <v>44576</v>
      </c>
      <c r="M253" s="3" t="str">
        <f t="shared" si="45"/>
        <v>2022_1</v>
      </c>
      <c r="N253" s="5">
        <f t="shared" si="39"/>
        <v>2022</v>
      </c>
      <c r="O253" s="26">
        <f t="shared" si="46"/>
        <v>9738154.1744361874</v>
      </c>
      <c r="P253" s="33">
        <f t="shared" si="44"/>
        <v>1079.5424186069049</v>
      </c>
      <c r="Q253" s="26">
        <f t="shared" si="40"/>
        <v>0</v>
      </c>
      <c r="R253" s="26">
        <f t="shared" si="47"/>
        <v>9739233.716854794</v>
      </c>
    </row>
    <row r="254" spans="3:18" x14ac:dyDescent="0.2">
      <c r="C254">
        <f t="shared" si="41"/>
        <v>251</v>
      </c>
      <c r="D254" s="3">
        <f t="shared" si="42"/>
        <v>44576</v>
      </c>
      <c r="F254" s="5">
        <f>IFERROR(VLOOKUP(D254,Contrato!$B:$H,7,FALSE),0)</f>
        <v>0</v>
      </c>
      <c r="G254" s="26">
        <f t="shared" si="38"/>
        <v>0</v>
      </c>
      <c r="L254" s="3">
        <f t="shared" si="43"/>
        <v>44577</v>
      </c>
      <c r="M254" s="3" t="str">
        <f t="shared" si="45"/>
        <v>2022_1</v>
      </c>
      <c r="N254" s="5">
        <f t="shared" si="39"/>
        <v>2022</v>
      </c>
      <c r="O254" s="26">
        <f t="shared" si="46"/>
        <v>9739233.716854794</v>
      </c>
      <c r="P254" s="33">
        <f t="shared" si="44"/>
        <v>1079.6620934254277</v>
      </c>
      <c r="Q254" s="26">
        <f t="shared" si="40"/>
        <v>0</v>
      </c>
      <c r="R254" s="26">
        <f t="shared" si="47"/>
        <v>9740313.3789482191</v>
      </c>
    </row>
    <row r="255" spans="3:18" x14ac:dyDescent="0.2">
      <c r="C255">
        <f t="shared" si="41"/>
        <v>252</v>
      </c>
      <c r="D255" s="3">
        <f t="shared" si="42"/>
        <v>44577</v>
      </c>
      <c r="F255" s="5">
        <f>IFERROR(VLOOKUP(D255,Contrato!$B:$H,7,FALSE),0)</f>
        <v>0</v>
      </c>
      <c r="G255" s="26">
        <f t="shared" si="38"/>
        <v>0</v>
      </c>
      <c r="L255" s="3">
        <f t="shared" si="43"/>
        <v>44578</v>
      </c>
      <c r="M255" s="3" t="str">
        <f t="shared" si="45"/>
        <v>2022_1</v>
      </c>
      <c r="N255" s="5">
        <f t="shared" si="39"/>
        <v>2022</v>
      </c>
      <c r="O255" s="26">
        <f t="shared" si="46"/>
        <v>9740313.3789482191</v>
      </c>
      <c r="P255" s="33">
        <f t="shared" si="44"/>
        <v>1079.7817815107398</v>
      </c>
      <c r="Q255" s="26">
        <f t="shared" si="40"/>
        <v>0</v>
      </c>
      <c r="R255" s="26">
        <f t="shared" si="47"/>
        <v>9741393.1607297305</v>
      </c>
    </row>
    <row r="256" spans="3:18" x14ac:dyDescent="0.2">
      <c r="C256">
        <f t="shared" si="41"/>
        <v>253</v>
      </c>
      <c r="D256" s="3">
        <f t="shared" si="42"/>
        <v>44578</v>
      </c>
      <c r="F256" s="5">
        <f>IFERROR(VLOOKUP(D256,Contrato!$B:$H,7,FALSE),0)</f>
        <v>0</v>
      </c>
      <c r="G256" s="26">
        <f t="shared" si="38"/>
        <v>0</v>
      </c>
      <c r="L256" s="3">
        <f t="shared" si="43"/>
        <v>44579</v>
      </c>
      <c r="M256" s="3" t="str">
        <f t="shared" si="45"/>
        <v>2022_1</v>
      </c>
      <c r="N256" s="5">
        <f t="shared" si="39"/>
        <v>2022</v>
      </c>
      <c r="O256" s="26">
        <f t="shared" si="46"/>
        <v>9741393.1607297305</v>
      </c>
      <c r="P256" s="33">
        <f t="shared" si="44"/>
        <v>1079.9014828643126</v>
      </c>
      <c r="Q256" s="26">
        <f t="shared" si="40"/>
        <v>0</v>
      </c>
      <c r="R256" s="26">
        <f t="shared" si="47"/>
        <v>9742473.0622125957</v>
      </c>
    </row>
    <row r="257" spans="3:18" x14ac:dyDescent="0.2">
      <c r="C257">
        <f t="shared" si="41"/>
        <v>254</v>
      </c>
      <c r="D257" s="3">
        <f t="shared" si="42"/>
        <v>44579</v>
      </c>
      <c r="F257" s="5">
        <f>IFERROR(VLOOKUP(D257,Contrato!$B:$H,7,FALSE),0)</f>
        <v>0</v>
      </c>
      <c r="G257" s="26">
        <f t="shared" si="38"/>
        <v>0</v>
      </c>
      <c r="L257" s="3">
        <f t="shared" si="43"/>
        <v>44580</v>
      </c>
      <c r="M257" s="3" t="str">
        <f t="shared" si="45"/>
        <v>2022_1</v>
      </c>
      <c r="N257" s="5">
        <f t="shared" si="39"/>
        <v>2022</v>
      </c>
      <c r="O257" s="26">
        <f t="shared" si="46"/>
        <v>9742473.0622125957</v>
      </c>
      <c r="P257" s="33">
        <f t="shared" si="44"/>
        <v>1080.0211974876167</v>
      </c>
      <c r="Q257" s="26">
        <f t="shared" si="40"/>
        <v>0</v>
      </c>
      <c r="R257" s="26">
        <f t="shared" si="47"/>
        <v>9743553.0834100842</v>
      </c>
    </row>
    <row r="258" spans="3:18" x14ac:dyDescent="0.2">
      <c r="C258">
        <f t="shared" si="41"/>
        <v>255</v>
      </c>
      <c r="D258" s="3">
        <f t="shared" si="42"/>
        <v>44580</v>
      </c>
      <c r="F258" s="5">
        <f>IFERROR(VLOOKUP(D258,Contrato!$B:$H,7,FALSE),0)</f>
        <v>0</v>
      </c>
      <c r="G258" s="26">
        <f t="shared" si="38"/>
        <v>0</v>
      </c>
      <c r="L258" s="3">
        <f t="shared" si="43"/>
        <v>44581</v>
      </c>
      <c r="M258" s="3" t="str">
        <f t="shared" si="45"/>
        <v>2022_1</v>
      </c>
      <c r="N258" s="5">
        <f t="shared" si="39"/>
        <v>2022</v>
      </c>
      <c r="O258" s="26">
        <f t="shared" si="46"/>
        <v>9743553.0834100842</v>
      </c>
      <c r="P258" s="33">
        <f t="shared" si="44"/>
        <v>1080.140925382123</v>
      </c>
      <c r="Q258" s="26">
        <f t="shared" si="40"/>
        <v>0</v>
      </c>
      <c r="R258" s="26">
        <f t="shared" si="47"/>
        <v>9744633.2243354656</v>
      </c>
    </row>
    <row r="259" spans="3:18" x14ac:dyDescent="0.2">
      <c r="C259">
        <f t="shared" si="41"/>
        <v>256</v>
      </c>
      <c r="D259" s="3">
        <f t="shared" si="42"/>
        <v>44581</v>
      </c>
      <c r="F259" s="5">
        <f>IFERROR(VLOOKUP(D259,Contrato!$B:$H,7,FALSE),0)</f>
        <v>0</v>
      </c>
      <c r="G259" s="26">
        <f t="shared" si="38"/>
        <v>0</v>
      </c>
      <c r="L259" s="3">
        <f t="shared" si="43"/>
        <v>44582</v>
      </c>
      <c r="M259" s="3" t="str">
        <f t="shared" si="45"/>
        <v>2022_1</v>
      </c>
      <c r="N259" s="5">
        <f t="shared" si="39"/>
        <v>2022</v>
      </c>
      <c r="O259" s="26">
        <f t="shared" si="46"/>
        <v>9744633.2243354656</v>
      </c>
      <c r="P259" s="33">
        <f t="shared" si="44"/>
        <v>1080.2606665493026</v>
      </c>
      <c r="Q259" s="26">
        <f t="shared" si="40"/>
        <v>0</v>
      </c>
      <c r="R259" s="26">
        <f t="shared" si="47"/>
        <v>9745713.4850020148</v>
      </c>
    </row>
    <row r="260" spans="3:18" x14ac:dyDescent="0.2">
      <c r="C260">
        <f t="shared" si="41"/>
        <v>257</v>
      </c>
      <c r="D260" s="3">
        <f t="shared" si="42"/>
        <v>44582</v>
      </c>
      <c r="F260" s="5">
        <f>IFERROR(VLOOKUP(D260,Contrato!$B:$H,7,FALSE),0)</f>
        <v>0</v>
      </c>
      <c r="G260" s="26">
        <f t="shared" si="38"/>
        <v>0</v>
      </c>
      <c r="L260" s="3">
        <f t="shared" si="43"/>
        <v>44583</v>
      </c>
      <c r="M260" s="3" t="str">
        <f t="shared" si="45"/>
        <v>2022_1</v>
      </c>
      <c r="N260" s="5">
        <f t="shared" si="39"/>
        <v>2022</v>
      </c>
      <c r="O260" s="26">
        <f t="shared" si="46"/>
        <v>9745713.4850020148</v>
      </c>
      <c r="P260" s="33">
        <f t="shared" si="44"/>
        <v>1080.3804209906273</v>
      </c>
      <c r="Q260" s="26">
        <f t="shared" si="40"/>
        <v>0</v>
      </c>
      <c r="R260" s="26">
        <f t="shared" si="47"/>
        <v>9746793.8654230051</v>
      </c>
    </row>
    <row r="261" spans="3:18" x14ac:dyDescent="0.2">
      <c r="C261">
        <f t="shared" si="41"/>
        <v>258</v>
      </c>
      <c r="D261" s="3">
        <f t="shared" si="42"/>
        <v>44583</v>
      </c>
      <c r="F261" s="5">
        <f>IFERROR(VLOOKUP(D261,Contrato!$B:$H,7,FALSE),0)</f>
        <v>0</v>
      </c>
      <c r="G261" s="26">
        <f t="shared" ref="G261:G324" si="48">+E261-F261</f>
        <v>0</v>
      </c>
      <c r="L261" s="3">
        <f t="shared" si="43"/>
        <v>44584</v>
      </c>
      <c r="M261" s="3" t="str">
        <f t="shared" si="45"/>
        <v>2022_1</v>
      </c>
      <c r="N261" s="5">
        <f t="shared" ref="N261:N324" si="49">YEAR(L261)</f>
        <v>2022</v>
      </c>
      <c r="O261" s="26">
        <f t="shared" si="46"/>
        <v>9746793.8654230051</v>
      </c>
      <c r="P261" s="33">
        <f t="shared" si="44"/>
        <v>1080.5001887075682</v>
      </c>
      <c r="Q261" s="26">
        <f t="shared" ref="Q261:Q324" si="50">-F262</f>
        <v>0</v>
      </c>
      <c r="R261" s="26">
        <f t="shared" si="47"/>
        <v>9747874.3656117134</v>
      </c>
    </row>
    <row r="262" spans="3:18" x14ac:dyDescent="0.2">
      <c r="C262">
        <f t="shared" ref="C262:C325" si="51">IF(D262="","",C261+1)</f>
        <v>259</v>
      </c>
      <c r="D262" s="3">
        <f t="shared" ref="D262:D325" si="52">IFERROR(IF((D261+1)&gt;$B$5,"",(D261+1)),"")</f>
        <v>44584</v>
      </c>
      <c r="F262" s="5">
        <f>IFERROR(VLOOKUP(D262,Contrato!$B:$H,7,FALSE),0)</f>
        <v>0</v>
      </c>
      <c r="G262" s="26">
        <f t="shared" si="48"/>
        <v>0</v>
      </c>
      <c r="L262" s="3">
        <f t="shared" ref="L262:L325" si="53">+D263</f>
        <v>44585</v>
      </c>
      <c r="M262" s="3" t="str">
        <f t="shared" si="45"/>
        <v>2022_1</v>
      </c>
      <c r="N262" s="5">
        <f t="shared" si="49"/>
        <v>2022</v>
      </c>
      <c r="O262" s="26">
        <f t="shared" si="46"/>
        <v>9747874.3656117134</v>
      </c>
      <c r="P262" s="33">
        <f t="shared" si="44"/>
        <v>1080.6199697015975</v>
      </c>
      <c r="Q262" s="26">
        <f t="shared" si="50"/>
        <v>0</v>
      </c>
      <c r="R262" s="26">
        <f t="shared" si="47"/>
        <v>9748954.9855814148</v>
      </c>
    </row>
    <row r="263" spans="3:18" x14ac:dyDescent="0.2">
      <c r="C263">
        <f t="shared" si="51"/>
        <v>260</v>
      </c>
      <c r="D263" s="3">
        <f t="shared" si="52"/>
        <v>44585</v>
      </c>
      <c r="F263" s="5">
        <f>IFERROR(VLOOKUP(D263,Contrato!$B:$H,7,FALSE),0)</f>
        <v>0</v>
      </c>
      <c r="G263" s="26">
        <f t="shared" si="48"/>
        <v>0</v>
      </c>
      <c r="L263" s="3">
        <f t="shared" si="53"/>
        <v>44586</v>
      </c>
      <c r="M263" s="3" t="str">
        <f t="shared" si="45"/>
        <v>2022_1</v>
      </c>
      <c r="N263" s="5">
        <f t="shared" si="49"/>
        <v>2022</v>
      </c>
      <c r="O263" s="26">
        <f t="shared" si="46"/>
        <v>9748954.9855814148</v>
      </c>
      <c r="P263" s="33">
        <f t="shared" ref="P263:P326" si="54">+O263*$I$4</f>
        <v>1080.7397639741864</v>
      </c>
      <c r="Q263" s="26">
        <f t="shared" si="50"/>
        <v>0</v>
      </c>
      <c r="R263" s="26">
        <f t="shared" si="47"/>
        <v>9750035.7253453881</v>
      </c>
    </row>
    <row r="264" spans="3:18" x14ac:dyDescent="0.2">
      <c r="C264">
        <f t="shared" si="51"/>
        <v>261</v>
      </c>
      <c r="D264" s="3">
        <f t="shared" si="52"/>
        <v>44586</v>
      </c>
      <c r="F264" s="5">
        <f>IFERROR(VLOOKUP(D264,Contrato!$B:$H,7,FALSE),0)</f>
        <v>0</v>
      </c>
      <c r="G264" s="26">
        <f t="shared" si="48"/>
        <v>0</v>
      </c>
      <c r="L264" s="3">
        <f t="shared" si="53"/>
        <v>44587</v>
      </c>
      <c r="M264" s="3" t="str">
        <f t="shared" si="45"/>
        <v>2022_1</v>
      </c>
      <c r="N264" s="5">
        <f t="shared" si="49"/>
        <v>2022</v>
      </c>
      <c r="O264" s="26">
        <f t="shared" si="46"/>
        <v>9750035.7253453881</v>
      </c>
      <c r="P264" s="33">
        <f t="shared" si="54"/>
        <v>1080.8595715268075</v>
      </c>
      <c r="Q264" s="26">
        <f t="shared" si="50"/>
        <v>0</v>
      </c>
      <c r="R264" s="26">
        <f t="shared" si="47"/>
        <v>9751116.5849169157</v>
      </c>
    </row>
    <row r="265" spans="3:18" x14ac:dyDescent="0.2">
      <c r="C265">
        <f t="shared" si="51"/>
        <v>262</v>
      </c>
      <c r="D265" s="3">
        <f t="shared" si="52"/>
        <v>44587</v>
      </c>
      <c r="F265" s="5">
        <f>IFERROR(VLOOKUP(D265,Contrato!$B:$H,7,FALSE),0)</f>
        <v>0</v>
      </c>
      <c r="G265" s="26">
        <f t="shared" si="48"/>
        <v>0</v>
      </c>
      <c r="L265" s="3">
        <f t="shared" si="53"/>
        <v>44588</v>
      </c>
      <c r="M265" s="3" t="str">
        <f t="shared" ref="M265:M328" si="55">YEAR(L265)&amp;"_"&amp;MONTH(L265)</f>
        <v>2022_1</v>
      </c>
      <c r="N265" s="5">
        <f t="shared" si="49"/>
        <v>2022</v>
      </c>
      <c r="O265" s="26">
        <f t="shared" si="46"/>
        <v>9751116.5849169157</v>
      </c>
      <c r="P265" s="33">
        <f t="shared" si="54"/>
        <v>1080.9793923609327</v>
      </c>
      <c r="Q265" s="26">
        <f t="shared" si="50"/>
        <v>0</v>
      </c>
      <c r="R265" s="26">
        <f t="shared" si="47"/>
        <v>9752197.5643092766</v>
      </c>
    </row>
    <row r="266" spans="3:18" x14ac:dyDescent="0.2">
      <c r="C266">
        <f t="shared" si="51"/>
        <v>263</v>
      </c>
      <c r="D266" s="3">
        <f t="shared" si="52"/>
        <v>44588</v>
      </c>
      <c r="F266" s="5">
        <f>IFERROR(VLOOKUP(D266,Contrato!$B:$H,7,FALSE),0)</f>
        <v>0</v>
      </c>
      <c r="G266" s="26">
        <f t="shared" si="48"/>
        <v>0</v>
      </c>
      <c r="L266" s="3">
        <f t="shared" si="53"/>
        <v>44589</v>
      </c>
      <c r="M266" s="3" t="str">
        <f t="shared" si="55"/>
        <v>2022_1</v>
      </c>
      <c r="N266" s="5">
        <f t="shared" si="49"/>
        <v>2022</v>
      </c>
      <c r="O266" s="26">
        <f t="shared" si="46"/>
        <v>9752197.5643092766</v>
      </c>
      <c r="P266" s="33">
        <f t="shared" si="54"/>
        <v>1081.0992264780343</v>
      </c>
      <c r="Q266" s="26">
        <f t="shared" si="50"/>
        <v>0</v>
      </c>
      <c r="R266" s="26">
        <f t="shared" si="47"/>
        <v>9753278.6635357551</v>
      </c>
    </row>
    <row r="267" spans="3:18" x14ac:dyDescent="0.2">
      <c r="C267">
        <f t="shared" si="51"/>
        <v>264</v>
      </c>
      <c r="D267" s="3">
        <f t="shared" si="52"/>
        <v>44589</v>
      </c>
      <c r="F267" s="5">
        <f>IFERROR(VLOOKUP(D267,Contrato!$B:$H,7,FALSE),0)</f>
        <v>0</v>
      </c>
      <c r="G267" s="26">
        <f t="shared" si="48"/>
        <v>0</v>
      </c>
      <c r="L267" s="3">
        <f t="shared" si="53"/>
        <v>44590</v>
      </c>
      <c r="M267" s="3" t="str">
        <f t="shared" si="55"/>
        <v>2022_1</v>
      </c>
      <c r="N267" s="5">
        <f t="shared" si="49"/>
        <v>2022</v>
      </c>
      <c r="O267" s="26">
        <f t="shared" si="46"/>
        <v>9753278.6635357551</v>
      </c>
      <c r="P267" s="33">
        <f t="shared" si="54"/>
        <v>1081.219073879585</v>
      </c>
      <c r="Q267" s="26">
        <f t="shared" si="50"/>
        <v>0</v>
      </c>
      <c r="R267" s="26">
        <f t="shared" si="47"/>
        <v>9754359.8826096356</v>
      </c>
    </row>
    <row r="268" spans="3:18" x14ac:dyDescent="0.2">
      <c r="C268">
        <f t="shared" si="51"/>
        <v>265</v>
      </c>
      <c r="D268" s="3">
        <f t="shared" si="52"/>
        <v>44590</v>
      </c>
      <c r="F268" s="5">
        <f>IFERROR(VLOOKUP(D268,Contrato!$B:$H,7,FALSE),0)</f>
        <v>0</v>
      </c>
      <c r="G268" s="26">
        <f t="shared" si="48"/>
        <v>0</v>
      </c>
      <c r="L268" s="3">
        <f t="shared" si="53"/>
        <v>44591</v>
      </c>
      <c r="M268" s="3" t="str">
        <f t="shared" si="55"/>
        <v>2022_1</v>
      </c>
      <c r="N268" s="5">
        <f t="shared" si="49"/>
        <v>2022</v>
      </c>
      <c r="O268" s="26">
        <f t="shared" si="46"/>
        <v>9754359.8826096356</v>
      </c>
      <c r="P268" s="33">
        <f t="shared" si="54"/>
        <v>1081.3389345670575</v>
      </c>
      <c r="Q268" s="26">
        <f t="shared" si="50"/>
        <v>0</v>
      </c>
      <c r="R268" s="26">
        <f t="shared" si="47"/>
        <v>9755441.2215442024</v>
      </c>
    </row>
    <row r="269" spans="3:18" x14ac:dyDescent="0.2">
      <c r="C269">
        <f t="shared" si="51"/>
        <v>266</v>
      </c>
      <c r="D269" s="3">
        <f t="shared" si="52"/>
        <v>44591</v>
      </c>
      <c r="F269" s="5">
        <f>IFERROR(VLOOKUP(D269,Contrato!$B:$H,7,FALSE),0)</f>
        <v>0</v>
      </c>
      <c r="G269" s="26">
        <f t="shared" si="48"/>
        <v>0</v>
      </c>
      <c r="L269" s="3">
        <f t="shared" si="53"/>
        <v>44592</v>
      </c>
      <c r="M269" s="3" t="str">
        <f t="shared" si="55"/>
        <v>2022_1</v>
      </c>
      <c r="N269" s="5">
        <f t="shared" si="49"/>
        <v>2022</v>
      </c>
      <c r="O269" s="26">
        <f t="shared" si="46"/>
        <v>9755441.2215442024</v>
      </c>
      <c r="P269" s="33">
        <f t="shared" si="54"/>
        <v>1081.4588085419246</v>
      </c>
      <c r="Q269" s="26">
        <f t="shared" si="50"/>
        <v>0</v>
      </c>
      <c r="R269" s="26">
        <f t="shared" si="47"/>
        <v>9756522.6803527437</v>
      </c>
    </row>
    <row r="270" spans="3:18" x14ac:dyDescent="0.2">
      <c r="C270">
        <f t="shared" si="51"/>
        <v>267</v>
      </c>
      <c r="D270" s="3">
        <f t="shared" si="52"/>
        <v>44592</v>
      </c>
      <c r="F270" s="5">
        <f>IFERROR(VLOOKUP(D270,Contrato!$B:$H,7,FALSE),0)</f>
        <v>0</v>
      </c>
      <c r="G270" s="26">
        <f t="shared" si="48"/>
        <v>0</v>
      </c>
      <c r="L270" s="3">
        <f t="shared" si="53"/>
        <v>44593</v>
      </c>
      <c r="M270" s="3" t="str">
        <f t="shared" si="55"/>
        <v>2022_2</v>
      </c>
      <c r="N270" s="5">
        <f t="shared" si="49"/>
        <v>2022</v>
      </c>
      <c r="O270" s="26">
        <f t="shared" si="46"/>
        <v>9756522.6803527437</v>
      </c>
      <c r="P270" s="33">
        <f t="shared" si="54"/>
        <v>1081.5786958056588</v>
      </c>
      <c r="Q270" s="26">
        <f t="shared" si="50"/>
        <v>0</v>
      </c>
      <c r="R270" s="26">
        <f t="shared" si="47"/>
        <v>9757604.2590485495</v>
      </c>
    </row>
    <row r="271" spans="3:18" x14ac:dyDescent="0.2">
      <c r="C271">
        <f t="shared" si="51"/>
        <v>268</v>
      </c>
      <c r="D271" s="3">
        <f t="shared" si="52"/>
        <v>44593</v>
      </c>
      <c r="F271" s="5">
        <f>IFERROR(VLOOKUP(D271,Contrato!$B:$H,7,FALSE),0)</f>
        <v>0</v>
      </c>
      <c r="G271" s="26">
        <f t="shared" si="48"/>
        <v>0</v>
      </c>
      <c r="L271" s="3">
        <f t="shared" si="53"/>
        <v>44594</v>
      </c>
      <c r="M271" s="3" t="str">
        <f t="shared" si="55"/>
        <v>2022_2</v>
      </c>
      <c r="N271" s="5">
        <f t="shared" si="49"/>
        <v>2022</v>
      </c>
      <c r="O271" s="26">
        <f t="shared" si="46"/>
        <v>9757604.2590485495</v>
      </c>
      <c r="P271" s="33">
        <f t="shared" si="54"/>
        <v>1081.698596359734</v>
      </c>
      <c r="Q271" s="26">
        <f t="shared" si="50"/>
        <v>0</v>
      </c>
      <c r="R271" s="26">
        <f t="shared" si="47"/>
        <v>9758685.9576449096</v>
      </c>
    </row>
    <row r="272" spans="3:18" x14ac:dyDescent="0.2">
      <c r="C272">
        <f t="shared" si="51"/>
        <v>269</v>
      </c>
      <c r="D272" s="3">
        <f t="shared" si="52"/>
        <v>44594</v>
      </c>
      <c r="F272" s="5">
        <f>IFERROR(VLOOKUP(D272,Contrato!$B:$H,7,FALSE),0)</f>
        <v>0</v>
      </c>
      <c r="G272" s="26">
        <f t="shared" si="48"/>
        <v>0</v>
      </c>
      <c r="L272" s="3">
        <f t="shared" si="53"/>
        <v>44595</v>
      </c>
      <c r="M272" s="3" t="str">
        <f t="shared" si="55"/>
        <v>2022_2</v>
      </c>
      <c r="N272" s="5">
        <f t="shared" si="49"/>
        <v>2022</v>
      </c>
      <c r="O272" s="26">
        <f t="shared" si="46"/>
        <v>9758685.9576449096</v>
      </c>
      <c r="P272" s="33">
        <f t="shared" si="54"/>
        <v>1081.8185102056232</v>
      </c>
      <c r="Q272" s="26">
        <f t="shared" si="50"/>
        <v>0</v>
      </c>
      <c r="R272" s="26">
        <f t="shared" si="47"/>
        <v>9759767.776155116</v>
      </c>
    </row>
    <row r="273" spans="3:18" x14ac:dyDescent="0.2">
      <c r="C273">
        <f t="shared" si="51"/>
        <v>270</v>
      </c>
      <c r="D273" s="3">
        <f t="shared" si="52"/>
        <v>44595</v>
      </c>
      <c r="F273" s="5">
        <f>IFERROR(VLOOKUP(D273,Contrato!$B:$H,7,FALSE),0)</f>
        <v>0</v>
      </c>
      <c r="G273" s="26">
        <f t="shared" si="48"/>
        <v>0</v>
      </c>
      <c r="L273" s="3">
        <f t="shared" si="53"/>
        <v>44596</v>
      </c>
      <c r="M273" s="3" t="str">
        <f t="shared" si="55"/>
        <v>2022_2</v>
      </c>
      <c r="N273" s="5">
        <f t="shared" si="49"/>
        <v>2022</v>
      </c>
      <c r="O273" s="26">
        <f t="shared" si="46"/>
        <v>9759767.776155116</v>
      </c>
      <c r="P273" s="33">
        <f t="shared" si="54"/>
        <v>1081.9384373447999</v>
      </c>
      <c r="Q273" s="26">
        <f t="shared" si="50"/>
        <v>0</v>
      </c>
      <c r="R273" s="26">
        <f t="shared" si="47"/>
        <v>9760849.7145924605</v>
      </c>
    </row>
    <row r="274" spans="3:18" x14ac:dyDescent="0.2">
      <c r="C274">
        <f t="shared" si="51"/>
        <v>271</v>
      </c>
      <c r="D274" s="3">
        <f t="shared" si="52"/>
        <v>44596</v>
      </c>
      <c r="F274" s="5">
        <f>IFERROR(VLOOKUP(D274,Contrato!$B:$H,7,FALSE),0)</f>
        <v>0</v>
      </c>
      <c r="G274" s="26">
        <f t="shared" si="48"/>
        <v>0</v>
      </c>
      <c r="L274" s="3">
        <f t="shared" si="53"/>
        <v>44597</v>
      </c>
      <c r="M274" s="3" t="str">
        <f t="shared" si="55"/>
        <v>2022_2</v>
      </c>
      <c r="N274" s="5">
        <f t="shared" si="49"/>
        <v>2022</v>
      </c>
      <c r="O274" s="26">
        <f t="shared" ref="O274:O337" si="56">+R273</f>
        <v>9760849.7145924605</v>
      </c>
      <c r="P274" s="33">
        <f t="shared" si="54"/>
        <v>1082.0583777787376</v>
      </c>
      <c r="Q274" s="26">
        <f t="shared" si="50"/>
        <v>0</v>
      </c>
      <c r="R274" s="26">
        <f t="shared" ref="R274:R337" si="57">+O274+P274+Q274</f>
        <v>9761931.7729702387</v>
      </c>
    </row>
    <row r="275" spans="3:18" x14ac:dyDescent="0.2">
      <c r="C275">
        <f t="shared" si="51"/>
        <v>272</v>
      </c>
      <c r="D275" s="3">
        <f t="shared" si="52"/>
        <v>44597</v>
      </c>
      <c r="F275" s="5">
        <f>IFERROR(VLOOKUP(D275,Contrato!$B:$H,7,FALSE),0)</f>
        <v>0</v>
      </c>
      <c r="G275" s="26">
        <f t="shared" si="48"/>
        <v>0</v>
      </c>
      <c r="L275" s="3">
        <f t="shared" si="53"/>
        <v>44598</v>
      </c>
      <c r="M275" s="3" t="str">
        <f t="shared" si="55"/>
        <v>2022_2</v>
      </c>
      <c r="N275" s="5">
        <f t="shared" si="49"/>
        <v>2022</v>
      </c>
      <c r="O275" s="26">
        <f t="shared" si="56"/>
        <v>9761931.7729702387</v>
      </c>
      <c r="P275" s="33">
        <f t="shared" si="54"/>
        <v>1082.1783315089103</v>
      </c>
      <c r="Q275" s="26">
        <f t="shared" si="50"/>
        <v>0</v>
      </c>
      <c r="R275" s="26">
        <f t="shared" si="57"/>
        <v>9763013.9513017479</v>
      </c>
    </row>
    <row r="276" spans="3:18" x14ac:dyDescent="0.2">
      <c r="C276">
        <f t="shared" si="51"/>
        <v>273</v>
      </c>
      <c r="D276" s="3">
        <f t="shared" si="52"/>
        <v>44598</v>
      </c>
      <c r="F276" s="5">
        <f>IFERROR(VLOOKUP(D276,Contrato!$B:$H,7,FALSE),0)</f>
        <v>0</v>
      </c>
      <c r="G276" s="26">
        <f t="shared" si="48"/>
        <v>0</v>
      </c>
      <c r="L276" s="3">
        <f t="shared" si="53"/>
        <v>44599</v>
      </c>
      <c r="M276" s="3" t="str">
        <f t="shared" si="55"/>
        <v>2022_2</v>
      </c>
      <c r="N276" s="5">
        <f t="shared" si="49"/>
        <v>2022</v>
      </c>
      <c r="O276" s="26">
        <f t="shared" si="56"/>
        <v>9763013.9513017479</v>
      </c>
      <c r="P276" s="33">
        <f t="shared" si="54"/>
        <v>1082.2982985367921</v>
      </c>
      <c r="Q276" s="26">
        <f t="shared" si="50"/>
        <v>0</v>
      </c>
      <c r="R276" s="26">
        <f t="shared" si="57"/>
        <v>9764096.2496002838</v>
      </c>
    </row>
    <row r="277" spans="3:18" x14ac:dyDescent="0.2">
      <c r="C277">
        <f t="shared" si="51"/>
        <v>274</v>
      </c>
      <c r="D277" s="3">
        <f t="shared" si="52"/>
        <v>44599</v>
      </c>
      <c r="F277" s="5">
        <f>IFERROR(VLOOKUP(D277,Contrato!$B:$H,7,FALSE),0)</f>
        <v>0</v>
      </c>
      <c r="G277" s="26">
        <f t="shared" si="48"/>
        <v>0</v>
      </c>
      <c r="L277" s="3">
        <f t="shared" si="53"/>
        <v>44600</v>
      </c>
      <c r="M277" s="3" t="str">
        <f t="shared" si="55"/>
        <v>2022_2</v>
      </c>
      <c r="N277" s="5">
        <f t="shared" si="49"/>
        <v>2022</v>
      </c>
      <c r="O277" s="26">
        <f t="shared" si="56"/>
        <v>9764096.2496002838</v>
      </c>
      <c r="P277" s="33">
        <f t="shared" si="54"/>
        <v>1082.4182788638568</v>
      </c>
      <c r="Q277" s="26">
        <f t="shared" si="50"/>
        <v>0</v>
      </c>
      <c r="R277" s="26">
        <f t="shared" si="57"/>
        <v>9765178.6678791475</v>
      </c>
    </row>
    <row r="278" spans="3:18" x14ac:dyDescent="0.2">
      <c r="C278">
        <f t="shared" si="51"/>
        <v>275</v>
      </c>
      <c r="D278" s="3">
        <f t="shared" si="52"/>
        <v>44600</v>
      </c>
      <c r="F278" s="5">
        <f>IFERROR(VLOOKUP(D278,Contrato!$B:$H,7,FALSE),0)</f>
        <v>0</v>
      </c>
      <c r="G278" s="26">
        <f t="shared" si="48"/>
        <v>0</v>
      </c>
      <c r="L278" s="3">
        <f t="shared" si="53"/>
        <v>44601</v>
      </c>
      <c r="M278" s="3" t="str">
        <f t="shared" si="55"/>
        <v>2022_2</v>
      </c>
      <c r="N278" s="5">
        <f t="shared" si="49"/>
        <v>2022</v>
      </c>
      <c r="O278" s="26">
        <f t="shared" si="56"/>
        <v>9765178.6678791475</v>
      </c>
      <c r="P278" s="33">
        <f t="shared" si="54"/>
        <v>1082.5382724915789</v>
      </c>
      <c r="Q278" s="26">
        <f t="shared" si="50"/>
        <v>0</v>
      </c>
      <c r="R278" s="26">
        <f t="shared" si="57"/>
        <v>9766261.2061516382</v>
      </c>
    </row>
    <row r="279" spans="3:18" x14ac:dyDescent="0.2">
      <c r="C279">
        <f t="shared" si="51"/>
        <v>276</v>
      </c>
      <c r="D279" s="3">
        <f t="shared" si="52"/>
        <v>44601</v>
      </c>
      <c r="F279" s="5">
        <f>IFERROR(VLOOKUP(D279,Contrato!$B:$H,7,FALSE),0)</f>
        <v>0</v>
      </c>
      <c r="G279" s="26">
        <f t="shared" si="48"/>
        <v>0</v>
      </c>
      <c r="L279" s="3">
        <f t="shared" si="53"/>
        <v>44602</v>
      </c>
      <c r="M279" s="3" t="str">
        <f t="shared" si="55"/>
        <v>2022_2</v>
      </c>
      <c r="N279" s="5">
        <f t="shared" si="49"/>
        <v>2022</v>
      </c>
      <c r="O279" s="26">
        <f t="shared" si="56"/>
        <v>9766261.2061516382</v>
      </c>
      <c r="P279" s="33">
        <f t="shared" si="54"/>
        <v>1082.658279421433</v>
      </c>
      <c r="Q279" s="26">
        <f t="shared" si="50"/>
        <v>-16682.160812500002</v>
      </c>
      <c r="R279" s="26">
        <f t="shared" si="57"/>
        <v>9750661.7036185581</v>
      </c>
    </row>
    <row r="280" spans="3:18" x14ac:dyDescent="0.2">
      <c r="C280">
        <f t="shared" si="51"/>
        <v>277</v>
      </c>
      <c r="D280" s="3">
        <f t="shared" si="52"/>
        <v>44602</v>
      </c>
      <c r="F280" s="5">
        <f>IFERROR(VLOOKUP(D280,Contrato!$B:$H,7,FALSE),0)</f>
        <v>16682.160812500002</v>
      </c>
      <c r="G280" s="26">
        <f t="shared" si="48"/>
        <v>-16682.160812500002</v>
      </c>
      <c r="L280" s="3">
        <f t="shared" si="53"/>
        <v>44603</v>
      </c>
      <c r="M280" s="3" t="str">
        <f t="shared" si="55"/>
        <v>2022_2</v>
      </c>
      <c r="N280" s="5">
        <f t="shared" si="49"/>
        <v>2022</v>
      </c>
      <c r="O280" s="26">
        <f t="shared" si="56"/>
        <v>9750661.7036185581</v>
      </c>
      <c r="P280" s="33">
        <f t="shared" si="54"/>
        <v>1080.9289655913199</v>
      </c>
      <c r="Q280" s="26">
        <f t="shared" si="50"/>
        <v>0</v>
      </c>
      <c r="R280" s="26">
        <f t="shared" si="57"/>
        <v>9751742.632584149</v>
      </c>
    </row>
    <row r="281" spans="3:18" x14ac:dyDescent="0.2">
      <c r="C281">
        <f t="shared" si="51"/>
        <v>278</v>
      </c>
      <c r="D281" s="3">
        <f t="shared" si="52"/>
        <v>44603</v>
      </c>
      <c r="F281" s="5">
        <f>IFERROR(VLOOKUP(D281,Contrato!$B:$H,7,FALSE),0)</f>
        <v>0</v>
      </c>
      <c r="G281" s="26">
        <f t="shared" si="48"/>
        <v>0</v>
      </c>
      <c r="L281" s="3">
        <f t="shared" si="53"/>
        <v>44604</v>
      </c>
      <c r="M281" s="3" t="str">
        <f t="shared" si="55"/>
        <v>2022_2</v>
      </c>
      <c r="N281" s="5">
        <f t="shared" si="49"/>
        <v>2022</v>
      </c>
      <c r="O281" s="26">
        <f t="shared" si="56"/>
        <v>9751742.632584149</v>
      </c>
      <c r="P281" s="33">
        <f t="shared" si="54"/>
        <v>1081.0487941182619</v>
      </c>
      <c r="Q281" s="26">
        <f t="shared" si="50"/>
        <v>0</v>
      </c>
      <c r="R281" s="26">
        <f t="shared" si="57"/>
        <v>9752823.6813782677</v>
      </c>
    </row>
    <row r="282" spans="3:18" x14ac:dyDescent="0.2">
      <c r="C282">
        <f t="shared" si="51"/>
        <v>279</v>
      </c>
      <c r="D282" s="3">
        <f t="shared" si="52"/>
        <v>44604</v>
      </c>
      <c r="F282" s="5">
        <f>IFERROR(VLOOKUP(D282,Contrato!$B:$H,7,FALSE),0)</f>
        <v>0</v>
      </c>
      <c r="G282" s="26">
        <f t="shared" si="48"/>
        <v>0</v>
      </c>
      <c r="L282" s="3">
        <f t="shared" si="53"/>
        <v>44605</v>
      </c>
      <c r="M282" s="3" t="str">
        <f t="shared" si="55"/>
        <v>2022_2</v>
      </c>
      <c r="N282" s="5">
        <f t="shared" si="49"/>
        <v>2022</v>
      </c>
      <c r="O282" s="26">
        <f t="shared" si="56"/>
        <v>9752823.6813782677</v>
      </c>
      <c r="P282" s="33">
        <f t="shared" si="54"/>
        <v>1081.1686359290331</v>
      </c>
      <c r="Q282" s="26">
        <f t="shared" si="50"/>
        <v>0</v>
      </c>
      <c r="R282" s="26">
        <f t="shared" si="57"/>
        <v>9753904.8500141967</v>
      </c>
    </row>
    <row r="283" spans="3:18" x14ac:dyDescent="0.2">
      <c r="C283">
        <f t="shared" si="51"/>
        <v>280</v>
      </c>
      <c r="D283" s="3">
        <f t="shared" si="52"/>
        <v>44605</v>
      </c>
      <c r="F283" s="5">
        <f>IFERROR(VLOOKUP(D283,Contrato!$B:$H,7,FALSE),0)</f>
        <v>0</v>
      </c>
      <c r="G283" s="26">
        <f t="shared" si="48"/>
        <v>0</v>
      </c>
      <c r="L283" s="3">
        <f t="shared" si="53"/>
        <v>44606</v>
      </c>
      <c r="M283" s="3" t="str">
        <f t="shared" si="55"/>
        <v>2022_2</v>
      </c>
      <c r="N283" s="5">
        <f t="shared" si="49"/>
        <v>2022</v>
      </c>
      <c r="O283" s="26">
        <f t="shared" si="56"/>
        <v>9753904.8500141967</v>
      </c>
      <c r="P283" s="33">
        <f t="shared" si="54"/>
        <v>1081.2884910251064</v>
      </c>
      <c r="Q283" s="26">
        <f t="shared" si="50"/>
        <v>0</v>
      </c>
      <c r="R283" s="26">
        <f t="shared" si="57"/>
        <v>9754986.1385052223</v>
      </c>
    </row>
    <row r="284" spans="3:18" x14ac:dyDescent="0.2">
      <c r="C284">
        <f t="shared" si="51"/>
        <v>281</v>
      </c>
      <c r="D284" s="3">
        <f t="shared" si="52"/>
        <v>44606</v>
      </c>
      <c r="F284" s="5">
        <f>IFERROR(VLOOKUP(D284,Contrato!$B:$H,7,FALSE),0)</f>
        <v>0</v>
      </c>
      <c r="G284" s="26">
        <f t="shared" si="48"/>
        <v>0</v>
      </c>
      <c r="L284" s="3">
        <f t="shared" si="53"/>
        <v>44607</v>
      </c>
      <c r="M284" s="3" t="str">
        <f t="shared" si="55"/>
        <v>2022_2</v>
      </c>
      <c r="N284" s="5">
        <f t="shared" si="49"/>
        <v>2022</v>
      </c>
      <c r="O284" s="26">
        <f t="shared" si="56"/>
        <v>9754986.1385052223</v>
      </c>
      <c r="P284" s="33">
        <f t="shared" si="54"/>
        <v>1081.4083594079543</v>
      </c>
      <c r="Q284" s="26">
        <f t="shared" si="50"/>
        <v>0</v>
      </c>
      <c r="R284" s="26">
        <f t="shared" si="57"/>
        <v>9756067.5468646307</v>
      </c>
    </row>
    <row r="285" spans="3:18" x14ac:dyDescent="0.2">
      <c r="C285">
        <f t="shared" si="51"/>
        <v>282</v>
      </c>
      <c r="D285" s="3">
        <f t="shared" si="52"/>
        <v>44607</v>
      </c>
      <c r="F285" s="5">
        <f>IFERROR(VLOOKUP(D285,Contrato!$B:$H,7,FALSE),0)</f>
        <v>0</v>
      </c>
      <c r="G285" s="26">
        <f t="shared" si="48"/>
        <v>0</v>
      </c>
      <c r="L285" s="3">
        <f t="shared" si="53"/>
        <v>44608</v>
      </c>
      <c r="M285" s="3" t="str">
        <f t="shared" si="55"/>
        <v>2022_2</v>
      </c>
      <c r="N285" s="5">
        <f t="shared" si="49"/>
        <v>2022</v>
      </c>
      <c r="O285" s="26">
        <f t="shared" si="56"/>
        <v>9756067.5468646307</v>
      </c>
      <c r="P285" s="33">
        <f t="shared" si="54"/>
        <v>1081.5282410790498</v>
      </c>
      <c r="Q285" s="26">
        <f t="shared" si="50"/>
        <v>0</v>
      </c>
      <c r="R285" s="26">
        <f t="shared" si="57"/>
        <v>9757149.07510571</v>
      </c>
    </row>
    <row r="286" spans="3:18" x14ac:dyDescent="0.2">
      <c r="C286">
        <f t="shared" si="51"/>
        <v>283</v>
      </c>
      <c r="D286" s="3">
        <f t="shared" si="52"/>
        <v>44608</v>
      </c>
      <c r="F286" s="5">
        <f>IFERROR(VLOOKUP(D286,Contrato!$B:$H,7,FALSE),0)</f>
        <v>0</v>
      </c>
      <c r="G286" s="26">
        <f t="shared" si="48"/>
        <v>0</v>
      </c>
      <c r="L286" s="3">
        <f t="shared" si="53"/>
        <v>44609</v>
      </c>
      <c r="M286" s="3" t="str">
        <f t="shared" si="55"/>
        <v>2022_2</v>
      </c>
      <c r="N286" s="5">
        <f t="shared" si="49"/>
        <v>2022</v>
      </c>
      <c r="O286" s="26">
        <f t="shared" si="56"/>
        <v>9757149.07510571</v>
      </c>
      <c r="P286" s="33">
        <f t="shared" si="54"/>
        <v>1081.6481360398661</v>
      </c>
      <c r="Q286" s="26">
        <f t="shared" si="50"/>
        <v>0</v>
      </c>
      <c r="R286" s="26">
        <f t="shared" si="57"/>
        <v>9758230.7232417502</v>
      </c>
    </row>
    <row r="287" spans="3:18" x14ac:dyDescent="0.2">
      <c r="C287">
        <f t="shared" si="51"/>
        <v>284</v>
      </c>
      <c r="D287" s="3">
        <f t="shared" si="52"/>
        <v>44609</v>
      </c>
      <c r="F287" s="5">
        <f>IFERROR(VLOOKUP(D287,Contrato!$B:$H,7,FALSE),0)</f>
        <v>0</v>
      </c>
      <c r="G287" s="26">
        <f t="shared" si="48"/>
        <v>0</v>
      </c>
      <c r="L287" s="3">
        <f t="shared" si="53"/>
        <v>44610</v>
      </c>
      <c r="M287" s="3" t="str">
        <f t="shared" si="55"/>
        <v>2022_2</v>
      </c>
      <c r="N287" s="5">
        <f t="shared" si="49"/>
        <v>2022</v>
      </c>
      <c r="O287" s="26">
        <f t="shared" si="56"/>
        <v>9758230.7232417502</v>
      </c>
      <c r="P287" s="33">
        <f t="shared" si="54"/>
        <v>1081.7680442918763</v>
      </c>
      <c r="Q287" s="26">
        <f t="shared" si="50"/>
        <v>0</v>
      </c>
      <c r="R287" s="26">
        <f t="shared" si="57"/>
        <v>9759312.4912860412</v>
      </c>
    </row>
    <row r="288" spans="3:18" x14ac:dyDescent="0.2">
      <c r="C288">
        <f t="shared" si="51"/>
        <v>285</v>
      </c>
      <c r="D288" s="3">
        <f t="shared" si="52"/>
        <v>44610</v>
      </c>
      <c r="F288" s="5">
        <f>IFERROR(VLOOKUP(D288,Contrato!$B:$H,7,FALSE),0)</f>
        <v>0</v>
      </c>
      <c r="G288" s="26">
        <f t="shared" si="48"/>
        <v>0</v>
      </c>
      <c r="L288" s="3">
        <f t="shared" si="53"/>
        <v>44611</v>
      </c>
      <c r="M288" s="3" t="str">
        <f t="shared" si="55"/>
        <v>2022_2</v>
      </c>
      <c r="N288" s="5">
        <f t="shared" si="49"/>
        <v>2022</v>
      </c>
      <c r="O288" s="26">
        <f t="shared" si="56"/>
        <v>9759312.4912860412</v>
      </c>
      <c r="P288" s="33">
        <f t="shared" si="54"/>
        <v>1081.8879658365538</v>
      </c>
      <c r="Q288" s="26">
        <f t="shared" si="50"/>
        <v>0</v>
      </c>
      <c r="R288" s="26">
        <f t="shared" si="57"/>
        <v>9760394.3792518768</v>
      </c>
    </row>
    <row r="289" spans="3:18" x14ac:dyDescent="0.2">
      <c r="C289">
        <f t="shared" si="51"/>
        <v>286</v>
      </c>
      <c r="D289" s="3">
        <f t="shared" si="52"/>
        <v>44611</v>
      </c>
      <c r="F289" s="5">
        <f>IFERROR(VLOOKUP(D289,Contrato!$B:$H,7,FALSE),0)</f>
        <v>0</v>
      </c>
      <c r="G289" s="26">
        <f t="shared" si="48"/>
        <v>0</v>
      </c>
      <c r="L289" s="3">
        <f t="shared" si="53"/>
        <v>44612</v>
      </c>
      <c r="M289" s="3" t="str">
        <f t="shared" si="55"/>
        <v>2022_2</v>
      </c>
      <c r="N289" s="5">
        <f t="shared" si="49"/>
        <v>2022</v>
      </c>
      <c r="O289" s="26">
        <f t="shared" si="56"/>
        <v>9760394.3792518768</v>
      </c>
      <c r="P289" s="33">
        <f t="shared" si="54"/>
        <v>1082.0079006753722</v>
      </c>
      <c r="Q289" s="26">
        <f t="shared" si="50"/>
        <v>0</v>
      </c>
      <c r="R289" s="26">
        <f t="shared" si="57"/>
        <v>9761476.3871525526</v>
      </c>
    </row>
    <row r="290" spans="3:18" x14ac:dyDescent="0.2">
      <c r="C290">
        <f t="shared" si="51"/>
        <v>287</v>
      </c>
      <c r="D290" s="3">
        <f t="shared" si="52"/>
        <v>44612</v>
      </c>
      <c r="F290" s="5">
        <f>IFERROR(VLOOKUP(D290,Contrato!$B:$H,7,FALSE),0)</f>
        <v>0</v>
      </c>
      <c r="G290" s="26">
        <f t="shared" si="48"/>
        <v>0</v>
      </c>
      <c r="L290" s="3">
        <f t="shared" si="53"/>
        <v>44613</v>
      </c>
      <c r="M290" s="3" t="str">
        <f t="shared" si="55"/>
        <v>2022_2</v>
      </c>
      <c r="N290" s="5">
        <f t="shared" si="49"/>
        <v>2022</v>
      </c>
      <c r="O290" s="26">
        <f t="shared" si="56"/>
        <v>9761476.3871525526</v>
      </c>
      <c r="P290" s="33">
        <f t="shared" si="54"/>
        <v>1082.1278488098055</v>
      </c>
      <c r="Q290" s="26">
        <f t="shared" si="50"/>
        <v>0</v>
      </c>
      <c r="R290" s="26">
        <f t="shared" si="57"/>
        <v>9762558.5150013622</v>
      </c>
    </row>
    <row r="291" spans="3:18" x14ac:dyDescent="0.2">
      <c r="C291">
        <f t="shared" si="51"/>
        <v>288</v>
      </c>
      <c r="D291" s="3">
        <f t="shared" si="52"/>
        <v>44613</v>
      </c>
      <c r="F291" s="5">
        <f>IFERROR(VLOOKUP(D291,Contrato!$B:$H,7,FALSE),0)</f>
        <v>0</v>
      </c>
      <c r="G291" s="26">
        <f t="shared" si="48"/>
        <v>0</v>
      </c>
      <c r="L291" s="3">
        <f t="shared" si="53"/>
        <v>44614</v>
      </c>
      <c r="M291" s="3" t="str">
        <f t="shared" si="55"/>
        <v>2022_2</v>
      </c>
      <c r="N291" s="5">
        <f t="shared" si="49"/>
        <v>2022</v>
      </c>
      <c r="O291" s="26">
        <f t="shared" si="56"/>
        <v>9762558.5150013622</v>
      </c>
      <c r="P291" s="33">
        <f t="shared" si="54"/>
        <v>1082.2478102413274</v>
      </c>
      <c r="Q291" s="26">
        <f t="shared" si="50"/>
        <v>0</v>
      </c>
      <c r="R291" s="26">
        <f t="shared" si="57"/>
        <v>9763640.762811603</v>
      </c>
    </row>
    <row r="292" spans="3:18" x14ac:dyDescent="0.2">
      <c r="C292">
        <f t="shared" si="51"/>
        <v>289</v>
      </c>
      <c r="D292" s="3">
        <f t="shared" si="52"/>
        <v>44614</v>
      </c>
      <c r="F292" s="5">
        <f>IFERROR(VLOOKUP(D292,Contrato!$B:$H,7,FALSE),0)</f>
        <v>0</v>
      </c>
      <c r="G292" s="26">
        <f t="shared" si="48"/>
        <v>0</v>
      </c>
      <c r="L292" s="3">
        <f t="shared" si="53"/>
        <v>44615</v>
      </c>
      <c r="M292" s="3" t="str">
        <f t="shared" si="55"/>
        <v>2022_2</v>
      </c>
      <c r="N292" s="5">
        <f t="shared" si="49"/>
        <v>2022</v>
      </c>
      <c r="O292" s="26">
        <f t="shared" si="56"/>
        <v>9763640.762811603</v>
      </c>
      <c r="P292" s="33">
        <f t="shared" si="54"/>
        <v>1082.3677849714118</v>
      </c>
      <c r="Q292" s="26">
        <f t="shared" si="50"/>
        <v>0</v>
      </c>
      <c r="R292" s="26">
        <f t="shared" si="57"/>
        <v>9764723.1305965744</v>
      </c>
    </row>
    <row r="293" spans="3:18" x14ac:dyDescent="0.2">
      <c r="C293">
        <f t="shared" si="51"/>
        <v>290</v>
      </c>
      <c r="D293" s="3">
        <f t="shared" si="52"/>
        <v>44615</v>
      </c>
      <c r="F293" s="5">
        <f>IFERROR(VLOOKUP(D293,Contrato!$B:$H,7,FALSE),0)</f>
        <v>0</v>
      </c>
      <c r="G293" s="26">
        <f t="shared" si="48"/>
        <v>0</v>
      </c>
      <c r="L293" s="3">
        <f t="shared" si="53"/>
        <v>44616</v>
      </c>
      <c r="M293" s="3" t="str">
        <f t="shared" si="55"/>
        <v>2022_2</v>
      </c>
      <c r="N293" s="5">
        <f t="shared" si="49"/>
        <v>2022</v>
      </c>
      <c r="O293" s="26">
        <f t="shared" si="56"/>
        <v>9764723.1305965744</v>
      </c>
      <c r="P293" s="33">
        <f t="shared" si="54"/>
        <v>1082.4877730015335</v>
      </c>
      <c r="Q293" s="26">
        <f t="shared" si="50"/>
        <v>0</v>
      </c>
      <c r="R293" s="26">
        <f t="shared" si="57"/>
        <v>9765805.6183695756</v>
      </c>
    </row>
    <row r="294" spans="3:18" x14ac:dyDescent="0.2">
      <c r="C294">
        <f t="shared" si="51"/>
        <v>291</v>
      </c>
      <c r="D294" s="3">
        <f t="shared" si="52"/>
        <v>44616</v>
      </c>
      <c r="F294" s="5">
        <f>IFERROR(VLOOKUP(D294,Contrato!$B:$H,7,FALSE),0)</f>
        <v>0</v>
      </c>
      <c r="G294" s="26">
        <f t="shared" si="48"/>
        <v>0</v>
      </c>
      <c r="L294" s="3">
        <f t="shared" si="53"/>
        <v>44617</v>
      </c>
      <c r="M294" s="3" t="str">
        <f t="shared" si="55"/>
        <v>2022_2</v>
      </c>
      <c r="N294" s="5">
        <f t="shared" si="49"/>
        <v>2022</v>
      </c>
      <c r="O294" s="26">
        <f t="shared" si="56"/>
        <v>9765805.6183695756</v>
      </c>
      <c r="P294" s="33">
        <f t="shared" si="54"/>
        <v>1082.6077743331662</v>
      </c>
      <c r="Q294" s="26">
        <f t="shared" si="50"/>
        <v>0</v>
      </c>
      <c r="R294" s="26">
        <f t="shared" si="57"/>
        <v>9766888.2261439096</v>
      </c>
    </row>
    <row r="295" spans="3:18" x14ac:dyDescent="0.2">
      <c r="C295">
        <f t="shared" si="51"/>
        <v>292</v>
      </c>
      <c r="D295" s="3">
        <f t="shared" si="52"/>
        <v>44617</v>
      </c>
      <c r="F295" s="5">
        <f>IFERROR(VLOOKUP(D295,Contrato!$B:$H,7,FALSE),0)</f>
        <v>0</v>
      </c>
      <c r="G295" s="26">
        <f t="shared" si="48"/>
        <v>0</v>
      </c>
      <c r="L295" s="3">
        <f t="shared" si="53"/>
        <v>44618</v>
      </c>
      <c r="M295" s="3" t="str">
        <f t="shared" si="55"/>
        <v>2022_2</v>
      </c>
      <c r="N295" s="5">
        <f t="shared" si="49"/>
        <v>2022</v>
      </c>
      <c r="O295" s="26">
        <f t="shared" si="56"/>
        <v>9766888.2261439096</v>
      </c>
      <c r="P295" s="33">
        <f t="shared" si="54"/>
        <v>1082.727788967785</v>
      </c>
      <c r="Q295" s="26">
        <f t="shared" si="50"/>
        <v>0</v>
      </c>
      <c r="R295" s="26">
        <f t="shared" si="57"/>
        <v>9767970.9539328776</v>
      </c>
    </row>
    <row r="296" spans="3:18" x14ac:dyDescent="0.2">
      <c r="C296">
        <f t="shared" si="51"/>
        <v>293</v>
      </c>
      <c r="D296" s="3">
        <f t="shared" si="52"/>
        <v>44618</v>
      </c>
      <c r="F296" s="5">
        <f>IFERROR(VLOOKUP(D296,Contrato!$B:$H,7,FALSE),0)</f>
        <v>0</v>
      </c>
      <c r="G296" s="26">
        <f t="shared" si="48"/>
        <v>0</v>
      </c>
      <c r="L296" s="3">
        <f t="shared" si="53"/>
        <v>44619</v>
      </c>
      <c r="M296" s="3" t="str">
        <f t="shared" si="55"/>
        <v>2022_2</v>
      </c>
      <c r="N296" s="5">
        <f t="shared" si="49"/>
        <v>2022</v>
      </c>
      <c r="O296" s="26">
        <f t="shared" si="56"/>
        <v>9767970.9539328776</v>
      </c>
      <c r="P296" s="33">
        <f t="shared" si="54"/>
        <v>1082.8478169068644</v>
      </c>
      <c r="Q296" s="26">
        <f t="shared" si="50"/>
        <v>0</v>
      </c>
      <c r="R296" s="26">
        <f t="shared" si="57"/>
        <v>9769053.8017497845</v>
      </c>
    </row>
    <row r="297" spans="3:18" x14ac:dyDescent="0.2">
      <c r="C297">
        <f t="shared" si="51"/>
        <v>294</v>
      </c>
      <c r="D297" s="3">
        <f t="shared" si="52"/>
        <v>44619</v>
      </c>
      <c r="F297" s="5">
        <f>IFERROR(VLOOKUP(D297,Contrato!$B:$H,7,FALSE),0)</f>
        <v>0</v>
      </c>
      <c r="G297" s="26">
        <f t="shared" si="48"/>
        <v>0</v>
      </c>
      <c r="L297" s="3">
        <f t="shared" si="53"/>
        <v>44620</v>
      </c>
      <c r="M297" s="3" t="str">
        <f t="shared" si="55"/>
        <v>2022_2</v>
      </c>
      <c r="N297" s="5">
        <f t="shared" si="49"/>
        <v>2022</v>
      </c>
      <c r="O297" s="26">
        <f t="shared" si="56"/>
        <v>9769053.8017497845</v>
      </c>
      <c r="P297" s="33">
        <f t="shared" si="54"/>
        <v>1082.9678581518795</v>
      </c>
      <c r="Q297" s="26">
        <f t="shared" si="50"/>
        <v>0</v>
      </c>
      <c r="R297" s="26">
        <f t="shared" si="57"/>
        <v>9770136.769607937</v>
      </c>
    </row>
    <row r="298" spans="3:18" x14ac:dyDescent="0.2">
      <c r="C298">
        <f t="shared" si="51"/>
        <v>295</v>
      </c>
      <c r="D298" s="3">
        <f t="shared" si="52"/>
        <v>44620</v>
      </c>
      <c r="F298" s="5">
        <f>IFERROR(VLOOKUP(D298,Contrato!$B:$H,7,FALSE),0)</f>
        <v>0</v>
      </c>
      <c r="G298" s="26">
        <f t="shared" si="48"/>
        <v>0</v>
      </c>
      <c r="L298" s="3">
        <f t="shared" si="53"/>
        <v>44621</v>
      </c>
      <c r="M298" s="3" t="str">
        <f t="shared" si="55"/>
        <v>2022_3</v>
      </c>
      <c r="N298" s="5">
        <f t="shared" si="49"/>
        <v>2022</v>
      </c>
      <c r="O298" s="26">
        <f t="shared" si="56"/>
        <v>9770136.769607937</v>
      </c>
      <c r="P298" s="33">
        <f t="shared" si="54"/>
        <v>1083.0879127043052</v>
      </c>
      <c r="Q298" s="26">
        <f t="shared" si="50"/>
        <v>0</v>
      </c>
      <c r="R298" s="26">
        <f t="shared" si="57"/>
        <v>9771219.8575206418</v>
      </c>
    </row>
    <row r="299" spans="3:18" x14ac:dyDescent="0.2">
      <c r="C299">
        <f t="shared" si="51"/>
        <v>296</v>
      </c>
      <c r="D299" s="3">
        <f t="shared" si="52"/>
        <v>44621</v>
      </c>
      <c r="F299" s="5">
        <f>IFERROR(VLOOKUP(D299,Contrato!$B:$H,7,FALSE),0)</f>
        <v>0</v>
      </c>
      <c r="G299" s="26">
        <f t="shared" si="48"/>
        <v>0</v>
      </c>
      <c r="L299" s="3">
        <f t="shared" si="53"/>
        <v>44622</v>
      </c>
      <c r="M299" s="3" t="str">
        <f t="shared" si="55"/>
        <v>2022_3</v>
      </c>
      <c r="N299" s="5">
        <f t="shared" si="49"/>
        <v>2022</v>
      </c>
      <c r="O299" s="26">
        <f t="shared" si="56"/>
        <v>9771219.8575206418</v>
      </c>
      <c r="P299" s="33">
        <f t="shared" si="54"/>
        <v>1083.2079805656165</v>
      </c>
      <c r="Q299" s="26">
        <f t="shared" si="50"/>
        <v>0</v>
      </c>
      <c r="R299" s="26">
        <f t="shared" si="57"/>
        <v>9772303.0655012075</v>
      </c>
    </row>
    <row r="300" spans="3:18" x14ac:dyDescent="0.2">
      <c r="C300">
        <f t="shared" si="51"/>
        <v>297</v>
      </c>
      <c r="D300" s="3">
        <f t="shared" si="52"/>
        <v>44622</v>
      </c>
      <c r="F300" s="5">
        <f>IFERROR(VLOOKUP(D300,Contrato!$B:$H,7,FALSE),0)</f>
        <v>0</v>
      </c>
      <c r="G300" s="26">
        <f t="shared" si="48"/>
        <v>0</v>
      </c>
      <c r="L300" s="3">
        <f t="shared" si="53"/>
        <v>44623</v>
      </c>
      <c r="M300" s="3" t="str">
        <f t="shared" si="55"/>
        <v>2022_3</v>
      </c>
      <c r="N300" s="5">
        <f t="shared" si="49"/>
        <v>2022</v>
      </c>
      <c r="O300" s="26">
        <f t="shared" si="56"/>
        <v>9772303.0655012075</v>
      </c>
      <c r="P300" s="33">
        <f t="shared" si="54"/>
        <v>1083.3280617372891</v>
      </c>
      <c r="Q300" s="26">
        <f t="shared" si="50"/>
        <v>0</v>
      </c>
      <c r="R300" s="26">
        <f t="shared" si="57"/>
        <v>9773386.3935629446</v>
      </c>
    </row>
    <row r="301" spans="3:18" x14ac:dyDescent="0.2">
      <c r="C301">
        <f t="shared" si="51"/>
        <v>298</v>
      </c>
      <c r="D301" s="3">
        <f t="shared" si="52"/>
        <v>44623</v>
      </c>
      <c r="F301" s="5">
        <f>IFERROR(VLOOKUP(D301,Contrato!$B:$H,7,FALSE),0)</f>
        <v>0</v>
      </c>
      <c r="G301" s="26">
        <f t="shared" si="48"/>
        <v>0</v>
      </c>
      <c r="L301" s="3">
        <f t="shared" si="53"/>
        <v>44624</v>
      </c>
      <c r="M301" s="3" t="str">
        <f t="shared" si="55"/>
        <v>2022_3</v>
      </c>
      <c r="N301" s="5">
        <f t="shared" si="49"/>
        <v>2022</v>
      </c>
      <c r="O301" s="26">
        <f t="shared" si="56"/>
        <v>9773386.3935629446</v>
      </c>
      <c r="P301" s="33">
        <f t="shared" si="54"/>
        <v>1083.4481562207982</v>
      </c>
      <c r="Q301" s="26">
        <f t="shared" si="50"/>
        <v>0</v>
      </c>
      <c r="R301" s="26">
        <f t="shared" si="57"/>
        <v>9774469.8417191654</v>
      </c>
    </row>
    <row r="302" spans="3:18" x14ac:dyDescent="0.2">
      <c r="C302">
        <f t="shared" si="51"/>
        <v>299</v>
      </c>
      <c r="D302" s="3">
        <f t="shared" si="52"/>
        <v>44624</v>
      </c>
      <c r="F302" s="5">
        <f>IFERROR(VLOOKUP(D302,Contrato!$B:$H,7,FALSE),0)</f>
        <v>0</v>
      </c>
      <c r="G302" s="26">
        <f t="shared" si="48"/>
        <v>0</v>
      </c>
      <c r="L302" s="3">
        <f t="shared" si="53"/>
        <v>44625</v>
      </c>
      <c r="M302" s="3" t="str">
        <f t="shared" si="55"/>
        <v>2022_3</v>
      </c>
      <c r="N302" s="5">
        <f t="shared" si="49"/>
        <v>2022</v>
      </c>
      <c r="O302" s="26">
        <f t="shared" si="56"/>
        <v>9774469.8417191654</v>
      </c>
      <c r="P302" s="33">
        <f t="shared" si="54"/>
        <v>1083.5682640176201</v>
      </c>
      <c r="Q302" s="26">
        <f t="shared" si="50"/>
        <v>0</v>
      </c>
      <c r="R302" s="26">
        <f t="shared" si="57"/>
        <v>9775553.4099831823</v>
      </c>
    </row>
    <row r="303" spans="3:18" x14ac:dyDescent="0.2">
      <c r="C303">
        <f t="shared" si="51"/>
        <v>300</v>
      </c>
      <c r="D303" s="3">
        <f t="shared" si="52"/>
        <v>44625</v>
      </c>
      <c r="F303" s="5">
        <f>IFERROR(VLOOKUP(D303,Contrato!$B:$H,7,FALSE),0)</f>
        <v>0</v>
      </c>
      <c r="G303" s="26">
        <f t="shared" si="48"/>
        <v>0</v>
      </c>
      <c r="L303" s="3">
        <f t="shared" si="53"/>
        <v>44626</v>
      </c>
      <c r="M303" s="3" t="str">
        <f t="shared" si="55"/>
        <v>2022_3</v>
      </c>
      <c r="N303" s="5">
        <f t="shared" si="49"/>
        <v>2022</v>
      </c>
      <c r="O303" s="26">
        <f t="shared" si="56"/>
        <v>9775553.4099831823</v>
      </c>
      <c r="P303" s="33">
        <f t="shared" si="54"/>
        <v>1083.68838512923</v>
      </c>
      <c r="Q303" s="26">
        <f t="shared" si="50"/>
        <v>0</v>
      </c>
      <c r="R303" s="26">
        <f t="shared" si="57"/>
        <v>9776637.0983683113</v>
      </c>
    </row>
    <row r="304" spans="3:18" x14ac:dyDescent="0.2">
      <c r="C304">
        <f t="shared" si="51"/>
        <v>301</v>
      </c>
      <c r="D304" s="3">
        <f t="shared" si="52"/>
        <v>44626</v>
      </c>
      <c r="F304" s="5">
        <f>IFERROR(VLOOKUP(D304,Contrato!$B:$H,7,FALSE),0)</f>
        <v>0</v>
      </c>
      <c r="G304" s="26">
        <f t="shared" si="48"/>
        <v>0</v>
      </c>
      <c r="L304" s="3">
        <f t="shared" si="53"/>
        <v>44627</v>
      </c>
      <c r="M304" s="3" t="str">
        <f t="shared" si="55"/>
        <v>2022_3</v>
      </c>
      <c r="N304" s="5">
        <f t="shared" si="49"/>
        <v>2022</v>
      </c>
      <c r="O304" s="26">
        <f t="shared" si="56"/>
        <v>9776637.0983683113</v>
      </c>
      <c r="P304" s="33">
        <f t="shared" si="54"/>
        <v>1083.8085195571043</v>
      </c>
      <c r="Q304" s="26">
        <f t="shared" si="50"/>
        <v>0</v>
      </c>
      <c r="R304" s="26">
        <f t="shared" si="57"/>
        <v>9777720.9068878684</v>
      </c>
    </row>
    <row r="305" spans="3:18" x14ac:dyDescent="0.2">
      <c r="C305">
        <f t="shared" si="51"/>
        <v>302</v>
      </c>
      <c r="D305" s="3">
        <f t="shared" si="52"/>
        <v>44627</v>
      </c>
      <c r="F305" s="5">
        <f>IFERROR(VLOOKUP(D305,Contrato!$B:$H,7,FALSE),0)</f>
        <v>0</v>
      </c>
      <c r="G305" s="26">
        <f t="shared" si="48"/>
        <v>0</v>
      </c>
      <c r="L305" s="3">
        <f t="shared" si="53"/>
        <v>44628</v>
      </c>
      <c r="M305" s="3" t="str">
        <f t="shared" si="55"/>
        <v>2022_3</v>
      </c>
      <c r="N305" s="5">
        <f t="shared" si="49"/>
        <v>2022</v>
      </c>
      <c r="O305" s="26">
        <f t="shared" si="56"/>
        <v>9777720.9068878684</v>
      </c>
      <c r="P305" s="33">
        <f t="shared" si="54"/>
        <v>1083.9286673027193</v>
      </c>
      <c r="Q305" s="26">
        <f t="shared" si="50"/>
        <v>0</v>
      </c>
      <c r="R305" s="26">
        <f t="shared" si="57"/>
        <v>9778804.8355551716</v>
      </c>
    </row>
    <row r="306" spans="3:18" x14ac:dyDescent="0.2">
      <c r="C306">
        <f t="shared" si="51"/>
        <v>303</v>
      </c>
      <c r="D306" s="3">
        <f t="shared" si="52"/>
        <v>44628</v>
      </c>
      <c r="F306" s="5">
        <f>IFERROR(VLOOKUP(D306,Contrato!$B:$H,7,FALSE),0)</f>
        <v>0</v>
      </c>
      <c r="G306" s="26">
        <f t="shared" si="48"/>
        <v>0</v>
      </c>
      <c r="L306" s="3">
        <f t="shared" si="53"/>
        <v>44629</v>
      </c>
      <c r="M306" s="3" t="str">
        <f t="shared" si="55"/>
        <v>2022_3</v>
      </c>
      <c r="N306" s="5">
        <f t="shared" si="49"/>
        <v>2022</v>
      </c>
      <c r="O306" s="26">
        <f t="shared" si="56"/>
        <v>9778804.8355551716</v>
      </c>
      <c r="P306" s="33">
        <f t="shared" si="54"/>
        <v>1084.0488283675513</v>
      </c>
      <c r="Q306" s="26">
        <f t="shared" si="50"/>
        <v>0</v>
      </c>
      <c r="R306" s="26">
        <f t="shared" si="57"/>
        <v>9779888.8843835387</v>
      </c>
    </row>
    <row r="307" spans="3:18" x14ac:dyDescent="0.2">
      <c r="C307">
        <f t="shared" si="51"/>
        <v>304</v>
      </c>
      <c r="D307" s="3">
        <f t="shared" si="52"/>
        <v>44629</v>
      </c>
      <c r="F307" s="5">
        <f>IFERROR(VLOOKUP(D307,Contrato!$B:$H,7,FALSE),0)</f>
        <v>0</v>
      </c>
      <c r="G307" s="26">
        <f t="shared" si="48"/>
        <v>0</v>
      </c>
      <c r="L307" s="3">
        <f t="shared" si="53"/>
        <v>44630</v>
      </c>
      <c r="M307" s="3" t="str">
        <f t="shared" si="55"/>
        <v>2022_3</v>
      </c>
      <c r="N307" s="5">
        <f t="shared" si="49"/>
        <v>2022</v>
      </c>
      <c r="O307" s="26">
        <f t="shared" si="56"/>
        <v>9779888.8843835387</v>
      </c>
      <c r="P307" s="33">
        <f t="shared" si="54"/>
        <v>1084.1690027530765</v>
      </c>
      <c r="Q307" s="26">
        <f t="shared" si="50"/>
        <v>-15359.9008125</v>
      </c>
      <c r="R307" s="26">
        <f t="shared" si="57"/>
        <v>9765613.1525737923</v>
      </c>
    </row>
    <row r="308" spans="3:18" x14ac:dyDescent="0.2">
      <c r="C308">
        <f t="shared" si="51"/>
        <v>305</v>
      </c>
      <c r="D308" s="3">
        <f t="shared" si="52"/>
        <v>44630</v>
      </c>
      <c r="F308" s="5">
        <f>IFERROR(VLOOKUP(D308,Contrato!$B:$H,7,FALSE),0)</f>
        <v>15359.9008125</v>
      </c>
      <c r="G308" s="26">
        <f t="shared" si="48"/>
        <v>-15359.9008125</v>
      </c>
      <c r="L308" s="3">
        <f t="shared" si="53"/>
        <v>44631</v>
      </c>
      <c r="M308" s="3" t="str">
        <f t="shared" si="55"/>
        <v>2022_3</v>
      </c>
      <c r="N308" s="5">
        <f t="shared" si="49"/>
        <v>2022</v>
      </c>
      <c r="O308" s="26">
        <f t="shared" si="56"/>
        <v>9765613.1525737923</v>
      </c>
      <c r="P308" s="33">
        <f t="shared" si="54"/>
        <v>1082.5864381551844</v>
      </c>
      <c r="Q308" s="26">
        <f t="shared" si="50"/>
        <v>0</v>
      </c>
      <c r="R308" s="26">
        <f t="shared" si="57"/>
        <v>9766695.7390119471</v>
      </c>
    </row>
    <row r="309" spans="3:18" x14ac:dyDescent="0.2">
      <c r="C309">
        <f t="shared" si="51"/>
        <v>306</v>
      </c>
      <c r="D309" s="3">
        <f t="shared" si="52"/>
        <v>44631</v>
      </c>
      <c r="F309" s="5">
        <f>IFERROR(VLOOKUP(D309,Contrato!$B:$H,7,FALSE),0)</f>
        <v>0</v>
      </c>
      <c r="G309" s="26">
        <f t="shared" si="48"/>
        <v>0</v>
      </c>
      <c r="L309" s="3">
        <f t="shared" si="53"/>
        <v>44632</v>
      </c>
      <c r="M309" s="3" t="str">
        <f t="shared" si="55"/>
        <v>2022_3</v>
      </c>
      <c r="N309" s="5">
        <f t="shared" si="49"/>
        <v>2022</v>
      </c>
      <c r="O309" s="26">
        <f t="shared" si="56"/>
        <v>9766695.7390119471</v>
      </c>
      <c r="P309" s="33">
        <f t="shared" si="54"/>
        <v>1082.7064504245388</v>
      </c>
      <c r="Q309" s="26">
        <f t="shared" si="50"/>
        <v>0</v>
      </c>
      <c r="R309" s="26">
        <f t="shared" si="57"/>
        <v>9767778.4454623722</v>
      </c>
    </row>
    <row r="310" spans="3:18" x14ac:dyDescent="0.2">
      <c r="C310">
        <f t="shared" si="51"/>
        <v>307</v>
      </c>
      <c r="D310" s="3">
        <f t="shared" si="52"/>
        <v>44632</v>
      </c>
      <c r="F310" s="5">
        <f>IFERROR(VLOOKUP(D310,Contrato!$B:$H,7,FALSE),0)</f>
        <v>0</v>
      </c>
      <c r="G310" s="26">
        <f t="shared" si="48"/>
        <v>0</v>
      </c>
      <c r="L310" s="3">
        <f t="shared" si="53"/>
        <v>44633</v>
      </c>
      <c r="M310" s="3" t="str">
        <f t="shared" si="55"/>
        <v>2022_3</v>
      </c>
      <c r="N310" s="5">
        <f t="shared" si="49"/>
        <v>2022</v>
      </c>
      <c r="O310" s="26">
        <f t="shared" si="56"/>
        <v>9767778.4454623722</v>
      </c>
      <c r="P310" s="33">
        <f t="shared" si="54"/>
        <v>1082.8264759980918</v>
      </c>
      <c r="Q310" s="26">
        <f t="shared" si="50"/>
        <v>0</v>
      </c>
      <c r="R310" s="26">
        <f t="shared" si="57"/>
        <v>9768861.2719383705</v>
      </c>
    </row>
    <row r="311" spans="3:18" x14ac:dyDescent="0.2">
      <c r="C311">
        <f t="shared" si="51"/>
        <v>308</v>
      </c>
      <c r="D311" s="3">
        <f t="shared" si="52"/>
        <v>44633</v>
      </c>
      <c r="F311" s="5">
        <f>IFERROR(VLOOKUP(D311,Contrato!$B:$H,7,FALSE),0)</f>
        <v>0</v>
      </c>
      <c r="G311" s="26">
        <f t="shared" si="48"/>
        <v>0</v>
      </c>
      <c r="L311" s="3">
        <f t="shared" si="53"/>
        <v>44634</v>
      </c>
      <c r="M311" s="3" t="str">
        <f t="shared" si="55"/>
        <v>2022_3</v>
      </c>
      <c r="N311" s="5">
        <f t="shared" si="49"/>
        <v>2022</v>
      </c>
      <c r="O311" s="26">
        <f t="shared" si="56"/>
        <v>9768861.2719383705</v>
      </c>
      <c r="P311" s="33">
        <f t="shared" si="54"/>
        <v>1082.9465148773179</v>
      </c>
      <c r="Q311" s="26">
        <f t="shared" si="50"/>
        <v>0</v>
      </c>
      <c r="R311" s="26">
        <f t="shared" si="57"/>
        <v>9769944.2184532471</v>
      </c>
    </row>
    <row r="312" spans="3:18" x14ac:dyDescent="0.2">
      <c r="C312">
        <f t="shared" si="51"/>
        <v>309</v>
      </c>
      <c r="D312" s="3">
        <f t="shared" si="52"/>
        <v>44634</v>
      </c>
      <c r="F312" s="5">
        <f>IFERROR(VLOOKUP(D312,Contrato!$B:$H,7,FALSE),0)</f>
        <v>0</v>
      </c>
      <c r="G312" s="26">
        <f t="shared" si="48"/>
        <v>0</v>
      </c>
      <c r="L312" s="3">
        <f t="shared" si="53"/>
        <v>44635</v>
      </c>
      <c r="M312" s="3" t="str">
        <f t="shared" si="55"/>
        <v>2022_3</v>
      </c>
      <c r="N312" s="5">
        <f t="shared" si="49"/>
        <v>2022</v>
      </c>
      <c r="O312" s="26">
        <f t="shared" si="56"/>
        <v>9769944.2184532471</v>
      </c>
      <c r="P312" s="33">
        <f t="shared" si="54"/>
        <v>1083.0665670636922</v>
      </c>
      <c r="Q312" s="26">
        <f t="shared" si="50"/>
        <v>0</v>
      </c>
      <c r="R312" s="26">
        <f t="shared" si="57"/>
        <v>9771027.2850203104</v>
      </c>
    </row>
    <row r="313" spans="3:18" x14ac:dyDescent="0.2">
      <c r="C313">
        <f t="shared" si="51"/>
        <v>310</v>
      </c>
      <c r="D313" s="3">
        <f t="shared" si="52"/>
        <v>44635</v>
      </c>
      <c r="F313" s="5">
        <f>IFERROR(VLOOKUP(D313,Contrato!$B:$H,7,FALSE),0)</f>
        <v>0</v>
      </c>
      <c r="G313" s="26">
        <f t="shared" si="48"/>
        <v>0</v>
      </c>
      <c r="L313" s="3">
        <f t="shared" si="53"/>
        <v>44636</v>
      </c>
      <c r="M313" s="3" t="str">
        <f t="shared" si="55"/>
        <v>2022_3</v>
      </c>
      <c r="N313" s="5">
        <f t="shared" si="49"/>
        <v>2022</v>
      </c>
      <c r="O313" s="26">
        <f t="shared" si="56"/>
        <v>9771027.2850203104</v>
      </c>
      <c r="P313" s="33">
        <f t="shared" si="54"/>
        <v>1083.1866325586902</v>
      </c>
      <c r="Q313" s="26">
        <f t="shared" si="50"/>
        <v>0</v>
      </c>
      <c r="R313" s="26">
        <f t="shared" si="57"/>
        <v>9772110.4716528691</v>
      </c>
    </row>
    <row r="314" spans="3:18" x14ac:dyDescent="0.2">
      <c r="C314">
        <f t="shared" si="51"/>
        <v>311</v>
      </c>
      <c r="D314" s="3">
        <f t="shared" si="52"/>
        <v>44636</v>
      </c>
      <c r="F314" s="5">
        <f>IFERROR(VLOOKUP(D314,Contrato!$B:$H,7,FALSE),0)</f>
        <v>0</v>
      </c>
      <c r="G314" s="26">
        <f t="shared" si="48"/>
        <v>0</v>
      </c>
      <c r="L314" s="3">
        <f t="shared" si="53"/>
        <v>44637</v>
      </c>
      <c r="M314" s="3" t="str">
        <f t="shared" si="55"/>
        <v>2022_3</v>
      </c>
      <c r="N314" s="5">
        <f t="shared" si="49"/>
        <v>2022</v>
      </c>
      <c r="O314" s="26">
        <f t="shared" si="56"/>
        <v>9772110.4716528691</v>
      </c>
      <c r="P314" s="33">
        <f t="shared" si="54"/>
        <v>1083.3067113637871</v>
      </c>
      <c r="Q314" s="26">
        <f t="shared" si="50"/>
        <v>0</v>
      </c>
      <c r="R314" s="26">
        <f t="shared" si="57"/>
        <v>9773193.7783642337</v>
      </c>
    </row>
    <row r="315" spans="3:18" x14ac:dyDescent="0.2">
      <c r="C315">
        <f t="shared" si="51"/>
        <v>312</v>
      </c>
      <c r="D315" s="3">
        <f t="shared" si="52"/>
        <v>44637</v>
      </c>
      <c r="F315" s="5">
        <f>IFERROR(VLOOKUP(D315,Contrato!$B:$H,7,FALSE),0)</f>
        <v>0</v>
      </c>
      <c r="G315" s="26">
        <f t="shared" si="48"/>
        <v>0</v>
      </c>
      <c r="L315" s="3">
        <f t="shared" si="53"/>
        <v>44638</v>
      </c>
      <c r="M315" s="3" t="str">
        <f t="shared" si="55"/>
        <v>2022_3</v>
      </c>
      <c r="N315" s="5">
        <f t="shared" si="49"/>
        <v>2022</v>
      </c>
      <c r="O315" s="26">
        <f t="shared" si="56"/>
        <v>9773193.7783642337</v>
      </c>
      <c r="P315" s="33">
        <f t="shared" si="54"/>
        <v>1083.4268034804584</v>
      </c>
      <c r="Q315" s="26">
        <f t="shared" si="50"/>
        <v>0</v>
      </c>
      <c r="R315" s="26">
        <f t="shared" si="57"/>
        <v>9774277.2051677145</v>
      </c>
    </row>
    <row r="316" spans="3:18" x14ac:dyDescent="0.2">
      <c r="C316">
        <f t="shared" si="51"/>
        <v>313</v>
      </c>
      <c r="D316" s="3">
        <f t="shared" si="52"/>
        <v>44638</v>
      </c>
      <c r="F316" s="5">
        <f>IFERROR(VLOOKUP(D316,Contrato!$B:$H,7,FALSE),0)</f>
        <v>0</v>
      </c>
      <c r="G316" s="26">
        <f t="shared" si="48"/>
        <v>0</v>
      </c>
      <c r="L316" s="3">
        <f t="shared" si="53"/>
        <v>44639</v>
      </c>
      <c r="M316" s="3" t="str">
        <f t="shared" si="55"/>
        <v>2022_3</v>
      </c>
      <c r="N316" s="5">
        <f t="shared" si="49"/>
        <v>2022</v>
      </c>
      <c r="O316" s="26">
        <f t="shared" si="56"/>
        <v>9774277.2051677145</v>
      </c>
      <c r="P316" s="33">
        <f t="shared" si="54"/>
        <v>1083.5469089101796</v>
      </c>
      <c r="Q316" s="26">
        <f t="shared" si="50"/>
        <v>0</v>
      </c>
      <c r="R316" s="26">
        <f t="shared" si="57"/>
        <v>9775360.752076624</v>
      </c>
    </row>
    <row r="317" spans="3:18" x14ac:dyDescent="0.2">
      <c r="C317">
        <f t="shared" si="51"/>
        <v>314</v>
      </c>
      <c r="D317" s="3">
        <f t="shared" si="52"/>
        <v>44639</v>
      </c>
      <c r="F317" s="5">
        <f>IFERROR(VLOOKUP(D317,Contrato!$B:$H,7,FALSE),0)</f>
        <v>0</v>
      </c>
      <c r="G317" s="26">
        <f t="shared" si="48"/>
        <v>0</v>
      </c>
      <c r="L317" s="3">
        <f t="shared" si="53"/>
        <v>44640</v>
      </c>
      <c r="M317" s="3" t="str">
        <f t="shared" si="55"/>
        <v>2022_3</v>
      </c>
      <c r="N317" s="5">
        <f t="shared" si="49"/>
        <v>2022</v>
      </c>
      <c r="O317" s="26">
        <f t="shared" si="56"/>
        <v>9775360.752076624</v>
      </c>
      <c r="P317" s="33">
        <f t="shared" si="54"/>
        <v>1083.6670276544269</v>
      </c>
      <c r="Q317" s="26">
        <f t="shared" si="50"/>
        <v>0</v>
      </c>
      <c r="R317" s="26">
        <f t="shared" si="57"/>
        <v>9776444.4191042781</v>
      </c>
    </row>
    <row r="318" spans="3:18" x14ac:dyDescent="0.2">
      <c r="C318">
        <f t="shared" si="51"/>
        <v>315</v>
      </c>
      <c r="D318" s="3">
        <f t="shared" si="52"/>
        <v>44640</v>
      </c>
      <c r="F318" s="5">
        <f>IFERROR(VLOOKUP(D318,Contrato!$B:$H,7,FALSE),0)</f>
        <v>0</v>
      </c>
      <c r="G318" s="26">
        <f t="shared" si="48"/>
        <v>0</v>
      </c>
      <c r="L318" s="3">
        <f t="shared" si="53"/>
        <v>44641</v>
      </c>
      <c r="M318" s="3" t="str">
        <f t="shared" si="55"/>
        <v>2022_3</v>
      </c>
      <c r="N318" s="5">
        <f t="shared" si="49"/>
        <v>2022</v>
      </c>
      <c r="O318" s="26">
        <f t="shared" si="56"/>
        <v>9776444.4191042781</v>
      </c>
      <c r="P318" s="33">
        <f t="shared" si="54"/>
        <v>1083.7871597146759</v>
      </c>
      <c r="Q318" s="26">
        <f t="shared" si="50"/>
        <v>0</v>
      </c>
      <c r="R318" s="26">
        <f t="shared" si="57"/>
        <v>9777528.2062639929</v>
      </c>
    </row>
    <row r="319" spans="3:18" x14ac:dyDescent="0.2">
      <c r="C319">
        <f t="shared" si="51"/>
        <v>316</v>
      </c>
      <c r="D319" s="3">
        <f t="shared" si="52"/>
        <v>44641</v>
      </c>
      <c r="F319" s="5">
        <f>IFERROR(VLOOKUP(D319,Contrato!$B:$H,7,FALSE),0)</f>
        <v>0</v>
      </c>
      <c r="G319" s="26">
        <f t="shared" si="48"/>
        <v>0</v>
      </c>
      <c r="L319" s="3">
        <f t="shared" si="53"/>
        <v>44642</v>
      </c>
      <c r="M319" s="3" t="str">
        <f t="shared" si="55"/>
        <v>2022_3</v>
      </c>
      <c r="N319" s="5">
        <f t="shared" si="49"/>
        <v>2022</v>
      </c>
      <c r="O319" s="26">
        <f t="shared" si="56"/>
        <v>9777528.2062639929</v>
      </c>
      <c r="P319" s="33">
        <f t="shared" si="54"/>
        <v>1083.907305092403</v>
      </c>
      <c r="Q319" s="26">
        <f t="shared" si="50"/>
        <v>0</v>
      </c>
      <c r="R319" s="26">
        <f t="shared" si="57"/>
        <v>9778612.1135690846</v>
      </c>
    </row>
    <row r="320" spans="3:18" x14ac:dyDescent="0.2">
      <c r="C320">
        <f t="shared" si="51"/>
        <v>317</v>
      </c>
      <c r="D320" s="3">
        <f t="shared" si="52"/>
        <v>44642</v>
      </c>
      <c r="F320" s="5">
        <f>IFERROR(VLOOKUP(D320,Contrato!$B:$H,7,FALSE),0)</f>
        <v>0</v>
      </c>
      <c r="G320" s="26">
        <f t="shared" si="48"/>
        <v>0</v>
      </c>
      <c r="L320" s="3">
        <f t="shared" si="53"/>
        <v>44643</v>
      </c>
      <c r="M320" s="3" t="str">
        <f t="shared" si="55"/>
        <v>2022_3</v>
      </c>
      <c r="N320" s="5">
        <f t="shared" si="49"/>
        <v>2022</v>
      </c>
      <c r="O320" s="26">
        <f t="shared" si="56"/>
        <v>9778612.1135690846</v>
      </c>
      <c r="P320" s="33">
        <f t="shared" si="54"/>
        <v>1084.0274637890848</v>
      </c>
      <c r="Q320" s="26">
        <f t="shared" si="50"/>
        <v>0</v>
      </c>
      <c r="R320" s="26">
        <f t="shared" si="57"/>
        <v>9779696.1410328727</v>
      </c>
    </row>
    <row r="321" spans="3:18" x14ac:dyDescent="0.2">
      <c r="C321">
        <f t="shared" si="51"/>
        <v>318</v>
      </c>
      <c r="D321" s="3">
        <f t="shared" si="52"/>
        <v>44643</v>
      </c>
      <c r="F321" s="5">
        <f>IFERROR(VLOOKUP(D321,Contrato!$B:$H,7,FALSE),0)</f>
        <v>0</v>
      </c>
      <c r="G321" s="26">
        <f t="shared" si="48"/>
        <v>0</v>
      </c>
      <c r="L321" s="3">
        <f t="shared" si="53"/>
        <v>44644</v>
      </c>
      <c r="M321" s="3" t="str">
        <f t="shared" si="55"/>
        <v>2022_3</v>
      </c>
      <c r="N321" s="5">
        <f t="shared" si="49"/>
        <v>2022</v>
      </c>
      <c r="O321" s="26">
        <f t="shared" si="56"/>
        <v>9779696.1410328727</v>
      </c>
      <c r="P321" s="33">
        <f t="shared" si="54"/>
        <v>1084.1476358061971</v>
      </c>
      <c r="Q321" s="26">
        <f t="shared" si="50"/>
        <v>0</v>
      </c>
      <c r="R321" s="26">
        <f t="shared" si="57"/>
        <v>9780780.2886686791</v>
      </c>
    </row>
    <row r="322" spans="3:18" x14ac:dyDescent="0.2">
      <c r="C322">
        <f t="shared" si="51"/>
        <v>319</v>
      </c>
      <c r="D322" s="3">
        <f t="shared" si="52"/>
        <v>44644</v>
      </c>
      <c r="F322" s="5">
        <f>IFERROR(VLOOKUP(D322,Contrato!$B:$H,7,FALSE),0)</f>
        <v>0</v>
      </c>
      <c r="G322" s="26">
        <f t="shared" si="48"/>
        <v>0</v>
      </c>
      <c r="L322" s="3">
        <f t="shared" si="53"/>
        <v>44645</v>
      </c>
      <c r="M322" s="3" t="str">
        <f t="shared" si="55"/>
        <v>2022_3</v>
      </c>
      <c r="N322" s="5">
        <f t="shared" si="49"/>
        <v>2022</v>
      </c>
      <c r="O322" s="26">
        <f t="shared" si="56"/>
        <v>9780780.2886686791</v>
      </c>
      <c r="P322" s="33">
        <f t="shared" si="54"/>
        <v>1084.2678211452173</v>
      </c>
      <c r="Q322" s="26">
        <f t="shared" si="50"/>
        <v>0</v>
      </c>
      <c r="R322" s="26">
        <f t="shared" si="57"/>
        <v>9781864.5564898234</v>
      </c>
    </row>
    <row r="323" spans="3:18" x14ac:dyDescent="0.2">
      <c r="C323">
        <f t="shared" si="51"/>
        <v>320</v>
      </c>
      <c r="D323" s="3">
        <f t="shared" si="52"/>
        <v>44645</v>
      </c>
      <c r="F323" s="5">
        <f>IFERROR(VLOOKUP(D323,Contrato!$B:$H,7,FALSE),0)</f>
        <v>0</v>
      </c>
      <c r="G323" s="26">
        <f t="shared" si="48"/>
        <v>0</v>
      </c>
      <c r="L323" s="3">
        <f t="shared" si="53"/>
        <v>44646</v>
      </c>
      <c r="M323" s="3" t="str">
        <f t="shared" si="55"/>
        <v>2022_3</v>
      </c>
      <c r="N323" s="5">
        <f t="shared" si="49"/>
        <v>2022</v>
      </c>
      <c r="O323" s="26">
        <f t="shared" si="56"/>
        <v>9781864.5564898234</v>
      </c>
      <c r="P323" s="33">
        <f t="shared" si="54"/>
        <v>1084.3880198076217</v>
      </c>
      <c r="Q323" s="26">
        <f t="shared" si="50"/>
        <v>0</v>
      </c>
      <c r="R323" s="26">
        <f t="shared" si="57"/>
        <v>9782948.944509631</v>
      </c>
    </row>
    <row r="324" spans="3:18" x14ac:dyDescent="0.2">
      <c r="C324">
        <f t="shared" si="51"/>
        <v>321</v>
      </c>
      <c r="D324" s="3">
        <f t="shared" si="52"/>
        <v>44646</v>
      </c>
      <c r="F324" s="5">
        <f>IFERROR(VLOOKUP(D324,Contrato!$B:$H,7,FALSE),0)</f>
        <v>0</v>
      </c>
      <c r="G324" s="26">
        <f t="shared" si="48"/>
        <v>0</v>
      </c>
      <c r="L324" s="3">
        <f t="shared" si="53"/>
        <v>44647</v>
      </c>
      <c r="M324" s="3" t="str">
        <f t="shared" si="55"/>
        <v>2022_3</v>
      </c>
      <c r="N324" s="5">
        <f t="shared" si="49"/>
        <v>2022</v>
      </c>
      <c r="O324" s="26">
        <f t="shared" si="56"/>
        <v>9782948.944509631</v>
      </c>
      <c r="P324" s="33">
        <f t="shared" si="54"/>
        <v>1084.5082317948877</v>
      </c>
      <c r="Q324" s="26">
        <f t="shared" si="50"/>
        <v>0</v>
      </c>
      <c r="R324" s="26">
        <f t="shared" si="57"/>
        <v>9784033.4527414255</v>
      </c>
    </row>
    <row r="325" spans="3:18" x14ac:dyDescent="0.2">
      <c r="C325">
        <f t="shared" si="51"/>
        <v>322</v>
      </c>
      <c r="D325" s="3">
        <f t="shared" si="52"/>
        <v>44647</v>
      </c>
      <c r="F325" s="5">
        <f>IFERROR(VLOOKUP(D325,Contrato!$B:$H,7,FALSE),0)</f>
        <v>0</v>
      </c>
      <c r="G325" s="26">
        <f t="shared" ref="G325:G388" si="58">+E325-F325</f>
        <v>0</v>
      </c>
      <c r="L325" s="3">
        <f t="shared" si="53"/>
        <v>44648</v>
      </c>
      <c r="M325" s="3" t="str">
        <f t="shared" si="55"/>
        <v>2022_3</v>
      </c>
      <c r="N325" s="5">
        <f t="shared" ref="N325:N388" si="59">YEAR(L325)</f>
        <v>2022</v>
      </c>
      <c r="O325" s="26">
        <f t="shared" si="56"/>
        <v>9784033.4527414255</v>
      </c>
      <c r="P325" s="33">
        <f t="shared" si="54"/>
        <v>1084.6284571084923</v>
      </c>
      <c r="Q325" s="26">
        <f t="shared" ref="Q325:Q388" si="60">-F326</f>
        <v>0</v>
      </c>
      <c r="R325" s="26">
        <f t="shared" si="57"/>
        <v>9785118.081198534</v>
      </c>
    </row>
    <row r="326" spans="3:18" x14ac:dyDescent="0.2">
      <c r="C326">
        <f t="shared" ref="C326:C389" si="61">IF(D326="","",C325+1)</f>
        <v>323</v>
      </c>
      <c r="D326" s="3">
        <f t="shared" ref="D326:D389" si="62">IFERROR(IF((D325+1)&gt;$B$5,"",(D325+1)),"")</f>
        <v>44648</v>
      </c>
      <c r="F326" s="5">
        <f>IFERROR(VLOOKUP(D326,Contrato!$B:$H,7,FALSE),0)</f>
        <v>0</v>
      </c>
      <c r="G326" s="26">
        <f t="shared" si="58"/>
        <v>0</v>
      </c>
      <c r="L326" s="3">
        <f t="shared" ref="L326:L389" si="63">+D327</f>
        <v>44649</v>
      </c>
      <c r="M326" s="3" t="str">
        <f t="shared" si="55"/>
        <v>2022_3</v>
      </c>
      <c r="N326" s="5">
        <f t="shared" si="59"/>
        <v>2022</v>
      </c>
      <c r="O326" s="26">
        <f t="shared" si="56"/>
        <v>9785118.081198534</v>
      </c>
      <c r="P326" s="33">
        <f t="shared" si="54"/>
        <v>1084.7486957499127</v>
      </c>
      <c r="Q326" s="26">
        <f t="shared" si="60"/>
        <v>0</v>
      </c>
      <c r="R326" s="26">
        <f t="shared" si="57"/>
        <v>9786202.8298942838</v>
      </c>
    </row>
    <row r="327" spans="3:18" x14ac:dyDescent="0.2">
      <c r="C327">
        <f t="shared" si="61"/>
        <v>324</v>
      </c>
      <c r="D327" s="3">
        <f t="shared" si="62"/>
        <v>44649</v>
      </c>
      <c r="F327" s="5">
        <f>IFERROR(VLOOKUP(D327,Contrato!$B:$H,7,FALSE),0)</f>
        <v>0</v>
      </c>
      <c r="G327" s="26">
        <f t="shared" si="58"/>
        <v>0</v>
      </c>
      <c r="L327" s="3">
        <f t="shared" si="63"/>
        <v>44650</v>
      </c>
      <c r="M327" s="3" t="str">
        <f t="shared" si="55"/>
        <v>2022_3</v>
      </c>
      <c r="N327" s="5">
        <f t="shared" si="59"/>
        <v>2022</v>
      </c>
      <c r="O327" s="26">
        <f t="shared" si="56"/>
        <v>9786202.8298942838</v>
      </c>
      <c r="P327" s="33">
        <f t="shared" ref="P327:P390" si="64">+O327*$I$4</f>
        <v>1084.8689477206265</v>
      </c>
      <c r="Q327" s="26">
        <f t="shared" si="60"/>
        <v>0</v>
      </c>
      <c r="R327" s="26">
        <f t="shared" si="57"/>
        <v>9787287.6988420039</v>
      </c>
    </row>
    <row r="328" spans="3:18" x14ac:dyDescent="0.2">
      <c r="C328">
        <f t="shared" si="61"/>
        <v>325</v>
      </c>
      <c r="D328" s="3">
        <f t="shared" si="62"/>
        <v>44650</v>
      </c>
      <c r="F328" s="5">
        <f>IFERROR(VLOOKUP(D328,Contrato!$B:$H,7,FALSE),0)</f>
        <v>0</v>
      </c>
      <c r="G328" s="26">
        <f t="shared" si="58"/>
        <v>0</v>
      </c>
      <c r="L328" s="3">
        <f t="shared" si="63"/>
        <v>44651</v>
      </c>
      <c r="M328" s="3" t="str">
        <f t="shared" si="55"/>
        <v>2022_3</v>
      </c>
      <c r="N328" s="5">
        <f t="shared" si="59"/>
        <v>2022</v>
      </c>
      <c r="O328" s="26">
        <f t="shared" si="56"/>
        <v>9787287.6988420039</v>
      </c>
      <c r="P328" s="33">
        <f t="shared" si="64"/>
        <v>1084.9892130221112</v>
      </c>
      <c r="Q328" s="26">
        <f t="shared" si="60"/>
        <v>0</v>
      </c>
      <c r="R328" s="26">
        <f t="shared" si="57"/>
        <v>9788372.6880550254</v>
      </c>
    </row>
    <row r="329" spans="3:18" x14ac:dyDescent="0.2">
      <c r="C329">
        <f t="shared" si="61"/>
        <v>326</v>
      </c>
      <c r="D329" s="3">
        <f t="shared" si="62"/>
        <v>44651</v>
      </c>
      <c r="F329" s="5">
        <f>IFERROR(VLOOKUP(D329,Contrato!$B:$H,7,FALSE),0)</f>
        <v>0</v>
      </c>
      <c r="G329" s="26">
        <f t="shared" si="58"/>
        <v>0</v>
      </c>
      <c r="L329" s="3">
        <f t="shared" si="63"/>
        <v>44652</v>
      </c>
      <c r="M329" s="3" t="str">
        <f t="shared" ref="M329:M392" si="65">YEAR(L329)&amp;"_"&amp;MONTH(L329)</f>
        <v>2022_4</v>
      </c>
      <c r="N329" s="5">
        <f t="shared" si="59"/>
        <v>2022</v>
      </c>
      <c r="O329" s="26">
        <f t="shared" si="56"/>
        <v>9788372.6880550254</v>
      </c>
      <c r="P329" s="33">
        <f t="shared" si="64"/>
        <v>1085.1094916558447</v>
      </c>
      <c r="Q329" s="26">
        <f t="shared" si="60"/>
        <v>0</v>
      </c>
      <c r="R329" s="26">
        <f t="shared" si="57"/>
        <v>9789457.797546681</v>
      </c>
    </row>
    <row r="330" spans="3:18" x14ac:dyDescent="0.2">
      <c r="C330">
        <f t="shared" si="61"/>
        <v>327</v>
      </c>
      <c r="D330" s="3">
        <f t="shared" si="62"/>
        <v>44652</v>
      </c>
      <c r="F330" s="5">
        <f>IFERROR(VLOOKUP(D330,Contrato!$B:$H,7,FALSE),0)</f>
        <v>0</v>
      </c>
      <c r="G330" s="26">
        <f t="shared" si="58"/>
        <v>0</v>
      </c>
      <c r="L330" s="3">
        <f t="shared" si="63"/>
        <v>44653</v>
      </c>
      <c r="M330" s="3" t="str">
        <f t="shared" si="65"/>
        <v>2022_4</v>
      </c>
      <c r="N330" s="5">
        <f t="shared" si="59"/>
        <v>2022</v>
      </c>
      <c r="O330" s="26">
        <f t="shared" si="56"/>
        <v>9789457.797546681</v>
      </c>
      <c r="P330" s="33">
        <f t="shared" si="64"/>
        <v>1085.2297836233051</v>
      </c>
      <c r="Q330" s="26">
        <f t="shared" si="60"/>
        <v>0</v>
      </c>
      <c r="R330" s="26">
        <f t="shared" si="57"/>
        <v>9790543.0273303036</v>
      </c>
    </row>
    <row r="331" spans="3:18" x14ac:dyDescent="0.2">
      <c r="C331">
        <f t="shared" si="61"/>
        <v>328</v>
      </c>
      <c r="D331" s="3">
        <f t="shared" si="62"/>
        <v>44653</v>
      </c>
      <c r="F331" s="5">
        <f>IFERROR(VLOOKUP(D331,Contrato!$B:$H,7,FALSE),0)</f>
        <v>0</v>
      </c>
      <c r="G331" s="26">
        <f t="shared" si="58"/>
        <v>0</v>
      </c>
      <c r="L331" s="3">
        <f t="shared" si="63"/>
        <v>44654</v>
      </c>
      <c r="M331" s="3" t="str">
        <f t="shared" si="65"/>
        <v>2022_4</v>
      </c>
      <c r="N331" s="5">
        <f t="shared" si="59"/>
        <v>2022</v>
      </c>
      <c r="O331" s="26">
        <f t="shared" si="56"/>
        <v>9790543.0273303036</v>
      </c>
      <c r="P331" s="33">
        <f t="shared" si="64"/>
        <v>1085.3500889259703</v>
      </c>
      <c r="Q331" s="26">
        <f t="shared" si="60"/>
        <v>0</v>
      </c>
      <c r="R331" s="26">
        <f t="shared" si="57"/>
        <v>9791628.3774192296</v>
      </c>
    </row>
    <row r="332" spans="3:18" x14ac:dyDescent="0.2">
      <c r="C332">
        <f t="shared" si="61"/>
        <v>329</v>
      </c>
      <c r="D332" s="3">
        <f t="shared" si="62"/>
        <v>44654</v>
      </c>
      <c r="F332" s="5">
        <f>IFERROR(VLOOKUP(D332,Contrato!$B:$H,7,FALSE),0)</f>
        <v>0</v>
      </c>
      <c r="G332" s="26">
        <f t="shared" si="58"/>
        <v>0</v>
      </c>
      <c r="L332" s="3">
        <f t="shared" si="63"/>
        <v>44655</v>
      </c>
      <c r="M332" s="3" t="str">
        <f t="shared" si="65"/>
        <v>2022_4</v>
      </c>
      <c r="N332" s="5">
        <f t="shared" si="59"/>
        <v>2022</v>
      </c>
      <c r="O332" s="26">
        <f t="shared" si="56"/>
        <v>9791628.3774192296</v>
      </c>
      <c r="P332" s="33">
        <f t="shared" si="64"/>
        <v>1085.4704075653187</v>
      </c>
      <c r="Q332" s="26">
        <f t="shared" si="60"/>
        <v>0</v>
      </c>
      <c r="R332" s="26">
        <f t="shared" si="57"/>
        <v>9792713.8478267957</v>
      </c>
    </row>
    <row r="333" spans="3:18" x14ac:dyDescent="0.2">
      <c r="C333">
        <f t="shared" si="61"/>
        <v>330</v>
      </c>
      <c r="D333" s="3">
        <f t="shared" si="62"/>
        <v>44655</v>
      </c>
      <c r="F333" s="5">
        <f>IFERROR(VLOOKUP(D333,Contrato!$B:$H,7,FALSE),0)</f>
        <v>0</v>
      </c>
      <c r="G333" s="26">
        <f t="shared" si="58"/>
        <v>0</v>
      </c>
      <c r="L333" s="3">
        <f t="shared" si="63"/>
        <v>44656</v>
      </c>
      <c r="M333" s="3" t="str">
        <f t="shared" si="65"/>
        <v>2022_4</v>
      </c>
      <c r="N333" s="5">
        <f t="shared" si="59"/>
        <v>2022</v>
      </c>
      <c r="O333" s="26">
        <f t="shared" si="56"/>
        <v>9792713.8478267957</v>
      </c>
      <c r="P333" s="33">
        <f t="shared" si="64"/>
        <v>1085.5907395428292</v>
      </c>
      <c r="Q333" s="26">
        <f t="shared" si="60"/>
        <v>0</v>
      </c>
      <c r="R333" s="26">
        <f t="shared" si="57"/>
        <v>9793799.4385663383</v>
      </c>
    </row>
    <row r="334" spans="3:18" x14ac:dyDescent="0.2">
      <c r="C334">
        <f t="shared" si="61"/>
        <v>331</v>
      </c>
      <c r="D334" s="3">
        <f t="shared" si="62"/>
        <v>44656</v>
      </c>
      <c r="F334" s="5">
        <f>IFERROR(VLOOKUP(D334,Contrato!$B:$H,7,FALSE),0)</f>
        <v>0</v>
      </c>
      <c r="G334" s="26">
        <f t="shared" si="58"/>
        <v>0</v>
      </c>
      <c r="L334" s="3">
        <f t="shared" si="63"/>
        <v>44657</v>
      </c>
      <c r="M334" s="3" t="str">
        <f t="shared" si="65"/>
        <v>2022_4</v>
      </c>
      <c r="N334" s="5">
        <f t="shared" si="59"/>
        <v>2022</v>
      </c>
      <c r="O334" s="26">
        <f t="shared" si="56"/>
        <v>9793799.4385663383</v>
      </c>
      <c r="P334" s="33">
        <f t="shared" si="64"/>
        <v>1085.7110848599796</v>
      </c>
      <c r="Q334" s="26">
        <f t="shared" si="60"/>
        <v>0</v>
      </c>
      <c r="R334" s="26">
        <f t="shared" si="57"/>
        <v>9794885.1496511977</v>
      </c>
    </row>
    <row r="335" spans="3:18" x14ac:dyDescent="0.2">
      <c r="C335">
        <f t="shared" si="61"/>
        <v>332</v>
      </c>
      <c r="D335" s="3">
        <f t="shared" si="62"/>
        <v>44657</v>
      </c>
      <c r="F335" s="5">
        <f>IFERROR(VLOOKUP(D335,Contrato!$B:$H,7,FALSE),0)</f>
        <v>0</v>
      </c>
      <c r="G335" s="26">
        <f t="shared" si="58"/>
        <v>0</v>
      </c>
      <c r="L335" s="3">
        <f t="shared" si="63"/>
        <v>44658</v>
      </c>
      <c r="M335" s="3" t="str">
        <f t="shared" si="65"/>
        <v>2022_4</v>
      </c>
      <c r="N335" s="5">
        <f t="shared" si="59"/>
        <v>2022</v>
      </c>
      <c r="O335" s="26">
        <f t="shared" si="56"/>
        <v>9794885.1496511977</v>
      </c>
      <c r="P335" s="33">
        <f t="shared" si="64"/>
        <v>1085.8314435182492</v>
      </c>
      <c r="Q335" s="26">
        <f t="shared" si="60"/>
        <v>0</v>
      </c>
      <c r="R335" s="26">
        <f t="shared" si="57"/>
        <v>9795970.9810947161</v>
      </c>
    </row>
    <row r="336" spans="3:18" x14ac:dyDescent="0.2">
      <c r="C336">
        <f t="shared" si="61"/>
        <v>333</v>
      </c>
      <c r="D336" s="3">
        <f t="shared" si="62"/>
        <v>44658</v>
      </c>
      <c r="F336" s="5">
        <f>IFERROR(VLOOKUP(D336,Contrato!$B:$H,7,FALSE),0)</f>
        <v>0</v>
      </c>
      <c r="G336" s="26">
        <f t="shared" si="58"/>
        <v>0</v>
      </c>
      <c r="L336" s="3">
        <f t="shared" si="63"/>
        <v>44659</v>
      </c>
      <c r="M336" s="3" t="str">
        <f t="shared" si="65"/>
        <v>2022_4</v>
      </c>
      <c r="N336" s="5">
        <f t="shared" si="59"/>
        <v>2022</v>
      </c>
      <c r="O336" s="26">
        <f t="shared" si="56"/>
        <v>9795970.9810947161</v>
      </c>
      <c r="P336" s="33">
        <f t="shared" si="64"/>
        <v>1085.951815519117</v>
      </c>
      <c r="Q336" s="26">
        <f t="shared" si="60"/>
        <v>0</v>
      </c>
      <c r="R336" s="26">
        <f t="shared" si="57"/>
        <v>9797056.9329102356</v>
      </c>
    </row>
    <row r="337" spans="3:18" x14ac:dyDescent="0.2">
      <c r="C337">
        <f t="shared" si="61"/>
        <v>334</v>
      </c>
      <c r="D337" s="3">
        <f t="shared" si="62"/>
        <v>44659</v>
      </c>
      <c r="F337" s="5">
        <f>IFERROR(VLOOKUP(D337,Contrato!$B:$H,7,FALSE),0)</f>
        <v>0</v>
      </c>
      <c r="G337" s="26">
        <f t="shared" si="58"/>
        <v>0</v>
      </c>
      <c r="L337" s="3">
        <f t="shared" si="63"/>
        <v>44660</v>
      </c>
      <c r="M337" s="3" t="str">
        <f t="shared" si="65"/>
        <v>2022_4</v>
      </c>
      <c r="N337" s="5">
        <f t="shared" si="59"/>
        <v>2022</v>
      </c>
      <c r="O337" s="26">
        <f t="shared" si="56"/>
        <v>9797056.9329102356</v>
      </c>
      <c r="P337" s="33">
        <f t="shared" si="64"/>
        <v>1086.0722008640619</v>
      </c>
      <c r="Q337" s="26">
        <f t="shared" si="60"/>
        <v>0</v>
      </c>
      <c r="R337" s="26">
        <f t="shared" si="57"/>
        <v>9798143.0051111002</v>
      </c>
    </row>
    <row r="338" spans="3:18" x14ac:dyDescent="0.2">
      <c r="C338">
        <f t="shared" si="61"/>
        <v>335</v>
      </c>
      <c r="D338" s="3">
        <f t="shared" si="62"/>
        <v>44660</v>
      </c>
      <c r="F338" s="5">
        <f>IFERROR(VLOOKUP(D338,Contrato!$B:$H,7,FALSE),0)</f>
        <v>0</v>
      </c>
      <c r="G338" s="26">
        <f t="shared" si="58"/>
        <v>0</v>
      </c>
      <c r="L338" s="3">
        <f t="shared" si="63"/>
        <v>44661</v>
      </c>
      <c r="M338" s="3" t="str">
        <f t="shared" si="65"/>
        <v>2022_4</v>
      </c>
      <c r="N338" s="5">
        <f t="shared" si="59"/>
        <v>2022</v>
      </c>
      <c r="O338" s="26">
        <f t="shared" ref="O338:O401" si="66">+R337</f>
        <v>9798143.0051111002</v>
      </c>
      <c r="P338" s="33">
        <f t="shared" si="64"/>
        <v>1086.1925995545632</v>
      </c>
      <c r="Q338" s="26">
        <f t="shared" si="60"/>
        <v>0</v>
      </c>
      <c r="R338" s="26">
        <f t="shared" ref="R338:R401" si="67">+O338+P338+Q338</f>
        <v>9799229.1977106556</v>
      </c>
    </row>
    <row r="339" spans="3:18" x14ac:dyDescent="0.2">
      <c r="C339">
        <f t="shared" si="61"/>
        <v>336</v>
      </c>
      <c r="D339" s="3">
        <f t="shared" si="62"/>
        <v>44661</v>
      </c>
      <c r="F339" s="5">
        <f>IFERROR(VLOOKUP(D339,Contrato!$B:$H,7,FALSE),0)</f>
        <v>0</v>
      </c>
      <c r="G339" s="26">
        <f t="shared" si="58"/>
        <v>0</v>
      </c>
      <c r="L339" s="3">
        <f t="shared" si="63"/>
        <v>44662</v>
      </c>
      <c r="M339" s="3" t="str">
        <f t="shared" si="65"/>
        <v>2022_4</v>
      </c>
      <c r="N339" s="5">
        <f t="shared" si="59"/>
        <v>2022</v>
      </c>
      <c r="O339" s="26">
        <f t="shared" si="66"/>
        <v>9799229.1977106556</v>
      </c>
      <c r="P339" s="33">
        <f t="shared" si="64"/>
        <v>1086.3130115921008</v>
      </c>
      <c r="Q339" s="26">
        <f t="shared" si="60"/>
        <v>-17122.950812499999</v>
      </c>
      <c r="R339" s="26">
        <f t="shared" si="67"/>
        <v>9783192.5599097479</v>
      </c>
    </row>
    <row r="340" spans="3:18" x14ac:dyDescent="0.2">
      <c r="C340">
        <f t="shared" si="61"/>
        <v>337</v>
      </c>
      <c r="D340" s="3">
        <f t="shared" si="62"/>
        <v>44662</v>
      </c>
      <c r="F340" s="5">
        <f>IFERROR(VLOOKUP(D340,Contrato!$B:$H,7,FALSE),0)</f>
        <v>17122.950812499999</v>
      </c>
      <c r="G340" s="26">
        <f t="shared" si="58"/>
        <v>-17122.950812499999</v>
      </c>
      <c r="L340" s="3">
        <f t="shared" si="63"/>
        <v>44663</v>
      </c>
      <c r="M340" s="3" t="str">
        <f t="shared" si="65"/>
        <v>2022_4</v>
      </c>
      <c r="N340" s="5">
        <f t="shared" si="59"/>
        <v>2022</v>
      </c>
      <c r="O340" s="26">
        <f t="shared" si="66"/>
        <v>9783192.5599097479</v>
      </c>
      <c r="P340" s="33">
        <f t="shared" si="64"/>
        <v>1084.5352382638284</v>
      </c>
      <c r="Q340" s="26">
        <f t="shared" si="60"/>
        <v>0</v>
      </c>
      <c r="R340" s="26">
        <f t="shared" si="67"/>
        <v>9784277.095148012</v>
      </c>
    </row>
    <row r="341" spans="3:18" x14ac:dyDescent="0.2">
      <c r="C341">
        <f t="shared" si="61"/>
        <v>338</v>
      </c>
      <c r="D341" s="3">
        <f t="shared" si="62"/>
        <v>44663</v>
      </c>
      <c r="F341" s="5">
        <f>IFERROR(VLOOKUP(D341,Contrato!$B:$H,7,FALSE),0)</f>
        <v>0</v>
      </c>
      <c r="G341" s="26">
        <f t="shared" si="58"/>
        <v>0</v>
      </c>
      <c r="L341" s="3">
        <f t="shared" si="63"/>
        <v>44664</v>
      </c>
      <c r="M341" s="3" t="str">
        <f t="shared" si="65"/>
        <v>2022_4</v>
      </c>
      <c r="N341" s="5">
        <f t="shared" si="59"/>
        <v>2022</v>
      </c>
      <c r="O341" s="26">
        <f t="shared" si="66"/>
        <v>9784277.095148012</v>
      </c>
      <c r="P341" s="33">
        <f t="shared" si="64"/>
        <v>1084.6554665712888</v>
      </c>
      <c r="Q341" s="26">
        <f t="shared" si="60"/>
        <v>0</v>
      </c>
      <c r="R341" s="26">
        <f t="shared" si="67"/>
        <v>9785361.7506145835</v>
      </c>
    </row>
    <row r="342" spans="3:18" x14ac:dyDescent="0.2">
      <c r="C342">
        <f t="shared" si="61"/>
        <v>339</v>
      </c>
      <c r="D342" s="3">
        <f t="shared" si="62"/>
        <v>44664</v>
      </c>
      <c r="F342" s="5">
        <f>IFERROR(VLOOKUP(D342,Contrato!$B:$H,7,FALSE),0)</f>
        <v>0</v>
      </c>
      <c r="G342" s="26">
        <f t="shared" si="58"/>
        <v>0</v>
      </c>
      <c r="L342" s="3">
        <f t="shared" si="63"/>
        <v>44665</v>
      </c>
      <c r="M342" s="3" t="str">
        <f t="shared" si="65"/>
        <v>2022_4</v>
      </c>
      <c r="N342" s="5">
        <f t="shared" si="59"/>
        <v>2022</v>
      </c>
      <c r="O342" s="26">
        <f t="shared" si="66"/>
        <v>9785361.7506145835</v>
      </c>
      <c r="P342" s="33">
        <f t="shared" si="64"/>
        <v>1084.775708206897</v>
      </c>
      <c r="Q342" s="26">
        <f t="shared" si="60"/>
        <v>0</v>
      </c>
      <c r="R342" s="26">
        <f t="shared" si="67"/>
        <v>9786446.5263227895</v>
      </c>
    </row>
    <row r="343" spans="3:18" x14ac:dyDescent="0.2">
      <c r="C343">
        <f t="shared" si="61"/>
        <v>340</v>
      </c>
      <c r="D343" s="3">
        <f t="shared" si="62"/>
        <v>44665</v>
      </c>
      <c r="F343" s="5">
        <f>IFERROR(VLOOKUP(D343,Contrato!$B:$H,7,FALSE),0)</f>
        <v>0</v>
      </c>
      <c r="G343" s="26">
        <f t="shared" si="58"/>
        <v>0</v>
      </c>
      <c r="L343" s="3">
        <f t="shared" si="63"/>
        <v>44666</v>
      </c>
      <c r="M343" s="3" t="str">
        <f t="shared" si="65"/>
        <v>2022_4</v>
      </c>
      <c r="N343" s="5">
        <f t="shared" si="59"/>
        <v>2022</v>
      </c>
      <c r="O343" s="26">
        <f t="shared" si="66"/>
        <v>9786446.5263227895</v>
      </c>
      <c r="P343" s="33">
        <f t="shared" si="64"/>
        <v>1084.8959631721302</v>
      </c>
      <c r="Q343" s="26">
        <f t="shared" si="60"/>
        <v>0</v>
      </c>
      <c r="R343" s="26">
        <f t="shared" si="67"/>
        <v>9787531.422285961</v>
      </c>
    </row>
    <row r="344" spans="3:18" x14ac:dyDescent="0.2">
      <c r="C344">
        <f t="shared" si="61"/>
        <v>341</v>
      </c>
      <c r="D344" s="3">
        <f t="shared" si="62"/>
        <v>44666</v>
      </c>
      <c r="F344" s="5">
        <f>IFERROR(VLOOKUP(D344,Contrato!$B:$H,7,FALSE),0)</f>
        <v>0</v>
      </c>
      <c r="G344" s="26">
        <f t="shared" si="58"/>
        <v>0</v>
      </c>
      <c r="L344" s="3">
        <f t="shared" si="63"/>
        <v>44667</v>
      </c>
      <c r="M344" s="3" t="str">
        <f t="shared" si="65"/>
        <v>2022_4</v>
      </c>
      <c r="N344" s="5">
        <f t="shared" si="59"/>
        <v>2022</v>
      </c>
      <c r="O344" s="26">
        <f t="shared" si="66"/>
        <v>9787531.422285961</v>
      </c>
      <c r="P344" s="33">
        <f t="shared" si="64"/>
        <v>1085.0162314684665</v>
      </c>
      <c r="Q344" s="26">
        <f t="shared" si="60"/>
        <v>0</v>
      </c>
      <c r="R344" s="26">
        <f t="shared" si="67"/>
        <v>9788616.4385174289</v>
      </c>
    </row>
    <row r="345" spans="3:18" x14ac:dyDescent="0.2">
      <c r="C345">
        <f t="shared" si="61"/>
        <v>342</v>
      </c>
      <c r="D345" s="3">
        <f t="shared" si="62"/>
        <v>44667</v>
      </c>
      <c r="F345" s="5">
        <f>IFERROR(VLOOKUP(D345,Contrato!$B:$H,7,FALSE),0)</f>
        <v>0</v>
      </c>
      <c r="G345" s="26">
        <f t="shared" si="58"/>
        <v>0</v>
      </c>
      <c r="L345" s="3">
        <f t="shared" si="63"/>
        <v>44668</v>
      </c>
      <c r="M345" s="3" t="str">
        <f t="shared" si="65"/>
        <v>2022_4</v>
      </c>
      <c r="N345" s="5">
        <f t="shared" si="59"/>
        <v>2022</v>
      </c>
      <c r="O345" s="26">
        <f t="shared" si="66"/>
        <v>9788616.4385174289</v>
      </c>
      <c r="P345" s="33">
        <f t="shared" si="64"/>
        <v>1085.1365130973834</v>
      </c>
      <c r="Q345" s="26">
        <f t="shared" si="60"/>
        <v>0</v>
      </c>
      <c r="R345" s="26">
        <f t="shared" si="67"/>
        <v>9789701.5750305261</v>
      </c>
    </row>
    <row r="346" spans="3:18" x14ac:dyDescent="0.2">
      <c r="C346">
        <f t="shared" si="61"/>
        <v>343</v>
      </c>
      <c r="D346" s="3">
        <f t="shared" si="62"/>
        <v>44668</v>
      </c>
      <c r="F346" s="5">
        <f>IFERROR(VLOOKUP(D346,Contrato!$B:$H,7,FALSE),0)</f>
        <v>0</v>
      </c>
      <c r="G346" s="26">
        <f t="shared" si="58"/>
        <v>0</v>
      </c>
      <c r="L346" s="3">
        <f t="shared" si="63"/>
        <v>44669</v>
      </c>
      <c r="M346" s="3" t="str">
        <f t="shared" si="65"/>
        <v>2022_4</v>
      </c>
      <c r="N346" s="5">
        <f t="shared" si="59"/>
        <v>2022</v>
      </c>
      <c r="O346" s="26">
        <f t="shared" si="66"/>
        <v>9789701.5750305261</v>
      </c>
      <c r="P346" s="33">
        <f t="shared" si="64"/>
        <v>1085.2568080603594</v>
      </c>
      <c r="Q346" s="26">
        <f t="shared" si="60"/>
        <v>0</v>
      </c>
      <c r="R346" s="26">
        <f t="shared" si="67"/>
        <v>9790786.8318385873</v>
      </c>
    </row>
    <row r="347" spans="3:18" x14ac:dyDescent="0.2">
      <c r="C347">
        <f t="shared" si="61"/>
        <v>344</v>
      </c>
      <c r="D347" s="3">
        <f t="shared" si="62"/>
        <v>44669</v>
      </c>
      <c r="F347" s="5">
        <f>IFERROR(VLOOKUP(D347,Contrato!$B:$H,7,FALSE),0)</f>
        <v>0</v>
      </c>
      <c r="G347" s="26">
        <f t="shared" si="58"/>
        <v>0</v>
      </c>
      <c r="L347" s="3">
        <f t="shared" si="63"/>
        <v>44670</v>
      </c>
      <c r="M347" s="3" t="str">
        <f t="shared" si="65"/>
        <v>2022_4</v>
      </c>
      <c r="N347" s="5">
        <f t="shared" si="59"/>
        <v>2022</v>
      </c>
      <c r="O347" s="26">
        <f t="shared" si="66"/>
        <v>9790786.8318385873</v>
      </c>
      <c r="P347" s="33">
        <f t="shared" si="64"/>
        <v>1085.3771163588724</v>
      </c>
      <c r="Q347" s="26">
        <f t="shared" si="60"/>
        <v>0</v>
      </c>
      <c r="R347" s="26">
        <f t="shared" si="67"/>
        <v>9791872.2089549471</v>
      </c>
    </row>
    <row r="348" spans="3:18" x14ac:dyDescent="0.2">
      <c r="C348">
        <f t="shared" si="61"/>
        <v>345</v>
      </c>
      <c r="D348" s="3">
        <f t="shared" si="62"/>
        <v>44670</v>
      </c>
      <c r="F348" s="5">
        <f>IFERROR(VLOOKUP(D348,Contrato!$B:$H,7,FALSE),0)</f>
        <v>0</v>
      </c>
      <c r="G348" s="26">
        <f t="shared" si="58"/>
        <v>0</v>
      </c>
      <c r="L348" s="3">
        <f t="shared" si="63"/>
        <v>44671</v>
      </c>
      <c r="M348" s="3" t="str">
        <f t="shared" si="65"/>
        <v>2022_4</v>
      </c>
      <c r="N348" s="5">
        <f t="shared" si="59"/>
        <v>2022</v>
      </c>
      <c r="O348" s="26">
        <f t="shared" si="66"/>
        <v>9791872.2089549471</v>
      </c>
      <c r="P348" s="33">
        <f t="shared" si="64"/>
        <v>1085.4974379944008</v>
      </c>
      <c r="Q348" s="26">
        <f t="shared" si="60"/>
        <v>0</v>
      </c>
      <c r="R348" s="26">
        <f t="shared" si="67"/>
        <v>9792957.706392942</v>
      </c>
    </row>
    <row r="349" spans="3:18" x14ac:dyDescent="0.2">
      <c r="C349">
        <f t="shared" si="61"/>
        <v>346</v>
      </c>
      <c r="D349" s="3">
        <f t="shared" si="62"/>
        <v>44671</v>
      </c>
      <c r="F349" s="5">
        <f>IFERROR(VLOOKUP(D349,Contrato!$B:$H,7,FALSE),0)</f>
        <v>0</v>
      </c>
      <c r="G349" s="26">
        <f t="shared" si="58"/>
        <v>0</v>
      </c>
      <c r="L349" s="3">
        <f t="shared" si="63"/>
        <v>44672</v>
      </c>
      <c r="M349" s="3" t="str">
        <f t="shared" si="65"/>
        <v>2022_4</v>
      </c>
      <c r="N349" s="5">
        <f t="shared" si="59"/>
        <v>2022</v>
      </c>
      <c r="O349" s="26">
        <f t="shared" si="66"/>
        <v>9792957.706392942</v>
      </c>
      <c r="P349" s="33">
        <f t="shared" si="64"/>
        <v>1085.617772968423</v>
      </c>
      <c r="Q349" s="26">
        <f t="shared" si="60"/>
        <v>0</v>
      </c>
      <c r="R349" s="26">
        <f t="shared" si="67"/>
        <v>9794043.3241659105</v>
      </c>
    </row>
    <row r="350" spans="3:18" x14ac:dyDescent="0.2">
      <c r="C350">
        <f t="shared" si="61"/>
        <v>347</v>
      </c>
      <c r="D350" s="3">
        <f t="shared" si="62"/>
        <v>44672</v>
      </c>
      <c r="F350" s="5">
        <f>IFERROR(VLOOKUP(D350,Contrato!$B:$H,7,FALSE),0)</f>
        <v>0</v>
      </c>
      <c r="G350" s="26">
        <f t="shared" si="58"/>
        <v>0</v>
      </c>
      <c r="L350" s="3">
        <f t="shared" si="63"/>
        <v>44673</v>
      </c>
      <c r="M350" s="3" t="str">
        <f t="shared" si="65"/>
        <v>2022_4</v>
      </c>
      <c r="N350" s="5">
        <f t="shared" si="59"/>
        <v>2022</v>
      </c>
      <c r="O350" s="26">
        <f t="shared" si="66"/>
        <v>9794043.3241659105</v>
      </c>
      <c r="P350" s="33">
        <f t="shared" si="64"/>
        <v>1085.7381212824175</v>
      </c>
      <c r="Q350" s="26">
        <f t="shared" si="60"/>
        <v>0</v>
      </c>
      <c r="R350" s="26">
        <f t="shared" si="67"/>
        <v>9795129.0622871928</v>
      </c>
    </row>
    <row r="351" spans="3:18" x14ac:dyDescent="0.2">
      <c r="C351">
        <f t="shared" si="61"/>
        <v>348</v>
      </c>
      <c r="D351" s="3">
        <f t="shared" si="62"/>
        <v>44673</v>
      </c>
      <c r="F351" s="5">
        <f>IFERROR(VLOOKUP(D351,Contrato!$B:$H,7,FALSE),0)</f>
        <v>0</v>
      </c>
      <c r="G351" s="26">
        <f t="shared" si="58"/>
        <v>0</v>
      </c>
      <c r="L351" s="3">
        <f t="shared" si="63"/>
        <v>44674</v>
      </c>
      <c r="M351" s="3" t="str">
        <f t="shared" si="65"/>
        <v>2022_4</v>
      </c>
      <c r="N351" s="5">
        <f t="shared" si="59"/>
        <v>2022</v>
      </c>
      <c r="O351" s="26">
        <f t="shared" si="66"/>
        <v>9795129.0622871928</v>
      </c>
      <c r="P351" s="33">
        <f t="shared" si="64"/>
        <v>1085.8584829378635</v>
      </c>
      <c r="Q351" s="26">
        <f t="shared" si="60"/>
        <v>0</v>
      </c>
      <c r="R351" s="26">
        <f t="shared" si="67"/>
        <v>9796214.9207701311</v>
      </c>
    </row>
    <row r="352" spans="3:18" x14ac:dyDescent="0.2">
      <c r="C352">
        <f t="shared" si="61"/>
        <v>349</v>
      </c>
      <c r="D352" s="3">
        <f t="shared" si="62"/>
        <v>44674</v>
      </c>
      <c r="F352" s="5">
        <f>IFERROR(VLOOKUP(D352,Contrato!$B:$H,7,FALSE),0)</f>
        <v>0</v>
      </c>
      <c r="G352" s="26">
        <f t="shared" si="58"/>
        <v>0</v>
      </c>
      <c r="L352" s="3">
        <f t="shared" si="63"/>
        <v>44675</v>
      </c>
      <c r="M352" s="3" t="str">
        <f t="shared" si="65"/>
        <v>2022_4</v>
      </c>
      <c r="N352" s="5">
        <f t="shared" si="59"/>
        <v>2022</v>
      </c>
      <c r="O352" s="26">
        <f t="shared" si="66"/>
        <v>9796214.9207701311</v>
      </c>
      <c r="P352" s="33">
        <f t="shared" si="64"/>
        <v>1085.9788579362398</v>
      </c>
      <c r="Q352" s="26">
        <f t="shared" si="60"/>
        <v>0</v>
      </c>
      <c r="R352" s="26">
        <f t="shared" si="67"/>
        <v>9797300.8996280674</v>
      </c>
    </row>
    <row r="353" spans="3:18" x14ac:dyDescent="0.2">
      <c r="C353">
        <f t="shared" si="61"/>
        <v>350</v>
      </c>
      <c r="D353" s="3">
        <f t="shared" si="62"/>
        <v>44675</v>
      </c>
      <c r="F353" s="5">
        <f>IFERROR(VLOOKUP(D353,Contrato!$B:$H,7,FALSE),0)</f>
        <v>0</v>
      </c>
      <c r="G353" s="26">
        <f t="shared" si="58"/>
        <v>0</v>
      </c>
      <c r="L353" s="3">
        <f t="shared" si="63"/>
        <v>44676</v>
      </c>
      <c r="M353" s="3" t="str">
        <f t="shared" si="65"/>
        <v>2022_4</v>
      </c>
      <c r="N353" s="5">
        <f t="shared" si="59"/>
        <v>2022</v>
      </c>
      <c r="O353" s="26">
        <f t="shared" si="66"/>
        <v>9797300.8996280674</v>
      </c>
      <c r="P353" s="33">
        <f t="shared" si="64"/>
        <v>1086.0992462790255</v>
      </c>
      <c r="Q353" s="26">
        <f t="shared" si="60"/>
        <v>0</v>
      </c>
      <c r="R353" s="26">
        <f t="shared" si="67"/>
        <v>9798386.9988743458</v>
      </c>
    </row>
    <row r="354" spans="3:18" x14ac:dyDescent="0.2">
      <c r="C354">
        <f t="shared" si="61"/>
        <v>351</v>
      </c>
      <c r="D354" s="3">
        <f t="shared" si="62"/>
        <v>44676</v>
      </c>
      <c r="F354" s="5">
        <f>IFERROR(VLOOKUP(D354,Contrato!$B:$H,7,FALSE),0)</f>
        <v>0</v>
      </c>
      <c r="G354" s="26">
        <f t="shared" si="58"/>
        <v>0</v>
      </c>
      <c r="L354" s="3">
        <f t="shared" si="63"/>
        <v>44677</v>
      </c>
      <c r="M354" s="3" t="str">
        <f t="shared" si="65"/>
        <v>2022_4</v>
      </c>
      <c r="N354" s="5">
        <f t="shared" si="59"/>
        <v>2022</v>
      </c>
      <c r="O354" s="26">
        <f t="shared" si="66"/>
        <v>9798386.9988743458</v>
      </c>
      <c r="P354" s="33">
        <f t="shared" si="64"/>
        <v>1086.2196479677</v>
      </c>
      <c r="Q354" s="26">
        <f t="shared" si="60"/>
        <v>0</v>
      </c>
      <c r="R354" s="26">
        <f t="shared" si="67"/>
        <v>9799473.218522314</v>
      </c>
    </row>
    <row r="355" spans="3:18" x14ac:dyDescent="0.2">
      <c r="C355">
        <f t="shared" si="61"/>
        <v>352</v>
      </c>
      <c r="D355" s="3">
        <f t="shared" si="62"/>
        <v>44677</v>
      </c>
      <c r="F355" s="5">
        <f>IFERROR(VLOOKUP(D355,Contrato!$B:$H,7,FALSE),0)</f>
        <v>0</v>
      </c>
      <c r="G355" s="26">
        <f t="shared" si="58"/>
        <v>0</v>
      </c>
      <c r="L355" s="3">
        <f t="shared" si="63"/>
        <v>44678</v>
      </c>
      <c r="M355" s="3" t="str">
        <f t="shared" si="65"/>
        <v>2022_4</v>
      </c>
      <c r="N355" s="5">
        <f t="shared" si="59"/>
        <v>2022</v>
      </c>
      <c r="O355" s="26">
        <f t="shared" si="66"/>
        <v>9799473.218522314</v>
      </c>
      <c r="P355" s="33">
        <f t="shared" si="64"/>
        <v>1086.3400630037429</v>
      </c>
      <c r="Q355" s="26">
        <f t="shared" si="60"/>
        <v>0</v>
      </c>
      <c r="R355" s="26">
        <f t="shared" si="67"/>
        <v>9800559.5585853178</v>
      </c>
    </row>
    <row r="356" spans="3:18" x14ac:dyDescent="0.2">
      <c r="C356">
        <f t="shared" si="61"/>
        <v>353</v>
      </c>
      <c r="D356" s="3">
        <f t="shared" si="62"/>
        <v>44678</v>
      </c>
      <c r="F356" s="5">
        <f>IFERROR(VLOOKUP(D356,Contrato!$B:$H,7,FALSE),0)</f>
        <v>0</v>
      </c>
      <c r="G356" s="26">
        <f t="shared" si="58"/>
        <v>0</v>
      </c>
      <c r="L356" s="3">
        <f t="shared" si="63"/>
        <v>44679</v>
      </c>
      <c r="M356" s="3" t="str">
        <f t="shared" si="65"/>
        <v>2022_4</v>
      </c>
      <c r="N356" s="5">
        <f t="shared" si="59"/>
        <v>2022</v>
      </c>
      <c r="O356" s="26">
        <f t="shared" si="66"/>
        <v>9800559.5585853178</v>
      </c>
      <c r="P356" s="33">
        <f t="shared" si="64"/>
        <v>1086.4604913886337</v>
      </c>
      <c r="Q356" s="26">
        <f t="shared" si="60"/>
        <v>0</v>
      </c>
      <c r="R356" s="26">
        <f t="shared" si="67"/>
        <v>9801646.0190767068</v>
      </c>
    </row>
    <row r="357" spans="3:18" x14ac:dyDescent="0.2">
      <c r="C357">
        <f t="shared" si="61"/>
        <v>354</v>
      </c>
      <c r="D357" s="3">
        <f t="shared" si="62"/>
        <v>44679</v>
      </c>
      <c r="F357" s="5">
        <f>IFERROR(VLOOKUP(D357,Contrato!$B:$H,7,FALSE),0)</f>
        <v>0</v>
      </c>
      <c r="G357" s="26">
        <f t="shared" si="58"/>
        <v>0</v>
      </c>
      <c r="L357" s="3">
        <f t="shared" si="63"/>
        <v>44680</v>
      </c>
      <c r="M357" s="3" t="str">
        <f t="shared" si="65"/>
        <v>2022_4</v>
      </c>
      <c r="N357" s="5">
        <f t="shared" si="59"/>
        <v>2022</v>
      </c>
      <c r="O357" s="26">
        <f t="shared" si="66"/>
        <v>9801646.0190767068</v>
      </c>
      <c r="P357" s="33">
        <f t="shared" si="64"/>
        <v>1086.5809331238522</v>
      </c>
      <c r="Q357" s="26">
        <f t="shared" si="60"/>
        <v>0</v>
      </c>
      <c r="R357" s="26">
        <f t="shared" si="67"/>
        <v>9802732.6000098307</v>
      </c>
    </row>
    <row r="358" spans="3:18" x14ac:dyDescent="0.2">
      <c r="C358">
        <f t="shared" si="61"/>
        <v>355</v>
      </c>
      <c r="D358" s="3">
        <f t="shared" si="62"/>
        <v>44680</v>
      </c>
      <c r="F358" s="5">
        <f>IFERROR(VLOOKUP(D358,Contrato!$B:$H,7,FALSE),0)</f>
        <v>0</v>
      </c>
      <c r="G358" s="26">
        <f t="shared" si="58"/>
        <v>0</v>
      </c>
      <c r="L358" s="3">
        <f t="shared" si="63"/>
        <v>44681</v>
      </c>
      <c r="M358" s="3" t="str">
        <f t="shared" si="65"/>
        <v>2022_4</v>
      </c>
      <c r="N358" s="5">
        <f t="shared" si="59"/>
        <v>2022</v>
      </c>
      <c r="O358" s="26">
        <f t="shared" si="66"/>
        <v>9802732.6000098307</v>
      </c>
      <c r="P358" s="33">
        <f t="shared" si="64"/>
        <v>1086.7013882108786</v>
      </c>
      <c r="Q358" s="26">
        <f t="shared" si="60"/>
        <v>0</v>
      </c>
      <c r="R358" s="26">
        <f t="shared" si="67"/>
        <v>9803819.3013980407</v>
      </c>
    </row>
    <row r="359" spans="3:18" x14ac:dyDescent="0.2">
      <c r="C359">
        <f t="shared" si="61"/>
        <v>356</v>
      </c>
      <c r="D359" s="3">
        <f t="shared" si="62"/>
        <v>44681</v>
      </c>
      <c r="F359" s="5">
        <f>IFERROR(VLOOKUP(D359,Contrato!$B:$H,7,FALSE),0)</f>
        <v>0</v>
      </c>
      <c r="G359" s="26">
        <f t="shared" si="58"/>
        <v>0</v>
      </c>
      <c r="L359" s="3">
        <f t="shared" si="63"/>
        <v>44682</v>
      </c>
      <c r="M359" s="3" t="str">
        <f t="shared" si="65"/>
        <v>2022_5</v>
      </c>
      <c r="N359" s="5">
        <f t="shared" si="59"/>
        <v>2022</v>
      </c>
      <c r="O359" s="26">
        <f t="shared" si="66"/>
        <v>9803819.3013980407</v>
      </c>
      <c r="P359" s="33">
        <f t="shared" si="64"/>
        <v>1086.8218566511925</v>
      </c>
      <c r="Q359" s="26">
        <f t="shared" si="60"/>
        <v>0</v>
      </c>
      <c r="R359" s="26">
        <f t="shared" si="67"/>
        <v>9804906.1232546922</v>
      </c>
    </row>
    <row r="360" spans="3:18" x14ac:dyDescent="0.2">
      <c r="C360">
        <f t="shared" si="61"/>
        <v>357</v>
      </c>
      <c r="D360" s="3">
        <f t="shared" si="62"/>
        <v>44682</v>
      </c>
      <c r="F360" s="5">
        <f>IFERROR(VLOOKUP(D360,Contrato!$B:$H,7,FALSE),0)</f>
        <v>0</v>
      </c>
      <c r="G360" s="26">
        <f t="shared" si="58"/>
        <v>0</v>
      </c>
      <c r="L360" s="3">
        <f t="shared" si="63"/>
        <v>44683</v>
      </c>
      <c r="M360" s="3" t="str">
        <f t="shared" si="65"/>
        <v>2022_5</v>
      </c>
      <c r="N360" s="5">
        <f t="shared" si="59"/>
        <v>2022</v>
      </c>
      <c r="O360" s="26">
        <f t="shared" si="66"/>
        <v>9804906.1232546922</v>
      </c>
      <c r="P360" s="33">
        <f t="shared" si="64"/>
        <v>1086.9423384462748</v>
      </c>
      <c r="Q360" s="26">
        <f t="shared" si="60"/>
        <v>0</v>
      </c>
      <c r="R360" s="26">
        <f t="shared" si="67"/>
        <v>9805993.0655931383</v>
      </c>
    </row>
    <row r="361" spans="3:18" x14ac:dyDescent="0.2">
      <c r="C361">
        <f t="shared" si="61"/>
        <v>358</v>
      </c>
      <c r="D361" s="3">
        <f t="shared" si="62"/>
        <v>44683</v>
      </c>
      <c r="F361" s="5">
        <f>IFERROR(VLOOKUP(D361,Contrato!$B:$H,7,FALSE),0)</f>
        <v>0</v>
      </c>
      <c r="G361" s="26">
        <f t="shared" si="58"/>
        <v>0</v>
      </c>
      <c r="L361" s="3">
        <f t="shared" si="63"/>
        <v>44684</v>
      </c>
      <c r="M361" s="3" t="str">
        <f t="shared" si="65"/>
        <v>2022_5</v>
      </c>
      <c r="N361" s="5">
        <f t="shared" si="59"/>
        <v>2022</v>
      </c>
      <c r="O361" s="26">
        <f t="shared" si="66"/>
        <v>9805993.0655931383</v>
      </c>
      <c r="P361" s="33">
        <f t="shared" si="64"/>
        <v>1087.0628335976057</v>
      </c>
      <c r="Q361" s="26">
        <f t="shared" si="60"/>
        <v>0</v>
      </c>
      <c r="R361" s="26">
        <f t="shared" si="67"/>
        <v>9807080.1284267362</v>
      </c>
    </row>
    <row r="362" spans="3:18" x14ac:dyDescent="0.2">
      <c r="C362">
        <f t="shared" si="61"/>
        <v>359</v>
      </c>
      <c r="D362" s="3">
        <f t="shared" si="62"/>
        <v>44684</v>
      </c>
      <c r="F362" s="5">
        <f>IFERROR(VLOOKUP(D362,Contrato!$B:$H,7,FALSE),0)</f>
        <v>0</v>
      </c>
      <c r="G362" s="26">
        <f t="shared" si="58"/>
        <v>0</v>
      </c>
      <c r="L362" s="3">
        <f t="shared" si="63"/>
        <v>44685</v>
      </c>
      <c r="M362" s="3" t="str">
        <f t="shared" si="65"/>
        <v>2022_5</v>
      </c>
      <c r="N362" s="5">
        <f t="shared" si="59"/>
        <v>2022</v>
      </c>
      <c r="O362" s="26">
        <f t="shared" si="66"/>
        <v>9807080.1284267362</v>
      </c>
      <c r="P362" s="33">
        <f t="shared" si="64"/>
        <v>1087.183342106666</v>
      </c>
      <c r="Q362" s="26">
        <f t="shared" si="60"/>
        <v>0</v>
      </c>
      <c r="R362" s="26">
        <f t="shared" si="67"/>
        <v>9808167.3117688429</v>
      </c>
    </row>
    <row r="363" spans="3:18" x14ac:dyDescent="0.2">
      <c r="C363">
        <f t="shared" si="61"/>
        <v>360</v>
      </c>
      <c r="D363" s="3">
        <f t="shared" si="62"/>
        <v>44685</v>
      </c>
      <c r="F363" s="5">
        <f>IFERROR(VLOOKUP(D363,Contrato!$B:$H,7,FALSE),0)</f>
        <v>0</v>
      </c>
      <c r="G363" s="26">
        <f t="shared" si="58"/>
        <v>0</v>
      </c>
      <c r="L363" s="3">
        <f t="shared" si="63"/>
        <v>44686</v>
      </c>
      <c r="M363" s="3" t="str">
        <f t="shared" si="65"/>
        <v>2022_5</v>
      </c>
      <c r="N363" s="5">
        <f t="shared" si="59"/>
        <v>2022</v>
      </c>
      <c r="O363" s="26">
        <f t="shared" si="66"/>
        <v>9808167.3117688429</v>
      </c>
      <c r="P363" s="33">
        <f t="shared" si="64"/>
        <v>1087.3038639749361</v>
      </c>
      <c r="Q363" s="26">
        <f t="shared" si="60"/>
        <v>0</v>
      </c>
      <c r="R363" s="26">
        <f t="shared" si="67"/>
        <v>9809254.6156328171</v>
      </c>
    </row>
    <row r="364" spans="3:18" x14ac:dyDescent="0.2">
      <c r="C364">
        <f t="shared" si="61"/>
        <v>361</v>
      </c>
      <c r="D364" s="3">
        <f t="shared" si="62"/>
        <v>44686</v>
      </c>
      <c r="F364" s="5">
        <f>IFERROR(VLOOKUP(D364,Contrato!$B:$H,7,FALSE),0)</f>
        <v>0</v>
      </c>
      <c r="G364" s="26">
        <f t="shared" si="58"/>
        <v>0</v>
      </c>
      <c r="L364" s="3">
        <f t="shared" si="63"/>
        <v>44687</v>
      </c>
      <c r="M364" s="3" t="str">
        <f t="shared" si="65"/>
        <v>2022_5</v>
      </c>
      <c r="N364" s="5">
        <f t="shared" si="59"/>
        <v>2022</v>
      </c>
      <c r="O364" s="26">
        <f t="shared" si="66"/>
        <v>9809254.6156328171</v>
      </c>
      <c r="P364" s="33">
        <f t="shared" si="64"/>
        <v>1087.4243992038973</v>
      </c>
      <c r="Q364" s="26">
        <f t="shared" si="60"/>
        <v>0</v>
      </c>
      <c r="R364" s="26">
        <f t="shared" si="67"/>
        <v>9810342.0400320217</v>
      </c>
    </row>
    <row r="365" spans="3:18" x14ac:dyDescent="0.2">
      <c r="C365">
        <f t="shared" si="61"/>
        <v>362</v>
      </c>
      <c r="D365" s="3">
        <f t="shared" si="62"/>
        <v>44687</v>
      </c>
      <c r="F365" s="5">
        <f>IFERROR(VLOOKUP(D365,Contrato!$B:$H,7,FALSE),0)</f>
        <v>0</v>
      </c>
      <c r="G365" s="26">
        <f t="shared" si="58"/>
        <v>0</v>
      </c>
      <c r="L365" s="3">
        <f t="shared" si="63"/>
        <v>44688</v>
      </c>
      <c r="M365" s="3" t="str">
        <f t="shared" si="65"/>
        <v>2022_5</v>
      </c>
      <c r="N365" s="5">
        <f t="shared" si="59"/>
        <v>2022</v>
      </c>
      <c r="O365" s="26">
        <f t="shared" si="66"/>
        <v>9810342.0400320217</v>
      </c>
      <c r="P365" s="33">
        <f t="shared" si="64"/>
        <v>1087.544947795031</v>
      </c>
      <c r="Q365" s="26">
        <f t="shared" si="60"/>
        <v>0</v>
      </c>
      <c r="R365" s="26">
        <f t="shared" si="67"/>
        <v>9811429.5849798173</v>
      </c>
    </row>
    <row r="366" spans="3:18" x14ac:dyDescent="0.2">
      <c r="C366">
        <f t="shared" si="61"/>
        <v>363</v>
      </c>
      <c r="D366" s="3">
        <f t="shared" si="62"/>
        <v>44688</v>
      </c>
      <c r="F366" s="5">
        <f>IFERROR(VLOOKUP(D366,Contrato!$B:$H,7,FALSE),0)</f>
        <v>0</v>
      </c>
      <c r="G366" s="26">
        <f t="shared" si="58"/>
        <v>0</v>
      </c>
      <c r="L366" s="3">
        <f t="shared" si="63"/>
        <v>44689</v>
      </c>
      <c r="M366" s="3" t="str">
        <f t="shared" si="65"/>
        <v>2022_5</v>
      </c>
      <c r="N366" s="5">
        <f t="shared" si="59"/>
        <v>2022</v>
      </c>
      <c r="O366" s="26">
        <f t="shared" si="66"/>
        <v>9811429.5849798173</v>
      </c>
      <c r="P366" s="33">
        <f t="shared" si="64"/>
        <v>1087.6655097498181</v>
      </c>
      <c r="Q366" s="26">
        <f t="shared" si="60"/>
        <v>0</v>
      </c>
      <c r="R366" s="26">
        <f t="shared" si="67"/>
        <v>9812517.2504895665</v>
      </c>
    </row>
    <row r="367" spans="3:18" x14ac:dyDescent="0.2">
      <c r="C367">
        <f t="shared" si="61"/>
        <v>364</v>
      </c>
      <c r="D367" s="3">
        <f t="shared" si="62"/>
        <v>44689</v>
      </c>
      <c r="F367" s="5">
        <f>IFERROR(VLOOKUP(D367,Contrato!$B:$H,7,FALSE),0)</f>
        <v>0</v>
      </c>
      <c r="G367" s="26">
        <f t="shared" si="58"/>
        <v>0</v>
      </c>
      <c r="L367" s="3">
        <f t="shared" si="63"/>
        <v>44690</v>
      </c>
      <c r="M367" s="3" t="str">
        <f t="shared" si="65"/>
        <v>2022_5</v>
      </c>
      <c r="N367" s="5">
        <f t="shared" si="59"/>
        <v>2022</v>
      </c>
      <c r="O367" s="26">
        <f t="shared" si="66"/>
        <v>9812517.2504895665</v>
      </c>
      <c r="P367" s="33">
        <f t="shared" si="64"/>
        <v>1087.7860850697398</v>
      </c>
      <c r="Q367" s="26">
        <f t="shared" si="60"/>
        <v>0</v>
      </c>
      <c r="R367" s="26">
        <f t="shared" si="67"/>
        <v>9813605.0365746357</v>
      </c>
    </row>
    <row r="368" spans="3:18" x14ac:dyDescent="0.2">
      <c r="C368">
        <f t="shared" si="61"/>
        <v>365</v>
      </c>
      <c r="D368" s="3">
        <f t="shared" si="62"/>
        <v>44690</v>
      </c>
      <c r="F368" s="5">
        <f>IFERROR(VLOOKUP(D368,Contrato!$B:$H,7,FALSE),0)</f>
        <v>0</v>
      </c>
      <c r="G368" s="26">
        <f t="shared" si="58"/>
        <v>0</v>
      </c>
      <c r="L368" s="3">
        <f t="shared" si="63"/>
        <v>44691</v>
      </c>
      <c r="M368" s="3" t="str">
        <f t="shared" si="65"/>
        <v>2022_5</v>
      </c>
      <c r="N368" s="5">
        <f t="shared" si="59"/>
        <v>2022</v>
      </c>
      <c r="O368" s="26">
        <f t="shared" si="66"/>
        <v>9813605.0365746357</v>
      </c>
      <c r="P368" s="33">
        <f t="shared" si="64"/>
        <v>1087.906673756278</v>
      </c>
      <c r="Q368" s="26">
        <f t="shared" si="60"/>
        <v>-15800.640812500002</v>
      </c>
      <c r="R368" s="26">
        <f t="shared" si="67"/>
        <v>9798892.3024358917</v>
      </c>
    </row>
    <row r="369" spans="3:18" x14ac:dyDescent="0.2">
      <c r="C369">
        <f t="shared" si="61"/>
        <v>366</v>
      </c>
      <c r="D369" s="3">
        <f t="shared" si="62"/>
        <v>44691</v>
      </c>
      <c r="F369" s="5">
        <f>IFERROR(VLOOKUP(D369,Contrato!$B:$H,7,FALSE),0)</f>
        <v>15800.640812500002</v>
      </c>
      <c r="G369" s="26">
        <f t="shared" si="58"/>
        <v>-15800.640812500002</v>
      </c>
      <c r="L369" s="3">
        <f t="shared" si="63"/>
        <v>44692</v>
      </c>
      <c r="M369" s="3" t="str">
        <f t="shared" si="65"/>
        <v>2022_5</v>
      </c>
      <c r="N369" s="5">
        <f t="shared" si="59"/>
        <v>2022</v>
      </c>
      <c r="O369" s="26">
        <f t="shared" si="66"/>
        <v>9798892.3024358917</v>
      </c>
      <c r="P369" s="33">
        <f t="shared" si="64"/>
        <v>1086.2756643974249</v>
      </c>
      <c r="Q369" s="26">
        <f t="shared" si="60"/>
        <v>0</v>
      </c>
      <c r="R369" s="26">
        <f t="shared" si="67"/>
        <v>9799978.5781002883</v>
      </c>
    </row>
    <row r="370" spans="3:18" x14ac:dyDescent="0.2">
      <c r="C370">
        <f t="shared" si="61"/>
        <v>367</v>
      </c>
      <c r="D370" s="3">
        <f t="shared" si="62"/>
        <v>44692</v>
      </c>
      <c r="F370" s="5">
        <f>IFERROR(VLOOKUP(D370,Contrato!$B:$H,7,FALSE),0)</f>
        <v>0</v>
      </c>
      <c r="G370" s="26">
        <f t="shared" si="58"/>
        <v>0</v>
      </c>
      <c r="L370" s="3">
        <f t="shared" si="63"/>
        <v>44693</v>
      </c>
      <c r="M370" s="3" t="str">
        <f t="shared" si="65"/>
        <v>2022_5</v>
      </c>
      <c r="N370" s="5">
        <f t="shared" si="59"/>
        <v>2022</v>
      </c>
      <c r="O370" s="26">
        <f t="shared" si="66"/>
        <v>9799978.5781002883</v>
      </c>
      <c r="P370" s="33">
        <f t="shared" si="64"/>
        <v>1086.3960856432802</v>
      </c>
      <c r="Q370" s="26">
        <f t="shared" si="60"/>
        <v>0</v>
      </c>
      <c r="R370" s="26">
        <f t="shared" si="67"/>
        <v>9801064.9741859324</v>
      </c>
    </row>
    <row r="371" spans="3:18" x14ac:dyDescent="0.2">
      <c r="C371">
        <f t="shared" si="61"/>
        <v>368</v>
      </c>
      <c r="D371" s="3">
        <f t="shared" si="62"/>
        <v>44693</v>
      </c>
      <c r="F371" s="5">
        <f>IFERROR(VLOOKUP(D371,Contrato!$B:$H,7,FALSE),0)</f>
        <v>0</v>
      </c>
      <c r="G371" s="26">
        <f t="shared" si="58"/>
        <v>0</v>
      </c>
      <c r="L371" s="3">
        <f t="shared" si="63"/>
        <v>44694</v>
      </c>
      <c r="M371" s="3" t="str">
        <f t="shared" si="65"/>
        <v>2022_5</v>
      </c>
      <c r="N371" s="5">
        <f t="shared" si="59"/>
        <v>2022</v>
      </c>
      <c r="O371" s="26">
        <f t="shared" si="66"/>
        <v>9801064.9741859324</v>
      </c>
      <c r="P371" s="33">
        <f t="shared" si="64"/>
        <v>1086.516520238672</v>
      </c>
      <c r="Q371" s="26">
        <f t="shared" si="60"/>
        <v>0</v>
      </c>
      <c r="R371" s="26">
        <f t="shared" si="67"/>
        <v>9802151.4907061718</v>
      </c>
    </row>
    <row r="372" spans="3:18" x14ac:dyDescent="0.2">
      <c r="C372">
        <f t="shared" si="61"/>
        <v>369</v>
      </c>
      <c r="D372" s="3">
        <f t="shared" si="62"/>
        <v>44694</v>
      </c>
      <c r="F372" s="5">
        <f>IFERROR(VLOOKUP(D372,Contrato!$B:$H,7,FALSE),0)</f>
        <v>0</v>
      </c>
      <c r="G372" s="26">
        <f t="shared" si="58"/>
        <v>0</v>
      </c>
      <c r="L372" s="3">
        <f t="shared" si="63"/>
        <v>44695</v>
      </c>
      <c r="M372" s="3" t="str">
        <f t="shared" si="65"/>
        <v>2022_5</v>
      </c>
      <c r="N372" s="5">
        <f t="shared" si="59"/>
        <v>2022</v>
      </c>
      <c r="O372" s="26">
        <f t="shared" si="66"/>
        <v>9802151.4907061718</v>
      </c>
      <c r="P372" s="33">
        <f t="shared" si="64"/>
        <v>1086.6369681850799</v>
      </c>
      <c r="Q372" s="26">
        <f t="shared" si="60"/>
        <v>0</v>
      </c>
      <c r="R372" s="26">
        <f t="shared" si="67"/>
        <v>9803238.1276743561</v>
      </c>
    </row>
    <row r="373" spans="3:18" x14ac:dyDescent="0.2">
      <c r="C373">
        <f t="shared" si="61"/>
        <v>370</v>
      </c>
      <c r="D373" s="3">
        <f t="shared" si="62"/>
        <v>44695</v>
      </c>
      <c r="F373" s="5">
        <f>IFERROR(VLOOKUP(D373,Contrato!$B:$H,7,FALSE),0)</f>
        <v>0</v>
      </c>
      <c r="G373" s="26">
        <f t="shared" si="58"/>
        <v>0</v>
      </c>
      <c r="L373" s="3">
        <f t="shared" si="63"/>
        <v>44696</v>
      </c>
      <c r="M373" s="3" t="str">
        <f t="shared" si="65"/>
        <v>2022_5</v>
      </c>
      <c r="N373" s="5">
        <f t="shared" si="59"/>
        <v>2022</v>
      </c>
      <c r="O373" s="26">
        <f t="shared" si="66"/>
        <v>9803238.1276743561</v>
      </c>
      <c r="P373" s="33">
        <f t="shared" si="64"/>
        <v>1086.7574294839842</v>
      </c>
      <c r="Q373" s="26">
        <f t="shared" si="60"/>
        <v>0</v>
      </c>
      <c r="R373" s="26">
        <f t="shared" si="67"/>
        <v>9804324.8851038404</v>
      </c>
    </row>
    <row r="374" spans="3:18" x14ac:dyDescent="0.2">
      <c r="C374">
        <f t="shared" si="61"/>
        <v>371</v>
      </c>
      <c r="D374" s="3">
        <f t="shared" si="62"/>
        <v>44696</v>
      </c>
      <c r="F374" s="5">
        <f>IFERROR(VLOOKUP(D374,Contrato!$B:$H,7,FALSE),0)</f>
        <v>0</v>
      </c>
      <c r="G374" s="26">
        <f t="shared" si="58"/>
        <v>0</v>
      </c>
      <c r="L374" s="3">
        <f t="shared" si="63"/>
        <v>44697</v>
      </c>
      <c r="M374" s="3" t="str">
        <f t="shared" si="65"/>
        <v>2022_5</v>
      </c>
      <c r="N374" s="5">
        <f t="shared" si="59"/>
        <v>2022</v>
      </c>
      <c r="O374" s="26">
        <f t="shared" si="66"/>
        <v>9804324.8851038404</v>
      </c>
      <c r="P374" s="33">
        <f t="shared" si="64"/>
        <v>1086.8779041368648</v>
      </c>
      <c r="Q374" s="26">
        <f t="shared" si="60"/>
        <v>0</v>
      </c>
      <c r="R374" s="26">
        <f t="shared" si="67"/>
        <v>9805411.763007978</v>
      </c>
    </row>
    <row r="375" spans="3:18" x14ac:dyDescent="0.2">
      <c r="C375">
        <f t="shared" si="61"/>
        <v>372</v>
      </c>
      <c r="D375" s="3">
        <f t="shared" si="62"/>
        <v>44697</v>
      </c>
      <c r="F375" s="5">
        <f>IFERROR(VLOOKUP(D375,Contrato!$B:$H,7,FALSE),0)</f>
        <v>0</v>
      </c>
      <c r="G375" s="26">
        <f t="shared" si="58"/>
        <v>0</v>
      </c>
      <c r="L375" s="3">
        <f t="shared" si="63"/>
        <v>44698</v>
      </c>
      <c r="M375" s="3" t="str">
        <f t="shared" si="65"/>
        <v>2022_5</v>
      </c>
      <c r="N375" s="5">
        <f t="shared" si="59"/>
        <v>2022</v>
      </c>
      <c r="O375" s="26">
        <f t="shared" si="66"/>
        <v>9805411.763007978</v>
      </c>
      <c r="P375" s="33">
        <f t="shared" si="64"/>
        <v>1086.9983921452026</v>
      </c>
      <c r="Q375" s="26">
        <f t="shared" si="60"/>
        <v>0</v>
      </c>
      <c r="R375" s="26">
        <f t="shared" si="67"/>
        <v>9806498.7614001241</v>
      </c>
    </row>
    <row r="376" spans="3:18" x14ac:dyDescent="0.2">
      <c r="C376">
        <f t="shared" si="61"/>
        <v>373</v>
      </c>
      <c r="D376" s="3">
        <f t="shared" si="62"/>
        <v>44698</v>
      </c>
      <c r="F376" s="5">
        <f>IFERROR(VLOOKUP(D376,Contrato!$B:$H,7,FALSE),0)</f>
        <v>0</v>
      </c>
      <c r="G376" s="26">
        <f t="shared" si="58"/>
        <v>0</v>
      </c>
      <c r="L376" s="3">
        <f t="shared" si="63"/>
        <v>44699</v>
      </c>
      <c r="M376" s="3" t="str">
        <f t="shared" si="65"/>
        <v>2022_5</v>
      </c>
      <c r="N376" s="5">
        <f t="shared" si="59"/>
        <v>2022</v>
      </c>
      <c r="O376" s="26">
        <f t="shared" si="66"/>
        <v>9806498.7614001241</v>
      </c>
      <c r="P376" s="33">
        <f t="shared" si="64"/>
        <v>1087.1188935104776</v>
      </c>
      <c r="Q376" s="26">
        <f t="shared" si="60"/>
        <v>0</v>
      </c>
      <c r="R376" s="26">
        <f t="shared" si="67"/>
        <v>9807585.8802936338</v>
      </c>
    </row>
    <row r="377" spans="3:18" x14ac:dyDescent="0.2">
      <c r="C377">
        <f t="shared" si="61"/>
        <v>374</v>
      </c>
      <c r="D377" s="3">
        <f t="shared" si="62"/>
        <v>44699</v>
      </c>
      <c r="F377" s="5">
        <f>IFERROR(VLOOKUP(D377,Contrato!$B:$H,7,FALSE),0)</f>
        <v>0</v>
      </c>
      <c r="G377" s="26">
        <f t="shared" si="58"/>
        <v>0</v>
      </c>
      <c r="L377" s="3">
        <f t="shared" si="63"/>
        <v>44700</v>
      </c>
      <c r="M377" s="3" t="str">
        <f t="shared" si="65"/>
        <v>2022_5</v>
      </c>
      <c r="N377" s="5">
        <f t="shared" si="59"/>
        <v>2022</v>
      </c>
      <c r="O377" s="26">
        <f t="shared" si="66"/>
        <v>9807585.8802936338</v>
      </c>
      <c r="P377" s="33">
        <f t="shared" si="64"/>
        <v>1087.2394082341707</v>
      </c>
      <c r="Q377" s="26">
        <f t="shared" si="60"/>
        <v>0</v>
      </c>
      <c r="R377" s="26">
        <f t="shared" si="67"/>
        <v>9808673.1197018679</v>
      </c>
    </row>
    <row r="378" spans="3:18" x14ac:dyDescent="0.2">
      <c r="C378">
        <f t="shared" si="61"/>
        <v>375</v>
      </c>
      <c r="D378" s="3">
        <f t="shared" si="62"/>
        <v>44700</v>
      </c>
      <c r="F378" s="5">
        <f>IFERROR(VLOOKUP(D378,Contrato!$B:$H,7,FALSE),0)</f>
        <v>0</v>
      </c>
      <c r="G378" s="26">
        <f t="shared" si="58"/>
        <v>0</v>
      </c>
      <c r="L378" s="3">
        <f t="shared" si="63"/>
        <v>44701</v>
      </c>
      <c r="M378" s="3" t="str">
        <f t="shared" si="65"/>
        <v>2022_5</v>
      </c>
      <c r="N378" s="5">
        <f t="shared" si="59"/>
        <v>2022</v>
      </c>
      <c r="O378" s="26">
        <f t="shared" si="66"/>
        <v>9808673.1197018679</v>
      </c>
      <c r="P378" s="33">
        <f t="shared" si="64"/>
        <v>1087.359936317763</v>
      </c>
      <c r="Q378" s="26">
        <f t="shared" si="60"/>
        <v>0</v>
      </c>
      <c r="R378" s="26">
        <f t="shared" si="67"/>
        <v>9809760.4796381854</v>
      </c>
    </row>
    <row r="379" spans="3:18" x14ac:dyDescent="0.2">
      <c r="C379">
        <f t="shared" si="61"/>
        <v>376</v>
      </c>
      <c r="D379" s="3">
        <f t="shared" si="62"/>
        <v>44701</v>
      </c>
      <c r="F379" s="5">
        <f>IFERROR(VLOOKUP(D379,Contrato!$B:$H,7,FALSE),0)</f>
        <v>0</v>
      </c>
      <c r="G379" s="26">
        <f t="shared" si="58"/>
        <v>0</v>
      </c>
      <c r="L379" s="3">
        <f t="shared" si="63"/>
        <v>44702</v>
      </c>
      <c r="M379" s="3" t="str">
        <f t="shared" si="65"/>
        <v>2022_5</v>
      </c>
      <c r="N379" s="5">
        <f t="shared" si="59"/>
        <v>2022</v>
      </c>
      <c r="O379" s="26">
        <f t="shared" si="66"/>
        <v>9809760.4796381854</v>
      </c>
      <c r="P379" s="33">
        <f t="shared" si="64"/>
        <v>1087.4804777627351</v>
      </c>
      <c r="Q379" s="26">
        <f t="shared" si="60"/>
        <v>0</v>
      </c>
      <c r="R379" s="26">
        <f t="shared" si="67"/>
        <v>9810847.9601159487</v>
      </c>
    </row>
    <row r="380" spans="3:18" x14ac:dyDescent="0.2">
      <c r="C380">
        <f t="shared" si="61"/>
        <v>377</v>
      </c>
      <c r="D380" s="3">
        <f t="shared" si="62"/>
        <v>44702</v>
      </c>
      <c r="F380" s="5">
        <f>IFERROR(VLOOKUP(D380,Contrato!$B:$H,7,FALSE),0)</f>
        <v>0</v>
      </c>
      <c r="G380" s="26">
        <f t="shared" si="58"/>
        <v>0</v>
      </c>
      <c r="L380" s="3">
        <f t="shared" si="63"/>
        <v>44703</v>
      </c>
      <c r="M380" s="3" t="str">
        <f t="shared" si="65"/>
        <v>2022_5</v>
      </c>
      <c r="N380" s="5">
        <f t="shared" si="59"/>
        <v>2022</v>
      </c>
      <c r="O380" s="26">
        <f t="shared" si="66"/>
        <v>9810847.9601159487</v>
      </c>
      <c r="P380" s="33">
        <f t="shared" si="64"/>
        <v>1087.6010325705686</v>
      </c>
      <c r="Q380" s="26">
        <f t="shared" si="60"/>
        <v>0</v>
      </c>
      <c r="R380" s="26">
        <f t="shared" si="67"/>
        <v>9811935.5611485187</v>
      </c>
    </row>
    <row r="381" spans="3:18" x14ac:dyDescent="0.2">
      <c r="C381">
        <f t="shared" si="61"/>
        <v>378</v>
      </c>
      <c r="D381" s="3">
        <f t="shared" si="62"/>
        <v>44703</v>
      </c>
      <c r="F381" s="5">
        <f>IFERROR(VLOOKUP(D381,Contrato!$B:$H,7,FALSE),0)</f>
        <v>0</v>
      </c>
      <c r="G381" s="26">
        <f t="shared" si="58"/>
        <v>0</v>
      </c>
      <c r="L381" s="3">
        <f t="shared" si="63"/>
        <v>44704</v>
      </c>
      <c r="M381" s="3" t="str">
        <f t="shared" si="65"/>
        <v>2022_5</v>
      </c>
      <c r="N381" s="5">
        <f t="shared" si="59"/>
        <v>2022</v>
      </c>
      <c r="O381" s="26">
        <f t="shared" si="66"/>
        <v>9811935.5611485187</v>
      </c>
      <c r="P381" s="33">
        <f t="shared" si="64"/>
        <v>1087.7216007427446</v>
      </c>
      <c r="Q381" s="26">
        <f t="shared" si="60"/>
        <v>0</v>
      </c>
      <c r="R381" s="26">
        <f t="shared" si="67"/>
        <v>9813023.2827492617</v>
      </c>
    </row>
    <row r="382" spans="3:18" x14ac:dyDescent="0.2">
      <c r="C382">
        <f t="shared" si="61"/>
        <v>379</v>
      </c>
      <c r="D382" s="3">
        <f t="shared" si="62"/>
        <v>44704</v>
      </c>
      <c r="F382" s="5">
        <f>IFERROR(VLOOKUP(D382,Contrato!$B:$H,7,FALSE),0)</f>
        <v>0</v>
      </c>
      <c r="G382" s="26">
        <f t="shared" si="58"/>
        <v>0</v>
      </c>
      <c r="L382" s="3">
        <f t="shared" si="63"/>
        <v>44705</v>
      </c>
      <c r="M382" s="3" t="str">
        <f t="shared" si="65"/>
        <v>2022_5</v>
      </c>
      <c r="N382" s="5">
        <f t="shared" si="59"/>
        <v>2022</v>
      </c>
      <c r="O382" s="26">
        <f t="shared" si="66"/>
        <v>9813023.2827492617</v>
      </c>
      <c r="P382" s="33">
        <f t="shared" si="64"/>
        <v>1087.842182280745</v>
      </c>
      <c r="Q382" s="26">
        <f t="shared" si="60"/>
        <v>0</v>
      </c>
      <c r="R382" s="26">
        <f t="shared" si="67"/>
        <v>9814111.1249315422</v>
      </c>
    </row>
    <row r="383" spans="3:18" x14ac:dyDescent="0.2">
      <c r="C383">
        <f t="shared" si="61"/>
        <v>380</v>
      </c>
      <c r="D383" s="3">
        <f t="shared" si="62"/>
        <v>44705</v>
      </c>
      <c r="F383" s="5">
        <f>IFERROR(VLOOKUP(D383,Contrato!$B:$H,7,FALSE),0)</f>
        <v>0</v>
      </c>
      <c r="G383" s="26">
        <f t="shared" si="58"/>
        <v>0</v>
      </c>
      <c r="L383" s="3">
        <f t="shared" si="63"/>
        <v>44706</v>
      </c>
      <c r="M383" s="3" t="str">
        <f t="shared" si="65"/>
        <v>2022_5</v>
      </c>
      <c r="N383" s="5">
        <f t="shared" si="59"/>
        <v>2022</v>
      </c>
      <c r="O383" s="26">
        <f t="shared" si="66"/>
        <v>9814111.1249315422</v>
      </c>
      <c r="P383" s="33">
        <f t="shared" si="64"/>
        <v>1087.962777186051</v>
      </c>
      <c r="Q383" s="26">
        <f t="shared" si="60"/>
        <v>0</v>
      </c>
      <c r="R383" s="26">
        <f t="shared" si="67"/>
        <v>9815199.0877087284</v>
      </c>
    </row>
    <row r="384" spans="3:18" x14ac:dyDescent="0.2">
      <c r="C384">
        <f t="shared" si="61"/>
        <v>381</v>
      </c>
      <c r="D384" s="3">
        <f t="shared" si="62"/>
        <v>44706</v>
      </c>
      <c r="F384" s="5">
        <f>IFERROR(VLOOKUP(D384,Contrato!$B:$H,7,FALSE),0)</f>
        <v>0</v>
      </c>
      <c r="G384" s="26">
        <f t="shared" si="58"/>
        <v>0</v>
      </c>
      <c r="L384" s="3">
        <f t="shared" si="63"/>
        <v>44707</v>
      </c>
      <c r="M384" s="3" t="str">
        <f t="shared" si="65"/>
        <v>2022_5</v>
      </c>
      <c r="N384" s="5">
        <f t="shared" si="59"/>
        <v>2022</v>
      </c>
      <c r="O384" s="26">
        <f t="shared" si="66"/>
        <v>9815199.0877087284</v>
      </c>
      <c r="P384" s="33">
        <f t="shared" si="64"/>
        <v>1088.0833854601447</v>
      </c>
      <c r="Q384" s="26">
        <f t="shared" si="60"/>
        <v>0</v>
      </c>
      <c r="R384" s="26">
        <f t="shared" si="67"/>
        <v>9816287.1710941885</v>
      </c>
    </row>
    <row r="385" spans="3:18" x14ac:dyDescent="0.2">
      <c r="C385">
        <f t="shared" si="61"/>
        <v>382</v>
      </c>
      <c r="D385" s="3">
        <f t="shared" si="62"/>
        <v>44707</v>
      </c>
      <c r="F385" s="5">
        <f>IFERROR(VLOOKUP(D385,Contrato!$B:$H,7,FALSE),0)</f>
        <v>0</v>
      </c>
      <c r="G385" s="26">
        <f t="shared" si="58"/>
        <v>0</v>
      </c>
      <c r="L385" s="3">
        <f t="shared" si="63"/>
        <v>44708</v>
      </c>
      <c r="M385" s="3" t="str">
        <f t="shared" si="65"/>
        <v>2022_5</v>
      </c>
      <c r="N385" s="5">
        <f t="shared" si="59"/>
        <v>2022</v>
      </c>
      <c r="O385" s="26">
        <f t="shared" si="66"/>
        <v>9816287.1710941885</v>
      </c>
      <c r="P385" s="33">
        <f t="shared" si="64"/>
        <v>1088.2040071045083</v>
      </c>
      <c r="Q385" s="26">
        <f t="shared" si="60"/>
        <v>0</v>
      </c>
      <c r="R385" s="26">
        <f t="shared" si="67"/>
        <v>9817375.3751012925</v>
      </c>
    </row>
    <row r="386" spans="3:18" x14ac:dyDescent="0.2">
      <c r="C386">
        <f t="shared" si="61"/>
        <v>383</v>
      </c>
      <c r="D386" s="3">
        <f t="shared" si="62"/>
        <v>44708</v>
      </c>
      <c r="F386" s="5">
        <f>IFERROR(VLOOKUP(D386,Contrato!$B:$H,7,FALSE),0)</f>
        <v>0</v>
      </c>
      <c r="G386" s="26">
        <f t="shared" si="58"/>
        <v>0</v>
      </c>
      <c r="L386" s="3">
        <f t="shared" si="63"/>
        <v>44709</v>
      </c>
      <c r="M386" s="3" t="str">
        <f t="shared" si="65"/>
        <v>2022_5</v>
      </c>
      <c r="N386" s="5">
        <f t="shared" si="59"/>
        <v>2022</v>
      </c>
      <c r="O386" s="26">
        <f t="shared" si="66"/>
        <v>9817375.3751012925</v>
      </c>
      <c r="P386" s="33">
        <f t="shared" si="64"/>
        <v>1088.3246421206236</v>
      </c>
      <c r="Q386" s="26">
        <f t="shared" si="60"/>
        <v>0</v>
      </c>
      <c r="R386" s="26">
        <f t="shared" si="67"/>
        <v>9818463.6997434124</v>
      </c>
    </row>
    <row r="387" spans="3:18" x14ac:dyDescent="0.2">
      <c r="C387">
        <f t="shared" si="61"/>
        <v>384</v>
      </c>
      <c r="D387" s="3">
        <f t="shared" si="62"/>
        <v>44709</v>
      </c>
      <c r="F387" s="5">
        <f>IFERROR(VLOOKUP(D387,Contrato!$B:$H,7,FALSE),0)</f>
        <v>0</v>
      </c>
      <c r="G387" s="26">
        <f t="shared" si="58"/>
        <v>0</v>
      </c>
      <c r="L387" s="3">
        <f t="shared" si="63"/>
        <v>44710</v>
      </c>
      <c r="M387" s="3" t="str">
        <f t="shared" si="65"/>
        <v>2022_5</v>
      </c>
      <c r="N387" s="5">
        <f t="shared" si="59"/>
        <v>2022</v>
      </c>
      <c r="O387" s="26">
        <f t="shared" si="66"/>
        <v>9818463.6997434124</v>
      </c>
      <c r="P387" s="33">
        <f t="shared" si="64"/>
        <v>1088.4452905099731</v>
      </c>
      <c r="Q387" s="26">
        <f t="shared" si="60"/>
        <v>0</v>
      </c>
      <c r="R387" s="26">
        <f t="shared" si="67"/>
        <v>9819552.145033922</v>
      </c>
    </row>
    <row r="388" spans="3:18" x14ac:dyDescent="0.2">
      <c r="C388">
        <f t="shared" si="61"/>
        <v>385</v>
      </c>
      <c r="D388" s="3">
        <f t="shared" si="62"/>
        <v>44710</v>
      </c>
      <c r="F388" s="5">
        <f>IFERROR(VLOOKUP(D388,Contrato!$B:$H,7,FALSE),0)</f>
        <v>0</v>
      </c>
      <c r="G388" s="26">
        <f t="shared" si="58"/>
        <v>0</v>
      </c>
      <c r="L388" s="3">
        <f t="shared" si="63"/>
        <v>44711</v>
      </c>
      <c r="M388" s="3" t="str">
        <f t="shared" si="65"/>
        <v>2022_5</v>
      </c>
      <c r="N388" s="5">
        <f t="shared" si="59"/>
        <v>2022</v>
      </c>
      <c r="O388" s="26">
        <f t="shared" si="66"/>
        <v>9819552.145033922</v>
      </c>
      <c r="P388" s="33">
        <f t="shared" si="64"/>
        <v>1088.5659522740395</v>
      </c>
      <c r="Q388" s="26">
        <f t="shared" si="60"/>
        <v>0</v>
      </c>
      <c r="R388" s="26">
        <f t="shared" si="67"/>
        <v>9820640.710986197</v>
      </c>
    </row>
    <row r="389" spans="3:18" x14ac:dyDescent="0.2">
      <c r="C389">
        <f t="shared" si="61"/>
        <v>386</v>
      </c>
      <c r="D389" s="3">
        <f t="shared" si="62"/>
        <v>44711</v>
      </c>
      <c r="F389" s="5">
        <f>IFERROR(VLOOKUP(D389,Contrato!$B:$H,7,FALSE),0)</f>
        <v>0</v>
      </c>
      <c r="G389" s="26">
        <f t="shared" ref="G389:G452" si="68">+E389-F389</f>
        <v>0</v>
      </c>
      <c r="L389" s="3">
        <f t="shared" si="63"/>
        <v>44712</v>
      </c>
      <c r="M389" s="3" t="str">
        <f t="shared" si="65"/>
        <v>2022_5</v>
      </c>
      <c r="N389" s="5">
        <f t="shared" ref="N389:N452" si="69">YEAR(L389)</f>
        <v>2022</v>
      </c>
      <c r="O389" s="26">
        <f t="shared" si="66"/>
        <v>9820640.710986197</v>
      </c>
      <c r="P389" s="33">
        <f t="shared" si="64"/>
        <v>1088.6866274143056</v>
      </c>
      <c r="Q389" s="26">
        <f t="shared" ref="Q389:Q452" si="70">-F390</f>
        <v>0</v>
      </c>
      <c r="R389" s="26">
        <f t="shared" si="67"/>
        <v>9821729.3976136111</v>
      </c>
    </row>
    <row r="390" spans="3:18" x14ac:dyDescent="0.2">
      <c r="C390">
        <f t="shared" ref="C390:C453" si="71">IF(D390="","",C389+1)</f>
        <v>387</v>
      </c>
      <c r="D390" s="3">
        <f t="shared" ref="D390:D453" si="72">IFERROR(IF((D389+1)&gt;$B$5,"",(D389+1)),"")</f>
        <v>44712</v>
      </c>
      <c r="F390" s="5">
        <f>IFERROR(VLOOKUP(D390,Contrato!$B:$H,7,FALSE),0)</f>
        <v>0</v>
      </c>
      <c r="G390" s="26">
        <f t="shared" si="68"/>
        <v>0</v>
      </c>
      <c r="L390" s="3">
        <f t="shared" ref="L390:L453" si="73">+D391</f>
        <v>44713</v>
      </c>
      <c r="M390" s="3" t="str">
        <f t="shared" si="65"/>
        <v>2022_6</v>
      </c>
      <c r="N390" s="5">
        <f t="shared" si="69"/>
        <v>2022</v>
      </c>
      <c r="O390" s="26">
        <f t="shared" si="66"/>
        <v>9821729.3976136111</v>
      </c>
      <c r="P390" s="33">
        <f t="shared" si="64"/>
        <v>1088.8073159322537</v>
      </c>
      <c r="Q390" s="26">
        <f t="shared" si="70"/>
        <v>0</v>
      </c>
      <c r="R390" s="26">
        <f t="shared" si="67"/>
        <v>9822818.2049295437</v>
      </c>
    </row>
    <row r="391" spans="3:18" x14ac:dyDescent="0.2">
      <c r="C391">
        <f t="shared" si="71"/>
        <v>388</v>
      </c>
      <c r="D391" s="3">
        <f t="shared" si="72"/>
        <v>44713</v>
      </c>
      <c r="F391" s="5">
        <f>IFERROR(VLOOKUP(D391,Contrato!$B:$H,7,FALSE),0)</f>
        <v>0</v>
      </c>
      <c r="G391" s="26">
        <f t="shared" si="68"/>
        <v>0</v>
      </c>
      <c r="L391" s="3">
        <f t="shared" si="73"/>
        <v>44714</v>
      </c>
      <c r="M391" s="3" t="str">
        <f t="shared" si="65"/>
        <v>2022_6</v>
      </c>
      <c r="N391" s="5">
        <f t="shared" si="69"/>
        <v>2022</v>
      </c>
      <c r="O391" s="26">
        <f t="shared" si="66"/>
        <v>9822818.2049295437</v>
      </c>
      <c r="P391" s="33">
        <f t="shared" ref="P391:P454" si="74">+O391*$I$4</f>
        <v>1088.9280178293673</v>
      </c>
      <c r="Q391" s="26">
        <f t="shared" si="70"/>
        <v>0</v>
      </c>
      <c r="R391" s="26">
        <f t="shared" si="67"/>
        <v>9823907.1329473723</v>
      </c>
    </row>
    <row r="392" spans="3:18" x14ac:dyDescent="0.2">
      <c r="C392">
        <f t="shared" si="71"/>
        <v>389</v>
      </c>
      <c r="D392" s="3">
        <f t="shared" si="72"/>
        <v>44714</v>
      </c>
      <c r="F392" s="5">
        <f>IFERROR(VLOOKUP(D392,Contrato!$B:$H,7,FALSE),0)</f>
        <v>0</v>
      </c>
      <c r="G392" s="26">
        <f t="shared" si="68"/>
        <v>0</v>
      </c>
      <c r="L392" s="3">
        <f t="shared" si="73"/>
        <v>44715</v>
      </c>
      <c r="M392" s="3" t="str">
        <f t="shared" si="65"/>
        <v>2022_6</v>
      </c>
      <c r="N392" s="5">
        <f t="shared" si="69"/>
        <v>2022</v>
      </c>
      <c r="O392" s="26">
        <f t="shared" si="66"/>
        <v>9823907.1329473723</v>
      </c>
      <c r="P392" s="33">
        <f t="shared" si="74"/>
        <v>1089.0487331071292</v>
      </c>
      <c r="Q392" s="26">
        <f t="shared" si="70"/>
        <v>0</v>
      </c>
      <c r="R392" s="26">
        <f t="shared" si="67"/>
        <v>9824996.18168048</v>
      </c>
    </row>
    <row r="393" spans="3:18" x14ac:dyDescent="0.2">
      <c r="C393">
        <f t="shared" si="71"/>
        <v>390</v>
      </c>
      <c r="D393" s="3">
        <f t="shared" si="72"/>
        <v>44715</v>
      </c>
      <c r="F393" s="5">
        <f>IFERROR(VLOOKUP(D393,Contrato!$B:$H,7,FALSE),0)</f>
        <v>0</v>
      </c>
      <c r="G393" s="26">
        <f t="shared" si="68"/>
        <v>0</v>
      </c>
      <c r="L393" s="3">
        <f t="shared" si="73"/>
        <v>44716</v>
      </c>
      <c r="M393" s="3" t="str">
        <f t="shared" ref="M393:M456" si="75">YEAR(L393)&amp;"_"&amp;MONTH(L393)</f>
        <v>2022_6</v>
      </c>
      <c r="N393" s="5">
        <f t="shared" si="69"/>
        <v>2022</v>
      </c>
      <c r="O393" s="26">
        <f t="shared" si="66"/>
        <v>9824996.18168048</v>
      </c>
      <c r="P393" s="33">
        <f t="shared" si="74"/>
        <v>1089.169461767023</v>
      </c>
      <c r="Q393" s="26">
        <f t="shared" si="70"/>
        <v>0</v>
      </c>
      <c r="R393" s="26">
        <f t="shared" si="67"/>
        <v>9826085.3511422463</v>
      </c>
    </row>
    <row r="394" spans="3:18" x14ac:dyDescent="0.2">
      <c r="C394">
        <f t="shared" si="71"/>
        <v>391</v>
      </c>
      <c r="D394" s="3">
        <f t="shared" si="72"/>
        <v>44716</v>
      </c>
      <c r="F394" s="5">
        <f>IFERROR(VLOOKUP(D394,Contrato!$B:$H,7,FALSE),0)</f>
        <v>0</v>
      </c>
      <c r="G394" s="26">
        <f t="shared" si="68"/>
        <v>0</v>
      </c>
      <c r="L394" s="3">
        <f t="shared" si="73"/>
        <v>44717</v>
      </c>
      <c r="M394" s="3" t="str">
        <f t="shared" si="75"/>
        <v>2022_6</v>
      </c>
      <c r="N394" s="5">
        <f t="shared" si="69"/>
        <v>2022</v>
      </c>
      <c r="O394" s="26">
        <f t="shared" si="66"/>
        <v>9826085.3511422463</v>
      </c>
      <c r="P394" s="33">
        <f t="shared" si="74"/>
        <v>1089.2902038105321</v>
      </c>
      <c r="Q394" s="26">
        <f t="shared" si="70"/>
        <v>0</v>
      </c>
      <c r="R394" s="26">
        <f t="shared" si="67"/>
        <v>9827174.641346056</v>
      </c>
    </row>
    <row r="395" spans="3:18" x14ac:dyDescent="0.2">
      <c r="C395">
        <f t="shared" si="71"/>
        <v>392</v>
      </c>
      <c r="D395" s="3">
        <f t="shared" si="72"/>
        <v>44717</v>
      </c>
      <c r="F395" s="5">
        <f>IFERROR(VLOOKUP(D395,Contrato!$B:$H,7,FALSE),0)</f>
        <v>0</v>
      </c>
      <c r="G395" s="26">
        <f t="shared" si="68"/>
        <v>0</v>
      </c>
      <c r="L395" s="3">
        <f t="shared" si="73"/>
        <v>44718</v>
      </c>
      <c r="M395" s="3" t="str">
        <f t="shared" si="75"/>
        <v>2022_6</v>
      </c>
      <c r="N395" s="5">
        <f t="shared" si="69"/>
        <v>2022</v>
      </c>
      <c r="O395" s="26">
        <f t="shared" si="66"/>
        <v>9827174.641346056</v>
      </c>
      <c r="P395" s="33">
        <f t="shared" si="74"/>
        <v>1089.4109592391403</v>
      </c>
      <c r="Q395" s="26">
        <f t="shared" si="70"/>
        <v>0</v>
      </c>
      <c r="R395" s="26">
        <f t="shared" si="67"/>
        <v>9828264.0523052961</v>
      </c>
    </row>
    <row r="396" spans="3:18" x14ac:dyDescent="0.2">
      <c r="C396">
        <f t="shared" si="71"/>
        <v>393</v>
      </c>
      <c r="D396" s="3">
        <f t="shared" si="72"/>
        <v>44718</v>
      </c>
      <c r="F396" s="5">
        <f>IFERROR(VLOOKUP(D396,Contrato!$B:$H,7,FALSE),0)</f>
        <v>0</v>
      </c>
      <c r="G396" s="26">
        <f t="shared" si="68"/>
        <v>0</v>
      </c>
      <c r="L396" s="3">
        <f t="shared" si="73"/>
        <v>44719</v>
      </c>
      <c r="M396" s="3" t="str">
        <f t="shared" si="75"/>
        <v>2022_6</v>
      </c>
      <c r="N396" s="5">
        <f t="shared" si="69"/>
        <v>2022</v>
      </c>
      <c r="O396" s="26">
        <f t="shared" si="66"/>
        <v>9828264.0523052961</v>
      </c>
      <c r="P396" s="33">
        <f t="shared" si="74"/>
        <v>1089.5317280543313</v>
      </c>
      <c r="Q396" s="26">
        <f t="shared" si="70"/>
        <v>0</v>
      </c>
      <c r="R396" s="26">
        <f t="shared" si="67"/>
        <v>9829353.5840333495</v>
      </c>
    </row>
    <row r="397" spans="3:18" x14ac:dyDescent="0.2">
      <c r="C397">
        <f t="shared" si="71"/>
        <v>394</v>
      </c>
      <c r="D397" s="3">
        <f t="shared" si="72"/>
        <v>44719</v>
      </c>
      <c r="F397" s="5">
        <f>IFERROR(VLOOKUP(D397,Contrato!$B:$H,7,FALSE),0)</f>
        <v>0</v>
      </c>
      <c r="G397" s="26">
        <f t="shared" si="68"/>
        <v>0</v>
      </c>
      <c r="L397" s="3">
        <f t="shared" si="73"/>
        <v>44720</v>
      </c>
      <c r="M397" s="3" t="str">
        <f t="shared" si="75"/>
        <v>2022_6</v>
      </c>
      <c r="N397" s="5">
        <f t="shared" si="69"/>
        <v>2022</v>
      </c>
      <c r="O397" s="26">
        <f t="shared" si="66"/>
        <v>9829353.5840333495</v>
      </c>
      <c r="P397" s="33">
        <f t="shared" si="74"/>
        <v>1089.652510257589</v>
      </c>
      <c r="Q397" s="26">
        <f t="shared" si="70"/>
        <v>0</v>
      </c>
      <c r="R397" s="26">
        <f t="shared" si="67"/>
        <v>9830443.236543607</v>
      </c>
    </row>
    <row r="398" spans="3:18" x14ac:dyDescent="0.2">
      <c r="C398">
        <f t="shared" si="71"/>
        <v>395</v>
      </c>
      <c r="D398" s="3">
        <f t="shared" si="72"/>
        <v>44720</v>
      </c>
      <c r="F398" s="5">
        <f>IFERROR(VLOOKUP(D398,Contrato!$B:$H,7,FALSE),0)</f>
        <v>0</v>
      </c>
      <c r="G398" s="26">
        <f t="shared" si="68"/>
        <v>0</v>
      </c>
      <c r="L398" s="3">
        <f t="shared" si="73"/>
        <v>44721</v>
      </c>
      <c r="M398" s="3" t="str">
        <f t="shared" si="75"/>
        <v>2022_6</v>
      </c>
      <c r="N398" s="5">
        <f t="shared" si="69"/>
        <v>2022</v>
      </c>
      <c r="O398" s="26">
        <f t="shared" si="66"/>
        <v>9830443.236543607</v>
      </c>
      <c r="P398" s="33">
        <f t="shared" si="74"/>
        <v>1089.7733058503979</v>
      </c>
      <c r="Q398" s="26">
        <f t="shared" si="70"/>
        <v>0</v>
      </c>
      <c r="R398" s="26">
        <f t="shared" si="67"/>
        <v>9831533.0098494571</v>
      </c>
    </row>
    <row r="399" spans="3:18" x14ac:dyDescent="0.2">
      <c r="C399">
        <f t="shared" si="71"/>
        <v>396</v>
      </c>
      <c r="D399" s="3">
        <f t="shared" si="72"/>
        <v>44721</v>
      </c>
      <c r="F399" s="5">
        <f>IFERROR(VLOOKUP(D399,Contrato!$B:$H,7,FALSE),0)</f>
        <v>0</v>
      </c>
      <c r="G399" s="26">
        <f t="shared" si="68"/>
        <v>0</v>
      </c>
      <c r="L399" s="3">
        <f t="shared" si="73"/>
        <v>44722</v>
      </c>
      <c r="M399" s="3" t="str">
        <f t="shared" si="75"/>
        <v>2022_6</v>
      </c>
      <c r="N399" s="5">
        <f t="shared" si="69"/>
        <v>2022</v>
      </c>
      <c r="O399" s="26">
        <f t="shared" si="66"/>
        <v>9831533.0098494571</v>
      </c>
      <c r="P399" s="33">
        <f t="shared" si="74"/>
        <v>1089.8941148342419</v>
      </c>
      <c r="Q399" s="26">
        <f t="shared" si="70"/>
        <v>-290781.94081250002</v>
      </c>
      <c r="R399" s="26">
        <f t="shared" si="67"/>
        <v>9541840.9631517902</v>
      </c>
    </row>
    <row r="400" spans="3:18" x14ac:dyDescent="0.2">
      <c r="C400">
        <f t="shared" si="71"/>
        <v>397</v>
      </c>
      <c r="D400" s="3">
        <f t="shared" si="72"/>
        <v>44722</v>
      </c>
      <c r="F400" s="5">
        <f>IFERROR(VLOOKUP(D400,Contrato!$B:$H,7,FALSE),0)</f>
        <v>290781.94081250002</v>
      </c>
      <c r="G400" s="26">
        <f t="shared" si="68"/>
        <v>-290781.94081250002</v>
      </c>
      <c r="L400" s="3">
        <f t="shared" si="73"/>
        <v>44723</v>
      </c>
      <c r="M400" s="3" t="str">
        <f t="shared" si="75"/>
        <v>2022_6</v>
      </c>
      <c r="N400" s="5">
        <f t="shared" si="69"/>
        <v>2022</v>
      </c>
      <c r="O400" s="26">
        <f t="shared" si="66"/>
        <v>9541840.9631517902</v>
      </c>
      <c r="P400" s="33">
        <f t="shared" si="74"/>
        <v>1057.7797277398015</v>
      </c>
      <c r="Q400" s="26">
        <f t="shared" si="70"/>
        <v>0</v>
      </c>
      <c r="R400" s="26">
        <f t="shared" si="67"/>
        <v>9542898.7428795304</v>
      </c>
    </row>
    <row r="401" spans="3:18" x14ac:dyDescent="0.2">
      <c r="C401">
        <f t="shared" si="71"/>
        <v>398</v>
      </c>
      <c r="D401" s="3">
        <f t="shared" si="72"/>
        <v>44723</v>
      </c>
      <c r="F401" s="5">
        <f>IFERROR(VLOOKUP(D401,Contrato!$B:$H,7,FALSE),0)</f>
        <v>0</v>
      </c>
      <c r="G401" s="26">
        <f t="shared" si="68"/>
        <v>0</v>
      </c>
      <c r="L401" s="3">
        <f t="shared" si="73"/>
        <v>44724</v>
      </c>
      <c r="M401" s="3" t="str">
        <f t="shared" si="75"/>
        <v>2022_6</v>
      </c>
      <c r="N401" s="5">
        <f t="shared" si="69"/>
        <v>2022</v>
      </c>
      <c r="O401" s="26">
        <f t="shared" si="66"/>
        <v>9542898.7428795304</v>
      </c>
      <c r="P401" s="33">
        <f t="shared" si="74"/>
        <v>1057.8969900120128</v>
      </c>
      <c r="Q401" s="26">
        <f t="shared" si="70"/>
        <v>0</v>
      </c>
      <c r="R401" s="26">
        <f t="shared" si="67"/>
        <v>9543956.6398695428</v>
      </c>
    </row>
    <row r="402" spans="3:18" x14ac:dyDescent="0.2">
      <c r="C402">
        <f t="shared" si="71"/>
        <v>399</v>
      </c>
      <c r="D402" s="3">
        <f t="shared" si="72"/>
        <v>44724</v>
      </c>
      <c r="F402" s="5">
        <f>IFERROR(VLOOKUP(D402,Contrato!$B:$H,7,FALSE),0)</f>
        <v>0</v>
      </c>
      <c r="G402" s="26">
        <f t="shared" si="68"/>
        <v>0</v>
      </c>
      <c r="L402" s="3">
        <f t="shared" si="73"/>
        <v>44725</v>
      </c>
      <c r="M402" s="3" t="str">
        <f t="shared" si="75"/>
        <v>2022_6</v>
      </c>
      <c r="N402" s="5">
        <f t="shared" si="69"/>
        <v>2022</v>
      </c>
      <c r="O402" s="26">
        <f t="shared" ref="O402:O465" si="76">+R401</f>
        <v>9543956.6398695428</v>
      </c>
      <c r="P402" s="33">
        <f t="shared" si="74"/>
        <v>1058.0142652835661</v>
      </c>
      <c r="Q402" s="26">
        <f t="shared" si="70"/>
        <v>0</v>
      </c>
      <c r="R402" s="26">
        <f t="shared" ref="R402:R465" si="77">+O402+P402+Q402</f>
        <v>9545014.6541348267</v>
      </c>
    </row>
    <row r="403" spans="3:18" x14ac:dyDescent="0.2">
      <c r="C403">
        <f t="shared" si="71"/>
        <v>400</v>
      </c>
      <c r="D403" s="3">
        <f t="shared" si="72"/>
        <v>44725</v>
      </c>
      <c r="F403" s="5">
        <f>IFERROR(VLOOKUP(D403,Contrato!$B:$H,7,FALSE),0)</f>
        <v>0</v>
      </c>
      <c r="G403" s="26">
        <f t="shared" si="68"/>
        <v>0</v>
      </c>
      <c r="L403" s="3">
        <f t="shared" si="73"/>
        <v>44726</v>
      </c>
      <c r="M403" s="3" t="str">
        <f t="shared" si="75"/>
        <v>2022_6</v>
      </c>
      <c r="N403" s="5">
        <f t="shared" si="69"/>
        <v>2022</v>
      </c>
      <c r="O403" s="26">
        <f t="shared" si="76"/>
        <v>9545014.6541348267</v>
      </c>
      <c r="P403" s="33">
        <f t="shared" si="74"/>
        <v>1058.1315535559027</v>
      </c>
      <c r="Q403" s="26">
        <f t="shared" si="70"/>
        <v>0</v>
      </c>
      <c r="R403" s="26">
        <f t="shared" si="77"/>
        <v>9546072.7856883835</v>
      </c>
    </row>
    <row r="404" spans="3:18" x14ac:dyDescent="0.2">
      <c r="C404">
        <f t="shared" si="71"/>
        <v>401</v>
      </c>
      <c r="D404" s="3">
        <f t="shared" si="72"/>
        <v>44726</v>
      </c>
      <c r="F404" s="5">
        <f>IFERROR(VLOOKUP(D404,Contrato!$B:$H,7,FALSE),0)</f>
        <v>0</v>
      </c>
      <c r="G404" s="26">
        <f t="shared" si="68"/>
        <v>0</v>
      </c>
      <c r="L404" s="3">
        <f t="shared" si="73"/>
        <v>44727</v>
      </c>
      <c r="M404" s="3" t="str">
        <f t="shared" si="75"/>
        <v>2022_6</v>
      </c>
      <c r="N404" s="5">
        <f t="shared" si="69"/>
        <v>2022</v>
      </c>
      <c r="O404" s="26">
        <f t="shared" si="76"/>
        <v>9546072.7856883835</v>
      </c>
      <c r="P404" s="33">
        <f t="shared" si="74"/>
        <v>1058.2488548304634</v>
      </c>
      <c r="Q404" s="26">
        <f t="shared" si="70"/>
        <v>0</v>
      </c>
      <c r="R404" s="26">
        <f t="shared" si="77"/>
        <v>9547131.0345432144</v>
      </c>
    </row>
    <row r="405" spans="3:18" x14ac:dyDescent="0.2">
      <c r="C405">
        <f t="shared" si="71"/>
        <v>402</v>
      </c>
      <c r="D405" s="3">
        <f t="shared" si="72"/>
        <v>44727</v>
      </c>
      <c r="F405" s="5">
        <f>IFERROR(VLOOKUP(D405,Contrato!$B:$H,7,FALSE),0)</f>
        <v>0</v>
      </c>
      <c r="G405" s="26">
        <f t="shared" si="68"/>
        <v>0</v>
      </c>
      <c r="L405" s="3">
        <f t="shared" si="73"/>
        <v>44728</v>
      </c>
      <c r="M405" s="3" t="str">
        <f t="shared" si="75"/>
        <v>2022_6</v>
      </c>
      <c r="N405" s="5">
        <f t="shared" si="69"/>
        <v>2022</v>
      </c>
      <c r="O405" s="26">
        <f t="shared" si="76"/>
        <v>9547131.0345432144</v>
      </c>
      <c r="P405" s="33">
        <f t="shared" si="74"/>
        <v>1058.3661691086897</v>
      </c>
      <c r="Q405" s="26">
        <f t="shared" si="70"/>
        <v>0</v>
      </c>
      <c r="R405" s="26">
        <f t="shared" si="77"/>
        <v>9548189.4007123224</v>
      </c>
    </row>
    <row r="406" spans="3:18" x14ac:dyDescent="0.2">
      <c r="C406">
        <f t="shared" si="71"/>
        <v>403</v>
      </c>
      <c r="D406" s="3">
        <f t="shared" si="72"/>
        <v>44728</v>
      </c>
      <c r="F406" s="5">
        <f>IFERROR(VLOOKUP(D406,Contrato!$B:$H,7,FALSE),0)</f>
        <v>0</v>
      </c>
      <c r="G406" s="26">
        <f t="shared" si="68"/>
        <v>0</v>
      </c>
      <c r="L406" s="3">
        <f t="shared" si="73"/>
        <v>44729</v>
      </c>
      <c r="M406" s="3" t="str">
        <f t="shared" si="75"/>
        <v>2022_6</v>
      </c>
      <c r="N406" s="5">
        <f t="shared" si="69"/>
        <v>2022</v>
      </c>
      <c r="O406" s="26">
        <f t="shared" si="76"/>
        <v>9548189.4007123224</v>
      </c>
      <c r="P406" s="33">
        <f t="shared" si="74"/>
        <v>1058.4834963920234</v>
      </c>
      <c r="Q406" s="26">
        <f t="shared" si="70"/>
        <v>0</v>
      </c>
      <c r="R406" s="26">
        <f t="shared" si="77"/>
        <v>9549247.8842087146</v>
      </c>
    </row>
    <row r="407" spans="3:18" x14ac:dyDescent="0.2">
      <c r="C407">
        <f t="shared" si="71"/>
        <v>404</v>
      </c>
      <c r="D407" s="3">
        <f t="shared" si="72"/>
        <v>44729</v>
      </c>
      <c r="F407" s="5">
        <f>IFERROR(VLOOKUP(D407,Contrato!$B:$H,7,FALSE),0)</f>
        <v>0</v>
      </c>
      <c r="G407" s="26">
        <f t="shared" si="68"/>
        <v>0</v>
      </c>
      <c r="L407" s="3">
        <f t="shared" si="73"/>
        <v>44730</v>
      </c>
      <c r="M407" s="3" t="str">
        <f t="shared" si="75"/>
        <v>2022_6</v>
      </c>
      <c r="N407" s="5">
        <f t="shared" si="69"/>
        <v>2022</v>
      </c>
      <c r="O407" s="26">
        <f t="shared" si="76"/>
        <v>9549247.8842087146</v>
      </c>
      <c r="P407" s="33">
        <f t="shared" si="74"/>
        <v>1058.6008366819062</v>
      </c>
      <c r="Q407" s="26">
        <f t="shared" si="70"/>
        <v>0</v>
      </c>
      <c r="R407" s="26">
        <f t="shared" si="77"/>
        <v>9550306.4850453958</v>
      </c>
    </row>
    <row r="408" spans="3:18" x14ac:dyDescent="0.2">
      <c r="C408">
        <f t="shared" si="71"/>
        <v>405</v>
      </c>
      <c r="D408" s="3">
        <f t="shared" si="72"/>
        <v>44730</v>
      </c>
      <c r="F408" s="5">
        <f>IFERROR(VLOOKUP(D408,Contrato!$B:$H,7,FALSE),0)</f>
        <v>0</v>
      </c>
      <c r="G408" s="26">
        <f t="shared" si="68"/>
        <v>0</v>
      </c>
      <c r="L408" s="3">
        <f t="shared" si="73"/>
        <v>44731</v>
      </c>
      <c r="M408" s="3" t="str">
        <f t="shared" si="75"/>
        <v>2022_6</v>
      </c>
      <c r="N408" s="5">
        <f t="shared" si="69"/>
        <v>2022</v>
      </c>
      <c r="O408" s="26">
        <f t="shared" si="76"/>
        <v>9550306.4850453958</v>
      </c>
      <c r="P408" s="33">
        <f t="shared" si="74"/>
        <v>1058.7181899797797</v>
      </c>
      <c r="Q408" s="26">
        <f t="shared" si="70"/>
        <v>0</v>
      </c>
      <c r="R408" s="26">
        <f t="shared" si="77"/>
        <v>9551365.2032353748</v>
      </c>
    </row>
    <row r="409" spans="3:18" x14ac:dyDescent="0.2">
      <c r="C409">
        <f t="shared" si="71"/>
        <v>406</v>
      </c>
      <c r="D409" s="3">
        <f t="shared" si="72"/>
        <v>44731</v>
      </c>
      <c r="F409" s="5">
        <f>IFERROR(VLOOKUP(D409,Contrato!$B:$H,7,FALSE),0)</f>
        <v>0</v>
      </c>
      <c r="G409" s="26">
        <f t="shared" si="68"/>
        <v>0</v>
      </c>
      <c r="L409" s="3">
        <f t="shared" si="73"/>
        <v>44732</v>
      </c>
      <c r="M409" s="3" t="str">
        <f t="shared" si="75"/>
        <v>2022_6</v>
      </c>
      <c r="N409" s="5">
        <f t="shared" si="69"/>
        <v>2022</v>
      </c>
      <c r="O409" s="26">
        <f t="shared" si="76"/>
        <v>9551365.2032353748</v>
      </c>
      <c r="P409" s="33">
        <f t="shared" si="74"/>
        <v>1058.8355562870859</v>
      </c>
      <c r="Q409" s="26">
        <f t="shared" si="70"/>
        <v>0</v>
      </c>
      <c r="R409" s="26">
        <f t="shared" si="77"/>
        <v>9552424.0387916621</v>
      </c>
    </row>
    <row r="410" spans="3:18" x14ac:dyDescent="0.2">
      <c r="C410">
        <f t="shared" si="71"/>
        <v>407</v>
      </c>
      <c r="D410" s="3">
        <f t="shared" si="72"/>
        <v>44732</v>
      </c>
      <c r="F410" s="5">
        <f>IFERROR(VLOOKUP(D410,Contrato!$B:$H,7,FALSE),0)</f>
        <v>0</v>
      </c>
      <c r="G410" s="26">
        <f t="shared" si="68"/>
        <v>0</v>
      </c>
      <c r="L410" s="3">
        <f t="shared" si="73"/>
        <v>44733</v>
      </c>
      <c r="M410" s="3" t="str">
        <f t="shared" si="75"/>
        <v>2022_6</v>
      </c>
      <c r="N410" s="5">
        <f t="shared" si="69"/>
        <v>2022</v>
      </c>
      <c r="O410" s="26">
        <f t="shared" si="76"/>
        <v>9552424.0387916621</v>
      </c>
      <c r="P410" s="33">
        <f t="shared" si="74"/>
        <v>1058.9529356052674</v>
      </c>
      <c r="Q410" s="26">
        <f t="shared" si="70"/>
        <v>0</v>
      </c>
      <c r="R410" s="26">
        <f t="shared" si="77"/>
        <v>9553482.9917272665</v>
      </c>
    </row>
    <row r="411" spans="3:18" x14ac:dyDescent="0.2">
      <c r="C411">
        <f t="shared" si="71"/>
        <v>408</v>
      </c>
      <c r="D411" s="3">
        <f t="shared" si="72"/>
        <v>44733</v>
      </c>
      <c r="F411" s="5">
        <f>IFERROR(VLOOKUP(D411,Contrato!$B:$H,7,FALSE),0)</f>
        <v>0</v>
      </c>
      <c r="G411" s="26">
        <f t="shared" si="68"/>
        <v>0</v>
      </c>
      <c r="L411" s="3">
        <f t="shared" si="73"/>
        <v>44734</v>
      </c>
      <c r="M411" s="3" t="str">
        <f t="shared" si="75"/>
        <v>2022_6</v>
      </c>
      <c r="N411" s="5">
        <f t="shared" si="69"/>
        <v>2022</v>
      </c>
      <c r="O411" s="26">
        <f t="shared" si="76"/>
        <v>9553482.9917272665</v>
      </c>
      <c r="P411" s="33">
        <f t="shared" si="74"/>
        <v>1059.070327935766</v>
      </c>
      <c r="Q411" s="26">
        <f t="shared" si="70"/>
        <v>0</v>
      </c>
      <c r="R411" s="26">
        <f t="shared" si="77"/>
        <v>9554542.0620552022</v>
      </c>
    </row>
    <row r="412" spans="3:18" x14ac:dyDescent="0.2">
      <c r="C412">
        <f t="shared" si="71"/>
        <v>409</v>
      </c>
      <c r="D412" s="3">
        <f t="shared" si="72"/>
        <v>44734</v>
      </c>
      <c r="F412" s="5">
        <f>IFERROR(VLOOKUP(D412,Contrato!$B:$H,7,FALSE),0)</f>
        <v>0</v>
      </c>
      <c r="G412" s="26">
        <f t="shared" si="68"/>
        <v>0</v>
      </c>
      <c r="L412" s="3">
        <f t="shared" si="73"/>
        <v>44735</v>
      </c>
      <c r="M412" s="3" t="str">
        <f t="shared" si="75"/>
        <v>2022_6</v>
      </c>
      <c r="N412" s="5">
        <f t="shared" si="69"/>
        <v>2022</v>
      </c>
      <c r="O412" s="26">
        <f t="shared" si="76"/>
        <v>9554542.0620552022</v>
      </c>
      <c r="P412" s="33">
        <f t="shared" si="74"/>
        <v>1059.187733280025</v>
      </c>
      <c r="Q412" s="26">
        <f t="shared" si="70"/>
        <v>0</v>
      </c>
      <c r="R412" s="26">
        <f t="shared" si="77"/>
        <v>9555601.2497884817</v>
      </c>
    </row>
    <row r="413" spans="3:18" x14ac:dyDescent="0.2">
      <c r="C413">
        <f t="shared" si="71"/>
        <v>410</v>
      </c>
      <c r="D413" s="3">
        <f t="shared" si="72"/>
        <v>44735</v>
      </c>
      <c r="F413" s="5">
        <f>IFERROR(VLOOKUP(D413,Contrato!$B:$H,7,FALSE),0)</f>
        <v>0</v>
      </c>
      <c r="G413" s="26">
        <f t="shared" si="68"/>
        <v>0</v>
      </c>
      <c r="L413" s="3">
        <f t="shared" si="73"/>
        <v>44736</v>
      </c>
      <c r="M413" s="3" t="str">
        <f t="shared" si="75"/>
        <v>2022_6</v>
      </c>
      <c r="N413" s="5">
        <f t="shared" si="69"/>
        <v>2022</v>
      </c>
      <c r="O413" s="26">
        <f t="shared" si="76"/>
        <v>9555601.2497884817</v>
      </c>
      <c r="P413" s="33">
        <f t="shared" si="74"/>
        <v>1059.3051516394862</v>
      </c>
      <c r="Q413" s="26">
        <f t="shared" si="70"/>
        <v>0</v>
      </c>
      <c r="R413" s="26">
        <f t="shared" si="77"/>
        <v>9556660.5549401212</v>
      </c>
    </row>
    <row r="414" spans="3:18" x14ac:dyDescent="0.2">
      <c r="C414">
        <f t="shared" si="71"/>
        <v>411</v>
      </c>
      <c r="D414" s="3">
        <f t="shared" si="72"/>
        <v>44736</v>
      </c>
      <c r="F414" s="5">
        <f>IFERROR(VLOOKUP(D414,Contrato!$B:$H,7,FALSE),0)</f>
        <v>0</v>
      </c>
      <c r="G414" s="26">
        <f t="shared" si="68"/>
        <v>0</v>
      </c>
      <c r="L414" s="3">
        <f t="shared" si="73"/>
        <v>44737</v>
      </c>
      <c r="M414" s="3" t="str">
        <f t="shared" si="75"/>
        <v>2022_6</v>
      </c>
      <c r="N414" s="5">
        <f t="shared" si="69"/>
        <v>2022</v>
      </c>
      <c r="O414" s="26">
        <f t="shared" si="76"/>
        <v>9556660.5549401212</v>
      </c>
      <c r="P414" s="33">
        <f t="shared" si="74"/>
        <v>1059.4225830155929</v>
      </c>
      <c r="Q414" s="26">
        <f t="shared" si="70"/>
        <v>0</v>
      </c>
      <c r="R414" s="26">
        <f t="shared" si="77"/>
        <v>9557719.9775231369</v>
      </c>
    </row>
    <row r="415" spans="3:18" x14ac:dyDescent="0.2">
      <c r="C415">
        <f t="shared" si="71"/>
        <v>412</v>
      </c>
      <c r="D415" s="3">
        <f t="shared" si="72"/>
        <v>44737</v>
      </c>
      <c r="F415" s="5">
        <f>IFERROR(VLOOKUP(D415,Contrato!$B:$H,7,FALSE),0)</f>
        <v>0</v>
      </c>
      <c r="G415" s="26">
        <f t="shared" si="68"/>
        <v>0</v>
      </c>
      <c r="L415" s="3">
        <f t="shared" si="73"/>
        <v>44738</v>
      </c>
      <c r="M415" s="3" t="str">
        <f t="shared" si="75"/>
        <v>2022_6</v>
      </c>
      <c r="N415" s="5">
        <f t="shared" si="69"/>
        <v>2022</v>
      </c>
      <c r="O415" s="26">
        <f t="shared" si="76"/>
        <v>9557719.9775231369</v>
      </c>
      <c r="P415" s="33">
        <f t="shared" si="74"/>
        <v>1059.5400274097881</v>
      </c>
      <c r="Q415" s="26">
        <f t="shared" si="70"/>
        <v>0</v>
      </c>
      <c r="R415" s="26">
        <f t="shared" si="77"/>
        <v>9558779.5175505467</v>
      </c>
    </row>
    <row r="416" spans="3:18" x14ac:dyDescent="0.2">
      <c r="C416">
        <f t="shared" si="71"/>
        <v>413</v>
      </c>
      <c r="D416" s="3">
        <f t="shared" si="72"/>
        <v>44738</v>
      </c>
      <c r="F416" s="5">
        <f>IFERROR(VLOOKUP(D416,Contrato!$B:$H,7,FALSE),0)</f>
        <v>0</v>
      </c>
      <c r="G416" s="26">
        <f t="shared" si="68"/>
        <v>0</v>
      </c>
      <c r="L416" s="3">
        <f t="shared" si="73"/>
        <v>44739</v>
      </c>
      <c r="M416" s="3" t="str">
        <f t="shared" si="75"/>
        <v>2022_6</v>
      </c>
      <c r="N416" s="5">
        <f t="shared" si="69"/>
        <v>2022</v>
      </c>
      <c r="O416" s="26">
        <f t="shared" si="76"/>
        <v>9558779.5175505467</v>
      </c>
      <c r="P416" s="33">
        <f t="shared" si="74"/>
        <v>1059.6574848235148</v>
      </c>
      <c r="Q416" s="26">
        <f t="shared" si="70"/>
        <v>0</v>
      </c>
      <c r="R416" s="26">
        <f t="shared" si="77"/>
        <v>9559839.1750353705</v>
      </c>
    </row>
    <row r="417" spans="3:18" x14ac:dyDescent="0.2">
      <c r="C417">
        <f t="shared" si="71"/>
        <v>414</v>
      </c>
      <c r="D417" s="3">
        <f t="shared" si="72"/>
        <v>44739</v>
      </c>
      <c r="F417" s="5">
        <f>IFERROR(VLOOKUP(D417,Contrato!$B:$H,7,FALSE),0)</f>
        <v>0</v>
      </c>
      <c r="G417" s="26">
        <f t="shared" si="68"/>
        <v>0</v>
      </c>
      <c r="L417" s="3">
        <f t="shared" si="73"/>
        <v>44740</v>
      </c>
      <c r="M417" s="3" t="str">
        <f t="shared" si="75"/>
        <v>2022_6</v>
      </c>
      <c r="N417" s="5">
        <f t="shared" si="69"/>
        <v>2022</v>
      </c>
      <c r="O417" s="26">
        <f t="shared" si="76"/>
        <v>9559839.1750353705</v>
      </c>
      <c r="P417" s="33">
        <f t="shared" si="74"/>
        <v>1059.7749552582163</v>
      </c>
      <c r="Q417" s="26">
        <f t="shared" si="70"/>
        <v>0</v>
      </c>
      <c r="R417" s="26">
        <f t="shared" si="77"/>
        <v>9560898.9499906283</v>
      </c>
    </row>
    <row r="418" spans="3:18" x14ac:dyDescent="0.2">
      <c r="C418">
        <f t="shared" si="71"/>
        <v>415</v>
      </c>
      <c r="D418" s="3">
        <f t="shared" si="72"/>
        <v>44740</v>
      </c>
      <c r="F418" s="5">
        <f>IFERROR(VLOOKUP(D418,Contrato!$B:$H,7,FALSE),0)</f>
        <v>0</v>
      </c>
      <c r="G418" s="26">
        <f t="shared" si="68"/>
        <v>0</v>
      </c>
      <c r="L418" s="3">
        <f t="shared" si="73"/>
        <v>44741</v>
      </c>
      <c r="M418" s="3" t="str">
        <f t="shared" si="75"/>
        <v>2022_6</v>
      </c>
      <c r="N418" s="5">
        <f t="shared" si="69"/>
        <v>2022</v>
      </c>
      <c r="O418" s="26">
        <f t="shared" si="76"/>
        <v>9560898.9499906283</v>
      </c>
      <c r="P418" s="33">
        <f t="shared" si="74"/>
        <v>1059.8924387153361</v>
      </c>
      <c r="Q418" s="26">
        <f t="shared" si="70"/>
        <v>0</v>
      </c>
      <c r="R418" s="26">
        <f t="shared" si="77"/>
        <v>9561958.8424293436</v>
      </c>
    </row>
    <row r="419" spans="3:18" x14ac:dyDescent="0.2">
      <c r="C419">
        <f t="shared" si="71"/>
        <v>416</v>
      </c>
      <c r="D419" s="3">
        <f t="shared" si="72"/>
        <v>44741</v>
      </c>
      <c r="F419" s="5">
        <f>IFERROR(VLOOKUP(D419,Contrato!$B:$H,7,FALSE),0)</f>
        <v>0</v>
      </c>
      <c r="G419" s="26">
        <f t="shared" si="68"/>
        <v>0</v>
      </c>
      <c r="L419" s="3">
        <f t="shared" si="73"/>
        <v>44742</v>
      </c>
      <c r="M419" s="3" t="str">
        <f t="shared" si="75"/>
        <v>2022_6</v>
      </c>
      <c r="N419" s="5">
        <f t="shared" si="69"/>
        <v>2022</v>
      </c>
      <c r="O419" s="26">
        <f t="shared" si="76"/>
        <v>9561958.8424293436</v>
      </c>
      <c r="P419" s="33">
        <f t="shared" si="74"/>
        <v>1060.0099351963179</v>
      </c>
      <c r="Q419" s="26">
        <f t="shared" si="70"/>
        <v>0</v>
      </c>
      <c r="R419" s="26">
        <f t="shared" si="77"/>
        <v>9563018.8523645401</v>
      </c>
    </row>
    <row r="420" spans="3:18" x14ac:dyDescent="0.2">
      <c r="C420">
        <f t="shared" si="71"/>
        <v>417</v>
      </c>
      <c r="D420" s="3">
        <f t="shared" si="72"/>
        <v>44742</v>
      </c>
      <c r="F420" s="5">
        <f>IFERROR(VLOOKUP(D420,Contrato!$B:$H,7,FALSE),0)</f>
        <v>0</v>
      </c>
      <c r="G420" s="26">
        <f t="shared" si="68"/>
        <v>0</v>
      </c>
      <c r="L420" s="3">
        <f t="shared" si="73"/>
        <v>44743</v>
      </c>
      <c r="M420" s="3" t="str">
        <f t="shared" si="75"/>
        <v>2022_7</v>
      </c>
      <c r="N420" s="5">
        <f t="shared" si="69"/>
        <v>2022</v>
      </c>
      <c r="O420" s="26">
        <f t="shared" si="76"/>
        <v>9563018.8523645401</v>
      </c>
      <c r="P420" s="33">
        <f t="shared" si="74"/>
        <v>1060.1274447026053</v>
      </c>
      <c r="Q420" s="26">
        <f t="shared" si="70"/>
        <v>0</v>
      </c>
      <c r="R420" s="26">
        <f t="shared" si="77"/>
        <v>9564078.9798092432</v>
      </c>
    </row>
    <row r="421" spans="3:18" x14ac:dyDescent="0.2">
      <c r="C421">
        <f t="shared" si="71"/>
        <v>418</v>
      </c>
      <c r="D421" s="3">
        <f t="shared" si="72"/>
        <v>44743</v>
      </c>
      <c r="F421" s="5">
        <f>IFERROR(VLOOKUP(D421,Contrato!$B:$H,7,FALSE),0)</f>
        <v>0</v>
      </c>
      <c r="G421" s="26">
        <f t="shared" si="68"/>
        <v>0</v>
      </c>
      <c r="L421" s="3">
        <f t="shared" si="73"/>
        <v>44744</v>
      </c>
      <c r="M421" s="3" t="str">
        <f t="shared" si="75"/>
        <v>2022_7</v>
      </c>
      <c r="N421" s="5">
        <f t="shared" si="69"/>
        <v>2022</v>
      </c>
      <c r="O421" s="26">
        <f t="shared" si="76"/>
        <v>9564078.9798092432</v>
      </c>
      <c r="P421" s="33">
        <f t="shared" si="74"/>
        <v>1060.2449672356424</v>
      </c>
      <c r="Q421" s="26">
        <f t="shared" si="70"/>
        <v>0</v>
      </c>
      <c r="R421" s="26">
        <f t="shared" si="77"/>
        <v>9565139.2247764785</v>
      </c>
    </row>
    <row r="422" spans="3:18" x14ac:dyDescent="0.2">
      <c r="C422">
        <f t="shared" si="71"/>
        <v>419</v>
      </c>
      <c r="D422" s="3">
        <f t="shared" si="72"/>
        <v>44744</v>
      </c>
      <c r="F422" s="5">
        <f>IFERROR(VLOOKUP(D422,Contrato!$B:$H,7,FALSE),0)</f>
        <v>0</v>
      </c>
      <c r="G422" s="26">
        <f t="shared" si="68"/>
        <v>0</v>
      </c>
      <c r="L422" s="3">
        <f t="shared" si="73"/>
        <v>44745</v>
      </c>
      <c r="M422" s="3" t="str">
        <f t="shared" si="75"/>
        <v>2022_7</v>
      </c>
      <c r="N422" s="5">
        <f t="shared" si="69"/>
        <v>2022</v>
      </c>
      <c r="O422" s="26">
        <f t="shared" si="76"/>
        <v>9565139.2247764785</v>
      </c>
      <c r="P422" s="33">
        <f t="shared" si="74"/>
        <v>1060.3625027968733</v>
      </c>
      <c r="Q422" s="26">
        <f t="shared" si="70"/>
        <v>0</v>
      </c>
      <c r="R422" s="26">
        <f t="shared" si="77"/>
        <v>9566199.5872792751</v>
      </c>
    </row>
    <row r="423" spans="3:18" x14ac:dyDescent="0.2">
      <c r="C423">
        <f t="shared" si="71"/>
        <v>420</v>
      </c>
      <c r="D423" s="3">
        <f t="shared" si="72"/>
        <v>44745</v>
      </c>
      <c r="F423" s="5">
        <f>IFERROR(VLOOKUP(D423,Contrato!$B:$H,7,FALSE),0)</f>
        <v>0</v>
      </c>
      <c r="G423" s="26">
        <f t="shared" si="68"/>
        <v>0</v>
      </c>
      <c r="L423" s="3">
        <f t="shared" si="73"/>
        <v>44746</v>
      </c>
      <c r="M423" s="3" t="str">
        <f t="shared" si="75"/>
        <v>2022_7</v>
      </c>
      <c r="N423" s="5">
        <f t="shared" si="69"/>
        <v>2022</v>
      </c>
      <c r="O423" s="26">
        <f t="shared" si="76"/>
        <v>9566199.5872792751</v>
      </c>
      <c r="P423" s="33">
        <f t="shared" si="74"/>
        <v>1060.4800513877422</v>
      </c>
      <c r="Q423" s="26">
        <f t="shared" si="70"/>
        <v>0</v>
      </c>
      <c r="R423" s="26">
        <f t="shared" si="77"/>
        <v>9567260.0673306622</v>
      </c>
    </row>
    <row r="424" spans="3:18" x14ac:dyDescent="0.2">
      <c r="C424">
        <f t="shared" si="71"/>
        <v>421</v>
      </c>
      <c r="D424" s="3">
        <f t="shared" si="72"/>
        <v>44746</v>
      </c>
      <c r="F424" s="5">
        <f>IFERROR(VLOOKUP(D424,Contrato!$B:$H,7,FALSE),0)</f>
        <v>0</v>
      </c>
      <c r="G424" s="26">
        <f t="shared" si="68"/>
        <v>0</v>
      </c>
      <c r="L424" s="3">
        <f t="shared" si="73"/>
        <v>44747</v>
      </c>
      <c r="M424" s="3" t="str">
        <f t="shared" si="75"/>
        <v>2022_7</v>
      </c>
      <c r="N424" s="5">
        <f t="shared" si="69"/>
        <v>2022</v>
      </c>
      <c r="O424" s="26">
        <f t="shared" si="76"/>
        <v>9567260.0673306622</v>
      </c>
      <c r="P424" s="33">
        <f t="shared" si="74"/>
        <v>1060.5976130096935</v>
      </c>
      <c r="Q424" s="26">
        <f t="shared" si="70"/>
        <v>0</v>
      </c>
      <c r="R424" s="26">
        <f t="shared" si="77"/>
        <v>9568320.6649436727</v>
      </c>
    </row>
    <row r="425" spans="3:18" x14ac:dyDescent="0.2">
      <c r="C425">
        <f t="shared" si="71"/>
        <v>422</v>
      </c>
      <c r="D425" s="3">
        <f t="shared" si="72"/>
        <v>44747</v>
      </c>
      <c r="F425" s="5">
        <f>IFERROR(VLOOKUP(D425,Contrato!$B:$H,7,FALSE),0)</f>
        <v>0</v>
      </c>
      <c r="G425" s="26">
        <f t="shared" si="68"/>
        <v>0</v>
      </c>
      <c r="L425" s="3">
        <f t="shared" si="73"/>
        <v>44748</v>
      </c>
      <c r="M425" s="3" t="str">
        <f t="shared" si="75"/>
        <v>2022_7</v>
      </c>
      <c r="N425" s="5">
        <f t="shared" si="69"/>
        <v>2022</v>
      </c>
      <c r="O425" s="26">
        <f t="shared" si="76"/>
        <v>9568320.6649436727</v>
      </c>
      <c r="P425" s="33">
        <f t="shared" si="74"/>
        <v>1060.7151876641722</v>
      </c>
      <c r="Q425" s="26">
        <f t="shared" si="70"/>
        <v>0</v>
      </c>
      <c r="R425" s="26">
        <f t="shared" si="77"/>
        <v>9569381.3801313378</v>
      </c>
    </row>
    <row r="426" spans="3:18" x14ac:dyDescent="0.2">
      <c r="C426">
        <f t="shared" si="71"/>
        <v>423</v>
      </c>
      <c r="D426" s="3">
        <f t="shared" si="72"/>
        <v>44748</v>
      </c>
      <c r="F426" s="5">
        <f>IFERROR(VLOOKUP(D426,Contrato!$B:$H,7,FALSE),0)</f>
        <v>0</v>
      </c>
      <c r="G426" s="26">
        <f t="shared" si="68"/>
        <v>0</v>
      </c>
      <c r="L426" s="3">
        <f t="shared" si="73"/>
        <v>44749</v>
      </c>
      <c r="M426" s="3" t="str">
        <f t="shared" si="75"/>
        <v>2022_7</v>
      </c>
      <c r="N426" s="5">
        <f t="shared" si="69"/>
        <v>2022</v>
      </c>
      <c r="O426" s="26">
        <f t="shared" si="76"/>
        <v>9569381.3801313378</v>
      </c>
      <c r="P426" s="33">
        <f t="shared" si="74"/>
        <v>1060.8327753526223</v>
      </c>
      <c r="Q426" s="26">
        <f t="shared" si="70"/>
        <v>0</v>
      </c>
      <c r="R426" s="26">
        <f t="shared" si="77"/>
        <v>9570442.2129066903</v>
      </c>
    </row>
    <row r="427" spans="3:18" x14ac:dyDescent="0.2">
      <c r="C427">
        <f t="shared" si="71"/>
        <v>424</v>
      </c>
      <c r="D427" s="3">
        <f t="shared" si="72"/>
        <v>44749</v>
      </c>
      <c r="F427" s="5">
        <f>IFERROR(VLOOKUP(D427,Contrato!$B:$H,7,FALSE),0)</f>
        <v>0</v>
      </c>
      <c r="G427" s="26">
        <f t="shared" si="68"/>
        <v>0</v>
      </c>
      <c r="L427" s="3">
        <f t="shared" si="73"/>
        <v>44750</v>
      </c>
      <c r="M427" s="3" t="str">
        <f t="shared" si="75"/>
        <v>2022_7</v>
      </c>
      <c r="N427" s="5">
        <f t="shared" si="69"/>
        <v>2022</v>
      </c>
      <c r="O427" s="26">
        <f t="shared" si="76"/>
        <v>9570442.2129066903</v>
      </c>
      <c r="P427" s="33">
        <f t="shared" si="74"/>
        <v>1060.9503760764894</v>
      </c>
      <c r="Q427" s="26">
        <f t="shared" si="70"/>
        <v>0</v>
      </c>
      <c r="R427" s="26">
        <f t="shared" si="77"/>
        <v>9571503.1632827669</v>
      </c>
    </row>
    <row r="428" spans="3:18" x14ac:dyDescent="0.2">
      <c r="C428">
        <f t="shared" si="71"/>
        <v>425</v>
      </c>
      <c r="D428" s="3">
        <f t="shared" si="72"/>
        <v>44750</v>
      </c>
      <c r="F428" s="5">
        <f>IFERROR(VLOOKUP(D428,Contrato!$B:$H,7,FALSE),0)</f>
        <v>0</v>
      </c>
      <c r="G428" s="26">
        <f t="shared" si="68"/>
        <v>0</v>
      </c>
      <c r="L428" s="3">
        <f t="shared" si="73"/>
        <v>44751</v>
      </c>
      <c r="M428" s="3" t="str">
        <f t="shared" si="75"/>
        <v>2022_7</v>
      </c>
      <c r="N428" s="5">
        <f t="shared" si="69"/>
        <v>2022</v>
      </c>
      <c r="O428" s="26">
        <f t="shared" si="76"/>
        <v>9571503.1632827669</v>
      </c>
      <c r="P428" s="33">
        <f t="shared" si="74"/>
        <v>1061.0679898372182</v>
      </c>
      <c r="Q428" s="26">
        <f t="shared" si="70"/>
        <v>0</v>
      </c>
      <c r="R428" s="26">
        <f t="shared" si="77"/>
        <v>9572564.2312726043</v>
      </c>
    </row>
    <row r="429" spans="3:18" x14ac:dyDescent="0.2">
      <c r="C429">
        <f t="shared" si="71"/>
        <v>426</v>
      </c>
      <c r="D429" s="3">
        <f t="shared" si="72"/>
        <v>44751</v>
      </c>
      <c r="F429" s="5">
        <f>IFERROR(VLOOKUP(D429,Contrato!$B:$H,7,FALSE),0)</f>
        <v>0</v>
      </c>
      <c r="G429" s="26">
        <f t="shared" si="68"/>
        <v>0</v>
      </c>
      <c r="L429" s="3">
        <f t="shared" si="73"/>
        <v>44752</v>
      </c>
      <c r="M429" s="3" t="str">
        <f t="shared" si="75"/>
        <v>2022_7</v>
      </c>
      <c r="N429" s="5">
        <f t="shared" si="69"/>
        <v>2022</v>
      </c>
      <c r="O429" s="26">
        <f t="shared" si="76"/>
        <v>9572564.2312726043</v>
      </c>
      <c r="P429" s="33">
        <f t="shared" si="74"/>
        <v>1061.1856166362538</v>
      </c>
      <c r="Q429" s="26">
        <f t="shared" si="70"/>
        <v>0</v>
      </c>
      <c r="R429" s="26">
        <f t="shared" si="77"/>
        <v>9573625.416889241</v>
      </c>
    </row>
    <row r="430" spans="3:18" x14ac:dyDescent="0.2">
      <c r="C430">
        <f t="shared" si="71"/>
        <v>427</v>
      </c>
      <c r="D430" s="3">
        <f t="shared" si="72"/>
        <v>44752</v>
      </c>
      <c r="F430" s="5">
        <f>IFERROR(VLOOKUP(D430,Contrato!$B:$H,7,FALSE),0)</f>
        <v>0</v>
      </c>
      <c r="G430" s="26">
        <f t="shared" si="68"/>
        <v>0</v>
      </c>
      <c r="L430" s="3">
        <f t="shared" si="73"/>
        <v>44753</v>
      </c>
      <c r="M430" s="3" t="str">
        <f t="shared" si="75"/>
        <v>2022_7</v>
      </c>
      <c r="N430" s="5">
        <f t="shared" si="69"/>
        <v>2022</v>
      </c>
      <c r="O430" s="26">
        <f t="shared" si="76"/>
        <v>9573625.416889241</v>
      </c>
      <c r="P430" s="33">
        <f t="shared" si="74"/>
        <v>1061.303256475042</v>
      </c>
      <c r="Q430" s="26">
        <f t="shared" si="70"/>
        <v>-290713.41586750001</v>
      </c>
      <c r="R430" s="26">
        <f t="shared" si="77"/>
        <v>9283973.3042782154</v>
      </c>
    </row>
    <row r="431" spans="3:18" x14ac:dyDescent="0.2">
      <c r="C431">
        <f t="shared" si="71"/>
        <v>428</v>
      </c>
      <c r="D431" s="3">
        <f t="shared" si="72"/>
        <v>44753</v>
      </c>
      <c r="F431" s="5">
        <f>IFERROR(VLOOKUP(D431,Contrato!$B:$H,7,FALSE),0)</f>
        <v>290713.41586750001</v>
      </c>
      <c r="G431" s="26">
        <f t="shared" si="68"/>
        <v>-290713.41586750001</v>
      </c>
      <c r="L431" s="3">
        <f t="shared" si="73"/>
        <v>44754</v>
      </c>
      <c r="M431" s="3" t="str">
        <f t="shared" si="75"/>
        <v>2022_7</v>
      </c>
      <c r="N431" s="5">
        <f t="shared" si="69"/>
        <v>2022</v>
      </c>
      <c r="O431" s="26">
        <f t="shared" si="76"/>
        <v>9283973.3042782154</v>
      </c>
      <c r="P431" s="33">
        <f t="shared" si="74"/>
        <v>1029.1932963530755</v>
      </c>
      <c r="Q431" s="26">
        <f t="shared" si="70"/>
        <v>0</v>
      </c>
      <c r="R431" s="26">
        <f t="shared" si="77"/>
        <v>9285002.4975745678</v>
      </c>
    </row>
    <row r="432" spans="3:18" x14ac:dyDescent="0.2">
      <c r="C432">
        <f t="shared" si="71"/>
        <v>429</v>
      </c>
      <c r="D432" s="3">
        <f t="shared" si="72"/>
        <v>44754</v>
      </c>
      <c r="F432" s="5">
        <f>IFERROR(VLOOKUP(D432,Contrato!$B:$H,7,FALSE),0)</f>
        <v>0</v>
      </c>
      <c r="G432" s="26">
        <f t="shared" si="68"/>
        <v>0</v>
      </c>
      <c r="L432" s="3">
        <f t="shared" si="73"/>
        <v>44755</v>
      </c>
      <c r="M432" s="3" t="str">
        <f t="shared" si="75"/>
        <v>2022_7</v>
      </c>
      <c r="N432" s="5">
        <f t="shared" si="69"/>
        <v>2022</v>
      </c>
      <c r="O432" s="26">
        <f t="shared" si="76"/>
        <v>9285002.4975745678</v>
      </c>
      <c r="P432" s="33">
        <f t="shared" si="74"/>
        <v>1029.3073896196697</v>
      </c>
      <c r="Q432" s="26">
        <f t="shared" si="70"/>
        <v>0</v>
      </c>
      <c r="R432" s="26">
        <f t="shared" si="77"/>
        <v>9286031.8049641866</v>
      </c>
    </row>
    <row r="433" spans="3:18" x14ac:dyDescent="0.2">
      <c r="C433">
        <f t="shared" si="71"/>
        <v>430</v>
      </c>
      <c r="D433" s="3">
        <f t="shared" si="72"/>
        <v>44755</v>
      </c>
      <c r="F433" s="5">
        <f>IFERROR(VLOOKUP(D433,Contrato!$B:$H,7,FALSE),0)</f>
        <v>0</v>
      </c>
      <c r="G433" s="26">
        <f t="shared" si="68"/>
        <v>0</v>
      </c>
      <c r="L433" s="3">
        <f t="shared" si="73"/>
        <v>44756</v>
      </c>
      <c r="M433" s="3" t="str">
        <f t="shared" si="75"/>
        <v>2022_7</v>
      </c>
      <c r="N433" s="5">
        <f t="shared" si="69"/>
        <v>2022</v>
      </c>
      <c r="O433" s="26">
        <f t="shared" si="76"/>
        <v>9286031.8049641866</v>
      </c>
      <c r="P433" s="33">
        <f t="shared" si="74"/>
        <v>1029.4214955342993</v>
      </c>
      <c r="Q433" s="26">
        <f t="shared" si="70"/>
        <v>0</v>
      </c>
      <c r="R433" s="26">
        <f t="shared" si="77"/>
        <v>9287061.2264597211</v>
      </c>
    </row>
    <row r="434" spans="3:18" x14ac:dyDescent="0.2">
      <c r="C434">
        <f t="shared" si="71"/>
        <v>431</v>
      </c>
      <c r="D434" s="3">
        <f t="shared" si="72"/>
        <v>44756</v>
      </c>
      <c r="F434" s="5">
        <f>IFERROR(VLOOKUP(D434,Contrato!$B:$H,7,FALSE),0)</f>
        <v>0</v>
      </c>
      <c r="G434" s="26">
        <f t="shared" si="68"/>
        <v>0</v>
      </c>
      <c r="L434" s="3">
        <f t="shared" si="73"/>
        <v>44757</v>
      </c>
      <c r="M434" s="3" t="str">
        <f t="shared" si="75"/>
        <v>2022_7</v>
      </c>
      <c r="N434" s="5">
        <f t="shared" si="69"/>
        <v>2022</v>
      </c>
      <c r="O434" s="26">
        <f t="shared" si="76"/>
        <v>9287061.2264597211</v>
      </c>
      <c r="P434" s="33">
        <f t="shared" si="74"/>
        <v>1029.535614098367</v>
      </c>
      <c r="Q434" s="26">
        <f t="shared" si="70"/>
        <v>0</v>
      </c>
      <c r="R434" s="26">
        <f t="shared" si="77"/>
        <v>9288090.7620738186</v>
      </c>
    </row>
    <row r="435" spans="3:18" x14ac:dyDescent="0.2">
      <c r="C435">
        <f t="shared" si="71"/>
        <v>432</v>
      </c>
      <c r="D435" s="3">
        <f t="shared" si="72"/>
        <v>44757</v>
      </c>
      <c r="F435" s="5">
        <f>IFERROR(VLOOKUP(D435,Contrato!$B:$H,7,FALSE),0)</f>
        <v>0</v>
      </c>
      <c r="G435" s="26">
        <f t="shared" si="68"/>
        <v>0</v>
      </c>
      <c r="L435" s="3">
        <f t="shared" si="73"/>
        <v>44758</v>
      </c>
      <c r="M435" s="3" t="str">
        <f t="shared" si="75"/>
        <v>2022_7</v>
      </c>
      <c r="N435" s="5">
        <f t="shared" si="69"/>
        <v>2022</v>
      </c>
      <c r="O435" s="26">
        <f t="shared" si="76"/>
        <v>9288090.7620738186</v>
      </c>
      <c r="P435" s="33">
        <f t="shared" si="74"/>
        <v>1029.6497453132745</v>
      </c>
      <c r="Q435" s="26">
        <f t="shared" si="70"/>
        <v>0</v>
      </c>
      <c r="R435" s="26">
        <f t="shared" si="77"/>
        <v>9289120.411819132</v>
      </c>
    </row>
    <row r="436" spans="3:18" x14ac:dyDescent="0.2">
      <c r="C436">
        <f t="shared" si="71"/>
        <v>433</v>
      </c>
      <c r="D436" s="3">
        <f t="shared" si="72"/>
        <v>44758</v>
      </c>
      <c r="F436" s="5">
        <f>IFERROR(VLOOKUP(D436,Contrato!$B:$H,7,FALSE),0)</f>
        <v>0</v>
      </c>
      <c r="G436" s="26">
        <f t="shared" si="68"/>
        <v>0</v>
      </c>
      <c r="L436" s="3">
        <f t="shared" si="73"/>
        <v>44759</v>
      </c>
      <c r="M436" s="3" t="str">
        <f t="shared" si="75"/>
        <v>2022_7</v>
      </c>
      <c r="N436" s="5">
        <f t="shared" si="69"/>
        <v>2022</v>
      </c>
      <c r="O436" s="26">
        <f t="shared" si="76"/>
        <v>9289120.411819132</v>
      </c>
      <c r="P436" s="33">
        <f t="shared" si="74"/>
        <v>1029.7638891804245</v>
      </c>
      <c r="Q436" s="26">
        <f t="shared" si="70"/>
        <v>0</v>
      </c>
      <c r="R436" s="26">
        <f t="shared" si="77"/>
        <v>9290150.1757083125</v>
      </c>
    </row>
    <row r="437" spans="3:18" x14ac:dyDescent="0.2">
      <c r="C437">
        <f t="shared" si="71"/>
        <v>434</v>
      </c>
      <c r="D437" s="3">
        <f t="shared" si="72"/>
        <v>44759</v>
      </c>
      <c r="F437" s="5">
        <f>IFERROR(VLOOKUP(D437,Contrato!$B:$H,7,FALSE),0)</f>
        <v>0</v>
      </c>
      <c r="G437" s="26">
        <f t="shared" si="68"/>
        <v>0</v>
      </c>
      <c r="L437" s="3">
        <f t="shared" si="73"/>
        <v>44760</v>
      </c>
      <c r="M437" s="3" t="str">
        <f t="shared" si="75"/>
        <v>2022_7</v>
      </c>
      <c r="N437" s="5">
        <f t="shared" si="69"/>
        <v>2022</v>
      </c>
      <c r="O437" s="26">
        <f t="shared" si="76"/>
        <v>9290150.1757083125</v>
      </c>
      <c r="P437" s="33">
        <f t="shared" si="74"/>
        <v>1029.8780457012197</v>
      </c>
      <c r="Q437" s="26">
        <f t="shared" si="70"/>
        <v>0</v>
      </c>
      <c r="R437" s="26">
        <f t="shared" si="77"/>
        <v>9291180.053754013</v>
      </c>
    </row>
    <row r="438" spans="3:18" x14ac:dyDescent="0.2">
      <c r="C438">
        <f t="shared" si="71"/>
        <v>435</v>
      </c>
      <c r="D438" s="3">
        <f t="shared" si="72"/>
        <v>44760</v>
      </c>
      <c r="F438" s="5">
        <f>IFERROR(VLOOKUP(D438,Contrato!$B:$H,7,FALSE),0)</f>
        <v>0</v>
      </c>
      <c r="G438" s="26">
        <f t="shared" si="68"/>
        <v>0</v>
      </c>
      <c r="L438" s="3">
        <f t="shared" si="73"/>
        <v>44761</v>
      </c>
      <c r="M438" s="3" t="str">
        <f t="shared" si="75"/>
        <v>2022_7</v>
      </c>
      <c r="N438" s="5">
        <f t="shared" si="69"/>
        <v>2022</v>
      </c>
      <c r="O438" s="26">
        <f t="shared" si="76"/>
        <v>9291180.053754013</v>
      </c>
      <c r="P438" s="33">
        <f t="shared" si="74"/>
        <v>1029.9922148770625</v>
      </c>
      <c r="Q438" s="26">
        <f t="shared" si="70"/>
        <v>0</v>
      </c>
      <c r="R438" s="26">
        <f t="shared" si="77"/>
        <v>9292210.0459688902</v>
      </c>
    </row>
    <row r="439" spans="3:18" x14ac:dyDescent="0.2">
      <c r="C439">
        <f t="shared" si="71"/>
        <v>436</v>
      </c>
      <c r="D439" s="3">
        <f t="shared" si="72"/>
        <v>44761</v>
      </c>
      <c r="F439" s="5">
        <f>IFERROR(VLOOKUP(D439,Contrato!$B:$H,7,FALSE),0)</f>
        <v>0</v>
      </c>
      <c r="G439" s="26">
        <f t="shared" si="68"/>
        <v>0</v>
      </c>
      <c r="L439" s="3">
        <f t="shared" si="73"/>
        <v>44762</v>
      </c>
      <c r="M439" s="3" t="str">
        <f t="shared" si="75"/>
        <v>2022_7</v>
      </c>
      <c r="N439" s="5">
        <f t="shared" si="69"/>
        <v>2022</v>
      </c>
      <c r="O439" s="26">
        <f t="shared" si="76"/>
        <v>9292210.0459688902</v>
      </c>
      <c r="P439" s="33">
        <f t="shared" si="74"/>
        <v>1030.106396709356</v>
      </c>
      <c r="Q439" s="26">
        <f t="shared" si="70"/>
        <v>0</v>
      </c>
      <c r="R439" s="26">
        <f t="shared" si="77"/>
        <v>9293240.1523655988</v>
      </c>
    </row>
    <row r="440" spans="3:18" x14ac:dyDescent="0.2">
      <c r="C440">
        <f t="shared" si="71"/>
        <v>437</v>
      </c>
      <c r="D440" s="3">
        <f t="shared" si="72"/>
        <v>44762</v>
      </c>
      <c r="F440" s="5">
        <f>IFERROR(VLOOKUP(D440,Contrato!$B:$H,7,FALSE),0)</f>
        <v>0</v>
      </c>
      <c r="G440" s="26">
        <f t="shared" si="68"/>
        <v>0</v>
      </c>
      <c r="L440" s="3">
        <f t="shared" si="73"/>
        <v>44763</v>
      </c>
      <c r="M440" s="3" t="str">
        <f t="shared" si="75"/>
        <v>2022_7</v>
      </c>
      <c r="N440" s="5">
        <f t="shared" si="69"/>
        <v>2022</v>
      </c>
      <c r="O440" s="26">
        <f t="shared" si="76"/>
        <v>9293240.1523655988</v>
      </c>
      <c r="P440" s="33">
        <f t="shared" si="74"/>
        <v>1030.2205911995034</v>
      </c>
      <c r="Q440" s="26">
        <f t="shared" si="70"/>
        <v>0</v>
      </c>
      <c r="R440" s="26">
        <f t="shared" si="77"/>
        <v>9294270.3729567975</v>
      </c>
    </row>
    <row r="441" spans="3:18" x14ac:dyDescent="0.2">
      <c r="C441">
        <f t="shared" si="71"/>
        <v>438</v>
      </c>
      <c r="D441" s="3">
        <f t="shared" si="72"/>
        <v>44763</v>
      </c>
      <c r="F441" s="5">
        <f>IFERROR(VLOOKUP(D441,Contrato!$B:$H,7,FALSE),0)</f>
        <v>0</v>
      </c>
      <c r="G441" s="26">
        <f t="shared" si="68"/>
        <v>0</v>
      </c>
      <c r="L441" s="3">
        <f t="shared" si="73"/>
        <v>44764</v>
      </c>
      <c r="M441" s="3" t="str">
        <f t="shared" si="75"/>
        <v>2022_7</v>
      </c>
      <c r="N441" s="5">
        <f t="shared" si="69"/>
        <v>2022</v>
      </c>
      <c r="O441" s="26">
        <f t="shared" si="76"/>
        <v>9294270.3729567975</v>
      </c>
      <c r="P441" s="33">
        <f t="shared" si="74"/>
        <v>1030.3347983489075</v>
      </c>
      <c r="Q441" s="26">
        <f t="shared" si="70"/>
        <v>0</v>
      </c>
      <c r="R441" s="26">
        <f t="shared" si="77"/>
        <v>9295300.7077551465</v>
      </c>
    </row>
    <row r="442" spans="3:18" x14ac:dyDescent="0.2">
      <c r="C442">
        <f t="shared" si="71"/>
        <v>439</v>
      </c>
      <c r="D442" s="3">
        <f t="shared" si="72"/>
        <v>44764</v>
      </c>
      <c r="F442" s="5">
        <f>IFERROR(VLOOKUP(D442,Contrato!$B:$H,7,FALSE),0)</f>
        <v>0</v>
      </c>
      <c r="G442" s="26">
        <f t="shared" si="68"/>
        <v>0</v>
      </c>
      <c r="L442" s="3">
        <f t="shared" si="73"/>
        <v>44765</v>
      </c>
      <c r="M442" s="3" t="str">
        <f t="shared" si="75"/>
        <v>2022_7</v>
      </c>
      <c r="N442" s="5">
        <f t="shared" si="69"/>
        <v>2022</v>
      </c>
      <c r="O442" s="26">
        <f t="shared" si="76"/>
        <v>9295300.7077551465</v>
      </c>
      <c r="P442" s="33">
        <f t="shared" si="74"/>
        <v>1030.4490181589722</v>
      </c>
      <c r="Q442" s="26">
        <f t="shared" si="70"/>
        <v>0</v>
      </c>
      <c r="R442" s="26">
        <f t="shared" si="77"/>
        <v>9296331.1567733064</v>
      </c>
    </row>
    <row r="443" spans="3:18" x14ac:dyDescent="0.2">
      <c r="C443">
        <f t="shared" si="71"/>
        <v>440</v>
      </c>
      <c r="D443" s="3">
        <f t="shared" si="72"/>
        <v>44765</v>
      </c>
      <c r="F443" s="5">
        <f>IFERROR(VLOOKUP(D443,Contrato!$B:$H,7,FALSE),0)</f>
        <v>0</v>
      </c>
      <c r="G443" s="26">
        <f t="shared" si="68"/>
        <v>0</v>
      </c>
      <c r="L443" s="3">
        <f t="shared" si="73"/>
        <v>44766</v>
      </c>
      <c r="M443" s="3" t="str">
        <f t="shared" si="75"/>
        <v>2022_7</v>
      </c>
      <c r="N443" s="5">
        <f t="shared" si="69"/>
        <v>2022</v>
      </c>
      <c r="O443" s="26">
        <f t="shared" si="76"/>
        <v>9296331.1567733064</v>
      </c>
      <c r="P443" s="33">
        <f t="shared" si="74"/>
        <v>1030.5632506311008</v>
      </c>
      <c r="Q443" s="26">
        <f t="shared" si="70"/>
        <v>0</v>
      </c>
      <c r="R443" s="26">
        <f t="shared" si="77"/>
        <v>9297361.7200239375</v>
      </c>
    </row>
    <row r="444" spans="3:18" x14ac:dyDescent="0.2">
      <c r="C444">
        <f t="shared" si="71"/>
        <v>441</v>
      </c>
      <c r="D444" s="3">
        <f t="shared" si="72"/>
        <v>44766</v>
      </c>
      <c r="F444" s="5">
        <f>IFERROR(VLOOKUP(D444,Contrato!$B:$H,7,FALSE),0)</f>
        <v>0</v>
      </c>
      <c r="G444" s="26">
        <f t="shared" si="68"/>
        <v>0</v>
      </c>
      <c r="L444" s="3">
        <f t="shared" si="73"/>
        <v>44767</v>
      </c>
      <c r="M444" s="3" t="str">
        <f t="shared" si="75"/>
        <v>2022_7</v>
      </c>
      <c r="N444" s="5">
        <f t="shared" si="69"/>
        <v>2022</v>
      </c>
      <c r="O444" s="26">
        <f t="shared" si="76"/>
        <v>9297361.7200239375</v>
      </c>
      <c r="P444" s="33">
        <f t="shared" si="74"/>
        <v>1030.6774957666969</v>
      </c>
      <c r="Q444" s="26">
        <f t="shared" si="70"/>
        <v>0</v>
      </c>
      <c r="R444" s="26">
        <f t="shared" si="77"/>
        <v>9298392.397519704</v>
      </c>
    </row>
    <row r="445" spans="3:18" x14ac:dyDescent="0.2">
      <c r="C445">
        <f t="shared" si="71"/>
        <v>442</v>
      </c>
      <c r="D445" s="3">
        <f t="shared" si="72"/>
        <v>44767</v>
      </c>
      <c r="F445" s="5">
        <f>IFERROR(VLOOKUP(D445,Contrato!$B:$H,7,FALSE),0)</f>
        <v>0</v>
      </c>
      <c r="G445" s="26">
        <f t="shared" si="68"/>
        <v>0</v>
      </c>
      <c r="L445" s="3">
        <f t="shared" si="73"/>
        <v>44768</v>
      </c>
      <c r="M445" s="3" t="str">
        <f t="shared" si="75"/>
        <v>2022_7</v>
      </c>
      <c r="N445" s="5">
        <f t="shared" si="69"/>
        <v>2022</v>
      </c>
      <c r="O445" s="26">
        <f t="shared" si="76"/>
        <v>9298392.397519704</v>
      </c>
      <c r="P445" s="33">
        <f t="shared" si="74"/>
        <v>1030.7917535671643</v>
      </c>
      <c r="Q445" s="26">
        <f t="shared" si="70"/>
        <v>0</v>
      </c>
      <c r="R445" s="26">
        <f t="shared" si="77"/>
        <v>9299423.1892732717</v>
      </c>
    </row>
    <row r="446" spans="3:18" x14ac:dyDescent="0.2">
      <c r="C446">
        <f t="shared" si="71"/>
        <v>443</v>
      </c>
      <c r="D446" s="3">
        <f t="shared" si="72"/>
        <v>44768</v>
      </c>
      <c r="F446" s="5">
        <f>IFERROR(VLOOKUP(D446,Contrato!$B:$H,7,FALSE),0)</f>
        <v>0</v>
      </c>
      <c r="G446" s="26">
        <f t="shared" si="68"/>
        <v>0</v>
      </c>
      <c r="L446" s="3">
        <f t="shared" si="73"/>
        <v>44769</v>
      </c>
      <c r="M446" s="3" t="str">
        <f t="shared" si="75"/>
        <v>2022_7</v>
      </c>
      <c r="N446" s="5">
        <f t="shared" si="69"/>
        <v>2022</v>
      </c>
      <c r="O446" s="26">
        <f t="shared" si="76"/>
        <v>9299423.1892732717</v>
      </c>
      <c r="P446" s="33">
        <f t="shared" si="74"/>
        <v>1030.9060240339072</v>
      </c>
      <c r="Q446" s="26">
        <f t="shared" si="70"/>
        <v>0</v>
      </c>
      <c r="R446" s="26">
        <f t="shared" si="77"/>
        <v>9300454.0952973049</v>
      </c>
    </row>
    <row r="447" spans="3:18" x14ac:dyDescent="0.2">
      <c r="C447">
        <f t="shared" si="71"/>
        <v>444</v>
      </c>
      <c r="D447" s="3">
        <f t="shared" si="72"/>
        <v>44769</v>
      </c>
      <c r="F447" s="5">
        <f>IFERROR(VLOOKUP(D447,Contrato!$B:$H,7,FALSE),0)</f>
        <v>0</v>
      </c>
      <c r="G447" s="26">
        <f t="shared" si="68"/>
        <v>0</v>
      </c>
      <c r="L447" s="3">
        <f t="shared" si="73"/>
        <v>44770</v>
      </c>
      <c r="M447" s="3" t="str">
        <f t="shared" si="75"/>
        <v>2022_7</v>
      </c>
      <c r="N447" s="5">
        <f t="shared" si="69"/>
        <v>2022</v>
      </c>
      <c r="O447" s="26">
        <f t="shared" si="76"/>
        <v>9300454.0952973049</v>
      </c>
      <c r="P447" s="33">
        <f t="shared" si="74"/>
        <v>1031.0203071683293</v>
      </c>
      <c r="Q447" s="26">
        <f t="shared" si="70"/>
        <v>0</v>
      </c>
      <c r="R447" s="26">
        <f t="shared" si="77"/>
        <v>9301485.1156044733</v>
      </c>
    </row>
    <row r="448" spans="3:18" x14ac:dyDescent="0.2">
      <c r="C448">
        <f t="shared" si="71"/>
        <v>445</v>
      </c>
      <c r="D448" s="3">
        <f t="shared" si="72"/>
        <v>44770</v>
      </c>
      <c r="F448" s="5">
        <f>IFERROR(VLOOKUP(D448,Contrato!$B:$H,7,FALSE),0)</f>
        <v>0</v>
      </c>
      <c r="G448" s="26">
        <f t="shared" si="68"/>
        <v>0</v>
      </c>
      <c r="L448" s="3">
        <f t="shared" si="73"/>
        <v>44771</v>
      </c>
      <c r="M448" s="3" t="str">
        <f t="shared" si="75"/>
        <v>2022_7</v>
      </c>
      <c r="N448" s="5">
        <f t="shared" si="69"/>
        <v>2022</v>
      </c>
      <c r="O448" s="26">
        <f t="shared" si="76"/>
        <v>9301485.1156044733</v>
      </c>
      <c r="P448" s="33">
        <f t="shared" si="74"/>
        <v>1031.1346029718354</v>
      </c>
      <c r="Q448" s="26">
        <f t="shared" si="70"/>
        <v>0</v>
      </c>
      <c r="R448" s="26">
        <f t="shared" si="77"/>
        <v>9302516.2502074447</v>
      </c>
    </row>
    <row r="449" spans="3:18" x14ac:dyDescent="0.2">
      <c r="C449">
        <f t="shared" si="71"/>
        <v>446</v>
      </c>
      <c r="D449" s="3">
        <f t="shared" si="72"/>
        <v>44771</v>
      </c>
      <c r="F449" s="5">
        <f>IFERROR(VLOOKUP(D449,Contrato!$B:$H,7,FALSE),0)</f>
        <v>0</v>
      </c>
      <c r="G449" s="26">
        <f t="shared" si="68"/>
        <v>0</v>
      </c>
      <c r="L449" s="3">
        <f t="shared" si="73"/>
        <v>44772</v>
      </c>
      <c r="M449" s="3" t="str">
        <f t="shared" si="75"/>
        <v>2022_7</v>
      </c>
      <c r="N449" s="5">
        <f t="shared" si="69"/>
        <v>2022</v>
      </c>
      <c r="O449" s="26">
        <f t="shared" si="76"/>
        <v>9302516.2502074447</v>
      </c>
      <c r="P449" s="33">
        <f t="shared" si="74"/>
        <v>1031.2489114458297</v>
      </c>
      <c r="Q449" s="26">
        <f t="shared" si="70"/>
        <v>0</v>
      </c>
      <c r="R449" s="26">
        <f t="shared" si="77"/>
        <v>9303547.4991188906</v>
      </c>
    </row>
    <row r="450" spans="3:18" x14ac:dyDescent="0.2">
      <c r="C450">
        <f t="shared" si="71"/>
        <v>447</v>
      </c>
      <c r="D450" s="3">
        <f t="shared" si="72"/>
        <v>44772</v>
      </c>
      <c r="F450" s="5">
        <f>IFERROR(VLOOKUP(D450,Contrato!$B:$H,7,FALSE),0)</f>
        <v>0</v>
      </c>
      <c r="G450" s="26">
        <f t="shared" si="68"/>
        <v>0</v>
      </c>
      <c r="L450" s="3">
        <f t="shared" si="73"/>
        <v>44773</v>
      </c>
      <c r="M450" s="3" t="str">
        <f t="shared" si="75"/>
        <v>2022_7</v>
      </c>
      <c r="N450" s="5">
        <f t="shared" si="69"/>
        <v>2022</v>
      </c>
      <c r="O450" s="26">
        <f t="shared" si="76"/>
        <v>9303547.4991188906</v>
      </c>
      <c r="P450" s="33">
        <f t="shared" si="74"/>
        <v>1031.363232591717</v>
      </c>
      <c r="Q450" s="26">
        <f t="shared" si="70"/>
        <v>0</v>
      </c>
      <c r="R450" s="26">
        <f t="shared" si="77"/>
        <v>9304578.8623514827</v>
      </c>
    </row>
    <row r="451" spans="3:18" x14ac:dyDescent="0.2">
      <c r="C451">
        <f t="shared" si="71"/>
        <v>448</v>
      </c>
      <c r="D451" s="3">
        <f t="shared" si="72"/>
        <v>44773</v>
      </c>
      <c r="F451" s="5">
        <f>IFERROR(VLOOKUP(D451,Contrato!$B:$H,7,FALSE),0)</f>
        <v>0</v>
      </c>
      <c r="G451" s="26">
        <f t="shared" si="68"/>
        <v>0</v>
      </c>
      <c r="L451" s="3">
        <f t="shared" si="73"/>
        <v>44774</v>
      </c>
      <c r="M451" s="3" t="str">
        <f t="shared" si="75"/>
        <v>2022_8</v>
      </c>
      <c r="N451" s="5">
        <f t="shared" si="69"/>
        <v>2022</v>
      </c>
      <c r="O451" s="26">
        <f t="shared" si="76"/>
        <v>9304578.8623514827</v>
      </c>
      <c r="P451" s="33">
        <f t="shared" si="74"/>
        <v>1031.4775664109018</v>
      </c>
      <c r="Q451" s="26">
        <f t="shared" si="70"/>
        <v>0</v>
      </c>
      <c r="R451" s="26">
        <f t="shared" si="77"/>
        <v>9305610.3399178945</v>
      </c>
    </row>
    <row r="452" spans="3:18" x14ac:dyDescent="0.2">
      <c r="C452">
        <f t="shared" si="71"/>
        <v>449</v>
      </c>
      <c r="D452" s="3">
        <f t="shared" si="72"/>
        <v>44774</v>
      </c>
      <c r="F452" s="5">
        <f>IFERROR(VLOOKUP(D452,Contrato!$B:$H,7,FALSE),0)</f>
        <v>0</v>
      </c>
      <c r="G452" s="26">
        <f t="shared" si="68"/>
        <v>0</v>
      </c>
      <c r="L452" s="3">
        <f t="shared" si="73"/>
        <v>44775</v>
      </c>
      <c r="M452" s="3" t="str">
        <f t="shared" si="75"/>
        <v>2022_8</v>
      </c>
      <c r="N452" s="5">
        <f t="shared" si="69"/>
        <v>2022</v>
      </c>
      <c r="O452" s="26">
        <f t="shared" si="76"/>
        <v>9305610.3399178945</v>
      </c>
      <c r="P452" s="33">
        <f t="shared" si="74"/>
        <v>1031.5919129047893</v>
      </c>
      <c r="Q452" s="26">
        <f t="shared" si="70"/>
        <v>0</v>
      </c>
      <c r="R452" s="26">
        <f t="shared" si="77"/>
        <v>9306641.9318307992</v>
      </c>
    </row>
    <row r="453" spans="3:18" x14ac:dyDescent="0.2">
      <c r="C453">
        <f t="shared" si="71"/>
        <v>450</v>
      </c>
      <c r="D453" s="3">
        <f t="shared" si="72"/>
        <v>44775</v>
      </c>
      <c r="F453" s="5">
        <f>IFERROR(VLOOKUP(D453,Contrato!$B:$H,7,FALSE),0)</f>
        <v>0</v>
      </c>
      <c r="G453" s="26">
        <f t="shared" ref="G453:G516" si="78">+E453-F453</f>
        <v>0</v>
      </c>
      <c r="L453" s="3">
        <f t="shared" si="73"/>
        <v>44776</v>
      </c>
      <c r="M453" s="3" t="str">
        <f t="shared" si="75"/>
        <v>2022_8</v>
      </c>
      <c r="N453" s="5">
        <f t="shared" ref="N453:N516" si="79">YEAR(L453)</f>
        <v>2022</v>
      </c>
      <c r="O453" s="26">
        <f t="shared" si="76"/>
        <v>9306641.9318307992</v>
      </c>
      <c r="P453" s="33">
        <f t="shared" si="74"/>
        <v>1031.7062720747845</v>
      </c>
      <c r="Q453" s="26">
        <f t="shared" ref="Q453:Q516" si="80">-F454</f>
        <v>0</v>
      </c>
      <c r="R453" s="26">
        <f t="shared" si="77"/>
        <v>9307673.6381028742</v>
      </c>
    </row>
    <row r="454" spans="3:18" x14ac:dyDescent="0.2">
      <c r="C454">
        <f t="shared" ref="C454:C517" si="81">IF(D454="","",C453+1)</f>
        <v>451</v>
      </c>
      <c r="D454" s="3">
        <f t="shared" ref="D454:D517" si="82">IFERROR(IF((D453+1)&gt;$B$5,"",(D453+1)),"")</f>
        <v>44776</v>
      </c>
      <c r="F454" s="5">
        <f>IFERROR(VLOOKUP(D454,Contrato!$B:$H,7,FALSE),0)</f>
        <v>0</v>
      </c>
      <c r="G454" s="26">
        <f t="shared" si="78"/>
        <v>0</v>
      </c>
      <c r="L454" s="3">
        <f t="shared" ref="L454:L517" si="83">+D455</f>
        <v>44777</v>
      </c>
      <c r="M454" s="3" t="str">
        <f t="shared" si="75"/>
        <v>2022_8</v>
      </c>
      <c r="N454" s="5">
        <f t="shared" si="79"/>
        <v>2022</v>
      </c>
      <c r="O454" s="26">
        <f t="shared" si="76"/>
        <v>9307673.6381028742</v>
      </c>
      <c r="P454" s="33">
        <f t="shared" si="74"/>
        <v>1031.8206439222924</v>
      </c>
      <c r="Q454" s="26">
        <f t="shared" si="80"/>
        <v>0</v>
      </c>
      <c r="R454" s="26">
        <f t="shared" si="77"/>
        <v>9308705.4587467965</v>
      </c>
    </row>
    <row r="455" spans="3:18" x14ac:dyDescent="0.2">
      <c r="C455">
        <f t="shared" si="81"/>
        <v>452</v>
      </c>
      <c r="D455" s="3">
        <f t="shared" si="82"/>
        <v>44777</v>
      </c>
      <c r="F455" s="5">
        <f>IFERROR(VLOOKUP(D455,Contrato!$B:$H,7,FALSE),0)</f>
        <v>0</v>
      </c>
      <c r="G455" s="26">
        <f t="shared" si="78"/>
        <v>0</v>
      </c>
      <c r="L455" s="3">
        <f t="shared" si="83"/>
        <v>44778</v>
      </c>
      <c r="M455" s="3" t="str">
        <f t="shared" si="75"/>
        <v>2022_8</v>
      </c>
      <c r="N455" s="5">
        <f t="shared" si="79"/>
        <v>2022</v>
      </c>
      <c r="O455" s="26">
        <f t="shared" si="76"/>
        <v>9308705.4587467965</v>
      </c>
      <c r="P455" s="33">
        <f t="shared" ref="P455:P518" si="84">+O455*$I$4</f>
        <v>1031.9350284487186</v>
      </c>
      <c r="Q455" s="26">
        <f t="shared" si="80"/>
        <v>0</v>
      </c>
      <c r="R455" s="26">
        <f t="shared" si="77"/>
        <v>9309737.3937752452</v>
      </c>
    </row>
    <row r="456" spans="3:18" x14ac:dyDescent="0.2">
      <c r="C456">
        <f t="shared" si="81"/>
        <v>453</v>
      </c>
      <c r="D456" s="3">
        <f t="shared" si="82"/>
        <v>44778</v>
      </c>
      <c r="F456" s="5">
        <f>IFERROR(VLOOKUP(D456,Contrato!$B:$H,7,FALSE),0)</f>
        <v>0</v>
      </c>
      <c r="G456" s="26">
        <f t="shared" si="78"/>
        <v>0</v>
      </c>
      <c r="L456" s="3">
        <f t="shared" si="83"/>
        <v>44779</v>
      </c>
      <c r="M456" s="3" t="str">
        <f t="shared" si="75"/>
        <v>2022_8</v>
      </c>
      <c r="N456" s="5">
        <f t="shared" si="79"/>
        <v>2022</v>
      </c>
      <c r="O456" s="26">
        <f t="shared" si="76"/>
        <v>9309737.3937752452</v>
      </c>
      <c r="P456" s="33">
        <f t="shared" si="84"/>
        <v>1032.0494256554687</v>
      </c>
      <c r="Q456" s="26">
        <f t="shared" si="80"/>
        <v>0</v>
      </c>
      <c r="R456" s="26">
        <f t="shared" si="77"/>
        <v>9310769.4432009012</v>
      </c>
    </row>
    <row r="457" spans="3:18" x14ac:dyDescent="0.2">
      <c r="C457">
        <f t="shared" si="81"/>
        <v>454</v>
      </c>
      <c r="D457" s="3">
        <f t="shared" si="82"/>
        <v>44779</v>
      </c>
      <c r="F457" s="5">
        <f>IFERROR(VLOOKUP(D457,Contrato!$B:$H,7,FALSE),0)</f>
        <v>0</v>
      </c>
      <c r="G457" s="26">
        <f t="shared" si="78"/>
        <v>0</v>
      </c>
      <c r="L457" s="3">
        <f t="shared" si="83"/>
        <v>44780</v>
      </c>
      <c r="M457" s="3" t="str">
        <f t="shared" ref="M457:M520" si="85">YEAR(L457)&amp;"_"&amp;MONTH(L457)</f>
        <v>2022_8</v>
      </c>
      <c r="N457" s="5">
        <f t="shared" si="79"/>
        <v>2022</v>
      </c>
      <c r="O457" s="26">
        <f t="shared" si="76"/>
        <v>9310769.4432009012</v>
      </c>
      <c r="P457" s="33">
        <f t="shared" si="84"/>
        <v>1032.1638355439484</v>
      </c>
      <c r="Q457" s="26">
        <f t="shared" si="80"/>
        <v>0</v>
      </c>
      <c r="R457" s="26">
        <f t="shared" si="77"/>
        <v>9311801.6070364453</v>
      </c>
    </row>
    <row r="458" spans="3:18" x14ac:dyDescent="0.2">
      <c r="C458">
        <f t="shared" si="81"/>
        <v>455</v>
      </c>
      <c r="D458" s="3">
        <f t="shared" si="82"/>
        <v>44780</v>
      </c>
      <c r="F458" s="5">
        <f>IFERROR(VLOOKUP(D458,Contrato!$B:$H,7,FALSE),0)</f>
        <v>0</v>
      </c>
      <c r="G458" s="26">
        <f t="shared" si="78"/>
        <v>0</v>
      </c>
      <c r="L458" s="3">
        <f t="shared" si="83"/>
        <v>44781</v>
      </c>
      <c r="M458" s="3" t="str">
        <f t="shared" si="85"/>
        <v>2022_8</v>
      </c>
      <c r="N458" s="5">
        <f t="shared" si="79"/>
        <v>2022</v>
      </c>
      <c r="O458" s="26">
        <f t="shared" si="76"/>
        <v>9311801.6070364453</v>
      </c>
      <c r="P458" s="33">
        <f t="shared" si="84"/>
        <v>1032.2782581155632</v>
      </c>
      <c r="Q458" s="26">
        <f t="shared" si="80"/>
        <v>0</v>
      </c>
      <c r="R458" s="26">
        <f t="shared" si="77"/>
        <v>9312833.8852945603</v>
      </c>
    </row>
    <row r="459" spans="3:18" x14ac:dyDescent="0.2">
      <c r="C459">
        <f t="shared" si="81"/>
        <v>456</v>
      </c>
      <c r="D459" s="3">
        <f t="shared" si="82"/>
        <v>44781</v>
      </c>
      <c r="F459" s="5">
        <f>IFERROR(VLOOKUP(D459,Contrato!$B:$H,7,FALSE),0)</f>
        <v>0</v>
      </c>
      <c r="G459" s="26">
        <f t="shared" si="78"/>
        <v>0</v>
      </c>
      <c r="L459" s="3">
        <f t="shared" si="83"/>
        <v>44782</v>
      </c>
      <c r="M459" s="3" t="str">
        <f t="shared" si="85"/>
        <v>2022_8</v>
      </c>
      <c r="N459" s="5">
        <f t="shared" si="79"/>
        <v>2022</v>
      </c>
      <c r="O459" s="26">
        <f t="shared" si="76"/>
        <v>9312833.8852945603</v>
      </c>
      <c r="P459" s="33">
        <f t="shared" si="84"/>
        <v>1032.3926933717196</v>
      </c>
      <c r="Q459" s="26">
        <f t="shared" si="80"/>
        <v>0</v>
      </c>
      <c r="R459" s="26">
        <f t="shared" si="77"/>
        <v>9313866.2779879328</v>
      </c>
    </row>
    <row r="460" spans="3:18" x14ac:dyDescent="0.2">
      <c r="C460">
        <f t="shared" si="81"/>
        <v>457</v>
      </c>
      <c r="D460" s="3">
        <f t="shared" si="82"/>
        <v>44782</v>
      </c>
      <c r="F460" s="5">
        <f>IFERROR(VLOOKUP(D460,Contrato!$B:$H,7,FALSE),0)</f>
        <v>0</v>
      </c>
      <c r="G460" s="26">
        <f t="shared" si="78"/>
        <v>0</v>
      </c>
      <c r="L460" s="3">
        <f t="shared" si="83"/>
        <v>44783</v>
      </c>
      <c r="M460" s="3" t="str">
        <f t="shared" si="85"/>
        <v>2022_8</v>
      </c>
      <c r="N460" s="5">
        <f t="shared" si="79"/>
        <v>2022</v>
      </c>
      <c r="O460" s="26">
        <f t="shared" si="76"/>
        <v>9313866.2779879328</v>
      </c>
      <c r="P460" s="33">
        <f t="shared" si="84"/>
        <v>1032.5071413138235</v>
      </c>
      <c r="Q460" s="26">
        <f t="shared" si="80"/>
        <v>-290644.7983575</v>
      </c>
      <c r="R460" s="26">
        <f t="shared" si="77"/>
        <v>9024253.9867717475</v>
      </c>
    </row>
    <row r="461" spans="3:18" x14ac:dyDescent="0.2">
      <c r="C461">
        <f t="shared" si="81"/>
        <v>458</v>
      </c>
      <c r="D461" s="3">
        <f t="shared" si="82"/>
        <v>44783</v>
      </c>
      <c r="F461" s="5">
        <f>IFERROR(VLOOKUP(D461,Contrato!$B:$H,7,FALSE),0)</f>
        <v>290644.7983575</v>
      </c>
      <c r="G461" s="26">
        <f t="shared" si="78"/>
        <v>-290644.7983575</v>
      </c>
      <c r="L461" s="3">
        <f t="shared" si="83"/>
        <v>44784</v>
      </c>
      <c r="M461" s="3" t="str">
        <f t="shared" si="85"/>
        <v>2022_8</v>
      </c>
      <c r="N461" s="5">
        <f t="shared" si="79"/>
        <v>2022</v>
      </c>
      <c r="O461" s="26">
        <f t="shared" si="76"/>
        <v>9024253.9867717475</v>
      </c>
      <c r="P461" s="33">
        <f t="shared" si="84"/>
        <v>1000.4015956716577</v>
      </c>
      <c r="Q461" s="26">
        <f t="shared" si="80"/>
        <v>0</v>
      </c>
      <c r="R461" s="26">
        <f t="shared" si="77"/>
        <v>9025254.3883674182</v>
      </c>
    </row>
    <row r="462" spans="3:18" x14ac:dyDescent="0.2">
      <c r="C462">
        <f t="shared" si="81"/>
        <v>459</v>
      </c>
      <c r="D462" s="3">
        <f t="shared" si="82"/>
        <v>44784</v>
      </c>
      <c r="F462" s="5">
        <f>IFERROR(VLOOKUP(D462,Contrato!$B:$H,7,FALSE),0)</f>
        <v>0</v>
      </c>
      <c r="G462" s="26">
        <f t="shared" si="78"/>
        <v>0</v>
      </c>
      <c r="L462" s="3">
        <f t="shared" si="83"/>
        <v>44785</v>
      </c>
      <c r="M462" s="3" t="str">
        <f t="shared" si="85"/>
        <v>2022_8</v>
      </c>
      <c r="N462" s="5">
        <f t="shared" si="79"/>
        <v>2022</v>
      </c>
      <c r="O462" s="26">
        <f t="shared" si="76"/>
        <v>9025254.3883674182</v>
      </c>
      <c r="P462" s="33">
        <f t="shared" si="84"/>
        <v>1000.5124971770995</v>
      </c>
      <c r="Q462" s="26">
        <f t="shared" si="80"/>
        <v>0</v>
      </c>
      <c r="R462" s="26">
        <f t="shared" si="77"/>
        <v>9026254.9008645955</v>
      </c>
    </row>
    <row r="463" spans="3:18" x14ac:dyDescent="0.2">
      <c r="C463">
        <f t="shared" si="81"/>
        <v>460</v>
      </c>
      <c r="D463" s="3">
        <f t="shared" si="82"/>
        <v>44785</v>
      </c>
      <c r="F463" s="5">
        <f>IFERROR(VLOOKUP(D463,Contrato!$B:$H,7,FALSE),0)</f>
        <v>0</v>
      </c>
      <c r="G463" s="26">
        <f t="shared" si="78"/>
        <v>0</v>
      </c>
      <c r="L463" s="3">
        <f t="shared" si="83"/>
        <v>44786</v>
      </c>
      <c r="M463" s="3" t="str">
        <f t="shared" si="85"/>
        <v>2022_8</v>
      </c>
      <c r="N463" s="5">
        <f t="shared" si="79"/>
        <v>2022</v>
      </c>
      <c r="O463" s="26">
        <f t="shared" si="76"/>
        <v>9026254.9008645955</v>
      </c>
      <c r="P463" s="33">
        <f t="shared" si="84"/>
        <v>1000.6234109767479</v>
      </c>
      <c r="Q463" s="26">
        <f t="shared" si="80"/>
        <v>0</v>
      </c>
      <c r="R463" s="26">
        <f t="shared" si="77"/>
        <v>9027255.524275573</v>
      </c>
    </row>
    <row r="464" spans="3:18" x14ac:dyDescent="0.2">
      <c r="C464">
        <f t="shared" si="81"/>
        <v>461</v>
      </c>
      <c r="D464" s="3">
        <f t="shared" si="82"/>
        <v>44786</v>
      </c>
      <c r="F464" s="5">
        <f>IFERROR(VLOOKUP(D464,Contrato!$B:$H,7,FALSE),0)</f>
        <v>0</v>
      </c>
      <c r="G464" s="26">
        <f t="shared" si="78"/>
        <v>0</v>
      </c>
      <c r="L464" s="3">
        <f t="shared" si="83"/>
        <v>44787</v>
      </c>
      <c r="M464" s="3" t="str">
        <f t="shared" si="85"/>
        <v>2022_8</v>
      </c>
      <c r="N464" s="5">
        <f t="shared" si="79"/>
        <v>2022</v>
      </c>
      <c r="O464" s="26">
        <f t="shared" si="76"/>
        <v>9027255.524275573</v>
      </c>
      <c r="P464" s="33">
        <f t="shared" si="84"/>
        <v>1000.7343370719659</v>
      </c>
      <c r="Q464" s="26">
        <f t="shared" si="80"/>
        <v>0</v>
      </c>
      <c r="R464" s="26">
        <f t="shared" si="77"/>
        <v>9028256.2586126458</v>
      </c>
    </row>
    <row r="465" spans="3:18" x14ac:dyDescent="0.2">
      <c r="C465">
        <f t="shared" si="81"/>
        <v>462</v>
      </c>
      <c r="D465" s="3">
        <f t="shared" si="82"/>
        <v>44787</v>
      </c>
      <c r="F465" s="5">
        <f>IFERROR(VLOOKUP(D465,Contrato!$B:$H,7,FALSE),0)</f>
        <v>0</v>
      </c>
      <c r="G465" s="26">
        <f t="shared" si="78"/>
        <v>0</v>
      </c>
      <c r="L465" s="3">
        <f t="shared" si="83"/>
        <v>44788</v>
      </c>
      <c r="M465" s="3" t="str">
        <f t="shared" si="85"/>
        <v>2022_8</v>
      </c>
      <c r="N465" s="5">
        <f t="shared" si="79"/>
        <v>2022</v>
      </c>
      <c r="O465" s="26">
        <f t="shared" si="76"/>
        <v>9028256.2586126458</v>
      </c>
      <c r="P465" s="33">
        <f t="shared" si="84"/>
        <v>1000.8452754641165</v>
      </c>
      <c r="Q465" s="26">
        <f t="shared" si="80"/>
        <v>0</v>
      </c>
      <c r="R465" s="26">
        <f t="shared" si="77"/>
        <v>9029257.1038881093</v>
      </c>
    </row>
    <row r="466" spans="3:18" x14ac:dyDescent="0.2">
      <c r="C466">
        <f t="shared" si="81"/>
        <v>463</v>
      </c>
      <c r="D466" s="3">
        <f t="shared" si="82"/>
        <v>44788</v>
      </c>
      <c r="F466" s="5">
        <f>IFERROR(VLOOKUP(D466,Contrato!$B:$H,7,FALSE),0)</f>
        <v>0</v>
      </c>
      <c r="G466" s="26">
        <f t="shared" si="78"/>
        <v>0</v>
      </c>
      <c r="L466" s="3">
        <f t="shared" si="83"/>
        <v>44789</v>
      </c>
      <c r="M466" s="3" t="str">
        <f t="shared" si="85"/>
        <v>2022_8</v>
      </c>
      <c r="N466" s="5">
        <f t="shared" si="79"/>
        <v>2022</v>
      </c>
      <c r="O466" s="26">
        <f t="shared" ref="O466:O529" si="86">+R465</f>
        <v>9029257.1038881093</v>
      </c>
      <c r="P466" s="33">
        <f t="shared" si="84"/>
        <v>1000.9562261545627</v>
      </c>
      <c r="Q466" s="26">
        <f t="shared" si="80"/>
        <v>0</v>
      </c>
      <c r="R466" s="26">
        <f t="shared" ref="R466:R529" si="87">+O466+P466+Q466</f>
        <v>9030258.0601142645</v>
      </c>
    </row>
    <row r="467" spans="3:18" x14ac:dyDescent="0.2">
      <c r="C467">
        <f t="shared" si="81"/>
        <v>464</v>
      </c>
      <c r="D467" s="3">
        <f t="shared" si="82"/>
        <v>44789</v>
      </c>
      <c r="F467" s="5">
        <f>IFERROR(VLOOKUP(D467,Contrato!$B:$H,7,FALSE),0)</f>
        <v>0</v>
      </c>
      <c r="G467" s="26">
        <f t="shared" si="78"/>
        <v>0</v>
      </c>
      <c r="L467" s="3">
        <f t="shared" si="83"/>
        <v>44790</v>
      </c>
      <c r="M467" s="3" t="str">
        <f t="shared" si="85"/>
        <v>2022_8</v>
      </c>
      <c r="N467" s="5">
        <f t="shared" si="79"/>
        <v>2022</v>
      </c>
      <c r="O467" s="26">
        <f t="shared" si="86"/>
        <v>9030258.0601142645</v>
      </c>
      <c r="P467" s="33">
        <f t="shared" si="84"/>
        <v>1001.0671891446682</v>
      </c>
      <c r="Q467" s="26">
        <f t="shared" si="80"/>
        <v>0</v>
      </c>
      <c r="R467" s="26">
        <f t="shared" si="87"/>
        <v>9031259.1273034085</v>
      </c>
    </row>
    <row r="468" spans="3:18" x14ac:dyDescent="0.2">
      <c r="C468">
        <f t="shared" si="81"/>
        <v>465</v>
      </c>
      <c r="D468" s="3">
        <f t="shared" si="82"/>
        <v>44790</v>
      </c>
      <c r="F468" s="5">
        <f>IFERROR(VLOOKUP(D468,Contrato!$B:$H,7,FALSE),0)</f>
        <v>0</v>
      </c>
      <c r="G468" s="26">
        <f t="shared" si="78"/>
        <v>0</v>
      </c>
      <c r="L468" s="3">
        <f t="shared" si="83"/>
        <v>44791</v>
      </c>
      <c r="M468" s="3" t="str">
        <f t="shared" si="85"/>
        <v>2022_8</v>
      </c>
      <c r="N468" s="5">
        <f t="shared" si="79"/>
        <v>2022</v>
      </c>
      <c r="O468" s="26">
        <f t="shared" si="86"/>
        <v>9031259.1273034085</v>
      </c>
      <c r="P468" s="33">
        <f t="shared" si="84"/>
        <v>1001.178164435796</v>
      </c>
      <c r="Q468" s="26">
        <f t="shared" si="80"/>
        <v>0</v>
      </c>
      <c r="R468" s="26">
        <f t="shared" si="87"/>
        <v>9032260.305467844</v>
      </c>
    </row>
    <row r="469" spans="3:18" x14ac:dyDescent="0.2">
      <c r="C469">
        <f t="shared" si="81"/>
        <v>466</v>
      </c>
      <c r="D469" s="3">
        <f t="shared" si="82"/>
        <v>44791</v>
      </c>
      <c r="F469" s="5">
        <f>IFERROR(VLOOKUP(D469,Contrato!$B:$H,7,FALSE),0)</f>
        <v>0</v>
      </c>
      <c r="G469" s="26">
        <f t="shared" si="78"/>
        <v>0</v>
      </c>
      <c r="L469" s="3">
        <f t="shared" si="83"/>
        <v>44792</v>
      </c>
      <c r="M469" s="3" t="str">
        <f t="shared" si="85"/>
        <v>2022_8</v>
      </c>
      <c r="N469" s="5">
        <f t="shared" si="79"/>
        <v>2022</v>
      </c>
      <c r="O469" s="26">
        <f t="shared" si="86"/>
        <v>9032260.305467844</v>
      </c>
      <c r="P469" s="33">
        <f t="shared" si="84"/>
        <v>1001.2891520293102</v>
      </c>
      <c r="Q469" s="26">
        <f t="shared" si="80"/>
        <v>0</v>
      </c>
      <c r="R469" s="26">
        <f t="shared" si="87"/>
        <v>9033261.5946198739</v>
      </c>
    </row>
    <row r="470" spans="3:18" x14ac:dyDescent="0.2">
      <c r="C470">
        <f t="shared" si="81"/>
        <v>467</v>
      </c>
      <c r="D470" s="3">
        <f t="shared" si="82"/>
        <v>44792</v>
      </c>
      <c r="F470" s="5">
        <f>IFERROR(VLOOKUP(D470,Contrato!$B:$H,7,FALSE),0)</f>
        <v>0</v>
      </c>
      <c r="G470" s="26">
        <f t="shared" si="78"/>
        <v>0</v>
      </c>
      <c r="L470" s="3">
        <f t="shared" si="83"/>
        <v>44793</v>
      </c>
      <c r="M470" s="3" t="str">
        <f t="shared" si="85"/>
        <v>2022_8</v>
      </c>
      <c r="N470" s="5">
        <f t="shared" si="79"/>
        <v>2022</v>
      </c>
      <c r="O470" s="26">
        <f t="shared" si="86"/>
        <v>9033261.5946198739</v>
      </c>
      <c r="P470" s="33">
        <f t="shared" si="84"/>
        <v>1001.4001519265747</v>
      </c>
      <c r="Q470" s="26">
        <f t="shared" si="80"/>
        <v>0</v>
      </c>
      <c r="R470" s="26">
        <f t="shared" si="87"/>
        <v>9034262.9947718009</v>
      </c>
    </row>
    <row r="471" spans="3:18" x14ac:dyDescent="0.2">
      <c r="C471">
        <f t="shared" si="81"/>
        <v>468</v>
      </c>
      <c r="D471" s="3">
        <f t="shared" si="82"/>
        <v>44793</v>
      </c>
      <c r="F471" s="5">
        <f>IFERROR(VLOOKUP(D471,Contrato!$B:$H,7,FALSE),0)</f>
        <v>0</v>
      </c>
      <c r="G471" s="26">
        <f t="shared" si="78"/>
        <v>0</v>
      </c>
      <c r="L471" s="3">
        <f t="shared" si="83"/>
        <v>44794</v>
      </c>
      <c r="M471" s="3" t="str">
        <f t="shared" si="85"/>
        <v>2022_8</v>
      </c>
      <c r="N471" s="5">
        <f t="shared" si="79"/>
        <v>2022</v>
      </c>
      <c r="O471" s="26">
        <f t="shared" si="86"/>
        <v>9034262.9947718009</v>
      </c>
      <c r="P471" s="33">
        <f t="shared" si="84"/>
        <v>1001.5111641289531</v>
      </c>
      <c r="Q471" s="26">
        <f t="shared" si="80"/>
        <v>0</v>
      </c>
      <c r="R471" s="26">
        <f t="shared" si="87"/>
        <v>9035264.5059359297</v>
      </c>
    </row>
    <row r="472" spans="3:18" x14ac:dyDescent="0.2">
      <c r="C472">
        <f t="shared" si="81"/>
        <v>469</v>
      </c>
      <c r="D472" s="3">
        <f t="shared" si="82"/>
        <v>44794</v>
      </c>
      <c r="F472" s="5">
        <f>IFERROR(VLOOKUP(D472,Contrato!$B:$H,7,FALSE),0)</f>
        <v>0</v>
      </c>
      <c r="G472" s="26">
        <f t="shared" si="78"/>
        <v>0</v>
      </c>
      <c r="L472" s="3">
        <f t="shared" si="83"/>
        <v>44795</v>
      </c>
      <c r="M472" s="3" t="str">
        <f t="shared" si="85"/>
        <v>2022_8</v>
      </c>
      <c r="N472" s="5">
        <f t="shared" si="79"/>
        <v>2022</v>
      </c>
      <c r="O472" s="26">
        <f t="shared" si="86"/>
        <v>9035264.5059359297</v>
      </c>
      <c r="P472" s="33">
        <f t="shared" si="84"/>
        <v>1001.6221886378096</v>
      </c>
      <c r="Q472" s="26">
        <f t="shared" si="80"/>
        <v>0</v>
      </c>
      <c r="R472" s="26">
        <f t="shared" si="87"/>
        <v>9036266.1281245667</v>
      </c>
    </row>
    <row r="473" spans="3:18" x14ac:dyDescent="0.2">
      <c r="C473">
        <f t="shared" si="81"/>
        <v>470</v>
      </c>
      <c r="D473" s="3">
        <f t="shared" si="82"/>
        <v>44795</v>
      </c>
      <c r="F473" s="5">
        <f>IFERROR(VLOOKUP(D473,Contrato!$B:$H,7,FALSE),0)</f>
        <v>0</v>
      </c>
      <c r="G473" s="26">
        <f t="shared" si="78"/>
        <v>0</v>
      </c>
      <c r="L473" s="3">
        <f t="shared" si="83"/>
        <v>44796</v>
      </c>
      <c r="M473" s="3" t="str">
        <f t="shared" si="85"/>
        <v>2022_8</v>
      </c>
      <c r="N473" s="5">
        <f t="shared" si="79"/>
        <v>2022</v>
      </c>
      <c r="O473" s="26">
        <f t="shared" si="86"/>
        <v>9036266.1281245667</v>
      </c>
      <c r="P473" s="33">
        <f t="shared" si="84"/>
        <v>1001.7332254545083</v>
      </c>
      <c r="Q473" s="26">
        <f t="shared" si="80"/>
        <v>0</v>
      </c>
      <c r="R473" s="26">
        <f t="shared" si="87"/>
        <v>9037267.8613500204</v>
      </c>
    </row>
    <row r="474" spans="3:18" x14ac:dyDescent="0.2">
      <c r="C474">
        <f t="shared" si="81"/>
        <v>471</v>
      </c>
      <c r="D474" s="3">
        <f t="shared" si="82"/>
        <v>44796</v>
      </c>
      <c r="F474" s="5">
        <f>IFERROR(VLOOKUP(D474,Contrato!$B:$H,7,FALSE),0)</f>
        <v>0</v>
      </c>
      <c r="G474" s="26">
        <f t="shared" si="78"/>
        <v>0</v>
      </c>
      <c r="L474" s="3">
        <f t="shared" si="83"/>
        <v>44797</v>
      </c>
      <c r="M474" s="3" t="str">
        <f t="shared" si="85"/>
        <v>2022_8</v>
      </c>
      <c r="N474" s="5">
        <f t="shared" si="79"/>
        <v>2022</v>
      </c>
      <c r="O474" s="26">
        <f t="shared" si="86"/>
        <v>9037267.8613500204</v>
      </c>
      <c r="P474" s="33">
        <f t="shared" si="84"/>
        <v>1001.844274580414</v>
      </c>
      <c r="Q474" s="26">
        <f t="shared" si="80"/>
        <v>0</v>
      </c>
      <c r="R474" s="26">
        <f t="shared" si="87"/>
        <v>9038269.7056246009</v>
      </c>
    </row>
    <row r="475" spans="3:18" x14ac:dyDescent="0.2">
      <c r="C475">
        <f t="shared" si="81"/>
        <v>472</v>
      </c>
      <c r="D475" s="3">
        <f t="shared" si="82"/>
        <v>44797</v>
      </c>
      <c r="F475" s="5">
        <f>IFERROR(VLOOKUP(D475,Contrato!$B:$H,7,FALSE),0)</f>
        <v>0</v>
      </c>
      <c r="G475" s="26">
        <f t="shared" si="78"/>
        <v>0</v>
      </c>
      <c r="L475" s="3">
        <f t="shared" si="83"/>
        <v>44798</v>
      </c>
      <c r="M475" s="3" t="str">
        <f t="shared" si="85"/>
        <v>2022_8</v>
      </c>
      <c r="N475" s="5">
        <f t="shared" si="79"/>
        <v>2022</v>
      </c>
      <c r="O475" s="26">
        <f t="shared" si="86"/>
        <v>9038269.7056246009</v>
      </c>
      <c r="P475" s="33">
        <f t="shared" si="84"/>
        <v>1001.955336016891</v>
      </c>
      <c r="Q475" s="26">
        <f t="shared" si="80"/>
        <v>0</v>
      </c>
      <c r="R475" s="26">
        <f t="shared" si="87"/>
        <v>9039271.6609606184</v>
      </c>
    </row>
    <row r="476" spans="3:18" x14ac:dyDescent="0.2">
      <c r="C476">
        <f t="shared" si="81"/>
        <v>473</v>
      </c>
      <c r="D476" s="3">
        <f t="shared" si="82"/>
        <v>44798</v>
      </c>
      <c r="F476" s="5">
        <f>IFERROR(VLOOKUP(D476,Contrato!$B:$H,7,FALSE),0)</f>
        <v>0</v>
      </c>
      <c r="G476" s="26">
        <f t="shared" si="78"/>
        <v>0</v>
      </c>
      <c r="L476" s="3">
        <f t="shared" si="83"/>
        <v>44799</v>
      </c>
      <c r="M476" s="3" t="str">
        <f t="shared" si="85"/>
        <v>2022_8</v>
      </c>
      <c r="N476" s="5">
        <f t="shared" si="79"/>
        <v>2022</v>
      </c>
      <c r="O476" s="26">
        <f t="shared" si="86"/>
        <v>9039271.6609606184</v>
      </c>
      <c r="P476" s="33">
        <f t="shared" si="84"/>
        <v>1002.0664097653042</v>
      </c>
      <c r="Q476" s="26">
        <f t="shared" si="80"/>
        <v>0</v>
      </c>
      <c r="R476" s="26">
        <f t="shared" si="87"/>
        <v>9040273.7273703832</v>
      </c>
    </row>
    <row r="477" spans="3:18" x14ac:dyDescent="0.2">
      <c r="C477">
        <f t="shared" si="81"/>
        <v>474</v>
      </c>
      <c r="D477" s="3">
        <f t="shared" si="82"/>
        <v>44799</v>
      </c>
      <c r="F477" s="5">
        <f>IFERROR(VLOOKUP(D477,Contrato!$B:$H,7,FALSE),0)</f>
        <v>0</v>
      </c>
      <c r="G477" s="26">
        <f t="shared" si="78"/>
        <v>0</v>
      </c>
      <c r="L477" s="3">
        <f t="shared" si="83"/>
        <v>44800</v>
      </c>
      <c r="M477" s="3" t="str">
        <f t="shared" si="85"/>
        <v>2022_8</v>
      </c>
      <c r="N477" s="5">
        <f t="shared" si="79"/>
        <v>2022</v>
      </c>
      <c r="O477" s="26">
        <f t="shared" si="86"/>
        <v>9040273.7273703832</v>
      </c>
      <c r="P477" s="33">
        <f t="shared" si="84"/>
        <v>1002.1774958270183</v>
      </c>
      <c r="Q477" s="26">
        <f t="shared" si="80"/>
        <v>0</v>
      </c>
      <c r="R477" s="26">
        <f t="shared" si="87"/>
        <v>9041275.9048662111</v>
      </c>
    </row>
    <row r="478" spans="3:18" x14ac:dyDescent="0.2">
      <c r="C478">
        <f t="shared" si="81"/>
        <v>475</v>
      </c>
      <c r="D478" s="3">
        <f t="shared" si="82"/>
        <v>44800</v>
      </c>
      <c r="F478" s="5">
        <f>IFERROR(VLOOKUP(D478,Contrato!$B:$H,7,FALSE),0)</f>
        <v>0</v>
      </c>
      <c r="G478" s="26">
        <f t="shared" si="78"/>
        <v>0</v>
      </c>
      <c r="L478" s="3">
        <f t="shared" si="83"/>
        <v>44801</v>
      </c>
      <c r="M478" s="3" t="str">
        <f t="shared" si="85"/>
        <v>2022_8</v>
      </c>
      <c r="N478" s="5">
        <f t="shared" si="79"/>
        <v>2022</v>
      </c>
      <c r="O478" s="26">
        <f t="shared" si="86"/>
        <v>9041275.9048662111</v>
      </c>
      <c r="P478" s="33">
        <f t="shared" si="84"/>
        <v>1002.2885942033985</v>
      </c>
      <c r="Q478" s="26">
        <f t="shared" si="80"/>
        <v>0</v>
      </c>
      <c r="R478" s="26">
        <f t="shared" si="87"/>
        <v>9042278.1934604142</v>
      </c>
    </row>
    <row r="479" spans="3:18" x14ac:dyDescent="0.2">
      <c r="C479">
        <f t="shared" si="81"/>
        <v>476</v>
      </c>
      <c r="D479" s="3">
        <f t="shared" si="82"/>
        <v>44801</v>
      </c>
      <c r="F479" s="5">
        <f>IFERROR(VLOOKUP(D479,Contrato!$B:$H,7,FALSE),0)</f>
        <v>0</v>
      </c>
      <c r="G479" s="26">
        <f t="shared" si="78"/>
        <v>0</v>
      </c>
      <c r="L479" s="3">
        <f t="shared" si="83"/>
        <v>44802</v>
      </c>
      <c r="M479" s="3" t="str">
        <f t="shared" si="85"/>
        <v>2022_8</v>
      </c>
      <c r="N479" s="5">
        <f t="shared" si="79"/>
        <v>2022</v>
      </c>
      <c r="O479" s="26">
        <f t="shared" si="86"/>
        <v>9042278.1934604142</v>
      </c>
      <c r="P479" s="33">
        <f t="shared" si="84"/>
        <v>1002.3997048958096</v>
      </c>
      <c r="Q479" s="26">
        <f t="shared" si="80"/>
        <v>0</v>
      </c>
      <c r="R479" s="26">
        <f t="shared" si="87"/>
        <v>9043280.5931653101</v>
      </c>
    </row>
    <row r="480" spans="3:18" x14ac:dyDescent="0.2">
      <c r="C480">
        <f t="shared" si="81"/>
        <v>477</v>
      </c>
      <c r="D480" s="3">
        <f t="shared" si="82"/>
        <v>44802</v>
      </c>
      <c r="F480" s="5">
        <f>IFERROR(VLOOKUP(D480,Contrato!$B:$H,7,FALSE),0)</f>
        <v>0</v>
      </c>
      <c r="G480" s="26">
        <f t="shared" si="78"/>
        <v>0</v>
      </c>
      <c r="L480" s="3">
        <f t="shared" si="83"/>
        <v>44803</v>
      </c>
      <c r="M480" s="3" t="str">
        <f t="shared" si="85"/>
        <v>2022_8</v>
      </c>
      <c r="N480" s="5">
        <f t="shared" si="79"/>
        <v>2022</v>
      </c>
      <c r="O480" s="26">
        <f t="shared" si="86"/>
        <v>9043280.5931653101</v>
      </c>
      <c r="P480" s="33">
        <f t="shared" si="84"/>
        <v>1002.5108279056172</v>
      </c>
      <c r="Q480" s="26">
        <f t="shared" si="80"/>
        <v>0</v>
      </c>
      <c r="R480" s="26">
        <f t="shared" si="87"/>
        <v>9044283.1039932165</v>
      </c>
    </row>
    <row r="481" spans="3:18" x14ac:dyDescent="0.2">
      <c r="C481">
        <f t="shared" si="81"/>
        <v>478</v>
      </c>
      <c r="D481" s="3">
        <f t="shared" si="82"/>
        <v>44803</v>
      </c>
      <c r="F481" s="5">
        <f>IFERROR(VLOOKUP(D481,Contrato!$B:$H,7,FALSE),0)</f>
        <v>0</v>
      </c>
      <c r="G481" s="26">
        <f t="shared" si="78"/>
        <v>0</v>
      </c>
      <c r="L481" s="3">
        <f t="shared" si="83"/>
        <v>44804</v>
      </c>
      <c r="M481" s="3" t="str">
        <f t="shared" si="85"/>
        <v>2022_8</v>
      </c>
      <c r="N481" s="5">
        <f t="shared" si="79"/>
        <v>2022</v>
      </c>
      <c r="O481" s="26">
        <f t="shared" si="86"/>
        <v>9044283.1039932165</v>
      </c>
      <c r="P481" s="33">
        <f t="shared" si="84"/>
        <v>1002.6219632341869</v>
      </c>
      <c r="Q481" s="26">
        <f t="shared" si="80"/>
        <v>0</v>
      </c>
      <c r="R481" s="26">
        <f t="shared" si="87"/>
        <v>9045285.7259564511</v>
      </c>
    </row>
    <row r="482" spans="3:18" x14ac:dyDescent="0.2">
      <c r="C482">
        <f t="shared" si="81"/>
        <v>479</v>
      </c>
      <c r="D482" s="3">
        <f t="shared" si="82"/>
        <v>44804</v>
      </c>
      <c r="F482" s="5">
        <f>IFERROR(VLOOKUP(D482,Contrato!$B:$H,7,FALSE),0)</f>
        <v>0</v>
      </c>
      <c r="G482" s="26">
        <f t="shared" si="78"/>
        <v>0</v>
      </c>
      <c r="L482" s="3">
        <f t="shared" si="83"/>
        <v>44805</v>
      </c>
      <c r="M482" s="3" t="str">
        <f t="shared" si="85"/>
        <v>2022_9</v>
      </c>
      <c r="N482" s="5">
        <f t="shared" si="79"/>
        <v>2022</v>
      </c>
      <c r="O482" s="26">
        <f t="shared" si="86"/>
        <v>9045285.7259564511</v>
      </c>
      <c r="P482" s="33">
        <f t="shared" si="84"/>
        <v>1002.733110882884</v>
      </c>
      <c r="Q482" s="26">
        <f t="shared" si="80"/>
        <v>0</v>
      </c>
      <c r="R482" s="26">
        <f t="shared" si="87"/>
        <v>9046288.4590673335</v>
      </c>
    </row>
    <row r="483" spans="3:18" x14ac:dyDescent="0.2">
      <c r="C483">
        <f t="shared" si="81"/>
        <v>480</v>
      </c>
      <c r="D483" s="3">
        <f t="shared" si="82"/>
        <v>44805</v>
      </c>
      <c r="F483" s="5">
        <f>IFERROR(VLOOKUP(D483,Contrato!$B:$H,7,FALSE),0)</f>
        <v>0</v>
      </c>
      <c r="G483" s="26">
        <f t="shared" si="78"/>
        <v>0</v>
      </c>
      <c r="L483" s="3">
        <f t="shared" si="83"/>
        <v>44806</v>
      </c>
      <c r="M483" s="3" t="str">
        <f t="shared" si="85"/>
        <v>2022_9</v>
      </c>
      <c r="N483" s="5">
        <f t="shared" si="79"/>
        <v>2022</v>
      </c>
      <c r="O483" s="26">
        <f t="shared" si="86"/>
        <v>9046288.4590673335</v>
      </c>
      <c r="P483" s="33">
        <f t="shared" si="84"/>
        <v>1002.8442708530744</v>
      </c>
      <c r="Q483" s="26">
        <f t="shared" si="80"/>
        <v>0</v>
      </c>
      <c r="R483" s="26">
        <f t="shared" si="87"/>
        <v>9047291.3033381868</v>
      </c>
    </row>
    <row r="484" spans="3:18" x14ac:dyDescent="0.2">
      <c r="C484">
        <f t="shared" si="81"/>
        <v>481</v>
      </c>
      <c r="D484" s="3">
        <f t="shared" si="82"/>
        <v>44806</v>
      </c>
      <c r="F484" s="5">
        <f>IFERROR(VLOOKUP(D484,Contrato!$B:$H,7,FALSE),0)</f>
        <v>0</v>
      </c>
      <c r="G484" s="26">
        <f t="shared" si="78"/>
        <v>0</v>
      </c>
      <c r="L484" s="3">
        <f t="shared" si="83"/>
        <v>44807</v>
      </c>
      <c r="M484" s="3" t="str">
        <f t="shared" si="85"/>
        <v>2022_9</v>
      </c>
      <c r="N484" s="5">
        <f t="shared" si="79"/>
        <v>2022</v>
      </c>
      <c r="O484" s="26">
        <f t="shared" si="86"/>
        <v>9047291.3033381868</v>
      </c>
      <c r="P484" s="33">
        <f t="shared" si="84"/>
        <v>1002.9554431461239</v>
      </c>
      <c r="Q484" s="26">
        <f t="shared" si="80"/>
        <v>0</v>
      </c>
      <c r="R484" s="26">
        <f t="shared" si="87"/>
        <v>9048294.2587813325</v>
      </c>
    </row>
    <row r="485" spans="3:18" x14ac:dyDescent="0.2">
      <c r="C485">
        <f t="shared" si="81"/>
        <v>482</v>
      </c>
      <c r="D485" s="3">
        <f t="shared" si="82"/>
        <v>44807</v>
      </c>
      <c r="F485" s="5">
        <f>IFERROR(VLOOKUP(D485,Contrato!$B:$H,7,FALSE),0)</f>
        <v>0</v>
      </c>
      <c r="G485" s="26">
        <f t="shared" si="78"/>
        <v>0</v>
      </c>
      <c r="L485" s="3">
        <f t="shared" si="83"/>
        <v>44808</v>
      </c>
      <c r="M485" s="3" t="str">
        <f t="shared" si="85"/>
        <v>2022_9</v>
      </c>
      <c r="N485" s="5">
        <f t="shared" si="79"/>
        <v>2022</v>
      </c>
      <c r="O485" s="26">
        <f t="shared" si="86"/>
        <v>9048294.2587813325</v>
      </c>
      <c r="P485" s="33">
        <f t="shared" si="84"/>
        <v>1003.0666277633989</v>
      </c>
      <c r="Q485" s="26">
        <f t="shared" si="80"/>
        <v>0</v>
      </c>
      <c r="R485" s="26">
        <f t="shared" si="87"/>
        <v>9049297.3254090957</v>
      </c>
    </row>
    <row r="486" spans="3:18" x14ac:dyDescent="0.2">
      <c r="C486">
        <f t="shared" si="81"/>
        <v>483</v>
      </c>
      <c r="D486" s="3">
        <f t="shared" si="82"/>
        <v>44808</v>
      </c>
      <c r="F486" s="5">
        <f>IFERROR(VLOOKUP(D486,Contrato!$B:$H,7,FALSE),0)</f>
        <v>0</v>
      </c>
      <c r="G486" s="26">
        <f t="shared" si="78"/>
        <v>0</v>
      </c>
      <c r="L486" s="3">
        <f t="shared" si="83"/>
        <v>44809</v>
      </c>
      <c r="M486" s="3" t="str">
        <f t="shared" si="85"/>
        <v>2022_9</v>
      </c>
      <c r="N486" s="5">
        <f t="shared" si="79"/>
        <v>2022</v>
      </c>
      <c r="O486" s="26">
        <f t="shared" si="86"/>
        <v>9049297.3254090957</v>
      </c>
      <c r="P486" s="33">
        <f t="shared" si="84"/>
        <v>1003.1778247062653</v>
      </c>
      <c r="Q486" s="26">
        <f t="shared" si="80"/>
        <v>0</v>
      </c>
      <c r="R486" s="26">
        <f t="shared" si="87"/>
        <v>9050300.5032338016</v>
      </c>
    </row>
    <row r="487" spans="3:18" x14ac:dyDescent="0.2">
      <c r="C487">
        <f t="shared" si="81"/>
        <v>484</v>
      </c>
      <c r="D487" s="3">
        <f t="shared" si="82"/>
        <v>44809</v>
      </c>
      <c r="F487" s="5">
        <f>IFERROR(VLOOKUP(D487,Contrato!$B:$H,7,FALSE),0)</f>
        <v>0</v>
      </c>
      <c r="G487" s="26">
        <f t="shared" si="78"/>
        <v>0</v>
      </c>
      <c r="L487" s="3">
        <f t="shared" si="83"/>
        <v>44810</v>
      </c>
      <c r="M487" s="3" t="str">
        <f t="shared" si="85"/>
        <v>2022_9</v>
      </c>
      <c r="N487" s="5">
        <f t="shared" si="79"/>
        <v>2022</v>
      </c>
      <c r="O487" s="26">
        <f t="shared" si="86"/>
        <v>9050300.5032338016</v>
      </c>
      <c r="P487" s="33">
        <f t="shared" si="84"/>
        <v>1003.2890339760896</v>
      </c>
      <c r="Q487" s="26">
        <f t="shared" si="80"/>
        <v>0</v>
      </c>
      <c r="R487" s="26">
        <f t="shared" si="87"/>
        <v>9051303.792267777</v>
      </c>
    </row>
    <row r="488" spans="3:18" x14ac:dyDescent="0.2">
      <c r="C488">
        <f t="shared" si="81"/>
        <v>485</v>
      </c>
      <c r="D488" s="3">
        <f t="shared" si="82"/>
        <v>44810</v>
      </c>
      <c r="F488" s="5">
        <f>IFERROR(VLOOKUP(D488,Contrato!$B:$H,7,FALSE),0)</f>
        <v>0</v>
      </c>
      <c r="G488" s="26">
        <f t="shared" si="78"/>
        <v>0</v>
      </c>
      <c r="L488" s="3">
        <f t="shared" si="83"/>
        <v>44811</v>
      </c>
      <c r="M488" s="3" t="str">
        <f t="shared" si="85"/>
        <v>2022_9</v>
      </c>
      <c r="N488" s="5">
        <f t="shared" si="79"/>
        <v>2022</v>
      </c>
      <c r="O488" s="26">
        <f t="shared" si="86"/>
        <v>9051303.792267777</v>
      </c>
      <c r="P488" s="33">
        <f t="shared" si="84"/>
        <v>1003.4002555742384</v>
      </c>
      <c r="Q488" s="26">
        <f t="shared" si="80"/>
        <v>0</v>
      </c>
      <c r="R488" s="26">
        <f t="shared" si="87"/>
        <v>9052307.1925233509</v>
      </c>
    </row>
    <row r="489" spans="3:18" x14ac:dyDescent="0.2">
      <c r="C489">
        <f t="shared" si="81"/>
        <v>486</v>
      </c>
      <c r="D489" s="3">
        <f t="shared" si="82"/>
        <v>44811</v>
      </c>
      <c r="F489" s="5">
        <f>IFERROR(VLOOKUP(D489,Contrato!$B:$H,7,FALSE),0)</f>
        <v>0</v>
      </c>
      <c r="G489" s="26">
        <f t="shared" si="78"/>
        <v>0</v>
      </c>
      <c r="L489" s="3">
        <f t="shared" si="83"/>
        <v>44812</v>
      </c>
      <c r="M489" s="3" t="str">
        <f t="shared" si="85"/>
        <v>2022_9</v>
      </c>
      <c r="N489" s="5">
        <f t="shared" si="79"/>
        <v>2022</v>
      </c>
      <c r="O489" s="26">
        <f t="shared" si="86"/>
        <v>9052307.1925233509</v>
      </c>
      <c r="P489" s="33">
        <f t="shared" si="84"/>
        <v>1003.5114895020782</v>
      </c>
      <c r="Q489" s="26">
        <f t="shared" si="80"/>
        <v>0</v>
      </c>
      <c r="R489" s="26">
        <f t="shared" si="87"/>
        <v>9053310.7040128522</v>
      </c>
    </row>
    <row r="490" spans="3:18" x14ac:dyDescent="0.2">
      <c r="C490">
        <f t="shared" si="81"/>
        <v>487</v>
      </c>
      <c r="D490" s="3">
        <f t="shared" si="82"/>
        <v>44812</v>
      </c>
      <c r="F490" s="5">
        <f>IFERROR(VLOOKUP(D490,Contrato!$B:$H,7,FALSE),0)</f>
        <v>0</v>
      </c>
      <c r="G490" s="26">
        <f t="shared" si="78"/>
        <v>0</v>
      </c>
      <c r="L490" s="3">
        <f t="shared" si="83"/>
        <v>44813</v>
      </c>
      <c r="M490" s="3" t="str">
        <f t="shared" si="85"/>
        <v>2022_9</v>
      </c>
      <c r="N490" s="5">
        <f t="shared" si="79"/>
        <v>2022</v>
      </c>
      <c r="O490" s="26">
        <f t="shared" si="86"/>
        <v>9053310.7040128522</v>
      </c>
      <c r="P490" s="33">
        <f t="shared" si="84"/>
        <v>1003.6227357609761</v>
      </c>
      <c r="Q490" s="26">
        <f t="shared" si="80"/>
        <v>0</v>
      </c>
      <c r="R490" s="26">
        <f t="shared" si="87"/>
        <v>9054314.3267486133</v>
      </c>
    </row>
    <row r="491" spans="3:18" x14ac:dyDescent="0.2">
      <c r="C491">
        <f t="shared" si="81"/>
        <v>488</v>
      </c>
      <c r="D491" s="3">
        <f t="shared" si="82"/>
        <v>44813</v>
      </c>
      <c r="F491" s="5">
        <f>IFERROR(VLOOKUP(D491,Contrato!$B:$H,7,FALSE),0)</f>
        <v>0</v>
      </c>
      <c r="G491" s="26">
        <f t="shared" si="78"/>
        <v>0</v>
      </c>
      <c r="L491" s="3">
        <f t="shared" si="83"/>
        <v>44814</v>
      </c>
      <c r="M491" s="3" t="str">
        <f t="shared" si="85"/>
        <v>2022_9</v>
      </c>
      <c r="N491" s="5">
        <f t="shared" si="79"/>
        <v>2022</v>
      </c>
      <c r="O491" s="26">
        <f t="shared" si="86"/>
        <v>9054314.3267486133</v>
      </c>
      <c r="P491" s="33">
        <f t="shared" si="84"/>
        <v>1003.7339943522989</v>
      </c>
      <c r="Q491" s="26">
        <f t="shared" si="80"/>
        <v>0</v>
      </c>
      <c r="R491" s="26">
        <f t="shared" si="87"/>
        <v>9055318.060742965</v>
      </c>
    </row>
    <row r="492" spans="3:18" x14ac:dyDescent="0.2">
      <c r="C492">
        <f t="shared" si="81"/>
        <v>489</v>
      </c>
      <c r="D492" s="3">
        <f t="shared" si="82"/>
        <v>44814</v>
      </c>
      <c r="F492" s="5">
        <f>IFERROR(VLOOKUP(D492,Contrato!$B:$H,7,FALSE),0)</f>
        <v>0</v>
      </c>
      <c r="G492" s="26">
        <f t="shared" si="78"/>
        <v>0</v>
      </c>
      <c r="L492" s="3">
        <f t="shared" si="83"/>
        <v>44815</v>
      </c>
      <c r="M492" s="3" t="str">
        <f t="shared" si="85"/>
        <v>2022_9</v>
      </c>
      <c r="N492" s="5">
        <f t="shared" si="79"/>
        <v>2022</v>
      </c>
      <c r="O492" s="26">
        <f t="shared" si="86"/>
        <v>9055318.060742965</v>
      </c>
      <c r="P492" s="33">
        <f t="shared" si="84"/>
        <v>1003.8452652774138</v>
      </c>
      <c r="Q492" s="26">
        <f t="shared" si="80"/>
        <v>0</v>
      </c>
      <c r="R492" s="26">
        <f t="shared" si="87"/>
        <v>9056321.9060082417</v>
      </c>
    </row>
    <row r="493" spans="3:18" x14ac:dyDescent="0.2">
      <c r="C493">
        <f t="shared" si="81"/>
        <v>490</v>
      </c>
      <c r="D493" s="3">
        <f t="shared" si="82"/>
        <v>44815</v>
      </c>
      <c r="F493" s="5">
        <f>IFERROR(VLOOKUP(D493,Contrato!$B:$H,7,FALSE),0)</f>
        <v>0</v>
      </c>
      <c r="G493" s="26">
        <f t="shared" si="78"/>
        <v>0</v>
      </c>
      <c r="L493" s="3">
        <f t="shared" si="83"/>
        <v>44816</v>
      </c>
      <c r="M493" s="3" t="str">
        <f t="shared" si="85"/>
        <v>2022_9</v>
      </c>
      <c r="N493" s="5">
        <f t="shared" si="79"/>
        <v>2022</v>
      </c>
      <c r="O493" s="26">
        <f t="shared" si="86"/>
        <v>9056321.9060082417</v>
      </c>
      <c r="P493" s="33">
        <f t="shared" si="84"/>
        <v>1003.9565485376879</v>
      </c>
      <c r="Q493" s="26">
        <f t="shared" si="80"/>
        <v>-290575.98394249997</v>
      </c>
      <c r="R493" s="26">
        <f t="shared" si="87"/>
        <v>8766749.8786142804</v>
      </c>
    </row>
    <row r="494" spans="3:18" x14ac:dyDescent="0.2">
      <c r="C494">
        <f t="shared" si="81"/>
        <v>491</v>
      </c>
      <c r="D494" s="3">
        <f t="shared" si="82"/>
        <v>44816</v>
      </c>
      <c r="F494" s="5">
        <f>IFERROR(VLOOKUP(D494,Contrato!$B:$H,7,FALSE),0)</f>
        <v>290575.98394249997</v>
      </c>
      <c r="G494" s="26">
        <f t="shared" si="78"/>
        <v>-290575.98394249997</v>
      </c>
      <c r="L494" s="3">
        <f t="shared" si="83"/>
        <v>44817</v>
      </c>
      <c r="M494" s="3" t="str">
        <f t="shared" si="85"/>
        <v>2022_9</v>
      </c>
      <c r="N494" s="5">
        <f t="shared" si="79"/>
        <v>2022</v>
      </c>
      <c r="O494" s="26">
        <f t="shared" si="86"/>
        <v>8766749.8786142804</v>
      </c>
      <c r="P494" s="33">
        <f t="shared" si="84"/>
        <v>971.85546642148893</v>
      </c>
      <c r="Q494" s="26">
        <f t="shared" si="80"/>
        <v>0</v>
      </c>
      <c r="R494" s="26">
        <f t="shared" si="87"/>
        <v>8767721.7340807021</v>
      </c>
    </row>
    <row r="495" spans="3:18" x14ac:dyDescent="0.2">
      <c r="C495">
        <f t="shared" si="81"/>
        <v>492</v>
      </c>
      <c r="D495" s="3">
        <f t="shared" si="82"/>
        <v>44817</v>
      </c>
      <c r="F495" s="5">
        <f>IFERROR(VLOOKUP(D495,Contrato!$B:$H,7,FALSE),0)</f>
        <v>0</v>
      </c>
      <c r="G495" s="26">
        <f t="shared" si="78"/>
        <v>0</v>
      </c>
      <c r="L495" s="3">
        <f t="shared" si="83"/>
        <v>44818</v>
      </c>
      <c r="M495" s="3" t="str">
        <f t="shared" si="85"/>
        <v>2022_9</v>
      </c>
      <c r="N495" s="5">
        <f t="shared" si="79"/>
        <v>2022</v>
      </c>
      <c r="O495" s="26">
        <f t="shared" si="86"/>
        <v>8767721.7340807021</v>
      </c>
      <c r="P495" s="33">
        <f t="shared" si="84"/>
        <v>971.96320338908708</v>
      </c>
      <c r="Q495" s="26">
        <f t="shared" si="80"/>
        <v>0</v>
      </c>
      <c r="R495" s="26">
        <f t="shared" si="87"/>
        <v>8768693.6972840913</v>
      </c>
    </row>
    <row r="496" spans="3:18" x14ac:dyDescent="0.2">
      <c r="C496">
        <f t="shared" si="81"/>
        <v>493</v>
      </c>
      <c r="D496" s="3">
        <f t="shared" si="82"/>
        <v>44818</v>
      </c>
      <c r="F496" s="5">
        <f>IFERROR(VLOOKUP(D496,Contrato!$B:$H,7,FALSE),0)</f>
        <v>0</v>
      </c>
      <c r="G496" s="26">
        <f t="shared" si="78"/>
        <v>0</v>
      </c>
      <c r="L496" s="3">
        <f t="shared" si="83"/>
        <v>44819</v>
      </c>
      <c r="M496" s="3" t="str">
        <f t="shared" si="85"/>
        <v>2022_9</v>
      </c>
      <c r="N496" s="5">
        <f t="shared" si="79"/>
        <v>2022</v>
      </c>
      <c r="O496" s="26">
        <f t="shared" si="86"/>
        <v>8768693.6972840913</v>
      </c>
      <c r="P496" s="33">
        <f t="shared" si="84"/>
        <v>972.07095230008076</v>
      </c>
      <c r="Q496" s="26">
        <f t="shared" si="80"/>
        <v>0</v>
      </c>
      <c r="R496" s="26">
        <f t="shared" si="87"/>
        <v>8769665.7682363912</v>
      </c>
    </row>
    <row r="497" spans="3:18" x14ac:dyDescent="0.2">
      <c r="C497">
        <f t="shared" si="81"/>
        <v>494</v>
      </c>
      <c r="D497" s="3">
        <f t="shared" si="82"/>
        <v>44819</v>
      </c>
      <c r="F497" s="5">
        <f>IFERROR(VLOOKUP(D497,Contrato!$B:$H,7,FALSE),0)</f>
        <v>0</v>
      </c>
      <c r="G497" s="26">
        <f t="shared" si="78"/>
        <v>0</v>
      </c>
      <c r="L497" s="3">
        <f t="shared" si="83"/>
        <v>44820</v>
      </c>
      <c r="M497" s="3" t="str">
        <f t="shared" si="85"/>
        <v>2022_9</v>
      </c>
      <c r="N497" s="5">
        <f t="shared" si="79"/>
        <v>2022</v>
      </c>
      <c r="O497" s="26">
        <f t="shared" si="86"/>
        <v>8769665.7682363912</v>
      </c>
      <c r="P497" s="33">
        <f t="shared" si="84"/>
        <v>972.17871315579384</v>
      </c>
      <c r="Q497" s="26">
        <f t="shared" si="80"/>
        <v>0</v>
      </c>
      <c r="R497" s="26">
        <f t="shared" si="87"/>
        <v>8770637.9469495472</v>
      </c>
    </row>
    <row r="498" spans="3:18" x14ac:dyDescent="0.2">
      <c r="C498">
        <f t="shared" si="81"/>
        <v>495</v>
      </c>
      <c r="D498" s="3">
        <f t="shared" si="82"/>
        <v>44820</v>
      </c>
      <c r="F498" s="5">
        <f>IFERROR(VLOOKUP(D498,Contrato!$B:$H,7,FALSE),0)</f>
        <v>0</v>
      </c>
      <c r="G498" s="26">
        <f t="shared" si="78"/>
        <v>0</v>
      </c>
      <c r="L498" s="3">
        <f t="shared" si="83"/>
        <v>44821</v>
      </c>
      <c r="M498" s="3" t="str">
        <f t="shared" si="85"/>
        <v>2022_9</v>
      </c>
      <c r="N498" s="5">
        <f t="shared" si="79"/>
        <v>2022</v>
      </c>
      <c r="O498" s="26">
        <f t="shared" si="86"/>
        <v>8770637.9469495472</v>
      </c>
      <c r="P498" s="33">
        <f t="shared" si="84"/>
        <v>972.28648595755067</v>
      </c>
      <c r="Q498" s="26">
        <f t="shared" si="80"/>
        <v>0</v>
      </c>
      <c r="R498" s="26">
        <f t="shared" si="87"/>
        <v>8771610.2334355041</v>
      </c>
    </row>
    <row r="499" spans="3:18" x14ac:dyDescent="0.2">
      <c r="C499">
        <f t="shared" si="81"/>
        <v>496</v>
      </c>
      <c r="D499" s="3">
        <f t="shared" si="82"/>
        <v>44821</v>
      </c>
      <c r="F499" s="5">
        <f>IFERROR(VLOOKUP(D499,Contrato!$B:$H,7,FALSE),0)</f>
        <v>0</v>
      </c>
      <c r="G499" s="26">
        <f t="shared" si="78"/>
        <v>0</v>
      </c>
      <c r="L499" s="3">
        <f t="shared" si="83"/>
        <v>44822</v>
      </c>
      <c r="M499" s="3" t="str">
        <f t="shared" si="85"/>
        <v>2022_9</v>
      </c>
      <c r="N499" s="5">
        <f t="shared" si="79"/>
        <v>2022</v>
      </c>
      <c r="O499" s="26">
        <f t="shared" si="86"/>
        <v>8771610.2334355041</v>
      </c>
      <c r="P499" s="33">
        <f t="shared" si="84"/>
        <v>972.39427070667534</v>
      </c>
      <c r="Q499" s="26">
        <f t="shared" si="80"/>
        <v>0</v>
      </c>
      <c r="R499" s="26">
        <f t="shared" si="87"/>
        <v>8772582.6277062111</v>
      </c>
    </row>
    <row r="500" spans="3:18" x14ac:dyDescent="0.2">
      <c r="C500">
        <f t="shared" si="81"/>
        <v>497</v>
      </c>
      <c r="D500" s="3">
        <f t="shared" si="82"/>
        <v>44822</v>
      </c>
      <c r="F500" s="5">
        <f>IFERROR(VLOOKUP(D500,Contrato!$B:$H,7,FALSE),0)</f>
        <v>0</v>
      </c>
      <c r="G500" s="26">
        <f t="shared" si="78"/>
        <v>0</v>
      </c>
      <c r="L500" s="3">
        <f t="shared" si="83"/>
        <v>44823</v>
      </c>
      <c r="M500" s="3" t="str">
        <f t="shared" si="85"/>
        <v>2022_9</v>
      </c>
      <c r="N500" s="5">
        <f t="shared" si="79"/>
        <v>2022</v>
      </c>
      <c r="O500" s="26">
        <f t="shared" si="86"/>
        <v>8772582.6277062111</v>
      </c>
      <c r="P500" s="33">
        <f t="shared" si="84"/>
        <v>972.50206740449244</v>
      </c>
      <c r="Q500" s="26">
        <f t="shared" si="80"/>
        <v>0</v>
      </c>
      <c r="R500" s="26">
        <f t="shared" si="87"/>
        <v>8773555.1297736149</v>
      </c>
    </row>
    <row r="501" spans="3:18" x14ac:dyDescent="0.2">
      <c r="C501">
        <f t="shared" si="81"/>
        <v>498</v>
      </c>
      <c r="D501" s="3">
        <f t="shared" si="82"/>
        <v>44823</v>
      </c>
      <c r="F501" s="5">
        <f>IFERROR(VLOOKUP(D501,Contrato!$B:$H,7,FALSE),0)</f>
        <v>0</v>
      </c>
      <c r="G501" s="26">
        <f t="shared" si="78"/>
        <v>0</v>
      </c>
      <c r="L501" s="3">
        <f t="shared" si="83"/>
        <v>44824</v>
      </c>
      <c r="M501" s="3" t="str">
        <f t="shared" si="85"/>
        <v>2022_9</v>
      </c>
      <c r="N501" s="5">
        <f t="shared" si="79"/>
        <v>2022</v>
      </c>
      <c r="O501" s="26">
        <f t="shared" si="86"/>
        <v>8773555.1297736149</v>
      </c>
      <c r="P501" s="33">
        <f t="shared" si="84"/>
        <v>972.60987605232651</v>
      </c>
      <c r="Q501" s="26">
        <f t="shared" si="80"/>
        <v>0</v>
      </c>
      <c r="R501" s="26">
        <f t="shared" si="87"/>
        <v>8774527.7396496665</v>
      </c>
    </row>
    <row r="502" spans="3:18" x14ac:dyDescent="0.2">
      <c r="C502">
        <f t="shared" si="81"/>
        <v>499</v>
      </c>
      <c r="D502" s="3">
        <f t="shared" si="82"/>
        <v>44824</v>
      </c>
      <c r="F502" s="5">
        <f>IFERROR(VLOOKUP(D502,Contrato!$B:$H,7,FALSE),0)</f>
        <v>0</v>
      </c>
      <c r="G502" s="26">
        <f t="shared" si="78"/>
        <v>0</v>
      </c>
      <c r="L502" s="3">
        <f t="shared" si="83"/>
        <v>44825</v>
      </c>
      <c r="M502" s="3" t="str">
        <f t="shared" si="85"/>
        <v>2022_9</v>
      </c>
      <c r="N502" s="5">
        <f t="shared" si="79"/>
        <v>2022</v>
      </c>
      <c r="O502" s="26">
        <f t="shared" si="86"/>
        <v>8774527.7396496665</v>
      </c>
      <c r="P502" s="33">
        <f t="shared" si="84"/>
        <v>972.71769665150225</v>
      </c>
      <c r="Q502" s="26">
        <f t="shared" si="80"/>
        <v>0</v>
      </c>
      <c r="R502" s="26">
        <f t="shared" si="87"/>
        <v>8775500.4573463183</v>
      </c>
    </row>
    <row r="503" spans="3:18" x14ac:dyDescent="0.2">
      <c r="C503">
        <f t="shared" si="81"/>
        <v>500</v>
      </c>
      <c r="D503" s="3">
        <f t="shared" si="82"/>
        <v>44825</v>
      </c>
      <c r="F503" s="5">
        <f>IFERROR(VLOOKUP(D503,Contrato!$B:$H,7,FALSE),0)</f>
        <v>0</v>
      </c>
      <c r="G503" s="26">
        <f t="shared" si="78"/>
        <v>0</v>
      </c>
      <c r="L503" s="3">
        <f t="shared" si="83"/>
        <v>44826</v>
      </c>
      <c r="M503" s="3" t="str">
        <f t="shared" si="85"/>
        <v>2022_9</v>
      </c>
      <c r="N503" s="5">
        <f t="shared" si="79"/>
        <v>2022</v>
      </c>
      <c r="O503" s="26">
        <f t="shared" si="86"/>
        <v>8775500.4573463183</v>
      </c>
      <c r="P503" s="33">
        <f t="shared" si="84"/>
        <v>972.82552920334479</v>
      </c>
      <c r="Q503" s="26">
        <f t="shared" si="80"/>
        <v>0</v>
      </c>
      <c r="R503" s="26">
        <f t="shared" si="87"/>
        <v>8776473.2828755211</v>
      </c>
    </row>
    <row r="504" spans="3:18" x14ac:dyDescent="0.2">
      <c r="C504">
        <f t="shared" si="81"/>
        <v>501</v>
      </c>
      <c r="D504" s="3">
        <f t="shared" si="82"/>
        <v>44826</v>
      </c>
      <c r="F504" s="5">
        <f>IFERROR(VLOOKUP(D504,Contrato!$B:$H,7,FALSE),0)</f>
        <v>0</v>
      </c>
      <c r="G504" s="26">
        <f t="shared" si="78"/>
        <v>0</v>
      </c>
      <c r="L504" s="3">
        <f t="shared" si="83"/>
        <v>44827</v>
      </c>
      <c r="M504" s="3" t="str">
        <f t="shared" si="85"/>
        <v>2022_9</v>
      </c>
      <c r="N504" s="5">
        <f t="shared" si="79"/>
        <v>2022</v>
      </c>
      <c r="O504" s="26">
        <f t="shared" si="86"/>
        <v>8776473.2828755211</v>
      </c>
      <c r="P504" s="33">
        <f t="shared" si="84"/>
        <v>972.9333737091788</v>
      </c>
      <c r="Q504" s="26">
        <f t="shared" si="80"/>
        <v>0</v>
      </c>
      <c r="R504" s="26">
        <f t="shared" si="87"/>
        <v>8777446.2162492294</v>
      </c>
    </row>
    <row r="505" spans="3:18" x14ac:dyDescent="0.2">
      <c r="C505">
        <f t="shared" si="81"/>
        <v>502</v>
      </c>
      <c r="D505" s="3">
        <f t="shared" si="82"/>
        <v>44827</v>
      </c>
      <c r="F505" s="5">
        <f>IFERROR(VLOOKUP(D505,Contrato!$B:$H,7,FALSE),0)</f>
        <v>0</v>
      </c>
      <c r="G505" s="26">
        <f t="shared" si="78"/>
        <v>0</v>
      </c>
      <c r="L505" s="3">
        <f t="shared" si="83"/>
        <v>44828</v>
      </c>
      <c r="M505" s="3" t="str">
        <f t="shared" si="85"/>
        <v>2022_9</v>
      </c>
      <c r="N505" s="5">
        <f t="shared" si="79"/>
        <v>2022</v>
      </c>
      <c r="O505" s="26">
        <f t="shared" si="86"/>
        <v>8777446.2162492294</v>
      </c>
      <c r="P505" s="33">
        <f t="shared" si="84"/>
        <v>973.04123017032975</v>
      </c>
      <c r="Q505" s="26">
        <f t="shared" si="80"/>
        <v>0</v>
      </c>
      <c r="R505" s="26">
        <f t="shared" si="87"/>
        <v>8778419.2574793994</v>
      </c>
    </row>
    <row r="506" spans="3:18" x14ac:dyDescent="0.2">
      <c r="C506">
        <f t="shared" si="81"/>
        <v>503</v>
      </c>
      <c r="D506" s="3">
        <f t="shared" si="82"/>
        <v>44828</v>
      </c>
      <c r="F506" s="5">
        <f>IFERROR(VLOOKUP(D506,Contrato!$B:$H,7,FALSE),0)</f>
        <v>0</v>
      </c>
      <c r="G506" s="26">
        <f t="shared" si="78"/>
        <v>0</v>
      </c>
      <c r="L506" s="3">
        <f t="shared" si="83"/>
        <v>44829</v>
      </c>
      <c r="M506" s="3" t="str">
        <f t="shared" si="85"/>
        <v>2022_9</v>
      </c>
      <c r="N506" s="5">
        <f t="shared" si="79"/>
        <v>2022</v>
      </c>
      <c r="O506" s="26">
        <f t="shared" si="86"/>
        <v>8778419.2574793994</v>
      </c>
      <c r="P506" s="33">
        <f t="shared" si="84"/>
        <v>973.1490985881228</v>
      </c>
      <c r="Q506" s="26">
        <f t="shared" si="80"/>
        <v>0</v>
      </c>
      <c r="R506" s="26">
        <f t="shared" si="87"/>
        <v>8779392.4065779876</v>
      </c>
    </row>
    <row r="507" spans="3:18" x14ac:dyDescent="0.2">
      <c r="C507">
        <f t="shared" si="81"/>
        <v>504</v>
      </c>
      <c r="D507" s="3">
        <f t="shared" si="82"/>
        <v>44829</v>
      </c>
      <c r="F507" s="5">
        <f>IFERROR(VLOOKUP(D507,Contrato!$B:$H,7,FALSE),0)</f>
        <v>0</v>
      </c>
      <c r="G507" s="26">
        <f t="shared" si="78"/>
        <v>0</v>
      </c>
      <c r="L507" s="3">
        <f t="shared" si="83"/>
        <v>44830</v>
      </c>
      <c r="M507" s="3" t="str">
        <f t="shared" si="85"/>
        <v>2022_9</v>
      </c>
      <c r="N507" s="5">
        <f t="shared" si="79"/>
        <v>2022</v>
      </c>
      <c r="O507" s="26">
        <f t="shared" si="86"/>
        <v>8779392.4065779876</v>
      </c>
      <c r="P507" s="33">
        <f t="shared" si="84"/>
        <v>973.25697896388363</v>
      </c>
      <c r="Q507" s="26">
        <f t="shared" si="80"/>
        <v>0</v>
      </c>
      <c r="R507" s="26">
        <f t="shared" si="87"/>
        <v>8780365.663556952</v>
      </c>
    </row>
    <row r="508" spans="3:18" x14ac:dyDescent="0.2">
      <c r="C508">
        <f t="shared" si="81"/>
        <v>505</v>
      </c>
      <c r="D508" s="3">
        <f t="shared" si="82"/>
        <v>44830</v>
      </c>
      <c r="F508" s="5">
        <f>IFERROR(VLOOKUP(D508,Contrato!$B:$H,7,FALSE),0)</f>
        <v>0</v>
      </c>
      <c r="G508" s="26">
        <f t="shared" si="78"/>
        <v>0</v>
      </c>
      <c r="L508" s="3">
        <f t="shared" si="83"/>
        <v>44831</v>
      </c>
      <c r="M508" s="3" t="str">
        <f t="shared" si="85"/>
        <v>2022_9</v>
      </c>
      <c r="N508" s="5">
        <f t="shared" si="79"/>
        <v>2022</v>
      </c>
      <c r="O508" s="26">
        <f t="shared" si="86"/>
        <v>8780365.663556952</v>
      </c>
      <c r="P508" s="33">
        <f t="shared" si="84"/>
        <v>973.36487129893783</v>
      </c>
      <c r="Q508" s="26">
        <f t="shared" si="80"/>
        <v>0</v>
      </c>
      <c r="R508" s="26">
        <f t="shared" si="87"/>
        <v>8781339.0284282509</v>
      </c>
    </row>
    <row r="509" spans="3:18" x14ac:dyDescent="0.2">
      <c r="C509">
        <f t="shared" si="81"/>
        <v>506</v>
      </c>
      <c r="D509" s="3">
        <f t="shared" si="82"/>
        <v>44831</v>
      </c>
      <c r="F509" s="5">
        <f>IFERROR(VLOOKUP(D509,Contrato!$B:$H,7,FALSE),0)</f>
        <v>0</v>
      </c>
      <c r="G509" s="26">
        <f t="shared" si="78"/>
        <v>0</v>
      </c>
      <c r="L509" s="3">
        <f t="shared" si="83"/>
        <v>44832</v>
      </c>
      <c r="M509" s="3" t="str">
        <f t="shared" si="85"/>
        <v>2022_9</v>
      </c>
      <c r="N509" s="5">
        <f t="shared" si="79"/>
        <v>2022</v>
      </c>
      <c r="O509" s="26">
        <f t="shared" si="86"/>
        <v>8781339.0284282509</v>
      </c>
      <c r="P509" s="33">
        <f t="shared" si="84"/>
        <v>973.47277559461099</v>
      </c>
      <c r="Q509" s="26">
        <f t="shared" si="80"/>
        <v>0</v>
      </c>
      <c r="R509" s="26">
        <f t="shared" si="87"/>
        <v>8782312.5012038462</v>
      </c>
    </row>
    <row r="510" spans="3:18" x14ac:dyDescent="0.2">
      <c r="C510">
        <f t="shared" si="81"/>
        <v>507</v>
      </c>
      <c r="D510" s="3">
        <f t="shared" si="82"/>
        <v>44832</v>
      </c>
      <c r="F510" s="5">
        <f>IFERROR(VLOOKUP(D510,Contrato!$B:$H,7,FALSE),0)</f>
        <v>0</v>
      </c>
      <c r="G510" s="26">
        <f t="shared" si="78"/>
        <v>0</v>
      </c>
      <c r="L510" s="3">
        <f t="shared" si="83"/>
        <v>44833</v>
      </c>
      <c r="M510" s="3" t="str">
        <f t="shared" si="85"/>
        <v>2022_9</v>
      </c>
      <c r="N510" s="5">
        <f t="shared" si="79"/>
        <v>2022</v>
      </c>
      <c r="O510" s="26">
        <f t="shared" si="86"/>
        <v>8782312.5012038462</v>
      </c>
      <c r="P510" s="33">
        <f t="shared" si="84"/>
        <v>973.58069185222917</v>
      </c>
      <c r="Q510" s="26">
        <f t="shared" si="80"/>
        <v>0</v>
      </c>
      <c r="R510" s="26">
        <f t="shared" si="87"/>
        <v>8783286.0818956979</v>
      </c>
    </row>
    <row r="511" spans="3:18" x14ac:dyDescent="0.2">
      <c r="C511">
        <f t="shared" si="81"/>
        <v>508</v>
      </c>
      <c r="D511" s="3">
        <f t="shared" si="82"/>
        <v>44833</v>
      </c>
      <c r="F511" s="5">
        <f>IFERROR(VLOOKUP(D511,Contrato!$B:$H,7,FALSE),0)</f>
        <v>0</v>
      </c>
      <c r="G511" s="26">
        <f t="shared" si="78"/>
        <v>0</v>
      </c>
      <c r="L511" s="3">
        <f t="shared" si="83"/>
        <v>44834</v>
      </c>
      <c r="M511" s="3" t="str">
        <f t="shared" si="85"/>
        <v>2022_9</v>
      </c>
      <c r="N511" s="5">
        <f t="shared" si="79"/>
        <v>2022</v>
      </c>
      <c r="O511" s="26">
        <f t="shared" si="86"/>
        <v>8783286.0818956979</v>
      </c>
      <c r="P511" s="33">
        <f t="shared" si="84"/>
        <v>973.68862007311827</v>
      </c>
      <c r="Q511" s="26">
        <f t="shared" si="80"/>
        <v>0</v>
      </c>
      <c r="R511" s="26">
        <f t="shared" si="87"/>
        <v>8784259.7705157716</v>
      </c>
    </row>
    <row r="512" spans="3:18" x14ac:dyDescent="0.2">
      <c r="C512">
        <f t="shared" si="81"/>
        <v>509</v>
      </c>
      <c r="D512" s="3">
        <f t="shared" si="82"/>
        <v>44834</v>
      </c>
      <c r="F512" s="5">
        <f>IFERROR(VLOOKUP(D512,Contrato!$B:$H,7,FALSE),0)</f>
        <v>0</v>
      </c>
      <c r="G512" s="26">
        <f t="shared" si="78"/>
        <v>0</v>
      </c>
      <c r="L512" s="3">
        <f t="shared" si="83"/>
        <v>44835</v>
      </c>
      <c r="M512" s="3" t="str">
        <f t="shared" si="85"/>
        <v>2022_10</v>
      </c>
      <c r="N512" s="5">
        <f t="shared" si="79"/>
        <v>2022</v>
      </c>
      <c r="O512" s="26">
        <f t="shared" si="86"/>
        <v>8784259.7705157716</v>
      </c>
      <c r="P512" s="33">
        <f t="shared" si="84"/>
        <v>973.7965602586047</v>
      </c>
      <c r="Q512" s="26">
        <f t="shared" si="80"/>
        <v>0</v>
      </c>
      <c r="R512" s="26">
        <f t="shared" si="87"/>
        <v>8785233.5670760311</v>
      </c>
    </row>
    <row r="513" spans="3:18" x14ac:dyDescent="0.2">
      <c r="C513">
        <f t="shared" si="81"/>
        <v>510</v>
      </c>
      <c r="D513" s="3">
        <f t="shared" si="82"/>
        <v>44835</v>
      </c>
      <c r="F513" s="5">
        <f>IFERROR(VLOOKUP(D513,Contrato!$B:$H,7,FALSE),0)</f>
        <v>0</v>
      </c>
      <c r="G513" s="26">
        <f t="shared" si="78"/>
        <v>0</v>
      </c>
      <c r="L513" s="3">
        <f t="shared" si="83"/>
        <v>44836</v>
      </c>
      <c r="M513" s="3" t="str">
        <f t="shared" si="85"/>
        <v>2022_10</v>
      </c>
      <c r="N513" s="5">
        <f t="shared" si="79"/>
        <v>2022</v>
      </c>
      <c r="O513" s="26">
        <f t="shared" si="86"/>
        <v>8785233.5670760311</v>
      </c>
      <c r="P513" s="33">
        <f t="shared" si="84"/>
        <v>973.90451241001483</v>
      </c>
      <c r="Q513" s="26">
        <f t="shared" si="80"/>
        <v>0</v>
      </c>
      <c r="R513" s="26">
        <f t="shared" si="87"/>
        <v>8786207.4715884402</v>
      </c>
    </row>
    <row r="514" spans="3:18" x14ac:dyDescent="0.2">
      <c r="C514">
        <f t="shared" si="81"/>
        <v>511</v>
      </c>
      <c r="D514" s="3">
        <f t="shared" si="82"/>
        <v>44836</v>
      </c>
      <c r="F514" s="5">
        <f>IFERROR(VLOOKUP(D514,Contrato!$B:$H,7,FALSE),0)</f>
        <v>0</v>
      </c>
      <c r="G514" s="26">
        <f t="shared" si="78"/>
        <v>0</v>
      </c>
      <c r="L514" s="3">
        <f t="shared" si="83"/>
        <v>44837</v>
      </c>
      <c r="M514" s="3" t="str">
        <f t="shared" si="85"/>
        <v>2022_10</v>
      </c>
      <c r="N514" s="5">
        <f t="shared" si="79"/>
        <v>2022</v>
      </c>
      <c r="O514" s="26">
        <f t="shared" si="86"/>
        <v>8786207.4715884402</v>
      </c>
      <c r="P514" s="33">
        <f t="shared" si="84"/>
        <v>974.01247652867482</v>
      </c>
      <c r="Q514" s="26">
        <f t="shared" si="80"/>
        <v>0</v>
      </c>
      <c r="R514" s="26">
        <f t="shared" si="87"/>
        <v>8787181.4840649683</v>
      </c>
    </row>
    <row r="515" spans="3:18" x14ac:dyDescent="0.2">
      <c r="C515">
        <f t="shared" si="81"/>
        <v>512</v>
      </c>
      <c r="D515" s="3">
        <f t="shared" si="82"/>
        <v>44837</v>
      </c>
      <c r="F515" s="5">
        <f>IFERROR(VLOOKUP(D515,Contrato!$B:$H,7,FALSE),0)</f>
        <v>0</v>
      </c>
      <c r="G515" s="26">
        <f t="shared" si="78"/>
        <v>0</v>
      </c>
      <c r="L515" s="3">
        <f t="shared" si="83"/>
        <v>44838</v>
      </c>
      <c r="M515" s="3" t="str">
        <f t="shared" si="85"/>
        <v>2022_10</v>
      </c>
      <c r="N515" s="5">
        <f t="shared" si="79"/>
        <v>2022</v>
      </c>
      <c r="O515" s="26">
        <f t="shared" si="86"/>
        <v>8787181.4840649683</v>
      </c>
      <c r="P515" s="33">
        <f t="shared" si="84"/>
        <v>974.12045261591163</v>
      </c>
      <c r="Q515" s="26">
        <f t="shared" si="80"/>
        <v>0</v>
      </c>
      <c r="R515" s="26">
        <f t="shared" si="87"/>
        <v>8788155.6045175847</v>
      </c>
    </row>
    <row r="516" spans="3:18" x14ac:dyDescent="0.2">
      <c r="C516">
        <f t="shared" si="81"/>
        <v>513</v>
      </c>
      <c r="D516" s="3">
        <f t="shared" si="82"/>
        <v>44838</v>
      </c>
      <c r="F516" s="5">
        <f>IFERROR(VLOOKUP(D516,Contrato!$B:$H,7,FALSE),0)</f>
        <v>0</v>
      </c>
      <c r="G516" s="26">
        <f t="shared" si="78"/>
        <v>0</v>
      </c>
      <c r="L516" s="3">
        <f t="shared" si="83"/>
        <v>44839</v>
      </c>
      <c r="M516" s="3" t="str">
        <f t="shared" si="85"/>
        <v>2022_10</v>
      </c>
      <c r="N516" s="5">
        <f t="shared" si="79"/>
        <v>2022</v>
      </c>
      <c r="O516" s="26">
        <f t="shared" si="86"/>
        <v>8788155.6045175847</v>
      </c>
      <c r="P516" s="33">
        <f t="shared" si="84"/>
        <v>974.22844067305209</v>
      </c>
      <c r="Q516" s="26">
        <f t="shared" si="80"/>
        <v>0</v>
      </c>
      <c r="R516" s="26">
        <f t="shared" si="87"/>
        <v>8789129.8329582568</v>
      </c>
    </row>
    <row r="517" spans="3:18" x14ac:dyDescent="0.2">
      <c r="C517">
        <f t="shared" si="81"/>
        <v>514</v>
      </c>
      <c r="D517" s="3">
        <f t="shared" si="82"/>
        <v>44839</v>
      </c>
      <c r="F517" s="5">
        <f>IFERROR(VLOOKUP(D517,Contrato!$B:$H,7,FALSE),0)</f>
        <v>0</v>
      </c>
      <c r="G517" s="26">
        <f t="shared" ref="G517:G580" si="88">+E517-F517</f>
        <v>0</v>
      </c>
      <c r="L517" s="3">
        <f t="shared" si="83"/>
        <v>44840</v>
      </c>
      <c r="M517" s="3" t="str">
        <f t="shared" si="85"/>
        <v>2022_10</v>
      </c>
      <c r="N517" s="5">
        <f t="shared" ref="N517:N580" si="89">YEAR(L517)</f>
        <v>2022</v>
      </c>
      <c r="O517" s="26">
        <f t="shared" si="86"/>
        <v>8789129.8329582568</v>
      </c>
      <c r="P517" s="33">
        <f t="shared" si="84"/>
        <v>974.33644070142293</v>
      </c>
      <c r="Q517" s="26">
        <f t="shared" ref="Q517:Q580" si="90">-F518</f>
        <v>0</v>
      </c>
      <c r="R517" s="26">
        <f t="shared" si="87"/>
        <v>8790104.1693989579</v>
      </c>
    </row>
    <row r="518" spans="3:18" x14ac:dyDescent="0.2">
      <c r="C518">
        <f t="shared" ref="C518:C581" si="91">IF(D518="","",C517+1)</f>
        <v>515</v>
      </c>
      <c r="D518" s="3">
        <f t="shared" ref="D518:D581" si="92">IFERROR(IF((D517+1)&gt;$B$5,"",(D517+1)),"")</f>
        <v>44840</v>
      </c>
      <c r="F518" s="5">
        <f>IFERROR(VLOOKUP(D518,Contrato!$B:$H,7,FALSE),0)</f>
        <v>0</v>
      </c>
      <c r="G518" s="26">
        <f t="shared" si="88"/>
        <v>0</v>
      </c>
      <c r="L518" s="3">
        <f t="shared" ref="L518:L581" si="93">+D519</f>
        <v>44841</v>
      </c>
      <c r="M518" s="3" t="str">
        <f t="shared" si="85"/>
        <v>2022_10</v>
      </c>
      <c r="N518" s="5">
        <f t="shared" si="89"/>
        <v>2022</v>
      </c>
      <c r="O518" s="26">
        <f t="shared" si="86"/>
        <v>8790104.1693989579</v>
      </c>
      <c r="P518" s="33">
        <f t="shared" si="84"/>
        <v>974.44445270235144</v>
      </c>
      <c r="Q518" s="26">
        <f t="shared" si="90"/>
        <v>0</v>
      </c>
      <c r="R518" s="26">
        <f t="shared" si="87"/>
        <v>8791078.6138516609</v>
      </c>
    </row>
    <row r="519" spans="3:18" x14ac:dyDescent="0.2">
      <c r="C519">
        <f t="shared" si="91"/>
        <v>516</v>
      </c>
      <c r="D519" s="3">
        <f t="shared" si="92"/>
        <v>44841</v>
      </c>
      <c r="F519" s="5">
        <f>IFERROR(VLOOKUP(D519,Contrato!$B:$H,7,FALSE),0)</f>
        <v>0</v>
      </c>
      <c r="G519" s="26">
        <f t="shared" si="88"/>
        <v>0</v>
      </c>
      <c r="L519" s="3">
        <f t="shared" si="93"/>
        <v>44842</v>
      </c>
      <c r="M519" s="3" t="str">
        <f t="shared" si="85"/>
        <v>2022_10</v>
      </c>
      <c r="N519" s="5">
        <f t="shared" si="89"/>
        <v>2022</v>
      </c>
      <c r="O519" s="26">
        <f t="shared" si="86"/>
        <v>8791078.6138516609</v>
      </c>
      <c r="P519" s="33">
        <f t="shared" ref="P519:P582" si="94">+O519*$I$4</f>
        <v>974.55247667716492</v>
      </c>
      <c r="Q519" s="26">
        <f t="shared" si="90"/>
        <v>0</v>
      </c>
      <c r="R519" s="26">
        <f t="shared" si="87"/>
        <v>8792053.1663283389</v>
      </c>
    </row>
    <row r="520" spans="3:18" x14ac:dyDescent="0.2">
      <c r="C520">
        <f t="shared" si="91"/>
        <v>517</v>
      </c>
      <c r="D520" s="3">
        <f t="shared" si="92"/>
        <v>44842</v>
      </c>
      <c r="F520" s="5">
        <f>IFERROR(VLOOKUP(D520,Contrato!$B:$H,7,FALSE),0)</f>
        <v>0</v>
      </c>
      <c r="G520" s="26">
        <f t="shared" si="88"/>
        <v>0</v>
      </c>
      <c r="L520" s="3">
        <f t="shared" si="93"/>
        <v>44843</v>
      </c>
      <c r="M520" s="3" t="str">
        <f t="shared" si="85"/>
        <v>2022_10</v>
      </c>
      <c r="N520" s="5">
        <f t="shared" si="89"/>
        <v>2022</v>
      </c>
      <c r="O520" s="26">
        <f t="shared" si="86"/>
        <v>8792053.1663283389</v>
      </c>
      <c r="P520" s="33">
        <f t="shared" si="94"/>
        <v>974.66051262719066</v>
      </c>
      <c r="Q520" s="26">
        <f t="shared" si="90"/>
        <v>0</v>
      </c>
      <c r="R520" s="26">
        <f t="shared" si="87"/>
        <v>8793027.8268409669</v>
      </c>
    </row>
    <row r="521" spans="3:18" x14ac:dyDescent="0.2">
      <c r="C521">
        <f t="shared" si="91"/>
        <v>518</v>
      </c>
      <c r="D521" s="3">
        <f t="shared" si="92"/>
        <v>44843</v>
      </c>
      <c r="F521" s="5">
        <f>IFERROR(VLOOKUP(D521,Contrato!$B:$H,7,FALSE),0)</f>
        <v>0</v>
      </c>
      <c r="G521" s="26">
        <f t="shared" si="88"/>
        <v>0</v>
      </c>
      <c r="L521" s="3">
        <f t="shared" si="93"/>
        <v>44844</v>
      </c>
      <c r="M521" s="3" t="str">
        <f t="shared" ref="M521:M584" si="95">YEAR(L521)&amp;"_"&amp;MONTH(L521)</f>
        <v>2022_10</v>
      </c>
      <c r="N521" s="5">
        <f t="shared" si="89"/>
        <v>2022</v>
      </c>
      <c r="O521" s="26">
        <f t="shared" si="86"/>
        <v>8793027.8268409669</v>
      </c>
      <c r="P521" s="33">
        <f t="shared" si="94"/>
        <v>974.76856055375617</v>
      </c>
      <c r="Q521" s="26">
        <f t="shared" si="90"/>
        <v>-290507.38322249998</v>
      </c>
      <c r="R521" s="26">
        <f t="shared" si="87"/>
        <v>8503495.21217902</v>
      </c>
    </row>
    <row r="522" spans="3:18" x14ac:dyDescent="0.2">
      <c r="C522">
        <f t="shared" si="91"/>
        <v>519</v>
      </c>
      <c r="D522" s="3">
        <f t="shared" si="92"/>
        <v>44844</v>
      </c>
      <c r="F522" s="5">
        <f>IFERROR(VLOOKUP(D522,Contrato!$B:$H,7,FALSE),0)</f>
        <v>290507.38322249998</v>
      </c>
      <c r="G522" s="26">
        <f t="shared" si="88"/>
        <v>-290507.38322249998</v>
      </c>
      <c r="L522" s="3">
        <f t="shared" si="93"/>
        <v>44845</v>
      </c>
      <c r="M522" s="3" t="str">
        <f t="shared" si="95"/>
        <v>2022_10</v>
      </c>
      <c r="N522" s="5">
        <f t="shared" si="89"/>
        <v>2022</v>
      </c>
      <c r="O522" s="26">
        <f t="shared" si="86"/>
        <v>8503495.21217902</v>
      </c>
      <c r="P522" s="33">
        <f t="shared" si="94"/>
        <v>942.6718476142288</v>
      </c>
      <c r="Q522" s="26">
        <f t="shared" si="90"/>
        <v>0</v>
      </c>
      <c r="R522" s="26">
        <f t="shared" si="87"/>
        <v>8504437.8840266336</v>
      </c>
    </row>
    <row r="523" spans="3:18" x14ac:dyDescent="0.2">
      <c r="C523">
        <f t="shared" si="91"/>
        <v>520</v>
      </c>
      <c r="D523" s="3">
        <f t="shared" si="92"/>
        <v>44845</v>
      </c>
      <c r="F523" s="5">
        <f>IFERROR(VLOOKUP(D523,Contrato!$B:$H,7,FALSE),0)</f>
        <v>0</v>
      </c>
      <c r="G523" s="26">
        <f t="shared" si="88"/>
        <v>0</v>
      </c>
      <c r="L523" s="3">
        <f t="shared" si="93"/>
        <v>44846</v>
      </c>
      <c r="M523" s="3" t="str">
        <f t="shared" si="95"/>
        <v>2022_10</v>
      </c>
      <c r="N523" s="5">
        <f t="shared" si="89"/>
        <v>2022</v>
      </c>
      <c r="O523" s="26">
        <f t="shared" si="86"/>
        <v>8504437.8840266336</v>
      </c>
      <c r="P523" s="33">
        <f t="shared" si="94"/>
        <v>942.77634937381242</v>
      </c>
      <c r="Q523" s="26">
        <f t="shared" si="90"/>
        <v>0</v>
      </c>
      <c r="R523" s="26">
        <f t="shared" si="87"/>
        <v>8505380.6603760067</v>
      </c>
    </row>
    <row r="524" spans="3:18" x14ac:dyDescent="0.2">
      <c r="C524">
        <f t="shared" si="91"/>
        <v>521</v>
      </c>
      <c r="D524" s="3">
        <f t="shared" si="92"/>
        <v>44846</v>
      </c>
      <c r="F524" s="5">
        <f>IFERROR(VLOOKUP(D524,Contrato!$B:$H,7,FALSE),0)</f>
        <v>0</v>
      </c>
      <c r="G524" s="26">
        <f t="shared" si="88"/>
        <v>0</v>
      </c>
      <c r="L524" s="3">
        <f t="shared" si="93"/>
        <v>44847</v>
      </c>
      <c r="M524" s="3" t="str">
        <f t="shared" si="95"/>
        <v>2022_10</v>
      </c>
      <c r="N524" s="5">
        <f t="shared" si="89"/>
        <v>2022</v>
      </c>
      <c r="O524" s="26">
        <f t="shared" si="86"/>
        <v>8505380.6603760067</v>
      </c>
      <c r="P524" s="33">
        <f t="shared" si="94"/>
        <v>942.88086271814609</v>
      </c>
      <c r="Q524" s="26">
        <f t="shared" si="90"/>
        <v>0</v>
      </c>
      <c r="R524" s="26">
        <f t="shared" si="87"/>
        <v>8506323.5412387252</v>
      </c>
    </row>
    <row r="525" spans="3:18" x14ac:dyDescent="0.2">
      <c r="C525">
        <f t="shared" si="91"/>
        <v>522</v>
      </c>
      <c r="D525" s="3">
        <f t="shared" si="92"/>
        <v>44847</v>
      </c>
      <c r="F525" s="5">
        <f>IFERROR(VLOOKUP(D525,Contrato!$B:$H,7,FALSE),0)</f>
        <v>0</v>
      </c>
      <c r="G525" s="26">
        <f t="shared" si="88"/>
        <v>0</v>
      </c>
      <c r="L525" s="3">
        <f t="shared" si="93"/>
        <v>44848</v>
      </c>
      <c r="M525" s="3" t="str">
        <f t="shared" si="95"/>
        <v>2022_10</v>
      </c>
      <c r="N525" s="5">
        <f t="shared" si="89"/>
        <v>2022</v>
      </c>
      <c r="O525" s="26">
        <f t="shared" si="86"/>
        <v>8506323.5412387252</v>
      </c>
      <c r="P525" s="33">
        <f t="shared" si="94"/>
        <v>942.98538764851423</v>
      </c>
      <c r="Q525" s="26">
        <f t="shared" si="90"/>
        <v>0</v>
      </c>
      <c r="R525" s="26">
        <f t="shared" si="87"/>
        <v>8507266.5266263746</v>
      </c>
    </row>
    <row r="526" spans="3:18" x14ac:dyDescent="0.2">
      <c r="C526">
        <f t="shared" si="91"/>
        <v>523</v>
      </c>
      <c r="D526" s="3">
        <f t="shared" si="92"/>
        <v>44848</v>
      </c>
      <c r="F526" s="5">
        <f>IFERROR(VLOOKUP(D526,Contrato!$B:$H,7,FALSE),0)</f>
        <v>0</v>
      </c>
      <c r="G526" s="26">
        <f t="shared" si="88"/>
        <v>0</v>
      </c>
      <c r="L526" s="3">
        <f t="shared" si="93"/>
        <v>44849</v>
      </c>
      <c r="M526" s="3" t="str">
        <f t="shared" si="95"/>
        <v>2022_10</v>
      </c>
      <c r="N526" s="5">
        <f t="shared" si="89"/>
        <v>2022</v>
      </c>
      <c r="O526" s="26">
        <f t="shared" si="86"/>
        <v>8507266.5266263746</v>
      </c>
      <c r="P526" s="33">
        <f t="shared" si="94"/>
        <v>943.08992416620117</v>
      </c>
      <c r="Q526" s="26">
        <f t="shared" si="90"/>
        <v>0</v>
      </c>
      <c r="R526" s="26">
        <f t="shared" si="87"/>
        <v>8508209.6165505406</v>
      </c>
    </row>
    <row r="527" spans="3:18" x14ac:dyDescent="0.2">
      <c r="C527">
        <f t="shared" si="91"/>
        <v>524</v>
      </c>
      <c r="D527" s="3">
        <f t="shared" si="92"/>
        <v>44849</v>
      </c>
      <c r="F527" s="5">
        <f>IFERROR(VLOOKUP(D527,Contrato!$B:$H,7,FALSE),0)</f>
        <v>0</v>
      </c>
      <c r="G527" s="26">
        <f t="shared" si="88"/>
        <v>0</v>
      </c>
      <c r="L527" s="3">
        <f t="shared" si="93"/>
        <v>44850</v>
      </c>
      <c r="M527" s="3" t="str">
        <f t="shared" si="95"/>
        <v>2022_10</v>
      </c>
      <c r="N527" s="5">
        <f t="shared" si="89"/>
        <v>2022</v>
      </c>
      <c r="O527" s="26">
        <f t="shared" si="86"/>
        <v>8508209.6165505406</v>
      </c>
      <c r="P527" s="33">
        <f t="shared" si="94"/>
        <v>943.19447227249123</v>
      </c>
      <c r="Q527" s="26">
        <f t="shared" si="90"/>
        <v>0</v>
      </c>
      <c r="R527" s="26">
        <f t="shared" si="87"/>
        <v>8509152.8110228125</v>
      </c>
    </row>
    <row r="528" spans="3:18" x14ac:dyDescent="0.2">
      <c r="C528">
        <f t="shared" si="91"/>
        <v>525</v>
      </c>
      <c r="D528" s="3">
        <f t="shared" si="92"/>
        <v>44850</v>
      </c>
      <c r="F528" s="5">
        <f>IFERROR(VLOOKUP(D528,Contrato!$B:$H,7,FALSE),0)</f>
        <v>0</v>
      </c>
      <c r="G528" s="26">
        <f t="shared" si="88"/>
        <v>0</v>
      </c>
      <c r="L528" s="3">
        <f t="shared" si="93"/>
        <v>44851</v>
      </c>
      <c r="M528" s="3" t="str">
        <f t="shared" si="95"/>
        <v>2022_10</v>
      </c>
      <c r="N528" s="5">
        <f t="shared" si="89"/>
        <v>2022</v>
      </c>
      <c r="O528" s="26">
        <f t="shared" si="86"/>
        <v>8509152.8110228125</v>
      </c>
      <c r="P528" s="33">
        <f t="shared" si="94"/>
        <v>943.29903196866917</v>
      </c>
      <c r="Q528" s="26">
        <f t="shared" si="90"/>
        <v>0</v>
      </c>
      <c r="R528" s="26">
        <f t="shared" si="87"/>
        <v>8510096.1100547817</v>
      </c>
    </row>
    <row r="529" spans="3:18" x14ac:dyDescent="0.2">
      <c r="C529">
        <f t="shared" si="91"/>
        <v>526</v>
      </c>
      <c r="D529" s="3">
        <f t="shared" si="92"/>
        <v>44851</v>
      </c>
      <c r="F529" s="5">
        <f>IFERROR(VLOOKUP(D529,Contrato!$B:$H,7,FALSE),0)</f>
        <v>0</v>
      </c>
      <c r="G529" s="26">
        <f t="shared" si="88"/>
        <v>0</v>
      </c>
      <c r="L529" s="3">
        <f t="shared" si="93"/>
        <v>44852</v>
      </c>
      <c r="M529" s="3" t="str">
        <f t="shared" si="95"/>
        <v>2022_10</v>
      </c>
      <c r="N529" s="5">
        <f t="shared" si="89"/>
        <v>2022</v>
      </c>
      <c r="O529" s="26">
        <f t="shared" si="86"/>
        <v>8510096.1100547817</v>
      </c>
      <c r="P529" s="33">
        <f t="shared" si="94"/>
        <v>943.40360325602001</v>
      </c>
      <c r="Q529" s="26">
        <f t="shared" si="90"/>
        <v>0</v>
      </c>
      <c r="R529" s="26">
        <f t="shared" si="87"/>
        <v>8511039.5136580374</v>
      </c>
    </row>
    <row r="530" spans="3:18" x14ac:dyDescent="0.2">
      <c r="C530">
        <f t="shared" si="91"/>
        <v>527</v>
      </c>
      <c r="D530" s="3">
        <f t="shared" si="92"/>
        <v>44852</v>
      </c>
      <c r="F530" s="5">
        <f>IFERROR(VLOOKUP(D530,Contrato!$B:$H,7,FALSE),0)</f>
        <v>0</v>
      </c>
      <c r="G530" s="26">
        <f t="shared" si="88"/>
        <v>0</v>
      </c>
      <c r="L530" s="3">
        <f t="shared" si="93"/>
        <v>44853</v>
      </c>
      <c r="M530" s="3" t="str">
        <f t="shared" si="95"/>
        <v>2022_10</v>
      </c>
      <c r="N530" s="5">
        <f t="shared" si="89"/>
        <v>2022</v>
      </c>
      <c r="O530" s="26">
        <f t="shared" ref="O530:O593" si="96">+R529</f>
        <v>8511039.5136580374</v>
      </c>
      <c r="P530" s="33">
        <f t="shared" si="94"/>
        <v>943.50818613582851</v>
      </c>
      <c r="Q530" s="26">
        <f t="shared" si="90"/>
        <v>0</v>
      </c>
      <c r="R530" s="26">
        <f t="shared" ref="R530:R593" si="97">+O530+P530+Q530</f>
        <v>8511983.0218441729</v>
      </c>
    </row>
    <row r="531" spans="3:18" x14ac:dyDescent="0.2">
      <c r="C531">
        <f t="shared" si="91"/>
        <v>528</v>
      </c>
      <c r="D531" s="3">
        <f t="shared" si="92"/>
        <v>44853</v>
      </c>
      <c r="F531" s="5">
        <f>IFERROR(VLOOKUP(D531,Contrato!$B:$H,7,FALSE),0)</f>
        <v>0</v>
      </c>
      <c r="G531" s="26">
        <f t="shared" si="88"/>
        <v>0</v>
      </c>
      <c r="L531" s="3">
        <f t="shared" si="93"/>
        <v>44854</v>
      </c>
      <c r="M531" s="3" t="str">
        <f t="shared" si="95"/>
        <v>2022_10</v>
      </c>
      <c r="N531" s="5">
        <f t="shared" si="89"/>
        <v>2022</v>
      </c>
      <c r="O531" s="26">
        <f t="shared" si="96"/>
        <v>8511983.0218441729</v>
      </c>
      <c r="P531" s="33">
        <f t="shared" si="94"/>
        <v>943.61278060937968</v>
      </c>
      <c r="Q531" s="26">
        <f t="shared" si="90"/>
        <v>0</v>
      </c>
      <c r="R531" s="26">
        <f t="shared" si="97"/>
        <v>8512926.6346247829</v>
      </c>
    </row>
    <row r="532" spans="3:18" x14ac:dyDescent="0.2">
      <c r="C532">
        <f t="shared" si="91"/>
        <v>529</v>
      </c>
      <c r="D532" s="3">
        <f t="shared" si="92"/>
        <v>44854</v>
      </c>
      <c r="F532" s="5">
        <f>IFERROR(VLOOKUP(D532,Contrato!$B:$H,7,FALSE),0)</f>
        <v>0</v>
      </c>
      <c r="G532" s="26">
        <f t="shared" si="88"/>
        <v>0</v>
      </c>
      <c r="L532" s="3">
        <f t="shared" si="93"/>
        <v>44855</v>
      </c>
      <c r="M532" s="3" t="str">
        <f t="shared" si="95"/>
        <v>2022_10</v>
      </c>
      <c r="N532" s="5">
        <f t="shared" si="89"/>
        <v>2022</v>
      </c>
      <c r="O532" s="26">
        <f t="shared" si="96"/>
        <v>8512926.6346247829</v>
      </c>
      <c r="P532" s="33">
        <f t="shared" si="94"/>
        <v>943.71738667795921</v>
      </c>
      <c r="Q532" s="26">
        <f t="shared" si="90"/>
        <v>0</v>
      </c>
      <c r="R532" s="26">
        <f t="shared" si="97"/>
        <v>8513870.3520114608</v>
      </c>
    </row>
    <row r="533" spans="3:18" x14ac:dyDescent="0.2">
      <c r="C533">
        <f t="shared" si="91"/>
        <v>530</v>
      </c>
      <c r="D533" s="3">
        <f t="shared" si="92"/>
        <v>44855</v>
      </c>
      <c r="F533" s="5">
        <f>IFERROR(VLOOKUP(D533,Contrato!$B:$H,7,FALSE),0)</f>
        <v>0</v>
      </c>
      <c r="G533" s="26">
        <f t="shared" si="88"/>
        <v>0</v>
      </c>
      <c r="L533" s="3">
        <f t="shared" si="93"/>
        <v>44856</v>
      </c>
      <c r="M533" s="3" t="str">
        <f t="shared" si="95"/>
        <v>2022_10</v>
      </c>
      <c r="N533" s="5">
        <f t="shared" si="89"/>
        <v>2022</v>
      </c>
      <c r="O533" s="26">
        <f t="shared" si="96"/>
        <v>8513870.3520114608</v>
      </c>
      <c r="P533" s="33">
        <f t="shared" si="94"/>
        <v>943.82200434285198</v>
      </c>
      <c r="Q533" s="26">
        <f t="shared" si="90"/>
        <v>0</v>
      </c>
      <c r="R533" s="26">
        <f t="shared" si="97"/>
        <v>8514814.1740158033</v>
      </c>
    </row>
    <row r="534" spans="3:18" x14ac:dyDescent="0.2">
      <c r="C534">
        <f t="shared" si="91"/>
        <v>531</v>
      </c>
      <c r="D534" s="3">
        <f t="shared" si="92"/>
        <v>44856</v>
      </c>
      <c r="F534" s="5">
        <f>IFERROR(VLOOKUP(D534,Contrato!$B:$H,7,FALSE),0)</f>
        <v>0</v>
      </c>
      <c r="G534" s="26">
        <f t="shared" si="88"/>
        <v>0</v>
      </c>
      <c r="L534" s="3">
        <f t="shared" si="93"/>
        <v>44857</v>
      </c>
      <c r="M534" s="3" t="str">
        <f t="shared" si="95"/>
        <v>2022_10</v>
      </c>
      <c r="N534" s="5">
        <f t="shared" si="89"/>
        <v>2022</v>
      </c>
      <c r="O534" s="26">
        <f t="shared" si="96"/>
        <v>8514814.1740158033</v>
      </c>
      <c r="P534" s="33">
        <f t="shared" si="94"/>
        <v>943.92663360534368</v>
      </c>
      <c r="Q534" s="26">
        <f t="shared" si="90"/>
        <v>0</v>
      </c>
      <c r="R534" s="26">
        <f t="shared" si="97"/>
        <v>8515758.100649409</v>
      </c>
    </row>
    <row r="535" spans="3:18" x14ac:dyDescent="0.2">
      <c r="C535">
        <f t="shared" si="91"/>
        <v>532</v>
      </c>
      <c r="D535" s="3">
        <f t="shared" si="92"/>
        <v>44857</v>
      </c>
      <c r="F535" s="5">
        <f>IFERROR(VLOOKUP(D535,Contrato!$B:$H,7,FALSE),0)</f>
        <v>0</v>
      </c>
      <c r="G535" s="26">
        <f t="shared" si="88"/>
        <v>0</v>
      </c>
      <c r="L535" s="3">
        <f t="shared" si="93"/>
        <v>44858</v>
      </c>
      <c r="M535" s="3" t="str">
        <f t="shared" si="95"/>
        <v>2022_10</v>
      </c>
      <c r="N535" s="5">
        <f t="shared" si="89"/>
        <v>2022</v>
      </c>
      <c r="O535" s="26">
        <f t="shared" si="96"/>
        <v>8515758.100649409</v>
      </c>
      <c r="P535" s="33">
        <f t="shared" si="94"/>
        <v>944.03127446672022</v>
      </c>
      <c r="Q535" s="26">
        <f t="shared" si="90"/>
        <v>0</v>
      </c>
      <c r="R535" s="26">
        <f t="shared" si="97"/>
        <v>8516702.1319238748</v>
      </c>
    </row>
    <row r="536" spans="3:18" x14ac:dyDescent="0.2">
      <c r="C536">
        <f t="shared" si="91"/>
        <v>533</v>
      </c>
      <c r="D536" s="3">
        <f t="shared" si="92"/>
        <v>44858</v>
      </c>
      <c r="F536" s="5">
        <f>IFERROR(VLOOKUP(D536,Contrato!$B:$H,7,FALSE),0)</f>
        <v>0</v>
      </c>
      <c r="G536" s="26">
        <f t="shared" si="88"/>
        <v>0</v>
      </c>
      <c r="L536" s="3">
        <f t="shared" si="93"/>
        <v>44859</v>
      </c>
      <c r="M536" s="3" t="str">
        <f t="shared" si="95"/>
        <v>2022_10</v>
      </c>
      <c r="N536" s="5">
        <f t="shared" si="89"/>
        <v>2022</v>
      </c>
      <c r="O536" s="26">
        <f t="shared" si="96"/>
        <v>8516702.1319238748</v>
      </c>
      <c r="P536" s="33">
        <f t="shared" si="94"/>
        <v>944.13592692826705</v>
      </c>
      <c r="Q536" s="26">
        <f t="shared" si="90"/>
        <v>0</v>
      </c>
      <c r="R536" s="26">
        <f t="shared" si="97"/>
        <v>8517646.2678508032</v>
      </c>
    </row>
    <row r="537" spans="3:18" x14ac:dyDescent="0.2">
      <c r="C537">
        <f t="shared" si="91"/>
        <v>534</v>
      </c>
      <c r="D537" s="3">
        <f t="shared" si="92"/>
        <v>44859</v>
      </c>
      <c r="F537" s="5">
        <f>IFERROR(VLOOKUP(D537,Contrato!$B:$H,7,FALSE),0)</f>
        <v>0</v>
      </c>
      <c r="G537" s="26">
        <f t="shared" si="88"/>
        <v>0</v>
      </c>
      <c r="L537" s="3">
        <f t="shared" si="93"/>
        <v>44860</v>
      </c>
      <c r="M537" s="3" t="str">
        <f t="shared" si="95"/>
        <v>2022_10</v>
      </c>
      <c r="N537" s="5">
        <f t="shared" si="89"/>
        <v>2022</v>
      </c>
      <c r="O537" s="26">
        <f t="shared" si="96"/>
        <v>8517646.2678508032</v>
      </c>
      <c r="P537" s="33">
        <f t="shared" si="94"/>
        <v>944.24059099127044</v>
      </c>
      <c r="Q537" s="26">
        <f t="shared" si="90"/>
        <v>0</v>
      </c>
      <c r="R537" s="26">
        <f t="shared" si="97"/>
        <v>8518590.5084417947</v>
      </c>
    </row>
    <row r="538" spans="3:18" x14ac:dyDescent="0.2">
      <c r="C538">
        <f t="shared" si="91"/>
        <v>535</v>
      </c>
      <c r="D538" s="3">
        <f t="shared" si="92"/>
        <v>44860</v>
      </c>
      <c r="F538" s="5">
        <f>IFERROR(VLOOKUP(D538,Contrato!$B:$H,7,FALSE),0)</f>
        <v>0</v>
      </c>
      <c r="G538" s="26">
        <f t="shared" si="88"/>
        <v>0</v>
      </c>
      <c r="L538" s="3">
        <f t="shared" si="93"/>
        <v>44861</v>
      </c>
      <c r="M538" s="3" t="str">
        <f t="shared" si="95"/>
        <v>2022_10</v>
      </c>
      <c r="N538" s="5">
        <f t="shared" si="89"/>
        <v>2022</v>
      </c>
      <c r="O538" s="26">
        <f t="shared" si="96"/>
        <v>8518590.5084417947</v>
      </c>
      <c r="P538" s="33">
        <f t="shared" si="94"/>
        <v>944.3452666570164</v>
      </c>
      <c r="Q538" s="26">
        <f t="shared" si="90"/>
        <v>0</v>
      </c>
      <c r="R538" s="26">
        <f t="shared" si="97"/>
        <v>8519534.8537084516</v>
      </c>
    </row>
    <row r="539" spans="3:18" x14ac:dyDescent="0.2">
      <c r="C539">
        <f t="shared" si="91"/>
        <v>536</v>
      </c>
      <c r="D539" s="3">
        <f t="shared" si="92"/>
        <v>44861</v>
      </c>
      <c r="F539" s="5">
        <f>IFERROR(VLOOKUP(D539,Contrato!$B:$H,7,FALSE),0)</f>
        <v>0</v>
      </c>
      <c r="G539" s="26">
        <f t="shared" si="88"/>
        <v>0</v>
      </c>
      <c r="L539" s="3">
        <f t="shared" si="93"/>
        <v>44862</v>
      </c>
      <c r="M539" s="3" t="str">
        <f t="shared" si="95"/>
        <v>2022_10</v>
      </c>
      <c r="N539" s="5">
        <f t="shared" si="89"/>
        <v>2022</v>
      </c>
      <c r="O539" s="26">
        <f t="shared" si="96"/>
        <v>8519534.8537084516</v>
      </c>
      <c r="P539" s="33">
        <f t="shared" si="94"/>
        <v>944.44995392679107</v>
      </c>
      <c r="Q539" s="26">
        <f t="shared" si="90"/>
        <v>0</v>
      </c>
      <c r="R539" s="26">
        <f t="shared" si="97"/>
        <v>8520479.3036623783</v>
      </c>
    </row>
    <row r="540" spans="3:18" x14ac:dyDescent="0.2">
      <c r="C540">
        <f t="shared" si="91"/>
        <v>537</v>
      </c>
      <c r="D540" s="3">
        <f t="shared" si="92"/>
        <v>44862</v>
      </c>
      <c r="F540" s="5">
        <f>IFERROR(VLOOKUP(D540,Contrato!$B:$H,7,FALSE),0)</f>
        <v>0</v>
      </c>
      <c r="G540" s="26">
        <f t="shared" si="88"/>
        <v>0</v>
      </c>
      <c r="L540" s="3">
        <f t="shared" si="93"/>
        <v>44863</v>
      </c>
      <c r="M540" s="3" t="str">
        <f t="shared" si="95"/>
        <v>2022_10</v>
      </c>
      <c r="N540" s="5">
        <f t="shared" si="89"/>
        <v>2022</v>
      </c>
      <c r="O540" s="26">
        <f t="shared" si="96"/>
        <v>8520479.3036623783</v>
      </c>
      <c r="P540" s="33">
        <f t="shared" si="94"/>
        <v>944.55465280188093</v>
      </c>
      <c r="Q540" s="26">
        <f t="shared" si="90"/>
        <v>0</v>
      </c>
      <c r="R540" s="26">
        <f t="shared" si="97"/>
        <v>8521423.858315181</v>
      </c>
    </row>
    <row r="541" spans="3:18" x14ac:dyDescent="0.2">
      <c r="C541">
        <f t="shared" si="91"/>
        <v>538</v>
      </c>
      <c r="D541" s="3">
        <f t="shared" si="92"/>
        <v>44863</v>
      </c>
      <c r="F541" s="5">
        <f>IFERROR(VLOOKUP(D541,Contrato!$B:$H,7,FALSE),0)</f>
        <v>0</v>
      </c>
      <c r="G541" s="26">
        <f t="shared" si="88"/>
        <v>0</v>
      </c>
      <c r="L541" s="3">
        <f t="shared" si="93"/>
        <v>44864</v>
      </c>
      <c r="M541" s="3" t="str">
        <f t="shared" si="95"/>
        <v>2022_10</v>
      </c>
      <c r="N541" s="5">
        <f t="shared" si="89"/>
        <v>2022</v>
      </c>
      <c r="O541" s="26">
        <f t="shared" si="96"/>
        <v>8521423.858315181</v>
      </c>
      <c r="P541" s="33">
        <f t="shared" si="94"/>
        <v>944.6593632835727</v>
      </c>
      <c r="Q541" s="26">
        <f t="shared" si="90"/>
        <v>0</v>
      </c>
      <c r="R541" s="26">
        <f t="shared" si="97"/>
        <v>8522368.5176784638</v>
      </c>
    </row>
    <row r="542" spans="3:18" x14ac:dyDescent="0.2">
      <c r="C542">
        <f t="shared" si="91"/>
        <v>539</v>
      </c>
      <c r="D542" s="3">
        <f t="shared" si="92"/>
        <v>44864</v>
      </c>
      <c r="F542" s="5">
        <f>IFERROR(VLOOKUP(D542,Contrato!$B:$H,7,FALSE),0)</f>
        <v>0</v>
      </c>
      <c r="G542" s="26">
        <f t="shared" si="88"/>
        <v>0</v>
      </c>
      <c r="L542" s="3">
        <f t="shared" si="93"/>
        <v>44865</v>
      </c>
      <c r="M542" s="3" t="str">
        <f t="shared" si="95"/>
        <v>2022_10</v>
      </c>
      <c r="N542" s="5">
        <f t="shared" si="89"/>
        <v>2022</v>
      </c>
      <c r="O542" s="26">
        <f t="shared" si="96"/>
        <v>8522368.5176784638</v>
      </c>
      <c r="P542" s="33">
        <f t="shared" si="94"/>
        <v>944.76408537315251</v>
      </c>
      <c r="Q542" s="26">
        <f t="shared" si="90"/>
        <v>0</v>
      </c>
      <c r="R542" s="26">
        <f t="shared" si="97"/>
        <v>8523313.2817638367</v>
      </c>
    </row>
    <row r="543" spans="3:18" x14ac:dyDescent="0.2">
      <c r="C543">
        <f t="shared" si="91"/>
        <v>540</v>
      </c>
      <c r="D543" s="3">
        <f t="shared" si="92"/>
        <v>44865</v>
      </c>
      <c r="F543" s="5">
        <f>IFERROR(VLOOKUP(D543,Contrato!$B:$H,7,FALSE),0)</f>
        <v>0</v>
      </c>
      <c r="G543" s="26">
        <f t="shared" si="88"/>
        <v>0</v>
      </c>
      <c r="L543" s="3">
        <f t="shared" si="93"/>
        <v>44866</v>
      </c>
      <c r="M543" s="3" t="str">
        <f t="shared" si="95"/>
        <v>2022_11</v>
      </c>
      <c r="N543" s="5">
        <f t="shared" si="89"/>
        <v>2022</v>
      </c>
      <c r="O543" s="26">
        <f t="shared" si="96"/>
        <v>8523313.2817638367</v>
      </c>
      <c r="P543" s="33">
        <f t="shared" si="94"/>
        <v>944.86881907190764</v>
      </c>
      <c r="Q543" s="26">
        <f t="shared" si="90"/>
        <v>0</v>
      </c>
      <c r="R543" s="26">
        <f t="shared" si="97"/>
        <v>8524258.1505829077</v>
      </c>
    </row>
    <row r="544" spans="3:18" x14ac:dyDescent="0.2">
      <c r="C544">
        <f t="shared" si="91"/>
        <v>541</v>
      </c>
      <c r="D544" s="3">
        <f t="shared" si="92"/>
        <v>44866</v>
      </c>
      <c r="F544" s="5">
        <f>IFERROR(VLOOKUP(D544,Contrato!$B:$H,7,FALSE),0)</f>
        <v>0</v>
      </c>
      <c r="G544" s="26">
        <f t="shared" si="88"/>
        <v>0</v>
      </c>
      <c r="L544" s="3">
        <f t="shared" si="93"/>
        <v>44867</v>
      </c>
      <c r="M544" s="3" t="str">
        <f t="shared" si="95"/>
        <v>2022_11</v>
      </c>
      <c r="N544" s="5">
        <f t="shared" si="89"/>
        <v>2022</v>
      </c>
      <c r="O544" s="26">
        <f t="shared" si="96"/>
        <v>8524258.1505829077</v>
      </c>
      <c r="P544" s="33">
        <f t="shared" si="94"/>
        <v>944.9735643811249</v>
      </c>
      <c r="Q544" s="26">
        <f t="shared" si="90"/>
        <v>0</v>
      </c>
      <c r="R544" s="26">
        <f t="shared" si="97"/>
        <v>8525203.1241472885</v>
      </c>
    </row>
    <row r="545" spans="3:18" x14ac:dyDescent="0.2">
      <c r="C545">
        <f t="shared" si="91"/>
        <v>542</v>
      </c>
      <c r="D545" s="3">
        <f t="shared" si="92"/>
        <v>44867</v>
      </c>
      <c r="F545" s="5">
        <f>IFERROR(VLOOKUP(D545,Contrato!$B:$H,7,FALSE),0)</f>
        <v>0</v>
      </c>
      <c r="G545" s="26">
        <f t="shared" si="88"/>
        <v>0</v>
      </c>
      <c r="L545" s="3">
        <f t="shared" si="93"/>
        <v>44868</v>
      </c>
      <c r="M545" s="3" t="str">
        <f t="shared" si="95"/>
        <v>2022_11</v>
      </c>
      <c r="N545" s="5">
        <f t="shared" si="89"/>
        <v>2022</v>
      </c>
      <c r="O545" s="26">
        <f t="shared" si="96"/>
        <v>8525203.1241472885</v>
      </c>
      <c r="P545" s="33">
        <f t="shared" si="94"/>
        <v>945.07832130209135</v>
      </c>
      <c r="Q545" s="26">
        <f t="shared" si="90"/>
        <v>0</v>
      </c>
      <c r="R545" s="26">
        <f t="shared" si="97"/>
        <v>8526148.2024685908</v>
      </c>
    </row>
    <row r="546" spans="3:18" x14ac:dyDescent="0.2">
      <c r="C546">
        <f t="shared" si="91"/>
        <v>543</v>
      </c>
      <c r="D546" s="3">
        <f t="shared" si="92"/>
        <v>44868</v>
      </c>
      <c r="F546" s="5">
        <f>IFERROR(VLOOKUP(D546,Contrato!$B:$H,7,FALSE),0)</f>
        <v>0</v>
      </c>
      <c r="G546" s="26">
        <f t="shared" si="88"/>
        <v>0</v>
      </c>
      <c r="L546" s="3">
        <f t="shared" si="93"/>
        <v>44869</v>
      </c>
      <c r="M546" s="3" t="str">
        <f t="shared" si="95"/>
        <v>2022_11</v>
      </c>
      <c r="N546" s="5">
        <f t="shared" si="89"/>
        <v>2022</v>
      </c>
      <c r="O546" s="26">
        <f t="shared" si="96"/>
        <v>8526148.2024685908</v>
      </c>
      <c r="P546" s="33">
        <f t="shared" si="94"/>
        <v>945.1830898360945</v>
      </c>
      <c r="Q546" s="26">
        <f t="shared" si="90"/>
        <v>0</v>
      </c>
      <c r="R546" s="26">
        <f t="shared" si="97"/>
        <v>8527093.3855584264</v>
      </c>
    </row>
    <row r="547" spans="3:18" x14ac:dyDescent="0.2">
      <c r="C547">
        <f t="shared" si="91"/>
        <v>544</v>
      </c>
      <c r="D547" s="3">
        <f t="shared" si="92"/>
        <v>44869</v>
      </c>
      <c r="F547" s="5">
        <f>IFERROR(VLOOKUP(D547,Contrato!$B:$H,7,FALSE),0)</f>
        <v>0</v>
      </c>
      <c r="G547" s="26">
        <f t="shared" si="88"/>
        <v>0</v>
      </c>
      <c r="L547" s="3">
        <f t="shared" si="93"/>
        <v>44870</v>
      </c>
      <c r="M547" s="3" t="str">
        <f t="shared" si="95"/>
        <v>2022_11</v>
      </c>
      <c r="N547" s="5">
        <f t="shared" si="89"/>
        <v>2022</v>
      </c>
      <c r="O547" s="26">
        <f t="shared" si="96"/>
        <v>8527093.3855584264</v>
      </c>
      <c r="P547" s="33">
        <f t="shared" si="94"/>
        <v>945.28786998442138</v>
      </c>
      <c r="Q547" s="26">
        <f t="shared" si="90"/>
        <v>0</v>
      </c>
      <c r="R547" s="26">
        <f t="shared" si="97"/>
        <v>8528038.6734284107</v>
      </c>
    </row>
    <row r="548" spans="3:18" x14ac:dyDescent="0.2">
      <c r="C548">
        <f t="shared" si="91"/>
        <v>545</v>
      </c>
      <c r="D548" s="3">
        <f t="shared" si="92"/>
        <v>44870</v>
      </c>
      <c r="F548" s="5">
        <f>IFERROR(VLOOKUP(D548,Contrato!$B:$H,7,FALSE),0)</f>
        <v>0</v>
      </c>
      <c r="G548" s="26">
        <f t="shared" si="88"/>
        <v>0</v>
      </c>
      <c r="L548" s="3">
        <f t="shared" si="93"/>
        <v>44871</v>
      </c>
      <c r="M548" s="3" t="str">
        <f t="shared" si="95"/>
        <v>2022_11</v>
      </c>
      <c r="N548" s="5">
        <f t="shared" si="89"/>
        <v>2022</v>
      </c>
      <c r="O548" s="26">
        <f t="shared" si="96"/>
        <v>8528038.6734284107</v>
      </c>
      <c r="P548" s="33">
        <f t="shared" si="94"/>
        <v>945.39266174835973</v>
      </c>
      <c r="Q548" s="26">
        <f t="shared" si="90"/>
        <v>0</v>
      </c>
      <c r="R548" s="26">
        <f t="shared" si="97"/>
        <v>8528984.0660901591</v>
      </c>
    </row>
    <row r="549" spans="3:18" x14ac:dyDescent="0.2">
      <c r="C549">
        <f t="shared" si="91"/>
        <v>546</v>
      </c>
      <c r="D549" s="3">
        <f t="shared" si="92"/>
        <v>44871</v>
      </c>
      <c r="F549" s="5">
        <f>IFERROR(VLOOKUP(D549,Contrato!$B:$H,7,FALSE),0)</f>
        <v>0</v>
      </c>
      <c r="G549" s="26">
        <f t="shared" si="88"/>
        <v>0</v>
      </c>
      <c r="L549" s="3">
        <f t="shared" si="93"/>
        <v>44872</v>
      </c>
      <c r="M549" s="3" t="str">
        <f t="shared" si="95"/>
        <v>2022_11</v>
      </c>
      <c r="N549" s="5">
        <f t="shared" si="89"/>
        <v>2022</v>
      </c>
      <c r="O549" s="26">
        <f t="shared" si="96"/>
        <v>8528984.0660901591</v>
      </c>
      <c r="P549" s="33">
        <f t="shared" si="94"/>
        <v>945.49746512919717</v>
      </c>
      <c r="Q549" s="26">
        <f t="shared" si="90"/>
        <v>0</v>
      </c>
      <c r="R549" s="26">
        <f t="shared" si="97"/>
        <v>8529929.5635552891</v>
      </c>
    </row>
    <row r="550" spans="3:18" x14ac:dyDescent="0.2">
      <c r="C550">
        <f t="shared" si="91"/>
        <v>547</v>
      </c>
      <c r="D550" s="3">
        <f t="shared" si="92"/>
        <v>44872</v>
      </c>
      <c r="F550" s="5">
        <f>IFERROR(VLOOKUP(D550,Contrato!$B:$H,7,FALSE),0)</f>
        <v>0</v>
      </c>
      <c r="G550" s="26">
        <f t="shared" si="88"/>
        <v>0</v>
      </c>
      <c r="L550" s="3">
        <f t="shared" si="93"/>
        <v>44873</v>
      </c>
      <c r="M550" s="3" t="str">
        <f t="shared" si="95"/>
        <v>2022_11</v>
      </c>
      <c r="N550" s="5">
        <f t="shared" si="89"/>
        <v>2022</v>
      </c>
      <c r="O550" s="26">
        <f t="shared" si="96"/>
        <v>8529929.5635552891</v>
      </c>
      <c r="P550" s="33">
        <f t="shared" si="94"/>
        <v>945.60228012822154</v>
      </c>
      <c r="Q550" s="26">
        <f t="shared" si="90"/>
        <v>0</v>
      </c>
      <c r="R550" s="26">
        <f t="shared" si="97"/>
        <v>8530875.1658354178</v>
      </c>
    </row>
    <row r="551" spans="3:18" x14ac:dyDescent="0.2">
      <c r="C551">
        <f t="shared" si="91"/>
        <v>548</v>
      </c>
      <c r="D551" s="3">
        <f t="shared" si="92"/>
        <v>44873</v>
      </c>
      <c r="F551" s="5">
        <f>IFERROR(VLOOKUP(D551,Contrato!$B:$H,7,FALSE),0)</f>
        <v>0</v>
      </c>
      <c r="G551" s="26">
        <f t="shared" si="88"/>
        <v>0</v>
      </c>
      <c r="L551" s="3">
        <f t="shared" si="93"/>
        <v>44874</v>
      </c>
      <c r="M551" s="3" t="str">
        <f t="shared" si="95"/>
        <v>2022_11</v>
      </c>
      <c r="N551" s="5">
        <f t="shared" si="89"/>
        <v>2022</v>
      </c>
      <c r="O551" s="26">
        <f t="shared" si="96"/>
        <v>8530875.1658354178</v>
      </c>
      <c r="P551" s="33">
        <f t="shared" si="94"/>
        <v>945.7071067467208</v>
      </c>
      <c r="Q551" s="26">
        <f t="shared" si="90"/>
        <v>0</v>
      </c>
      <c r="R551" s="26">
        <f t="shared" si="97"/>
        <v>8531820.8729421645</v>
      </c>
    </row>
    <row r="552" spans="3:18" x14ac:dyDescent="0.2">
      <c r="C552">
        <f t="shared" si="91"/>
        <v>549</v>
      </c>
      <c r="D552" s="3">
        <f t="shared" si="92"/>
        <v>44874</v>
      </c>
      <c r="F552" s="5">
        <f>IFERROR(VLOOKUP(D552,Contrato!$B:$H,7,FALSE),0)</f>
        <v>0</v>
      </c>
      <c r="G552" s="26">
        <f t="shared" si="88"/>
        <v>0</v>
      </c>
      <c r="L552" s="3">
        <f t="shared" si="93"/>
        <v>44875</v>
      </c>
      <c r="M552" s="3" t="str">
        <f t="shared" si="95"/>
        <v>2022_11</v>
      </c>
      <c r="N552" s="5">
        <f t="shared" si="89"/>
        <v>2022</v>
      </c>
      <c r="O552" s="26">
        <f t="shared" si="96"/>
        <v>8531820.8729421645</v>
      </c>
      <c r="P552" s="33">
        <f t="shared" si="94"/>
        <v>945.8119449859829</v>
      </c>
      <c r="Q552" s="26">
        <f t="shared" si="90"/>
        <v>-290438.19274500001</v>
      </c>
      <c r="R552" s="26">
        <f t="shared" si="97"/>
        <v>8242328.4921421502</v>
      </c>
    </row>
    <row r="553" spans="3:18" x14ac:dyDescent="0.2">
      <c r="C553">
        <f t="shared" si="91"/>
        <v>550</v>
      </c>
      <c r="D553" s="3">
        <f t="shared" si="92"/>
        <v>44875</v>
      </c>
      <c r="F553" s="5">
        <f>IFERROR(VLOOKUP(D553,Contrato!$B:$H,7,FALSE),0)</f>
        <v>290438.19274500001</v>
      </c>
      <c r="G553" s="26">
        <f t="shared" si="88"/>
        <v>-290438.19274500001</v>
      </c>
      <c r="L553" s="3">
        <f t="shared" si="93"/>
        <v>44876</v>
      </c>
      <c r="M553" s="3" t="str">
        <f t="shared" si="95"/>
        <v>2022_11</v>
      </c>
      <c r="N553" s="5">
        <f t="shared" si="89"/>
        <v>2022</v>
      </c>
      <c r="O553" s="26">
        <f t="shared" si="96"/>
        <v>8242328.4921421502</v>
      </c>
      <c r="P553" s="33">
        <f t="shared" si="94"/>
        <v>913.71969225111468</v>
      </c>
      <c r="Q553" s="26">
        <f t="shared" si="90"/>
        <v>0</v>
      </c>
      <c r="R553" s="26">
        <f t="shared" si="97"/>
        <v>8243242.2118344009</v>
      </c>
    </row>
    <row r="554" spans="3:18" x14ac:dyDescent="0.2">
      <c r="C554">
        <f t="shared" si="91"/>
        <v>551</v>
      </c>
      <c r="D554" s="3">
        <f t="shared" si="92"/>
        <v>44876</v>
      </c>
      <c r="F554" s="5">
        <f>IFERROR(VLOOKUP(D554,Contrato!$B:$H,7,FALSE),0)</f>
        <v>0</v>
      </c>
      <c r="G554" s="26">
        <f t="shared" si="88"/>
        <v>0</v>
      </c>
      <c r="L554" s="3">
        <f t="shared" si="93"/>
        <v>44877</v>
      </c>
      <c r="M554" s="3" t="str">
        <f t="shared" si="95"/>
        <v>2022_11</v>
      </c>
      <c r="N554" s="5">
        <f t="shared" si="89"/>
        <v>2022</v>
      </c>
      <c r="O554" s="26">
        <f t="shared" si="96"/>
        <v>8243242.2118344009</v>
      </c>
      <c r="P554" s="33">
        <f t="shared" si="94"/>
        <v>913.8209844620236</v>
      </c>
      <c r="Q554" s="26">
        <f t="shared" si="90"/>
        <v>0</v>
      </c>
      <c r="R554" s="26">
        <f t="shared" si="97"/>
        <v>8244156.0328188632</v>
      </c>
    </row>
    <row r="555" spans="3:18" x14ac:dyDescent="0.2">
      <c r="C555">
        <f t="shared" si="91"/>
        <v>552</v>
      </c>
      <c r="D555" s="3">
        <f t="shared" si="92"/>
        <v>44877</v>
      </c>
      <c r="F555" s="5">
        <f>IFERROR(VLOOKUP(D555,Contrato!$B:$H,7,FALSE),0)</f>
        <v>0</v>
      </c>
      <c r="G555" s="26">
        <f t="shared" si="88"/>
        <v>0</v>
      </c>
      <c r="L555" s="3">
        <f t="shared" si="93"/>
        <v>44878</v>
      </c>
      <c r="M555" s="3" t="str">
        <f t="shared" si="95"/>
        <v>2022_11</v>
      </c>
      <c r="N555" s="5">
        <f t="shared" si="89"/>
        <v>2022</v>
      </c>
      <c r="O555" s="26">
        <f t="shared" si="96"/>
        <v>8244156.0328188632</v>
      </c>
      <c r="P555" s="33">
        <f t="shared" si="94"/>
        <v>913.92228790188187</v>
      </c>
      <c r="Q555" s="26">
        <f t="shared" si="90"/>
        <v>0</v>
      </c>
      <c r="R555" s="26">
        <f t="shared" si="97"/>
        <v>8245069.955106765</v>
      </c>
    </row>
    <row r="556" spans="3:18" x14ac:dyDescent="0.2">
      <c r="C556">
        <f t="shared" si="91"/>
        <v>553</v>
      </c>
      <c r="D556" s="3">
        <f t="shared" si="92"/>
        <v>44878</v>
      </c>
      <c r="F556" s="5">
        <f>IFERROR(VLOOKUP(D556,Contrato!$B:$H,7,FALSE),0)</f>
        <v>0</v>
      </c>
      <c r="G556" s="26">
        <f t="shared" si="88"/>
        <v>0</v>
      </c>
      <c r="L556" s="3">
        <f t="shared" si="93"/>
        <v>44879</v>
      </c>
      <c r="M556" s="3" t="str">
        <f t="shared" si="95"/>
        <v>2022_11</v>
      </c>
      <c r="N556" s="5">
        <f t="shared" si="89"/>
        <v>2022</v>
      </c>
      <c r="O556" s="26">
        <f t="shared" si="96"/>
        <v>8245069.955106765</v>
      </c>
      <c r="P556" s="33">
        <f t="shared" si="94"/>
        <v>914.02360257193402</v>
      </c>
      <c r="Q556" s="26">
        <f t="shared" si="90"/>
        <v>0</v>
      </c>
      <c r="R556" s="26">
        <f t="shared" si="97"/>
        <v>8245983.9787093373</v>
      </c>
    </row>
    <row r="557" spans="3:18" x14ac:dyDescent="0.2">
      <c r="C557">
        <f t="shared" si="91"/>
        <v>554</v>
      </c>
      <c r="D557" s="3">
        <f t="shared" si="92"/>
        <v>44879</v>
      </c>
      <c r="F557" s="5">
        <f>IFERROR(VLOOKUP(D557,Contrato!$B:$H,7,FALSE),0)</f>
        <v>0</v>
      </c>
      <c r="G557" s="26">
        <f t="shared" si="88"/>
        <v>0</v>
      </c>
      <c r="L557" s="3">
        <f t="shared" si="93"/>
        <v>44880</v>
      </c>
      <c r="M557" s="3" t="str">
        <f t="shared" si="95"/>
        <v>2022_11</v>
      </c>
      <c r="N557" s="5">
        <f t="shared" si="89"/>
        <v>2022</v>
      </c>
      <c r="O557" s="26">
        <f t="shared" si="96"/>
        <v>8245983.9787093373</v>
      </c>
      <c r="P557" s="33">
        <f t="shared" si="94"/>
        <v>914.12492847342514</v>
      </c>
      <c r="Q557" s="26">
        <f t="shared" si="90"/>
        <v>0</v>
      </c>
      <c r="R557" s="26">
        <f t="shared" si="97"/>
        <v>8246898.1036378108</v>
      </c>
    </row>
    <row r="558" spans="3:18" x14ac:dyDescent="0.2">
      <c r="C558">
        <f t="shared" si="91"/>
        <v>555</v>
      </c>
      <c r="D558" s="3">
        <f t="shared" si="92"/>
        <v>44880</v>
      </c>
      <c r="F558" s="5">
        <f>IFERROR(VLOOKUP(D558,Contrato!$B:$H,7,FALSE),0)</f>
        <v>0</v>
      </c>
      <c r="G558" s="26">
        <f t="shared" si="88"/>
        <v>0</v>
      </c>
      <c r="L558" s="3">
        <f t="shared" si="93"/>
        <v>44881</v>
      </c>
      <c r="M558" s="3" t="str">
        <f t="shared" si="95"/>
        <v>2022_11</v>
      </c>
      <c r="N558" s="5">
        <f t="shared" si="89"/>
        <v>2022</v>
      </c>
      <c r="O558" s="26">
        <f t="shared" si="96"/>
        <v>8246898.1036378108</v>
      </c>
      <c r="P558" s="33">
        <f t="shared" si="94"/>
        <v>914.22626560760034</v>
      </c>
      <c r="Q558" s="26">
        <f t="shared" si="90"/>
        <v>0</v>
      </c>
      <c r="R558" s="26">
        <f t="shared" si="97"/>
        <v>8247812.3299034182</v>
      </c>
    </row>
    <row r="559" spans="3:18" x14ac:dyDescent="0.2">
      <c r="C559">
        <f t="shared" si="91"/>
        <v>556</v>
      </c>
      <c r="D559" s="3">
        <f t="shared" si="92"/>
        <v>44881</v>
      </c>
      <c r="F559" s="5">
        <f>IFERROR(VLOOKUP(D559,Contrato!$B:$H,7,FALSE),0)</f>
        <v>0</v>
      </c>
      <c r="G559" s="26">
        <f t="shared" si="88"/>
        <v>0</v>
      </c>
      <c r="L559" s="3">
        <f t="shared" si="93"/>
        <v>44882</v>
      </c>
      <c r="M559" s="3" t="str">
        <f t="shared" si="95"/>
        <v>2022_11</v>
      </c>
      <c r="N559" s="5">
        <f t="shared" si="89"/>
        <v>2022</v>
      </c>
      <c r="O559" s="26">
        <f t="shared" si="96"/>
        <v>8247812.3299034182</v>
      </c>
      <c r="P559" s="33">
        <f t="shared" si="94"/>
        <v>914.32761397570471</v>
      </c>
      <c r="Q559" s="26">
        <f t="shared" si="90"/>
        <v>0</v>
      </c>
      <c r="R559" s="26">
        <f t="shared" si="97"/>
        <v>8248726.6575173941</v>
      </c>
    </row>
    <row r="560" spans="3:18" x14ac:dyDescent="0.2">
      <c r="C560">
        <f t="shared" si="91"/>
        <v>557</v>
      </c>
      <c r="D560" s="3">
        <f t="shared" si="92"/>
        <v>44882</v>
      </c>
      <c r="F560" s="5">
        <f>IFERROR(VLOOKUP(D560,Contrato!$B:$H,7,FALSE),0)</f>
        <v>0</v>
      </c>
      <c r="G560" s="26">
        <f t="shared" si="88"/>
        <v>0</v>
      </c>
      <c r="L560" s="3">
        <f t="shared" si="93"/>
        <v>44883</v>
      </c>
      <c r="M560" s="3" t="str">
        <f t="shared" si="95"/>
        <v>2022_11</v>
      </c>
      <c r="N560" s="5">
        <f t="shared" si="89"/>
        <v>2022</v>
      </c>
      <c r="O560" s="26">
        <f t="shared" si="96"/>
        <v>8248726.6575173941</v>
      </c>
      <c r="P560" s="33">
        <f t="shared" si="94"/>
        <v>914.42897357898369</v>
      </c>
      <c r="Q560" s="26">
        <f t="shared" si="90"/>
        <v>0</v>
      </c>
      <c r="R560" s="26">
        <f t="shared" si="97"/>
        <v>8249641.0864909729</v>
      </c>
    </row>
    <row r="561" spans="3:18" x14ac:dyDescent="0.2">
      <c r="C561">
        <f t="shared" si="91"/>
        <v>558</v>
      </c>
      <c r="D561" s="3">
        <f t="shared" si="92"/>
        <v>44883</v>
      </c>
      <c r="F561" s="5">
        <f>IFERROR(VLOOKUP(D561,Contrato!$B:$H,7,FALSE),0)</f>
        <v>0</v>
      </c>
      <c r="G561" s="26">
        <f t="shared" si="88"/>
        <v>0</v>
      </c>
      <c r="L561" s="3">
        <f t="shared" si="93"/>
        <v>44884</v>
      </c>
      <c r="M561" s="3" t="str">
        <f t="shared" si="95"/>
        <v>2022_11</v>
      </c>
      <c r="N561" s="5">
        <f t="shared" si="89"/>
        <v>2022</v>
      </c>
      <c r="O561" s="26">
        <f t="shared" si="96"/>
        <v>8249641.0864909729</v>
      </c>
      <c r="P561" s="33">
        <f t="shared" si="94"/>
        <v>914.53034441868272</v>
      </c>
      <c r="Q561" s="26">
        <f t="shared" si="90"/>
        <v>0</v>
      </c>
      <c r="R561" s="26">
        <f t="shared" si="97"/>
        <v>8250555.6168353911</v>
      </c>
    </row>
    <row r="562" spans="3:18" x14ac:dyDescent="0.2">
      <c r="C562">
        <f t="shared" si="91"/>
        <v>559</v>
      </c>
      <c r="D562" s="3">
        <f t="shared" si="92"/>
        <v>44884</v>
      </c>
      <c r="F562" s="5">
        <f>IFERROR(VLOOKUP(D562,Contrato!$B:$H,7,FALSE),0)</f>
        <v>0</v>
      </c>
      <c r="G562" s="26">
        <f t="shared" si="88"/>
        <v>0</v>
      </c>
      <c r="L562" s="3">
        <f t="shared" si="93"/>
        <v>44885</v>
      </c>
      <c r="M562" s="3" t="str">
        <f t="shared" si="95"/>
        <v>2022_11</v>
      </c>
      <c r="N562" s="5">
        <f t="shared" si="89"/>
        <v>2022</v>
      </c>
      <c r="O562" s="26">
        <f t="shared" si="96"/>
        <v>8250555.6168353911</v>
      </c>
      <c r="P562" s="33">
        <f t="shared" si="94"/>
        <v>914.63172649604758</v>
      </c>
      <c r="Q562" s="26">
        <f t="shared" si="90"/>
        <v>0</v>
      </c>
      <c r="R562" s="26">
        <f t="shared" si="97"/>
        <v>8251470.2485618871</v>
      </c>
    </row>
    <row r="563" spans="3:18" x14ac:dyDescent="0.2">
      <c r="C563">
        <f t="shared" si="91"/>
        <v>560</v>
      </c>
      <c r="D563" s="3">
        <f t="shared" si="92"/>
        <v>44885</v>
      </c>
      <c r="F563" s="5">
        <f>IFERROR(VLOOKUP(D563,Contrato!$B:$H,7,FALSE),0)</f>
        <v>0</v>
      </c>
      <c r="G563" s="26">
        <f t="shared" si="88"/>
        <v>0</v>
      </c>
      <c r="L563" s="3">
        <f t="shared" si="93"/>
        <v>44886</v>
      </c>
      <c r="M563" s="3" t="str">
        <f t="shared" si="95"/>
        <v>2022_11</v>
      </c>
      <c r="N563" s="5">
        <f t="shared" si="89"/>
        <v>2022</v>
      </c>
      <c r="O563" s="26">
        <f t="shared" si="96"/>
        <v>8251470.2485618871</v>
      </c>
      <c r="P563" s="33">
        <f t="shared" si="94"/>
        <v>914.73311981232382</v>
      </c>
      <c r="Q563" s="26">
        <f t="shared" si="90"/>
        <v>0</v>
      </c>
      <c r="R563" s="26">
        <f t="shared" si="97"/>
        <v>8252384.9816816989</v>
      </c>
    </row>
    <row r="564" spans="3:18" x14ac:dyDescent="0.2">
      <c r="C564">
        <f t="shared" si="91"/>
        <v>561</v>
      </c>
      <c r="D564" s="3">
        <f t="shared" si="92"/>
        <v>44886</v>
      </c>
      <c r="F564" s="5">
        <f>IFERROR(VLOOKUP(D564,Contrato!$B:$H,7,FALSE),0)</f>
        <v>0</v>
      </c>
      <c r="G564" s="26">
        <f t="shared" si="88"/>
        <v>0</v>
      </c>
      <c r="L564" s="3">
        <f t="shared" si="93"/>
        <v>44887</v>
      </c>
      <c r="M564" s="3" t="str">
        <f t="shared" si="95"/>
        <v>2022_11</v>
      </c>
      <c r="N564" s="5">
        <f t="shared" si="89"/>
        <v>2022</v>
      </c>
      <c r="O564" s="26">
        <f t="shared" si="96"/>
        <v>8252384.9816816989</v>
      </c>
      <c r="P564" s="33">
        <f t="shared" si="94"/>
        <v>914.83452436875757</v>
      </c>
      <c r="Q564" s="26">
        <f t="shared" si="90"/>
        <v>0</v>
      </c>
      <c r="R564" s="26">
        <f t="shared" si="97"/>
        <v>8253299.8162060678</v>
      </c>
    </row>
    <row r="565" spans="3:18" x14ac:dyDescent="0.2">
      <c r="C565">
        <f t="shared" si="91"/>
        <v>562</v>
      </c>
      <c r="D565" s="3">
        <f t="shared" si="92"/>
        <v>44887</v>
      </c>
      <c r="F565" s="5">
        <f>IFERROR(VLOOKUP(D565,Contrato!$B:$H,7,FALSE),0)</f>
        <v>0</v>
      </c>
      <c r="G565" s="26">
        <f t="shared" si="88"/>
        <v>0</v>
      </c>
      <c r="L565" s="3">
        <f t="shared" si="93"/>
        <v>44888</v>
      </c>
      <c r="M565" s="3" t="str">
        <f t="shared" si="95"/>
        <v>2022_11</v>
      </c>
      <c r="N565" s="5">
        <f t="shared" si="89"/>
        <v>2022</v>
      </c>
      <c r="O565" s="26">
        <f t="shared" si="96"/>
        <v>8253299.8162060678</v>
      </c>
      <c r="P565" s="33">
        <f t="shared" si="94"/>
        <v>914.93594016659472</v>
      </c>
      <c r="Q565" s="26">
        <f t="shared" si="90"/>
        <v>0</v>
      </c>
      <c r="R565" s="26">
        <f t="shared" si="97"/>
        <v>8254214.7521462347</v>
      </c>
    </row>
    <row r="566" spans="3:18" x14ac:dyDescent="0.2">
      <c r="C566">
        <f t="shared" si="91"/>
        <v>563</v>
      </c>
      <c r="D566" s="3">
        <f t="shared" si="92"/>
        <v>44888</v>
      </c>
      <c r="F566" s="5">
        <f>IFERROR(VLOOKUP(D566,Contrato!$B:$H,7,FALSE),0)</f>
        <v>0</v>
      </c>
      <c r="G566" s="26">
        <f t="shared" si="88"/>
        <v>0</v>
      </c>
      <c r="L566" s="3">
        <f t="shared" si="93"/>
        <v>44889</v>
      </c>
      <c r="M566" s="3" t="str">
        <f t="shared" si="95"/>
        <v>2022_11</v>
      </c>
      <c r="N566" s="5">
        <f t="shared" si="89"/>
        <v>2022</v>
      </c>
      <c r="O566" s="26">
        <f t="shared" si="96"/>
        <v>8254214.7521462347</v>
      </c>
      <c r="P566" s="33">
        <f t="shared" si="94"/>
        <v>915.03736720708162</v>
      </c>
      <c r="Q566" s="26">
        <f t="shared" si="90"/>
        <v>0</v>
      </c>
      <c r="R566" s="26">
        <f t="shared" si="97"/>
        <v>8255129.7895134417</v>
      </c>
    </row>
    <row r="567" spans="3:18" x14ac:dyDescent="0.2">
      <c r="C567">
        <f t="shared" si="91"/>
        <v>564</v>
      </c>
      <c r="D567" s="3">
        <f t="shared" si="92"/>
        <v>44889</v>
      </c>
      <c r="F567" s="5">
        <f>IFERROR(VLOOKUP(D567,Contrato!$B:$H,7,FALSE),0)</f>
        <v>0</v>
      </c>
      <c r="G567" s="26">
        <f t="shared" si="88"/>
        <v>0</v>
      </c>
      <c r="L567" s="3">
        <f t="shared" si="93"/>
        <v>44890</v>
      </c>
      <c r="M567" s="3" t="str">
        <f t="shared" si="95"/>
        <v>2022_11</v>
      </c>
      <c r="N567" s="5">
        <f t="shared" si="89"/>
        <v>2022</v>
      </c>
      <c r="O567" s="26">
        <f t="shared" si="96"/>
        <v>8255129.7895134417</v>
      </c>
      <c r="P567" s="33">
        <f t="shared" si="94"/>
        <v>915.1388054914645</v>
      </c>
      <c r="Q567" s="26">
        <f t="shared" si="90"/>
        <v>0</v>
      </c>
      <c r="R567" s="26">
        <f t="shared" si="97"/>
        <v>8256044.9283189336</v>
      </c>
    </row>
    <row r="568" spans="3:18" x14ac:dyDescent="0.2">
      <c r="C568">
        <f t="shared" si="91"/>
        <v>565</v>
      </c>
      <c r="D568" s="3">
        <f t="shared" si="92"/>
        <v>44890</v>
      </c>
      <c r="F568" s="5">
        <f>IFERROR(VLOOKUP(D568,Contrato!$B:$H,7,FALSE),0)</f>
        <v>0</v>
      </c>
      <c r="G568" s="26">
        <f t="shared" si="88"/>
        <v>0</v>
      </c>
      <c r="L568" s="3">
        <f t="shared" si="93"/>
        <v>44891</v>
      </c>
      <c r="M568" s="3" t="str">
        <f t="shared" si="95"/>
        <v>2022_11</v>
      </c>
      <c r="N568" s="5">
        <f t="shared" si="89"/>
        <v>2022</v>
      </c>
      <c r="O568" s="26">
        <f t="shared" si="96"/>
        <v>8256044.9283189336</v>
      </c>
      <c r="P568" s="33">
        <f t="shared" si="94"/>
        <v>915.24025502098982</v>
      </c>
      <c r="Q568" s="26">
        <f t="shared" si="90"/>
        <v>0</v>
      </c>
      <c r="R568" s="26">
        <f t="shared" si="97"/>
        <v>8256960.1685739541</v>
      </c>
    </row>
    <row r="569" spans="3:18" x14ac:dyDescent="0.2">
      <c r="C569">
        <f t="shared" si="91"/>
        <v>566</v>
      </c>
      <c r="D569" s="3">
        <f t="shared" si="92"/>
        <v>44891</v>
      </c>
      <c r="F569" s="5">
        <f>IFERROR(VLOOKUP(D569,Contrato!$B:$H,7,FALSE),0)</f>
        <v>0</v>
      </c>
      <c r="G569" s="26">
        <f t="shared" si="88"/>
        <v>0</v>
      </c>
      <c r="L569" s="3">
        <f t="shared" si="93"/>
        <v>44892</v>
      </c>
      <c r="M569" s="3" t="str">
        <f t="shared" si="95"/>
        <v>2022_11</v>
      </c>
      <c r="N569" s="5">
        <f t="shared" si="89"/>
        <v>2022</v>
      </c>
      <c r="O569" s="26">
        <f t="shared" si="96"/>
        <v>8256960.1685739541</v>
      </c>
      <c r="P569" s="33">
        <f t="shared" si="94"/>
        <v>915.34171579690405</v>
      </c>
      <c r="Q569" s="26">
        <f t="shared" si="90"/>
        <v>0</v>
      </c>
      <c r="R569" s="26">
        <f t="shared" si="97"/>
        <v>8257875.510289751</v>
      </c>
    </row>
    <row r="570" spans="3:18" x14ac:dyDescent="0.2">
      <c r="C570">
        <f t="shared" si="91"/>
        <v>567</v>
      </c>
      <c r="D570" s="3">
        <f t="shared" si="92"/>
        <v>44892</v>
      </c>
      <c r="F570" s="5">
        <f>IFERROR(VLOOKUP(D570,Contrato!$B:$H,7,FALSE),0)</f>
        <v>0</v>
      </c>
      <c r="G570" s="26">
        <f t="shared" si="88"/>
        <v>0</v>
      </c>
      <c r="L570" s="3">
        <f t="shared" si="93"/>
        <v>44893</v>
      </c>
      <c r="M570" s="3" t="str">
        <f t="shared" si="95"/>
        <v>2022_11</v>
      </c>
      <c r="N570" s="5">
        <f t="shared" si="89"/>
        <v>2022</v>
      </c>
      <c r="O570" s="26">
        <f t="shared" si="96"/>
        <v>8257875.510289751</v>
      </c>
      <c r="P570" s="33">
        <f t="shared" si="94"/>
        <v>915.44318782045423</v>
      </c>
      <c r="Q570" s="26">
        <f t="shared" si="90"/>
        <v>0</v>
      </c>
      <c r="R570" s="26">
        <f t="shared" si="97"/>
        <v>8258790.9534775717</v>
      </c>
    </row>
    <row r="571" spans="3:18" x14ac:dyDescent="0.2">
      <c r="C571">
        <f t="shared" si="91"/>
        <v>568</v>
      </c>
      <c r="D571" s="3">
        <f t="shared" si="92"/>
        <v>44893</v>
      </c>
      <c r="F571" s="5">
        <f>IFERROR(VLOOKUP(D571,Contrato!$B:$H,7,FALSE),0)</f>
        <v>0</v>
      </c>
      <c r="G571" s="26">
        <f t="shared" si="88"/>
        <v>0</v>
      </c>
      <c r="L571" s="3">
        <f t="shared" si="93"/>
        <v>44894</v>
      </c>
      <c r="M571" s="3" t="str">
        <f t="shared" si="95"/>
        <v>2022_11</v>
      </c>
      <c r="N571" s="5">
        <f t="shared" si="89"/>
        <v>2022</v>
      </c>
      <c r="O571" s="26">
        <f t="shared" si="96"/>
        <v>8258790.9534775717</v>
      </c>
      <c r="P571" s="33">
        <f t="shared" si="94"/>
        <v>915.54467109288703</v>
      </c>
      <c r="Q571" s="26">
        <f t="shared" si="90"/>
        <v>0</v>
      </c>
      <c r="R571" s="26">
        <f t="shared" si="97"/>
        <v>8259706.4981486648</v>
      </c>
    </row>
    <row r="572" spans="3:18" x14ac:dyDescent="0.2">
      <c r="C572">
        <f t="shared" si="91"/>
        <v>569</v>
      </c>
      <c r="D572" s="3">
        <f t="shared" si="92"/>
        <v>44894</v>
      </c>
      <c r="F572" s="5">
        <f>IFERROR(VLOOKUP(D572,Contrato!$B:$H,7,FALSE),0)</f>
        <v>0</v>
      </c>
      <c r="G572" s="26">
        <f t="shared" si="88"/>
        <v>0</v>
      </c>
      <c r="L572" s="3">
        <f t="shared" si="93"/>
        <v>44895</v>
      </c>
      <c r="M572" s="3" t="str">
        <f t="shared" si="95"/>
        <v>2022_11</v>
      </c>
      <c r="N572" s="5">
        <f t="shared" si="89"/>
        <v>2022</v>
      </c>
      <c r="O572" s="26">
        <f t="shared" si="96"/>
        <v>8259706.4981486648</v>
      </c>
      <c r="P572" s="33">
        <f t="shared" si="94"/>
        <v>915.6461656154496</v>
      </c>
      <c r="Q572" s="26">
        <f t="shared" si="90"/>
        <v>0</v>
      </c>
      <c r="R572" s="26">
        <f t="shared" si="97"/>
        <v>8260622.1443142807</v>
      </c>
    </row>
    <row r="573" spans="3:18" x14ac:dyDescent="0.2">
      <c r="C573">
        <f t="shared" si="91"/>
        <v>570</v>
      </c>
      <c r="D573" s="3">
        <f t="shared" si="92"/>
        <v>44895</v>
      </c>
      <c r="F573" s="5">
        <f>IFERROR(VLOOKUP(D573,Contrato!$B:$H,7,FALSE),0)</f>
        <v>0</v>
      </c>
      <c r="G573" s="26">
        <f t="shared" si="88"/>
        <v>0</v>
      </c>
      <c r="L573" s="3">
        <f t="shared" si="93"/>
        <v>44896</v>
      </c>
      <c r="M573" s="3" t="str">
        <f t="shared" si="95"/>
        <v>2022_12</v>
      </c>
      <c r="N573" s="5">
        <f t="shared" si="89"/>
        <v>2022</v>
      </c>
      <c r="O573" s="26">
        <f t="shared" si="96"/>
        <v>8260622.1443142807</v>
      </c>
      <c r="P573" s="33">
        <f t="shared" si="94"/>
        <v>915.74767138938898</v>
      </c>
      <c r="Q573" s="26">
        <f t="shared" si="90"/>
        <v>0</v>
      </c>
      <c r="R573" s="26">
        <f t="shared" si="97"/>
        <v>8261537.8919856697</v>
      </c>
    </row>
    <row r="574" spans="3:18" x14ac:dyDescent="0.2">
      <c r="C574">
        <f t="shared" si="91"/>
        <v>571</v>
      </c>
      <c r="D574" s="3">
        <f t="shared" si="92"/>
        <v>44896</v>
      </c>
      <c r="F574" s="5">
        <f>IFERROR(VLOOKUP(D574,Contrato!$B:$H,7,FALSE),0)</f>
        <v>0</v>
      </c>
      <c r="G574" s="26">
        <f t="shared" si="88"/>
        <v>0</v>
      </c>
      <c r="L574" s="3">
        <f t="shared" si="93"/>
        <v>44897</v>
      </c>
      <c r="M574" s="3" t="str">
        <f t="shared" si="95"/>
        <v>2022_12</v>
      </c>
      <c r="N574" s="5">
        <f t="shared" si="89"/>
        <v>2022</v>
      </c>
      <c r="O574" s="26">
        <f t="shared" si="96"/>
        <v>8261537.8919856697</v>
      </c>
      <c r="P574" s="33">
        <f t="shared" si="94"/>
        <v>915.84918841595231</v>
      </c>
      <c r="Q574" s="26">
        <f t="shared" si="90"/>
        <v>0</v>
      </c>
      <c r="R574" s="26">
        <f t="shared" si="97"/>
        <v>8262453.741174086</v>
      </c>
    </row>
    <row r="575" spans="3:18" x14ac:dyDescent="0.2">
      <c r="C575">
        <f t="shared" si="91"/>
        <v>572</v>
      </c>
      <c r="D575" s="3">
        <f t="shared" si="92"/>
        <v>44897</v>
      </c>
      <c r="F575" s="5">
        <f>IFERROR(VLOOKUP(D575,Contrato!$B:$H,7,FALSE),0)</f>
        <v>0</v>
      </c>
      <c r="G575" s="26">
        <f t="shared" si="88"/>
        <v>0</v>
      </c>
      <c r="L575" s="3">
        <f t="shared" si="93"/>
        <v>44898</v>
      </c>
      <c r="M575" s="3" t="str">
        <f t="shared" si="95"/>
        <v>2022_12</v>
      </c>
      <c r="N575" s="5">
        <f t="shared" si="89"/>
        <v>2022</v>
      </c>
      <c r="O575" s="26">
        <f t="shared" si="96"/>
        <v>8262453.741174086</v>
      </c>
      <c r="P575" s="33">
        <f t="shared" si="94"/>
        <v>915.95071669638742</v>
      </c>
      <c r="Q575" s="26">
        <f t="shared" si="90"/>
        <v>0</v>
      </c>
      <c r="R575" s="26">
        <f t="shared" si="97"/>
        <v>8263369.6918907827</v>
      </c>
    </row>
    <row r="576" spans="3:18" x14ac:dyDescent="0.2">
      <c r="C576">
        <f t="shared" si="91"/>
        <v>573</v>
      </c>
      <c r="D576" s="3">
        <f t="shared" si="92"/>
        <v>44898</v>
      </c>
      <c r="F576" s="5">
        <f>IFERROR(VLOOKUP(D576,Contrato!$B:$H,7,FALSE),0)</f>
        <v>0</v>
      </c>
      <c r="G576" s="26">
        <f t="shared" si="88"/>
        <v>0</v>
      </c>
      <c r="L576" s="3">
        <f t="shared" si="93"/>
        <v>44899</v>
      </c>
      <c r="M576" s="3" t="str">
        <f t="shared" si="95"/>
        <v>2022_12</v>
      </c>
      <c r="N576" s="5">
        <f t="shared" si="89"/>
        <v>2022</v>
      </c>
      <c r="O576" s="26">
        <f t="shared" si="96"/>
        <v>8263369.6918907827</v>
      </c>
      <c r="P576" s="33">
        <f t="shared" si="94"/>
        <v>916.05225623194167</v>
      </c>
      <c r="Q576" s="26">
        <f t="shared" si="90"/>
        <v>0</v>
      </c>
      <c r="R576" s="26">
        <f t="shared" si="97"/>
        <v>8264285.7441470148</v>
      </c>
    </row>
    <row r="577" spans="3:18" x14ac:dyDescent="0.2">
      <c r="C577">
        <f t="shared" si="91"/>
        <v>574</v>
      </c>
      <c r="D577" s="3">
        <f t="shared" si="92"/>
        <v>44899</v>
      </c>
      <c r="F577" s="5">
        <f>IFERROR(VLOOKUP(D577,Contrato!$B:$H,7,FALSE),0)</f>
        <v>0</v>
      </c>
      <c r="G577" s="26">
        <f t="shared" si="88"/>
        <v>0</v>
      </c>
      <c r="L577" s="3">
        <f t="shared" si="93"/>
        <v>44900</v>
      </c>
      <c r="M577" s="3" t="str">
        <f t="shared" si="95"/>
        <v>2022_12</v>
      </c>
      <c r="N577" s="5">
        <f t="shared" si="89"/>
        <v>2022</v>
      </c>
      <c r="O577" s="26">
        <f t="shared" si="96"/>
        <v>8264285.7441470148</v>
      </c>
      <c r="P577" s="33">
        <f t="shared" si="94"/>
        <v>916.15380702386267</v>
      </c>
      <c r="Q577" s="26">
        <f t="shared" si="90"/>
        <v>0</v>
      </c>
      <c r="R577" s="26">
        <f t="shared" si="97"/>
        <v>8265201.8979540383</v>
      </c>
    </row>
    <row r="578" spans="3:18" x14ac:dyDescent="0.2">
      <c r="C578">
        <f t="shared" si="91"/>
        <v>575</v>
      </c>
      <c r="D578" s="3">
        <f t="shared" si="92"/>
        <v>44900</v>
      </c>
      <c r="F578" s="5">
        <f>IFERROR(VLOOKUP(D578,Contrato!$B:$H,7,FALSE),0)</f>
        <v>0</v>
      </c>
      <c r="G578" s="26">
        <f t="shared" si="88"/>
        <v>0</v>
      </c>
      <c r="L578" s="3">
        <f t="shared" si="93"/>
        <v>44901</v>
      </c>
      <c r="M578" s="3" t="str">
        <f t="shared" si="95"/>
        <v>2022_12</v>
      </c>
      <c r="N578" s="5">
        <f t="shared" si="89"/>
        <v>2022</v>
      </c>
      <c r="O578" s="26">
        <f t="shared" si="96"/>
        <v>8265201.8979540383</v>
      </c>
      <c r="P578" s="33">
        <f t="shared" si="94"/>
        <v>916.25536907339836</v>
      </c>
      <c r="Q578" s="26">
        <f t="shared" si="90"/>
        <v>0</v>
      </c>
      <c r="R578" s="26">
        <f t="shared" si="97"/>
        <v>8266118.1533231121</v>
      </c>
    </row>
    <row r="579" spans="3:18" x14ac:dyDescent="0.2">
      <c r="C579">
        <f t="shared" si="91"/>
        <v>576</v>
      </c>
      <c r="D579" s="3">
        <f t="shared" si="92"/>
        <v>44901</v>
      </c>
      <c r="F579" s="5">
        <f>IFERROR(VLOOKUP(D579,Contrato!$B:$H,7,FALSE),0)</f>
        <v>0</v>
      </c>
      <c r="G579" s="26">
        <f t="shared" si="88"/>
        <v>0</v>
      </c>
      <c r="L579" s="3">
        <f t="shared" si="93"/>
        <v>44902</v>
      </c>
      <c r="M579" s="3" t="str">
        <f t="shared" si="95"/>
        <v>2022_12</v>
      </c>
      <c r="N579" s="5">
        <f t="shared" si="89"/>
        <v>2022</v>
      </c>
      <c r="O579" s="26">
        <f t="shared" si="96"/>
        <v>8266118.1533231121</v>
      </c>
      <c r="P579" s="33">
        <f t="shared" si="94"/>
        <v>916.35694238179678</v>
      </c>
      <c r="Q579" s="26">
        <f t="shared" si="90"/>
        <v>0</v>
      </c>
      <c r="R579" s="26">
        <f t="shared" si="97"/>
        <v>8267034.5102654938</v>
      </c>
    </row>
    <row r="580" spans="3:18" x14ac:dyDescent="0.2">
      <c r="C580">
        <f t="shared" si="91"/>
        <v>577</v>
      </c>
      <c r="D580" s="3">
        <f t="shared" si="92"/>
        <v>44902</v>
      </c>
      <c r="F580" s="5">
        <f>IFERROR(VLOOKUP(D580,Contrato!$B:$H,7,FALSE),0)</f>
        <v>0</v>
      </c>
      <c r="G580" s="26">
        <f t="shared" si="88"/>
        <v>0</v>
      </c>
      <c r="L580" s="3">
        <f t="shared" si="93"/>
        <v>44903</v>
      </c>
      <c r="M580" s="3" t="str">
        <f t="shared" si="95"/>
        <v>2022_12</v>
      </c>
      <c r="N580" s="5">
        <f t="shared" si="89"/>
        <v>2022</v>
      </c>
      <c r="O580" s="26">
        <f t="shared" si="96"/>
        <v>8267034.5102654938</v>
      </c>
      <c r="P580" s="33">
        <f t="shared" si="94"/>
        <v>916.4585269503059</v>
      </c>
      <c r="Q580" s="26">
        <f t="shared" si="90"/>
        <v>0</v>
      </c>
      <c r="R580" s="26">
        <f t="shared" si="97"/>
        <v>8267950.9687924441</v>
      </c>
    </row>
    <row r="581" spans="3:18" x14ac:dyDescent="0.2">
      <c r="C581">
        <f t="shared" si="91"/>
        <v>578</v>
      </c>
      <c r="D581" s="3">
        <f t="shared" si="92"/>
        <v>44903</v>
      </c>
      <c r="F581" s="5">
        <f>IFERROR(VLOOKUP(D581,Contrato!$B:$H,7,FALSE),0)</f>
        <v>0</v>
      </c>
      <c r="G581" s="26">
        <f t="shared" ref="G581:G644" si="98">+E581-F581</f>
        <v>0</v>
      </c>
      <c r="L581" s="3">
        <f t="shared" si="93"/>
        <v>44904</v>
      </c>
      <c r="M581" s="3" t="str">
        <f t="shared" si="95"/>
        <v>2022_12</v>
      </c>
      <c r="N581" s="5">
        <f t="shared" ref="N581:N644" si="99">YEAR(L581)</f>
        <v>2022</v>
      </c>
      <c r="O581" s="26">
        <f t="shared" si="96"/>
        <v>8267950.9687924441</v>
      </c>
      <c r="P581" s="33">
        <f t="shared" si="94"/>
        <v>916.5601227801742</v>
      </c>
      <c r="Q581" s="26">
        <f t="shared" ref="Q581:Q644" si="100">-F582</f>
        <v>0</v>
      </c>
      <c r="R581" s="26">
        <f t="shared" si="97"/>
        <v>8268867.5289152246</v>
      </c>
    </row>
    <row r="582" spans="3:18" x14ac:dyDescent="0.2">
      <c r="C582">
        <f t="shared" ref="C582:C645" si="101">IF(D582="","",C581+1)</f>
        <v>579</v>
      </c>
      <c r="D582" s="3">
        <f t="shared" ref="D582:D645" si="102">IFERROR(IF((D581+1)&gt;$B$5,"",(D581+1)),"")</f>
        <v>44904</v>
      </c>
      <c r="F582" s="5">
        <f>IFERROR(VLOOKUP(D582,Contrato!$B:$H,7,FALSE),0)</f>
        <v>0</v>
      </c>
      <c r="G582" s="26">
        <f t="shared" si="98"/>
        <v>0</v>
      </c>
      <c r="L582" s="3">
        <f t="shared" ref="L582:L645" si="103">+D583</f>
        <v>44905</v>
      </c>
      <c r="M582" s="3" t="str">
        <f t="shared" si="95"/>
        <v>2022_12</v>
      </c>
      <c r="N582" s="5">
        <f t="shared" si="99"/>
        <v>2022</v>
      </c>
      <c r="O582" s="26">
        <f t="shared" si="96"/>
        <v>8268867.5289152246</v>
      </c>
      <c r="P582" s="33">
        <f t="shared" si="94"/>
        <v>916.66172987264997</v>
      </c>
      <c r="Q582" s="26">
        <f t="shared" si="100"/>
        <v>0</v>
      </c>
      <c r="R582" s="26">
        <f t="shared" si="97"/>
        <v>8269784.1906450968</v>
      </c>
    </row>
    <row r="583" spans="3:18" x14ac:dyDescent="0.2">
      <c r="C583">
        <f t="shared" si="101"/>
        <v>580</v>
      </c>
      <c r="D583" s="3">
        <f t="shared" si="102"/>
        <v>44905</v>
      </c>
      <c r="F583" s="5">
        <f>IFERROR(VLOOKUP(D583,Contrato!$B:$H,7,FALSE),0)</f>
        <v>0</v>
      </c>
      <c r="G583" s="26">
        <f t="shared" si="98"/>
        <v>0</v>
      </c>
      <c r="L583" s="3">
        <f t="shared" si="103"/>
        <v>44906</v>
      </c>
      <c r="M583" s="3" t="str">
        <f t="shared" si="95"/>
        <v>2022_12</v>
      </c>
      <c r="N583" s="5">
        <f t="shared" si="99"/>
        <v>2022</v>
      </c>
      <c r="O583" s="26">
        <f t="shared" si="96"/>
        <v>8269784.1906450968</v>
      </c>
      <c r="P583" s="33">
        <f t="shared" ref="P583:P646" si="104">+O583*$I$4</f>
        <v>916.76334822898161</v>
      </c>
      <c r="Q583" s="26">
        <f t="shared" si="100"/>
        <v>0</v>
      </c>
      <c r="R583" s="26">
        <f t="shared" si="97"/>
        <v>8270700.9539933261</v>
      </c>
    </row>
    <row r="584" spans="3:18" x14ac:dyDescent="0.2">
      <c r="C584">
        <f t="shared" si="101"/>
        <v>581</v>
      </c>
      <c r="D584" s="3">
        <f t="shared" si="102"/>
        <v>44906</v>
      </c>
      <c r="F584" s="5">
        <f>IFERROR(VLOOKUP(D584,Contrato!$B:$H,7,FALSE),0)</f>
        <v>0</v>
      </c>
      <c r="G584" s="26">
        <f t="shared" si="98"/>
        <v>0</v>
      </c>
      <c r="L584" s="3">
        <f t="shared" si="103"/>
        <v>44907</v>
      </c>
      <c r="M584" s="3" t="str">
        <f t="shared" si="95"/>
        <v>2022_12</v>
      </c>
      <c r="N584" s="5">
        <f t="shared" si="99"/>
        <v>2022</v>
      </c>
      <c r="O584" s="26">
        <f t="shared" si="96"/>
        <v>8270700.9539933261</v>
      </c>
      <c r="P584" s="33">
        <f t="shared" si="104"/>
        <v>916.86497785041809</v>
      </c>
      <c r="Q584" s="26">
        <f t="shared" si="100"/>
        <v>-290369.20345499995</v>
      </c>
      <c r="R584" s="26">
        <f t="shared" si="97"/>
        <v>7981248.6155161764</v>
      </c>
    </row>
    <row r="585" spans="3:18" x14ac:dyDescent="0.2">
      <c r="C585">
        <f t="shared" si="101"/>
        <v>582</v>
      </c>
      <c r="D585" s="3">
        <f t="shared" si="102"/>
        <v>44907</v>
      </c>
      <c r="F585" s="5">
        <f>IFERROR(VLOOKUP(D585,Contrato!$B:$H,7,FALSE),0)</f>
        <v>290369.20345499995</v>
      </c>
      <c r="G585" s="26">
        <f t="shared" si="98"/>
        <v>-290369.20345499995</v>
      </c>
      <c r="L585" s="3">
        <f t="shared" si="103"/>
        <v>44908</v>
      </c>
      <c r="M585" s="3" t="str">
        <f t="shared" ref="M585:M648" si="105">YEAR(L585)&amp;"_"&amp;MONTH(L585)</f>
        <v>2022_12</v>
      </c>
      <c r="N585" s="5">
        <f t="shared" si="99"/>
        <v>2022</v>
      </c>
      <c r="O585" s="26">
        <f t="shared" si="96"/>
        <v>7981248.6155161764</v>
      </c>
      <c r="P585" s="33">
        <f t="shared" si="104"/>
        <v>884.7771640867652</v>
      </c>
      <c r="Q585" s="26">
        <f t="shared" si="100"/>
        <v>0</v>
      </c>
      <c r="R585" s="26">
        <f t="shared" si="97"/>
        <v>7982133.3926802631</v>
      </c>
    </row>
    <row r="586" spans="3:18" x14ac:dyDescent="0.2">
      <c r="C586">
        <f t="shared" si="101"/>
        <v>583</v>
      </c>
      <c r="D586" s="3">
        <f t="shared" si="102"/>
        <v>44908</v>
      </c>
      <c r="F586" s="5">
        <f>IFERROR(VLOOKUP(D586,Contrato!$B:$H,7,FALSE),0)</f>
        <v>0</v>
      </c>
      <c r="G586" s="26">
        <f t="shared" si="98"/>
        <v>0</v>
      </c>
      <c r="L586" s="3">
        <f t="shared" si="103"/>
        <v>44909</v>
      </c>
      <c r="M586" s="3" t="str">
        <f t="shared" si="105"/>
        <v>2022_12</v>
      </c>
      <c r="N586" s="5">
        <f t="shared" si="99"/>
        <v>2022</v>
      </c>
      <c r="O586" s="26">
        <f t="shared" si="96"/>
        <v>7982133.3926802631</v>
      </c>
      <c r="P586" s="33">
        <f t="shared" si="104"/>
        <v>884.87524781624177</v>
      </c>
      <c r="Q586" s="26">
        <f t="shared" si="100"/>
        <v>0</v>
      </c>
      <c r="R586" s="26">
        <f t="shared" si="97"/>
        <v>7983018.2679280797</v>
      </c>
    </row>
    <row r="587" spans="3:18" x14ac:dyDescent="0.2">
      <c r="C587">
        <f t="shared" si="101"/>
        <v>584</v>
      </c>
      <c r="D587" s="3">
        <f t="shared" si="102"/>
        <v>44909</v>
      </c>
      <c r="F587" s="5">
        <f>IFERROR(VLOOKUP(D587,Contrato!$B:$H,7,FALSE),0)</f>
        <v>0</v>
      </c>
      <c r="G587" s="26">
        <f t="shared" si="98"/>
        <v>0</v>
      </c>
      <c r="L587" s="3">
        <f t="shared" si="103"/>
        <v>44910</v>
      </c>
      <c r="M587" s="3" t="str">
        <f t="shared" si="105"/>
        <v>2022_12</v>
      </c>
      <c r="N587" s="5">
        <f t="shared" si="99"/>
        <v>2022</v>
      </c>
      <c r="O587" s="26">
        <f t="shared" si="96"/>
        <v>7983018.2679280797</v>
      </c>
      <c r="P587" s="33">
        <f t="shared" si="104"/>
        <v>884.973342418985</v>
      </c>
      <c r="Q587" s="26">
        <f t="shared" si="100"/>
        <v>0</v>
      </c>
      <c r="R587" s="26">
        <f t="shared" si="97"/>
        <v>7983903.2412704984</v>
      </c>
    </row>
    <row r="588" spans="3:18" x14ac:dyDescent="0.2">
      <c r="C588">
        <f t="shared" si="101"/>
        <v>585</v>
      </c>
      <c r="D588" s="3">
        <f t="shared" si="102"/>
        <v>44910</v>
      </c>
      <c r="F588" s="5">
        <f>IFERROR(VLOOKUP(D588,Contrato!$B:$H,7,FALSE),0)</f>
        <v>0</v>
      </c>
      <c r="G588" s="26">
        <f t="shared" si="98"/>
        <v>0</v>
      </c>
      <c r="L588" s="3">
        <f t="shared" si="103"/>
        <v>44911</v>
      </c>
      <c r="M588" s="3" t="str">
        <f t="shared" si="105"/>
        <v>2022_12</v>
      </c>
      <c r="N588" s="5">
        <f t="shared" si="99"/>
        <v>2022</v>
      </c>
      <c r="O588" s="26">
        <f t="shared" si="96"/>
        <v>7983903.2412704984</v>
      </c>
      <c r="P588" s="33">
        <f t="shared" si="104"/>
        <v>885.07144789620008</v>
      </c>
      <c r="Q588" s="26">
        <f t="shared" si="100"/>
        <v>0</v>
      </c>
      <c r="R588" s="26">
        <f t="shared" si="97"/>
        <v>7984788.3127183942</v>
      </c>
    </row>
    <row r="589" spans="3:18" x14ac:dyDescent="0.2">
      <c r="C589">
        <f t="shared" si="101"/>
        <v>586</v>
      </c>
      <c r="D589" s="3">
        <f t="shared" si="102"/>
        <v>44911</v>
      </c>
      <c r="F589" s="5">
        <f>IFERROR(VLOOKUP(D589,Contrato!$B:$H,7,FALSE),0)</f>
        <v>0</v>
      </c>
      <c r="G589" s="26">
        <f t="shared" si="98"/>
        <v>0</v>
      </c>
      <c r="L589" s="3">
        <f t="shared" si="103"/>
        <v>44912</v>
      </c>
      <c r="M589" s="3" t="str">
        <f t="shared" si="105"/>
        <v>2022_12</v>
      </c>
      <c r="N589" s="5">
        <f t="shared" si="99"/>
        <v>2022</v>
      </c>
      <c r="O589" s="26">
        <f t="shared" si="96"/>
        <v>7984788.3127183942</v>
      </c>
      <c r="P589" s="33">
        <f t="shared" si="104"/>
        <v>885.16956424909267</v>
      </c>
      <c r="Q589" s="26">
        <f t="shared" si="100"/>
        <v>0</v>
      </c>
      <c r="R589" s="26">
        <f t="shared" si="97"/>
        <v>7985673.4822826432</v>
      </c>
    </row>
    <row r="590" spans="3:18" x14ac:dyDescent="0.2">
      <c r="C590">
        <f t="shared" si="101"/>
        <v>587</v>
      </c>
      <c r="D590" s="3">
        <f t="shared" si="102"/>
        <v>44912</v>
      </c>
      <c r="F590" s="5">
        <f>IFERROR(VLOOKUP(D590,Contrato!$B:$H,7,FALSE),0)</f>
        <v>0</v>
      </c>
      <c r="G590" s="26">
        <f t="shared" si="98"/>
        <v>0</v>
      </c>
      <c r="L590" s="3">
        <f t="shared" si="103"/>
        <v>44913</v>
      </c>
      <c r="M590" s="3" t="str">
        <f t="shared" si="105"/>
        <v>2022_12</v>
      </c>
      <c r="N590" s="5">
        <f t="shared" si="99"/>
        <v>2022</v>
      </c>
      <c r="O590" s="26">
        <f t="shared" si="96"/>
        <v>7985673.4822826432</v>
      </c>
      <c r="P590" s="33">
        <f t="shared" si="104"/>
        <v>885.26769147886841</v>
      </c>
      <c r="Q590" s="26">
        <f t="shared" si="100"/>
        <v>0</v>
      </c>
      <c r="R590" s="26">
        <f t="shared" si="97"/>
        <v>7986558.7499741223</v>
      </c>
    </row>
    <row r="591" spans="3:18" x14ac:dyDescent="0.2">
      <c r="C591">
        <f t="shared" si="101"/>
        <v>588</v>
      </c>
      <c r="D591" s="3">
        <f t="shared" si="102"/>
        <v>44913</v>
      </c>
      <c r="F591" s="5">
        <f>IFERROR(VLOOKUP(D591,Contrato!$B:$H,7,FALSE),0)</f>
        <v>0</v>
      </c>
      <c r="G591" s="26">
        <f t="shared" si="98"/>
        <v>0</v>
      </c>
      <c r="L591" s="3">
        <f t="shared" si="103"/>
        <v>44914</v>
      </c>
      <c r="M591" s="3" t="str">
        <f t="shared" si="105"/>
        <v>2022_12</v>
      </c>
      <c r="N591" s="5">
        <f t="shared" si="99"/>
        <v>2022</v>
      </c>
      <c r="O591" s="26">
        <f t="shared" si="96"/>
        <v>7986558.7499741223</v>
      </c>
      <c r="P591" s="33">
        <f t="shared" si="104"/>
        <v>885.36582958673307</v>
      </c>
      <c r="Q591" s="26">
        <f t="shared" si="100"/>
        <v>0</v>
      </c>
      <c r="R591" s="26">
        <f t="shared" si="97"/>
        <v>7987444.1158037093</v>
      </c>
    </row>
    <row r="592" spans="3:18" x14ac:dyDescent="0.2">
      <c r="C592">
        <f t="shared" si="101"/>
        <v>589</v>
      </c>
      <c r="D592" s="3">
        <f t="shared" si="102"/>
        <v>44914</v>
      </c>
      <c r="F592" s="5">
        <f>IFERROR(VLOOKUP(D592,Contrato!$B:$H,7,FALSE),0)</f>
        <v>0</v>
      </c>
      <c r="G592" s="26">
        <f t="shared" si="98"/>
        <v>0</v>
      </c>
      <c r="L592" s="3">
        <f t="shared" si="103"/>
        <v>44915</v>
      </c>
      <c r="M592" s="3" t="str">
        <f t="shared" si="105"/>
        <v>2022_12</v>
      </c>
      <c r="N592" s="5">
        <f t="shared" si="99"/>
        <v>2022</v>
      </c>
      <c r="O592" s="26">
        <f t="shared" si="96"/>
        <v>7987444.1158037093</v>
      </c>
      <c r="P592" s="33">
        <f t="shared" si="104"/>
        <v>885.46397857389263</v>
      </c>
      <c r="Q592" s="26">
        <f t="shared" si="100"/>
        <v>0</v>
      </c>
      <c r="R592" s="26">
        <f t="shared" si="97"/>
        <v>7988329.5797822829</v>
      </c>
    </row>
    <row r="593" spans="3:18" x14ac:dyDescent="0.2">
      <c r="C593">
        <f t="shared" si="101"/>
        <v>590</v>
      </c>
      <c r="D593" s="3">
        <f t="shared" si="102"/>
        <v>44915</v>
      </c>
      <c r="F593" s="5">
        <f>IFERROR(VLOOKUP(D593,Contrato!$B:$H,7,FALSE),0)</f>
        <v>0</v>
      </c>
      <c r="G593" s="26">
        <f t="shared" si="98"/>
        <v>0</v>
      </c>
      <c r="L593" s="3">
        <f t="shared" si="103"/>
        <v>44916</v>
      </c>
      <c r="M593" s="3" t="str">
        <f t="shared" si="105"/>
        <v>2022_12</v>
      </c>
      <c r="N593" s="5">
        <f t="shared" si="99"/>
        <v>2022</v>
      </c>
      <c r="O593" s="26">
        <f t="shared" si="96"/>
        <v>7988329.5797822829</v>
      </c>
      <c r="P593" s="33">
        <f t="shared" si="104"/>
        <v>885.56213844155297</v>
      </c>
      <c r="Q593" s="26">
        <f t="shared" si="100"/>
        <v>0</v>
      </c>
      <c r="R593" s="26">
        <f t="shared" si="97"/>
        <v>7989215.1419207249</v>
      </c>
    </row>
    <row r="594" spans="3:18" x14ac:dyDescent="0.2">
      <c r="C594">
        <f t="shared" si="101"/>
        <v>591</v>
      </c>
      <c r="D594" s="3">
        <f t="shared" si="102"/>
        <v>44916</v>
      </c>
      <c r="F594" s="5">
        <f>IFERROR(VLOOKUP(D594,Contrato!$B:$H,7,FALSE),0)</f>
        <v>0</v>
      </c>
      <c r="G594" s="26">
        <f t="shared" si="98"/>
        <v>0</v>
      </c>
      <c r="L594" s="3">
        <f t="shared" si="103"/>
        <v>44917</v>
      </c>
      <c r="M594" s="3" t="str">
        <f t="shared" si="105"/>
        <v>2022_12</v>
      </c>
      <c r="N594" s="5">
        <f t="shared" si="99"/>
        <v>2022</v>
      </c>
      <c r="O594" s="26">
        <f t="shared" ref="O594:O657" si="106">+R593</f>
        <v>7989215.1419207249</v>
      </c>
      <c r="P594" s="33">
        <f t="shared" si="104"/>
        <v>885.66030919092043</v>
      </c>
      <c r="Q594" s="26">
        <f t="shared" si="100"/>
        <v>0</v>
      </c>
      <c r="R594" s="26">
        <f t="shared" ref="R594:R657" si="107">+O594+P594+Q594</f>
        <v>7990100.8022299157</v>
      </c>
    </row>
    <row r="595" spans="3:18" x14ac:dyDescent="0.2">
      <c r="C595">
        <f t="shared" si="101"/>
        <v>592</v>
      </c>
      <c r="D595" s="3">
        <f t="shared" si="102"/>
        <v>44917</v>
      </c>
      <c r="F595" s="5">
        <f>IFERROR(VLOOKUP(D595,Contrato!$B:$H,7,FALSE),0)</f>
        <v>0</v>
      </c>
      <c r="G595" s="26">
        <f t="shared" si="98"/>
        <v>0</v>
      </c>
      <c r="L595" s="3">
        <f t="shared" si="103"/>
        <v>44918</v>
      </c>
      <c r="M595" s="3" t="str">
        <f t="shared" si="105"/>
        <v>2022_12</v>
      </c>
      <c r="N595" s="5">
        <f t="shared" si="99"/>
        <v>2022</v>
      </c>
      <c r="O595" s="26">
        <f t="shared" si="106"/>
        <v>7990100.8022299157</v>
      </c>
      <c r="P595" s="33">
        <f t="shared" si="104"/>
        <v>885.75849082320121</v>
      </c>
      <c r="Q595" s="26">
        <f t="shared" si="100"/>
        <v>0</v>
      </c>
      <c r="R595" s="26">
        <f t="shared" si="107"/>
        <v>7990986.560720739</v>
      </c>
    </row>
    <row r="596" spans="3:18" x14ac:dyDescent="0.2">
      <c r="C596">
        <f t="shared" si="101"/>
        <v>593</v>
      </c>
      <c r="D596" s="3">
        <f t="shared" si="102"/>
        <v>44918</v>
      </c>
      <c r="F596" s="5">
        <f>IFERROR(VLOOKUP(D596,Contrato!$B:$H,7,FALSE),0)</f>
        <v>0</v>
      </c>
      <c r="G596" s="26">
        <f t="shared" si="98"/>
        <v>0</v>
      </c>
      <c r="L596" s="3">
        <f t="shared" si="103"/>
        <v>44919</v>
      </c>
      <c r="M596" s="3" t="str">
        <f t="shared" si="105"/>
        <v>2022_12</v>
      </c>
      <c r="N596" s="5">
        <f t="shared" si="99"/>
        <v>2022</v>
      </c>
      <c r="O596" s="26">
        <f t="shared" si="106"/>
        <v>7990986.560720739</v>
      </c>
      <c r="P596" s="33">
        <f t="shared" si="104"/>
        <v>885.85668333960189</v>
      </c>
      <c r="Q596" s="26">
        <f t="shared" si="100"/>
        <v>0</v>
      </c>
      <c r="R596" s="26">
        <f t="shared" si="107"/>
        <v>7991872.4174040789</v>
      </c>
    </row>
    <row r="597" spans="3:18" x14ac:dyDescent="0.2">
      <c r="C597">
        <f t="shared" si="101"/>
        <v>594</v>
      </c>
      <c r="D597" s="3">
        <f t="shared" si="102"/>
        <v>44919</v>
      </c>
      <c r="F597" s="5">
        <f>IFERROR(VLOOKUP(D597,Contrato!$B:$H,7,FALSE),0)</f>
        <v>0</v>
      </c>
      <c r="G597" s="26">
        <f t="shared" si="98"/>
        <v>0</v>
      </c>
      <c r="L597" s="3">
        <f t="shared" si="103"/>
        <v>44920</v>
      </c>
      <c r="M597" s="3" t="str">
        <f t="shared" si="105"/>
        <v>2022_12</v>
      </c>
      <c r="N597" s="5">
        <f t="shared" si="99"/>
        <v>2022</v>
      </c>
      <c r="O597" s="26">
        <f t="shared" si="106"/>
        <v>7991872.4174040789</v>
      </c>
      <c r="P597" s="33">
        <f t="shared" si="104"/>
        <v>885.95488674132889</v>
      </c>
      <c r="Q597" s="26">
        <f t="shared" si="100"/>
        <v>0</v>
      </c>
      <c r="R597" s="26">
        <f t="shared" si="107"/>
        <v>7992758.3722908199</v>
      </c>
    </row>
    <row r="598" spans="3:18" x14ac:dyDescent="0.2">
      <c r="C598">
        <f t="shared" si="101"/>
        <v>595</v>
      </c>
      <c r="D598" s="3">
        <f t="shared" si="102"/>
        <v>44920</v>
      </c>
      <c r="F598" s="5">
        <f>IFERROR(VLOOKUP(D598,Contrato!$B:$H,7,FALSE),0)</f>
        <v>0</v>
      </c>
      <c r="G598" s="26">
        <f t="shared" si="98"/>
        <v>0</v>
      </c>
      <c r="L598" s="3">
        <f t="shared" si="103"/>
        <v>44921</v>
      </c>
      <c r="M598" s="3" t="str">
        <f t="shared" si="105"/>
        <v>2022_12</v>
      </c>
      <c r="N598" s="5">
        <f t="shared" si="99"/>
        <v>2022</v>
      </c>
      <c r="O598" s="26">
        <f t="shared" si="106"/>
        <v>7992758.3722908199</v>
      </c>
      <c r="P598" s="33">
        <f t="shared" si="104"/>
        <v>886.0531010295889</v>
      </c>
      <c r="Q598" s="26">
        <f t="shared" si="100"/>
        <v>0</v>
      </c>
      <c r="R598" s="26">
        <f t="shared" si="107"/>
        <v>7993644.4253918491</v>
      </c>
    </row>
    <row r="599" spans="3:18" x14ac:dyDescent="0.2">
      <c r="C599">
        <f t="shared" si="101"/>
        <v>596</v>
      </c>
      <c r="D599" s="3">
        <f t="shared" si="102"/>
        <v>44921</v>
      </c>
      <c r="F599" s="5">
        <f>IFERROR(VLOOKUP(D599,Contrato!$B:$H,7,FALSE),0)</f>
        <v>0</v>
      </c>
      <c r="G599" s="26">
        <f t="shared" si="98"/>
        <v>0</v>
      </c>
      <c r="L599" s="3">
        <f t="shared" si="103"/>
        <v>44922</v>
      </c>
      <c r="M599" s="3" t="str">
        <f t="shared" si="105"/>
        <v>2022_12</v>
      </c>
      <c r="N599" s="5">
        <f t="shared" si="99"/>
        <v>2022</v>
      </c>
      <c r="O599" s="26">
        <f t="shared" si="106"/>
        <v>7993644.4253918491</v>
      </c>
      <c r="P599" s="33">
        <f t="shared" si="104"/>
        <v>886.15132620558893</v>
      </c>
      <c r="Q599" s="26">
        <f t="shared" si="100"/>
        <v>0</v>
      </c>
      <c r="R599" s="26">
        <f t="shared" si="107"/>
        <v>7994530.5767180547</v>
      </c>
    </row>
    <row r="600" spans="3:18" x14ac:dyDescent="0.2">
      <c r="C600">
        <f t="shared" si="101"/>
        <v>597</v>
      </c>
      <c r="D600" s="3">
        <f t="shared" si="102"/>
        <v>44922</v>
      </c>
      <c r="F600" s="5">
        <f>IFERROR(VLOOKUP(D600,Contrato!$B:$H,7,FALSE),0)</f>
        <v>0</v>
      </c>
      <c r="G600" s="26">
        <f t="shared" si="98"/>
        <v>0</v>
      </c>
      <c r="L600" s="3">
        <f t="shared" si="103"/>
        <v>44923</v>
      </c>
      <c r="M600" s="3" t="str">
        <f t="shared" si="105"/>
        <v>2022_12</v>
      </c>
      <c r="N600" s="5">
        <f t="shared" si="99"/>
        <v>2022</v>
      </c>
      <c r="O600" s="26">
        <f t="shared" si="106"/>
        <v>7994530.5767180547</v>
      </c>
      <c r="P600" s="33">
        <f t="shared" si="104"/>
        <v>886.24956227053588</v>
      </c>
      <c r="Q600" s="26">
        <f t="shared" si="100"/>
        <v>0</v>
      </c>
      <c r="R600" s="26">
        <f t="shared" si="107"/>
        <v>7995416.8262803257</v>
      </c>
    </row>
    <row r="601" spans="3:18" x14ac:dyDescent="0.2">
      <c r="C601">
        <f t="shared" si="101"/>
        <v>598</v>
      </c>
      <c r="D601" s="3">
        <f t="shared" si="102"/>
        <v>44923</v>
      </c>
      <c r="F601" s="5">
        <f>IFERROR(VLOOKUP(D601,Contrato!$B:$H,7,FALSE),0)</f>
        <v>0</v>
      </c>
      <c r="G601" s="26">
        <f t="shared" si="98"/>
        <v>0</v>
      </c>
      <c r="L601" s="3">
        <f t="shared" si="103"/>
        <v>44924</v>
      </c>
      <c r="M601" s="3" t="str">
        <f t="shared" si="105"/>
        <v>2022_12</v>
      </c>
      <c r="N601" s="5">
        <f t="shared" si="99"/>
        <v>2022</v>
      </c>
      <c r="O601" s="26">
        <f t="shared" si="106"/>
        <v>7995416.8262803257</v>
      </c>
      <c r="P601" s="33">
        <f t="shared" si="104"/>
        <v>886.34780922563698</v>
      </c>
      <c r="Q601" s="26">
        <f t="shared" si="100"/>
        <v>0</v>
      </c>
      <c r="R601" s="26">
        <f t="shared" si="107"/>
        <v>7996303.174089551</v>
      </c>
    </row>
    <row r="602" spans="3:18" x14ac:dyDescent="0.2">
      <c r="C602">
        <f t="shared" si="101"/>
        <v>599</v>
      </c>
      <c r="D602" s="3">
        <f t="shared" si="102"/>
        <v>44924</v>
      </c>
      <c r="F602" s="5">
        <f>IFERROR(VLOOKUP(D602,Contrato!$B:$H,7,FALSE),0)</f>
        <v>0</v>
      </c>
      <c r="G602" s="26">
        <f t="shared" si="98"/>
        <v>0</v>
      </c>
      <c r="L602" s="3">
        <f t="shared" si="103"/>
        <v>44925</v>
      </c>
      <c r="M602" s="3" t="str">
        <f t="shared" si="105"/>
        <v>2022_12</v>
      </c>
      <c r="N602" s="5">
        <f t="shared" si="99"/>
        <v>2022</v>
      </c>
      <c r="O602" s="26">
        <f t="shared" si="106"/>
        <v>7996303.174089551</v>
      </c>
      <c r="P602" s="33">
        <f t="shared" si="104"/>
        <v>886.44606707209937</v>
      </c>
      <c r="Q602" s="26">
        <f t="shared" si="100"/>
        <v>0</v>
      </c>
      <c r="R602" s="26">
        <f t="shared" si="107"/>
        <v>7997189.6201566234</v>
      </c>
    </row>
    <row r="603" spans="3:18" x14ac:dyDescent="0.2">
      <c r="C603">
        <f t="shared" si="101"/>
        <v>600</v>
      </c>
      <c r="D603" s="3">
        <f t="shared" si="102"/>
        <v>44925</v>
      </c>
      <c r="F603" s="5">
        <f>IFERROR(VLOOKUP(D603,Contrato!$B:$H,7,FALSE),0)</f>
        <v>0</v>
      </c>
      <c r="G603" s="26">
        <f t="shared" si="98"/>
        <v>0</v>
      </c>
      <c r="L603" s="3">
        <f t="shared" si="103"/>
        <v>44926</v>
      </c>
      <c r="M603" s="3" t="str">
        <f t="shared" si="105"/>
        <v>2022_12</v>
      </c>
      <c r="N603" s="5">
        <f t="shared" si="99"/>
        <v>2022</v>
      </c>
      <c r="O603" s="26">
        <f t="shared" si="106"/>
        <v>7997189.6201566234</v>
      </c>
      <c r="P603" s="33">
        <f t="shared" si="104"/>
        <v>886.5443358111304</v>
      </c>
      <c r="Q603" s="26">
        <f t="shared" si="100"/>
        <v>0</v>
      </c>
      <c r="R603" s="26">
        <f t="shared" si="107"/>
        <v>7998076.1644924348</v>
      </c>
    </row>
    <row r="604" spans="3:18" x14ac:dyDescent="0.2">
      <c r="C604">
        <f t="shared" si="101"/>
        <v>601</v>
      </c>
      <c r="D604" s="3">
        <f t="shared" si="102"/>
        <v>44926</v>
      </c>
      <c r="F604" s="5">
        <f>IFERROR(VLOOKUP(D604,Contrato!$B:$H,7,FALSE),0)</f>
        <v>0</v>
      </c>
      <c r="G604" s="26">
        <f t="shared" si="98"/>
        <v>0</v>
      </c>
      <c r="L604" s="3">
        <f t="shared" si="103"/>
        <v>44927</v>
      </c>
      <c r="M604" s="3" t="str">
        <f t="shared" si="105"/>
        <v>2023_1</v>
      </c>
      <c r="N604" s="5">
        <f t="shared" si="99"/>
        <v>2023</v>
      </c>
      <c r="O604" s="26">
        <f t="shared" si="106"/>
        <v>7998076.1644924348</v>
      </c>
      <c r="P604" s="33">
        <f t="shared" si="104"/>
        <v>886.64261544393764</v>
      </c>
      <c r="Q604" s="26">
        <f t="shared" si="100"/>
        <v>0</v>
      </c>
      <c r="R604" s="26">
        <f t="shared" si="107"/>
        <v>7998962.8071078788</v>
      </c>
    </row>
    <row r="605" spans="3:18" x14ac:dyDescent="0.2">
      <c r="C605">
        <f t="shared" si="101"/>
        <v>602</v>
      </c>
      <c r="D605" s="3">
        <f t="shared" si="102"/>
        <v>44927</v>
      </c>
      <c r="F605" s="5">
        <f>IFERROR(VLOOKUP(D605,Contrato!$B:$H,7,FALSE),0)</f>
        <v>0</v>
      </c>
      <c r="G605" s="26">
        <f t="shared" si="98"/>
        <v>0</v>
      </c>
      <c r="L605" s="3">
        <f t="shared" si="103"/>
        <v>44928</v>
      </c>
      <c r="M605" s="3" t="str">
        <f t="shared" si="105"/>
        <v>2023_1</v>
      </c>
      <c r="N605" s="5">
        <f t="shared" si="99"/>
        <v>2023</v>
      </c>
      <c r="O605" s="26">
        <f t="shared" si="106"/>
        <v>7998962.8071078788</v>
      </c>
      <c r="P605" s="33">
        <f t="shared" si="104"/>
        <v>886.74090597172869</v>
      </c>
      <c r="Q605" s="26">
        <f t="shared" si="100"/>
        <v>0</v>
      </c>
      <c r="R605" s="26">
        <f t="shared" si="107"/>
        <v>7999849.5480138501</v>
      </c>
    </row>
    <row r="606" spans="3:18" x14ac:dyDescent="0.2">
      <c r="C606">
        <f t="shared" si="101"/>
        <v>603</v>
      </c>
      <c r="D606" s="3">
        <f t="shared" si="102"/>
        <v>44928</v>
      </c>
      <c r="F606" s="5">
        <f>IFERROR(VLOOKUP(D606,Contrato!$B:$H,7,FALSE),0)</f>
        <v>0</v>
      </c>
      <c r="G606" s="26">
        <f t="shared" si="98"/>
        <v>0</v>
      </c>
      <c r="L606" s="3">
        <f t="shared" si="103"/>
        <v>44929</v>
      </c>
      <c r="M606" s="3" t="str">
        <f t="shared" si="105"/>
        <v>2023_1</v>
      </c>
      <c r="N606" s="5">
        <f t="shared" si="99"/>
        <v>2023</v>
      </c>
      <c r="O606" s="26">
        <f t="shared" si="106"/>
        <v>7999849.5480138501</v>
      </c>
      <c r="P606" s="33">
        <f t="shared" si="104"/>
        <v>886.83920739571147</v>
      </c>
      <c r="Q606" s="26">
        <f t="shared" si="100"/>
        <v>0</v>
      </c>
      <c r="R606" s="26">
        <f t="shared" si="107"/>
        <v>8000736.387221246</v>
      </c>
    </row>
    <row r="607" spans="3:18" x14ac:dyDescent="0.2">
      <c r="C607">
        <f t="shared" si="101"/>
        <v>604</v>
      </c>
      <c r="D607" s="3">
        <f t="shared" si="102"/>
        <v>44929</v>
      </c>
      <c r="F607" s="5">
        <f>IFERROR(VLOOKUP(D607,Contrato!$B:$H,7,FALSE),0)</f>
        <v>0</v>
      </c>
      <c r="G607" s="26">
        <f t="shared" si="98"/>
        <v>0</v>
      </c>
      <c r="L607" s="3">
        <f t="shared" si="103"/>
        <v>44930</v>
      </c>
      <c r="M607" s="3" t="str">
        <f t="shared" si="105"/>
        <v>2023_1</v>
      </c>
      <c r="N607" s="5">
        <f t="shared" si="99"/>
        <v>2023</v>
      </c>
      <c r="O607" s="26">
        <f t="shared" si="106"/>
        <v>8000736.387221246</v>
      </c>
      <c r="P607" s="33">
        <f t="shared" si="104"/>
        <v>886.93751971709378</v>
      </c>
      <c r="Q607" s="26">
        <f t="shared" si="100"/>
        <v>0</v>
      </c>
      <c r="R607" s="26">
        <f t="shared" si="107"/>
        <v>8001623.3247409631</v>
      </c>
    </row>
    <row r="608" spans="3:18" x14ac:dyDescent="0.2">
      <c r="C608">
        <f t="shared" si="101"/>
        <v>605</v>
      </c>
      <c r="D608" s="3">
        <f t="shared" si="102"/>
        <v>44930</v>
      </c>
      <c r="F608" s="5">
        <f>IFERROR(VLOOKUP(D608,Contrato!$B:$H,7,FALSE),0)</f>
        <v>0</v>
      </c>
      <c r="G608" s="26">
        <f t="shared" si="98"/>
        <v>0</v>
      </c>
      <c r="L608" s="3">
        <f t="shared" si="103"/>
        <v>44931</v>
      </c>
      <c r="M608" s="3" t="str">
        <f t="shared" si="105"/>
        <v>2023_1</v>
      </c>
      <c r="N608" s="5">
        <f t="shared" si="99"/>
        <v>2023</v>
      </c>
      <c r="O608" s="26">
        <f t="shared" si="106"/>
        <v>8001623.3247409631</v>
      </c>
      <c r="P608" s="33">
        <f t="shared" si="104"/>
        <v>887.03584293708366</v>
      </c>
      <c r="Q608" s="26">
        <f t="shared" si="100"/>
        <v>0</v>
      </c>
      <c r="R608" s="26">
        <f t="shared" si="107"/>
        <v>8002510.3605839005</v>
      </c>
    </row>
    <row r="609" spans="3:18" x14ac:dyDescent="0.2">
      <c r="C609">
        <f t="shared" si="101"/>
        <v>606</v>
      </c>
      <c r="D609" s="3">
        <f t="shared" si="102"/>
        <v>44931</v>
      </c>
      <c r="F609" s="5">
        <f>IFERROR(VLOOKUP(D609,Contrato!$B:$H,7,FALSE),0)</f>
        <v>0</v>
      </c>
      <c r="G609" s="26">
        <f t="shared" si="98"/>
        <v>0</v>
      </c>
      <c r="L609" s="3">
        <f t="shared" si="103"/>
        <v>44932</v>
      </c>
      <c r="M609" s="3" t="str">
        <f t="shared" si="105"/>
        <v>2023_1</v>
      </c>
      <c r="N609" s="5">
        <f t="shared" si="99"/>
        <v>2023</v>
      </c>
      <c r="O609" s="26">
        <f t="shared" si="106"/>
        <v>8002510.3605839005</v>
      </c>
      <c r="P609" s="33">
        <f t="shared" si="104"/>
        <v>887.13417705688937</v>
      </c>
      <c r="Q609" s="26">
        <f t="shared" si="100"/>
        <v>0</v>
      </c>
      <c r="R609" s="26">
        <f t="shared" si="107"/>
        <v>8003397.4947609575</v>
      </c>
    </row>
    <row r="610" spans="3:18" x14ac:dyDescent="0.2">
      <c r="C610">
        <f t="shared" si="101"/>
        <v>607</v>
      </c>
      <c r="D610" s="3">
        <f t="shared" si="102"/>
        <v>44932</v>
      </c>
      <c r="F610" s="5">
        <f>IFERROR(VLOOKUP(D610,Contrato!$B:$H,7,FALSE),0)</f>
        <v>0</v>
      </c>
      <c r="G610" s="26">
        <f t="shared" si="98"/>
        <v>0</v>
      </c>
      <c r="L610" s="3">
        <f t="shared" si="103"/>
        <v>44933</v>
      </c>
      <c r="M610" s="3" t="str">
        <f t="shared" si="105"/>
        <v>2023_1</v>
      </c>
      <c r="N610" s="5">
        <f t="shared" si="99"/>
        <v>2023</v>
      </c>
      <c r="O610" s="26">
        <f t="shared" si="106"/>
        <v>8003397.4947609575</v>
      </c>
      <c r="P610" s="33">
        <f t="shared" si="104"/>
        <v>887.23252207771918</v>
      </c>
      <c r="Q610" s="26">
        <f t="shared" si="100"/>
        <v>0</v>
      </c>
      <c r="R610" s="26">
        <f t="shared" si="107"/>
        <v>8004284.7272830354</v>
      </c>
    </row>
    <row r="611" spans="3:18" x14ac:dyDescent="0.2">
      <c r="C611">
        <f t="shared" si="101"/>
        <v>608</v>
      </c>
      <c r="D611" s="3">
        <f t="shared" si="102"/>
        <v>44933</v>
      </c>
      <c r="F611" s="5">
        <f>IFERROR(VLOOKUP(D611,Contrato!$B:$H,7,FALSE),0)</f>
        <v>0</v>
      </c>
      <c r="G611" s="26">
        <f t="shared" si="98"/>
        <v>0</v>
      </c>
      <c r="L611" s="3">
        <f t="shared" si="103"/>
        <v>44934</v>
      </c>
      <c r="M611" s="3" t="str">
        <f t="shared" si="105"/>
        <v>2023_1</v>
      </c>
      <c r="N611" s="5">
        <f t="shared" si="99"/>
        <v>2023</v>
      </c>
      <c r="O611" s="26">
        <f t="shared" si="106"/>
        <v>8004284.7272830354</v>
      </c>
      <c r="P611" s="33">
        <f t="shared" si="104"/>
        <v>887.33087800078158</v>
      </c>
      <c r="Q611" s="26">
        <f t="shared" si="100"/>
        <v>0</v>
      </c>
      <c r="R611" s="26">
        <f t="shared" si="107"/>
        <v>8005172.0581610361</v>
      </c>
    </row>
    <row r="612" spans="3:18" x14ac:dyDescent="0.2">
      <c r="C612">
        <f t="shared" si="101"/>
        <v>609</v>
      </c>
      <c r="D612" s="3">
        <f t="shared" si="102"/>
        <v>44934</v>
      </c>
      <c r="F612" s="5">
        <f>IFERROR(VLOOKUP(D612,Contrato!$B:$H,7,FALSE),0)</f>
        <v>0</v>
      </c>
      <c r="G612" s="26">
        <f t="shared" si="98"/>
        <v>0</v>
      </c>
      <c r="L612" s="3">
        <f t="shared" si="103"/>
        <v>44935</v>
      </c>
      <c r="M612" s="3" t="str">
        <f t="shared" si="105"/>
        <v>2023_1</v>
      </c>
      <c r="N612" s="5">
        <f t="shared" si="99"/>
        <v>2023</v>
      </c>
      <c r="O612" s="26">
        <f t="shared" si="106"/>
        <v>8005172.0581610361</v>
      </c>
      <c r="P612" s="33">
        <f t="shared" si="104"/>
        <v>887.42924482728506</v>
      </c>
      <c r="Q612" s="26">
        <f t="shared" si="100"/>
        <v>0</v>
      </c>
      <c r="R612" s="26">
        <f t="shared" si="107"/>
        <v>8006059.4874058636</v>
      </c>
    </row>
    <row r="613" spans="3:18" x14ac:dyDescent="0.2">
      <c r="C613">
        <f t="shared" si="101"/>
        <v>610</v>
      </c>
      <c r="D613" s="3">
        <f t="shared" si="102"/>
        <v>44935</v>
      </c>
      <c r="F613" s="5">
        <f>IFERROR(VLOOKUP(D613,Contrato!$B:$H,7,FALSE),0)</f>
        <v>0</v>
      </c>
      <c r="G613" s="26">
        <f t="shared" si="98"/>
        <v>0</v>
      </c>
      <c r="L613" s="3">
        <f t="shared" si="103"/>
        <v>44936</v>
      </c>
      <c r="M613" s="3" t="str">
        <f t="shared" si="105"/>
        <v>2023_1</v>
      </c>
      <c r="N613" s="5">
        <f t="shared" si="99"/>
        <v>2023</v>
      </c>
      <c r="O613" s="26">
        <f t="shared" si="106"/>
        <v>8006059.4874058636</v>
      </c>
      <c r="P613" s="33">
        <f t="shared" si="104"/>
        <v>887.52762255843857</v>
      </c>
      <c r="Q613" s="26">
        <f t="shared" si="100"/>
        <v>-290300.21317250002</v>
      </c>
      <c r="R613" s="26">
        <f t="shared" si="107"/>
        <v>7716646.8018559217</v>
      </c>
    </row>
    <row r="614" spans="3:18" x14ac:dyDescent="0.2">
      <c r="C614">
        <f t="shared" si="101"/>
        <v>611</v>
      </c>
      <c r="D614" s="3">
        <f t="shared" si="102"/>
        <v>44936</v>
      </c>
      <c r="F614" s="5">
        <f>IFERROR(VLOOKUP(D614,Contrato!$B:$H,7,FALSE),0)</f>
        <v>290300.21317250002</v>
      </c>
      <c r="G614" s="26">
        <f t="shared" si="98"/>
        <v>-290300.21317250002</v>
      </c>
      <c r="L614" s="3">
        <f t="shared" si="103"/>
        <v>44937</v>
      </c>
      <c r="M614" s="3" t="str">
        <f t="shared" si="105"/>
        <v>2023_1</v>
      </c>
      <c r="N614" s="5">
        <f t="shared" si="99"/>
        <v>2023</v>
      </c>
      <c r="O614" s="26">
        <f t="shared" si="106"/>
        <v>7716646.8018559217</v>
      </c>
      <c r="P614" s="33">
        <f t="shared" si="104"/>
        <v>855.44420459877244</v>
      </c>
      <c r="Q614" s="26">
        <f t="shared" si="100"/>
        <v>0</v>
      </c>
      <c r="R614" s="26">
        <f t="shared" si="107"/>
        <v>7717502.2460605204</v>
      </c>
    </row>
    <row r="615" spans="3:18" x14ac:dyDescent="0.2">
      <c r="C615">
        <f t="shared" si="101"/>
        <v>612</v>
      </c>
      <c r="D615" s="3">
        <f t="shared" si="102"/>
        <v>44937</v>
      </c>
      <c r="F615" s="5">
        <f>IFERROR(VLOOKUP(D615,Contrato!$B:$H,7,FALSE),0)</f>
        <v>0</v>
      </c>
      <c r="G615" s="26">
        <f t="shared" si="98"/>
        <v>0</v>
      </c>
      <c r="L615" s="3">
        <f t="shared" si="103"/>
        <v>44938</v>
      </c>
      <c r="M615" s="3" t="str">
        <f t="shared" si="105"/>
        <v>2023_1</v>
      </c>
      <c r="N615" s="5">
        <f t="shared" si="99"/>
        <v>2023</v>
      </c>
      <c r="O615" s="26">
        <f t="shared" si="106"/>
        <v>7717502.2460605204</v>
      </c>
      <c r="P615" s="33">
        <f t="shared" si="104"/>
        <v>855.53903656477678</v>
      </c>
      <c r="Q615" s="26">
        <f t="shared" si="100"/>
        <v>0</v>
      </c>
      <c r="R615" s="26">
        <f t="shared" si="107"/>
        <v>7718357.7850970849</v>
      </c>
    </row>
    <row r="616" spans="3:18" x14ac:dyDescent="0.2">
      <c r="C616">
        <f t="shared" si="101"/>
        <v>613</v>
      </c>
      <c r="D616" s="3">
        <f t="shared" si="102"/>
        <v>44938</v>
      </c>
      <c r="F616" s="5">
        <f>IFERROR(VLOOKUP(D616,Contrato!$B:$H,7,FALSE),0)</f>
        <v>0</v>
      </c>
      <c r="G616" s="26">
        <f t="shared" si="98"/>
        <v>0</v>
      </c>
      <c r="L616" s="3">
        <f t="shared" si="103"/>
        <v>44939</v>
      </c>
      <c r="M616" s="3" t="str">
        <f t="shared" si="105"/>
        <v>2023_1</v>
      </c>
      <c r="N616" s="5">
        <f t="shared" si="99"/>
        <v>2023</v>
      </c>
      <c r="O616" s="26">
        <f t="shared" si="106"/>
        <v>7718357.7850970849</v>
      </c>
      <c r="P616" s="33">
        <f t="shared" si="104"/>
        <v>855.63387904356705</v>
      </c>
      <c r="Q616" s="26">
        <f t="shared" si="100"/>
        <v>0</v>
      </c>
      <c r="R616" s="26">
        <f t="shared" si="107"/>
        <v>7719213.4189761281</v>
      </c>
    </row>
    <row r="617" spans="3:18" x14ac:dyDescent="0.2">
      <c r="C617">
        <f t="shared" si="101"/>
        <v>614</v>
      </c>
      <c r="D617" s="3">
        <f t="shared" si="102"/>
        <v>44939</v>
      </c>
      <c r="F617" s="5">
        <f>IFERROR(VLOOKUP(D617,Contrato!$B:$H,7,FALSE),0)</f>
        <v>0</v>
      </c>
      <c r="G617" s="26">
        <f t="shared" si="98"/>
        <v>0</v>
      </c>
      <c r="L617" s="3">
        <f t="shared" si="103"/>
        <v>44940</v>
      </c>
      <c r="M617" s="3" t="str">
        <f t="shared" si="105"/>
        <v>2023_1</v>
      </c>
      <c r="N617" s="5">
        <f t="shared" si="99"/>
        <v>2023</v>
      </c>
      <c r="O617" s="26">
        <f t="shared" si="106"/>
        <v>7719213.4189761281</v>
      </c>
      <c r="P617" s="33">
        <f t="shared" si="104"/>
        <v>855.72873203630866</v>
      </c>
      <c r="Q617" s="26">
        <f t="shared" si="100"/>
        <v>0</v>
      </c>
      <c r="R617" s="26">
        <f t="shared" si="107"/>
        <v>7720069.1477081645</v>
      </c>
    </row>
    <row r="618" spans="3:18" x14ac:dyDescent="0.2">
      <c r="C618">
        <f t="shared" si="101"/>
        <v>615</v>
      </c>
      <c r="D618" s="3">
        <f t="shared" si="102"/>
        <v>44940</v>
      </c>
      <c r="F618" s="5">
        <f>IFERROR(VLOOKUP(D618,Contrato!$B:$H,7,FALSE),0)</f>
        <v>0</v>
      </c>
      <c r="G618" s="26">
        <f t="shared" si="98"/>
        <v>0</v>
      </c>
      <c r="L618" s="3">
        <f t="shared" si="103"/>
        <v>44941</v>
      </c>
      <c r="M618" s="3" t="str">
        <f t="shared" si="105"/>
        <v>2023_1</v>
      </c>
      <c r="N618" s="5">
        <f t="shared" si="99"/>
        <v>2023</v>
      </c>
      <c r="O618" s="26">
        <f t="shared" si="106"/>
        <v>7720069.1477081645</v>
      </c>
      <c r="P618" s="33">
        <f t="shared" si="104"/>
        <v>855.82359554416723</v>
      </c>
      <c r="Q618" s="26">
        <f t="shared" si="100"/>
        <v>0</v>
      </c>
      <c r="R618" s="26">
        <f t="shared" si="107"/>
        <v>7720924.9713037089</v>
      </c>
    </row>
    <row r="619" spans="3:18" x14ac:dyDescent="0.2">
      <c r="C619">
        <f t="shared" si="101"/>
        <v>616</v>
      </c>
      <c r="D619" s="3">
        <f t="shared" si="102"/>
        <v>44941</v>
      </c>
      <c r="F619" s="5">
        <f>IFERROR(VLOOKUP(D619,Contrato!$B:$H,7,FALSE),0)</f>
        <v>0</v>
      </c>
      <c r="G619" s="26">
        <f t="shared" si="98"/>
        <v>0</v>
      </c>
      <c r="L619" s="3">
        <f t="shared" si="103"/>
        <v>44942</v>
      </c>
      <c r="M619" s="3" t="str">
        <f t="shared" si="105"/>
        <v>2023_1</v>
      </c>
      <c r="N619" s="5">
        <f t="shared" si="99"/>
        <v>2023</v>
      </c>
      <c r="O619" s="26">
        <f t="shared" si="106"/>
        <v>7720924.9713037089</v>
      </c>
      <c r="P619" s="33">
        <f t="shared" si="104"/>
        <v>855.9184695683083</v>
      </c>
      <c r="Q619" s="26">
        <f t="shared" si="100"/>
        <v>0</v>
      </c>
      <c r="R619" s="26">
        <f t="shared" si="107"/>
        <v>7721780.8897732776</v>
      </c>
    </row>
    <row r="620" spans="3:18" x14ac:dyDescent="0.2">
      <c r="C620">
        <f t="shared" si="101"/>
        <v>617</v>
      </c>
      <c r="D620" s="3">
        <f t="shared" si="102"/>
        <v>44942</v>
      </c>
      <c r="F620" s="5">
        <f>IFERROR(VLOOKUP(D620,Contrato!$B:$H,7,FALSE),0)</f>
        <v>0</v>
      </c>
      <c r="G620" s="26">
        <f t="shared" si="98"/>
        <v>0</v>
      </c>
      <c r="L620" s="3">
        <f t="shared" si="103"/>
        <v>44943</v>
      </c>
      <c r="M620" s="3" t="str">
        <f t="shared" si="105"/>
        <v>2023_1</v>
      </c>
      <c r="N620" s="5">
        <f t="shared" si="99"/>
        <v>2023</v>
      </c>
      <c r="O620" s="26">
        <f t="shared" si="106"/>
        <v>7721780.8897732776</v>
      </c>
      <c r="P620" s="33">
        <f t="shared" si="104"/>
        <v>856.0133541098977</v>
      </c>
      <c r="Q620" s="26">
        <f t="shared" si="100"/>
        <v>0</v>
      </c>
      <c r="R620" s="26">
        <f t="shared" si="107"/>
        <v>7722636.9031273872</v>
      </c>
    </row>
    <row r="621" spans="3:18" x14ac:dyDescent="0.2">
      <c r="C621">
        <f t="shared" si="101"/>
        <v>618</v>
      </c>
      <c r="D621" s="3">
        <f t="shared" si="102"/>
        <v>44943</v>
      </c>
      <c r="F621" s="5">
        <f>IFERROR(VLOOKUP(D621,Contrato!$B:$H,7,FALSE),0)</f>
        <v>0</v>
      </c>
      <c r="G621" s="26">
        <f t="shared" si="98"/>
        <v>0</v>
      </c>
      <c r="L621" s="3">
        <f t="shared" si="103"/>
        <v>44944</v>
      </c>
      <c r="M621" s="3" t="str">
        <f t="shared" si="105"/>
        <v>2023_1</v>
      </c>
      <c r="N621" s="5">
        <f t="shared" si="99"/>
        <v>2023</v>
      </c>
      <c r="O621" s="26">
        <f t="shared" si="106"/>
        <v>7722636.9031273872</v>
      </c>
      <c r="P621" s="33">
        <f t="shared" si="104"/>
        <v>856.10824917010132</v>
      </c>
      <c r="Q621" s="26">
        <f t="shared" si="100"/>
        <v>0</v>
      </c>
      <c r="R621" s="26">
        <f t="shared" si="107"/>
        <v>7723493.0113765569</v>
      </c>
    </row>
    <row r="622" spans="3:18" x14ac:dyDescent="0.2">
      <c r="C622">
        <f t="shared" si="101"/>
        <v>619</v>
      </c>
      <c r="D622" s="3">
        <f t="shared" si="102"/>
        <v>44944</v>
      </c>
      <c r="F622" s="5">
        <f>IFERROR(VLOOKUP(D622,Contrato!$B:$H,7,FALSE),0)</f>
        <v>0</v>
      </c>
      <c r="G622" s="26">
        <f t="shared" si="98"/>
        <v>0</v>
      </c>
      <c r="L622" s="3">
        <f t="shared" si="103"/>
        <v>44945</v>
      </c>
      <c r="M622" s="3" t="str">
        <f t="shared" si="105"/>
        <v>2023_1</v>
      </c>
      <c r="N622" s="5">
        <f t="shared" si="99"/>
        <v>2023</v>
      </c>
      <c r="O622" s="26">
        <f t="shared" si="106"/>
        <v>7723493.0113765569</v>
      </c>
      <c r="P622" s="33">
        <f t="shared" si="104"/>
        <v>856.20315475008522</v>
      </c>
      <c r="Q622" s="26">
        <f t="shared" si="100"/>
        <v>0</v>
      </c>
      <c r="R622" s="26">
        <f t="shared" si="107"/>
        <v>7724349.2145313071</v>
      </c>
    </row>
    <row r="623" spans="3:18" x14ac:dyDescent="0.2">
      <c r="C623">
        <f t="shared" si="101"/>
        <v>620</v>
      </c>
      <c r="D623" s="3">
        <f t="shared" si="102"/>
        <v>44945</v>
      </c>
      <c r="F623" s="5">
        <f>IFERROR(VLOOKUP(D623,Contrato!$B:$H,7,FALSE),0)</f>
        <v>0</v>
      </c>
      <c r="G623" s="26">
        <f t="shared" si="98"/>
        <v>0</v>
      </c>
      <c r="L623" s="3">
        <f t="shared" si="103"/>
        <v>44946</v>
      </c>
      <c r="M623" s="3" t="str">
        <f t="shared" si="105"/>
        <v>2023_1</v>
      </c>
      <c r="N623" s="5">
        <f t="shared" si="99"/>
        <v>2023</v>
      </c>
      <c r="O623" s="26">
        <f t="shared" si="106"/>
        <v>7724349.2145313071</v>
      </c>
      <c r="P623" s="33">
        <f t="shared" si="104"/>
        <v>856.29807085101584</v>
      </c>
      <c r="Q623" s="26">
        <f t="shared" si="100"/>
        <v>0</v>
      </c>
      <c r="R623" s="26">
        <f t="shared" si="107"/>
        <v>7725205.5126021579</v>
      </c>
    </row>
    <row r="624" spans="3:18" x14ac:dyDescent="0.2">
      <c r="C624">
        <f t="shared" si="101"/>
        <v>621</v>
      </c>
      <c r="D624" s="3">
        <f t="shared" si="102"/>
        <v>44946</v>
      </c>
      <c r="F624" s="5">
        <f>IFERROR(VLOOKUP(D624,Contrato!$B:$H,7,FALSE),0)</f>
        <v>0</v>
      </c>
      <c r="G624" s="26">
        <f t="shared" si="98"/>
        <v>0</v>
      </c>
      <c r="L624" s="3">
        <f t="shared" si="103"/>
        <v>44947</v>
      </c>
      <c r="M624" s="3" t="str">
        <f t="shared" si="105"/>
        <v>2023_1</v>
      </c>
      <c r="N624" s="5">
        <f t="shared" si="99"/>
        <v>2023</v>
      </c>
      <c r="O624" s="26">
        <f t="shared" si="106"/>
        <v>7725205.5126021579</v>
      </c>
      <c r="P624" s="33">
        <f t="shared" si="104"/>
        <v>856.39299747405914</v>
      </c>
      <c r="Q624" s="26">
        <f t="shared" si="100"/>
        <v>0</v>
      </c>
      <c r="R624" s="26">
        <f t="shared" si="107"/>
        <v>7726061.9055996323</v>
      </c>
    </row>
    <row r="625" spans="3:18" x14ac:dyDescent="0.2">
      <c r="C625">
        <f t="shared" si="101"/>
        <v>622</v>
      </c>
      <c r="D625" s="3">
        <f t="shared" si="102"/>
        <v>44947</v>
      </c>
      <c r="F625" s="5">
        <f>IFERROR(VLOOKUP(D625,Contrato!$B:$H,7,FALSE),0)</f>
        <v>0</v>
      </c>
      <c r="G625" s="26">
        <f t="shared" si="98"/>
        <v>0</v>
      </c>
      <c r="L625" s="3">
        <f t="shared" si="103"/>
        <v>44948</v>
      </c>
      <c r="M625" s="3" t="str">
        <f t="shared" si="105"/>
        <v>2023_1</v>
      </c>
      <c r="N625" s="5">
        <f t="shared" si="99"/>
        <v>2023</v>
      </c>
      <c r="O625" s="26">
        <f t="shared" si="106"/>
        <v>7726061.9055996323</v>
      </c>
      <c r="P625" s="33">
        <f t="shared" si="104"/>
        <v>856.48793462038179</v>
      </c>
      <c r="Q625" s="26">
        <f t="shared" si="100"/>
        <v>0</v>
      </c>
      <c r="R625" s="26">
        <f t="shared" si="107"/>
        <v>7726918.3935342524</v>
      </c>
    </row>
    <row r="626" spans="3:18" x14ac:dyDescent="0.2">
      <c r="C626">
        <f t="shared" si="101"/>
        <v>623</v>
      </c>
      <c r="D626" s="3">
        <f t="shared" si="102"/>
        <v>44948</v>
      </c>
      <c r="F626" s="5">
        <f>IFERROR(VLOOKUP(D626,Contrato!$B:$H,7,FALSE),0)</f>
        <v>0</v>
      </c>
      <c r="G626" s="26">
        <f t="shared" si="98"/>
        <v>0</v>
      </c>
      <c r="L626" s="3">
        <f t="shared" si="103"/>
        <v>44949</v>
      </c>
      <c r="M626" s="3" t="str">
        <f t="shared" si="105"/>
        <v>2023_1</v>
      </c>
      <c r="N626" s="5">
        <f t="shared" si="99"/>
        <v>2023</v>
      </c>
      <c r="O626" s="26">
        <f t="shared" si="106"/>
        <v>7726918.3935342524</v>
      </c>
      <c r="P626" s="33">
        <f t="shared" si="104"/>
        <v>856.58288229115033</v>
      </c>
      <c r="Q626" s="26">
        <f t="shared" si="100"/>
        <v>0</v>
      </c>
      <c r="R626" s="26">
        <f t="shared" si="107"/>
        <v>7727774.9764165431</v>
      </c>
    </row>
    <row r="627" spans="3:18" x14ac:dyDescent="0.2">
      <c r="C627">
        <f t="shared" si="101"/>
        <v>624</v>
      </c>
      <c r="D627" s="3">
        <f t="shared" si="102"/>
        <v>44949</v>
      </c>
      <c r="F627" s="5">
        <f>IFERROR(VLOOKUP(D627,Contrato!$B:$H,7,FALSE),0)</f>
        <v>0</v>
      </c>
      <c r="G627" s="26">
        <f t="shared" si="98"/>
        <v>0</v>
      </c>
      <c r="L627" s="3">
        <f t="shared" si="103"/>
        <v>44950</v>
      </c>
      <c r="M627" s="3" t="str">
        <f t="shared" si="105"/>
        <v>2023_1</v>
      </c>
      <c r="N627" s="5">
        <f t="shared" si="99"/>
        <v>2023</v>
      </c>
      <c r="O627" s="26">
        <f t="shared" si="106"/>
        <v>7727774.9764165431</v>
      </c>
      <c r="P627" s="33">
        <f t="shared" si="104"/>
        <v>856.6778404875314</v>
      </c>
      <c r="Q627" s="26">
        <f t="shared" si="100"/>
        <v>0</v>
      </c>
      <c r="R627" s="26">
        <f t="shared" si="107"/>
        <v>7728631.6542570302</v>
      </c>
    </row>
    <row r="628" spans="3:18" x14ac:dyDescent="0.2">
      <c r="C628">
        <f t="shared" si="101"/>
        <v>625</v>
      </c>
      <c r="D628" s="3">
        <f t="shared" si="102"/>
        <v>44950</v>
      </c>
      <c r="F628" s="5">
        <f>IFERROR(VLOOKUP(D628,Contrato!$B:$H,7,FALSE),0)</f>
        <v>0</v>
      </c>
      <c r="G628" s="26">
        <f t="shared" si="98"/>
        <v>0</v>
      </c>
      <c r="L628" s="3">
        <f t="shared" si="103"/>
        <v>44951</v>
      </c>
      <c r="M628" s="3" t="str">
        <f t="shared" si="105"/>
        <v>2023_1</v>
      </c>
      <c r="N628" s="5">
        <f t="shared" si="99"/>
        <v>2023</v>
      </c>
      <c r="O628" s="26">
        <f t="shared" si="106"/>
        <v>7728631.6542570302</v>
      </c>
      <c r="P628" s="33">
        <f t="shared" si="104"/>
        <v>856.772809210692</v>
      </c>
      <c r="Q628" s="26">
        <f t="shared" si="100"/>
        <v>0</v>
      </c>
      <c r="R628" s="26">
        <f t="shared" si="107"/>
        <v>7729488.4270662405</v>
      </c>
    </row>
    <row r="629" spans="3:18" x14ac:dyDescent="0.2">
      <c r="C629">
        <f t="shared" si="101"/>
        <v>626</v>
      </c>
      <c r="D629" s="3">
        <f t="shared" si="102"/>
        <v>44951</v>
      </c>
      <c r="F629" s="5">
        <f>IFERROR(VLOOKUP(D629,Contrato!$B:$H,7,FALSE),0)</f>
        <v>0</v>
      </c>
      <c r="G629" s="26">
        <f t="shared" si="98"/>
        <v>0</v>
      </c>
      <c r="L629" s="3">
        <f t="shared" si="103"/>
        <v>44952</v>
      </c>
      <c r="M629" s="3" t="str">
        <f t="shared" si="105"/>
        <v>2023_1</v>
      </c>
      <c r="N629" s="5">
        <f t="shared" si="99"/>
        <v>2023</v>
      </c>
      <c r="O629" s="26">
        <f t="shared" si="106"/>
        <v>7729488.4270662405</v>
      </c>
      <c r="P629" s="33">
        <f t="shared" si="104"/>
        <v>856.8677884617988</v>
      </c>
      <c r="Q629" s="26">
        <f t="shared" si="100"/>
        <v>0</v>
      </c>
      <c r="R629" s="26">
        <f t="shared" si="107"/>
        <v>7730345.2948547024</v>
      </c>
    </row>
    <row r="630" spans="3:18" x14ac:dyDescent="0.2">
      <c r="C630">
        <f t="shared" si="101"/>
        <v>627</v>
      </c>
      <c r="D630" s="3">
        <f t="shared" si="102"/>
        <v>44952</v>
      </c>
      <c r="F630" s="5">
        <f>IFERROR(VLOOKUP(D630,Contrato!$B:$H,7,FALSE),0)</f>
        <v>0</v>
      </c>
      <c r="G630" s="26">
        <f t="shared" si="98"/>
        <v>0</v>
      </c>
      <c r="L630" s="3">
        <f t="shared" si="103"/>
        <v>44953</v>
      </c>
      <c r="M630" s="3" t="str">
        <f t="shared" si="105"/>
        <v>2023_1</v>
      </c>
      <c r="N630" s="5">
        <f t="shared" si="99"/>
        <v>2023</v>
      </c>
      <c r="O630" s="26">
        <f t="shared" si="106"/>
        <v>7730345.2948547024</v>
      </c>
      <c r="P630" s="33">
        <f t="shared" si="104"/>
        <v>856.96277824201934</v>
      </c>
      <c r="Q630" s="26">
        <f t="shared" si="100"/>
        <v>0</v>
      </c>
      <c r="R630" s="26">
        <f t="shared" si="107"/>
        <v>7731202.2576329447</v>
      </c>
    </row>
    <row r="631" spans="3:18" x14ac:dyDescent="0.2">
      <c r="C631">
        <f t="shared" si="101"/>
        <v>628</v>
      </c>
      <c r="D631" s="3">
        <f t="shared" si="102"/>
        <v>44953</v>
      </c>
      <c r="F631" s="5">
        <f>IFERROR(VLOOKUP(D631,Contrato!$B:$H,7,FALSE),0)</f>
        <v>0</v>
      </c>
      <c r="G631" s="26">
        <f t="shared" si="98"/>
        <v>0</v>
      </c>
      <c r="L631" s="3">
        <f t="shared" si="103"/>
        <v>44954</v>
      </c>
      <c r="M631" s="3" t="str">
        <f t="shared" si="105"/>
        <v>2023_1</v>
      </c>
      <c r="N631" s="5">
        <f t="shared" si="99"/>
        <v>2023</v>
      </c>
      <c r="O631" s="26">
        <f t="shared" si="106"/>
        <v>7731202.2576329447</v>
      </c>
      <c r="P631" s="33">
        <f t="shared" si="104"/>
        <v>857.05777855252052</v>
      </c>
      <c r="Q631" s="26">
        <f t="shared" si="100"/>
        <v>0</v>
      </c>
      <c r="R631" s="26">
        <f t="shared" si="107"/>
        <v>7732059.3154114969</v>
      </c>
    </row>
    <row r="632" spans="3:18" x14ac:dyDescent="0.2">
      <c r="C632">
        <f t="shared" si="101"/>
        <v>629</v>
      </c>
      <c r="D632" s="3">
        <f t="shared" si="102"/>
        <v>44954</v>
      </c>
      <c r="F632" s="5">
        <f>IFERROR(VLOOKUP(D632,Contrato!$B:$H,7,FALSE),0)</f>
        <v>0</v>
      </c>
      <c r="G632" s="26">
        <f t="shared" si="98"/>
        <v>0</v>
      </c>
      <c r="L632" s="3">
        <f t="shared" si="103"/>
        <v>44955</v>
      </c>
      <c r="M632" s="3" t="str">
        <f t="shared" si="105"/>
        <v>2023_1</v>
      </c>
      <c r="N632" s="5">
        <f t="shared" si="99"/>
        <v>2023</v>
      </c>
      <c r="O632" s="26">
        <f t="shared" si="106"/>
        <v>7732059.3154114969</v>
      </c>
      <c r="P632" s="33">
        <f t="shared" si="104"/>
        <v>857.15278939446966</v>
      </c>
      <c r="Q632" s="26">
        <f t="shared" si="100"/>
        <v>0</v>
      </c>
      <c r="R632" s="26">
        <f t="shared" si="107"/>
        <v>7732916.4682008913</v>
      </c>
    </row>
    <row r="633" spans="3:18" x14ac:dyDescent="0.2">
      <c r="C633">
        <f t="shared" si="101"/>
        <v>630</v>
      </c>
      <c r="D633" s="3">
        <f t="shared" si="102"/>
        <v>44955</v>
      </c>
      <c r="F633" s="5">
        <f>IFERROR(VLOOKUP(D633,Contrato!$B:$H,7,FALSE),0)</f>
        <v>0</v>
      </c>
      <c r="G633" s="26">
        <f t="shared" si="98"/>
        <v>0</v>
      </c>
      <c r="L633" s="3">
        <f t="shared" si="103"/>
        <v>44956</v>
      </c>
      <c r="M633" s="3" t="str">
        <f t="shared" si="105"/>
        <v>2023_1</v>
      </c>
      <c r="N633" s="5">
        <f t="shared" si="99"/>
        <v>2023</v>
      </c>
      <c r="O633" s="26">
        <f t="shared" si="106"/>
        <v>7732916.4682008913</v>
      </c>
      <c r="P633" s="33">
        <f t="shared" si="104"/>
        <v>857.24781076903446</v>
      </c>
      <c r="Q633" s="26">
        <f t="shared" si="100"/>
        <v>0</v>
      </c>
      <c r="R633" s="26">
        <f t="shared" si="107"/>
        <v>7733773.7160116602</v>
      </c>
    </row>
    <row r="634" spans="3:18" x14ac:dyDescent="0.2">
      <c r="C634">
        <f t="shared" si="101"/>
        <v>631</v>
      </c>
      <c r="D634" s="3">
        <f t="shared" si="102"/>
        <v>44956</v>
      </c>
      <c r="F634" s="5">
        <f>IFERROR(VLOOKUP(D634,Contrato!$B:$H,7,FALSE),0)</f>
        <v>0</v>
      </c>
      <c r="G634" s="26">
        <f t="shared" si="98"/>
        <v>0</v>
      </c>
      <c r="L634" s="3">
        <f t="shared" si="103"/>
        <v>44957</v>
      </c>
      <c r="M634" s="3" t="str">
        <f t="shared" si="105"/>
        <v>2023_1</v>
      </c>
      <c r="N634" s="5">
        <f t="shared" si="99"/>
        <v>2023</v>
      </c>
      <c r="O634" s="26">
        <f t="shared" si="106"/>
        <v>7733773.7160116602</v>
      </c>
      <c r="P634" s="33">
        <f t="shared" si="104"/>
        <v>857.34284267738235</v>
      </c>
      <c r="Q634" s="26">
        <f t="shared" si="100"/>
        <v>0</v>
      </c>
      <c r="R634" s="26">
        <f t="shared" si="107"/>
        <v>7734631.0588543378</v>
      </c>
    </row>
    <row r="635" spans="3:18" x14ac:dyDescent="0.2">
      <c r="C635">
        <f t="shared" si="101"/>
        <v>632</v>
      </c>
      <c r="D635" s="3">
        <f t="shared" si="102"/>
        <v>44957</v>
      </c>
      <c r="F635" s="5">
        <f>IFERROR(VLOOKUP(D635,Contrato!$B:$H,7,FALSE),0)</f>
        <v>0</v>
      </c>
      <c r="G635" s="26">
        <f t="shared" si="98"/>
        <v>0</v>
      </c>
      <c r="L635" s="3">
        <f t="shared" si="103"/>
        <v>44958</v>
      </c>
      <c r="M635" s="3" t="str">
        <f t="shared" si="105"/>
        <v>2023_2</v>
      </c>
      <c r="N635" s="5">
        <f t="shared" si="99"/>
        <v>2023</v>
      </c>
      <c r="O635" s="26">
        <f t="shared" si="106"/>
        <v>7734631.0588543378</v>
      </c>
      <c r="P635" s="33">
        <f t="shared" si="104"/>
        <v>857.43788512068124</v>
      </c>
      <c r="Q635" s="26">
        <f t="shared" si="100"/>
        <v>0</v>
      </c>
      <c r="R635" s="26">
        <f t="shared" si="107"/>
        <v>7735488.4967394583</v>
      </c>
    </row>
    <row r="636" spans="3:18" x14ac:dyDescent="0.2">
      <c r="C636">
        <f t="shared" si="101"/>
        <v>633</v>
      </c>
      <c r="D636" s="3">
        <f t="shared" si="102"/>
        <v>44958</v>
      </c>
      <c r="F636" s="5">
        <f>IFERROR(VLOOKUP(D636,Contrato!$B:$H,7,FALSE),0)</f>
        <v>0</v>
      </c>
      <c r="G636" s="26">
        <f t="shared" si="98"/>
        <v>0</v>
      </c>
      <c r="L636" s="3">
        <f t="shared" si="103"/>
        <v>44959</v>
      </c>
      <c r="M636" s="3" t="str">
        <f t="shared" si="105"/>
        <v>2023_2</v>
      </c>
      <c r="N636" s="5">
        <f t="shared" si="99"/>
        <v>2023</v>
      </c>
      <c r="O636" s="26">
        <f t="shared" si="106"/>
        <v>7735488.4967394583</v>
      </c>
      <c r="P636" s="33">
        <f t="shared" si="104"/>
        <v>857.53293810009882</v>
      </c>
      <c r="Q636" s="26">
        <f t="shared" si="100"/>
        <v>0</v>
      </c>
      <c r="R636" s="26">
        <f t="shared" si="107"/>
        <v>7736346.0296775587</v>
      </c>
    </row>
    <row r="637" spans="3:18" x14ac:dyDescent="0.2">
      <c r="C637">
        <f t="shared" si="101"/>
        <v>634</v>
      </c>
      <c r="D637" s="3">
        <f t="shared" si="102"/>
        <v>44959</v>
      </c>
      <c r="F637" s="5">
        <f>IFERROR(VLOOKUP(D637,Contrato!$B:$H,7,FALSE),0)</f>
        <v>0</v>
      </c>
      <c r="G637" s="26">
        <f t="shared" si="98"/>
        <v>0</v>
      </c>
      <c r="L637" s="3">
        <f t="shared" si="103"/>
        <v>44960</v>
      </c>
      <c r="M637" s="3" t="str">
        <f t="shared" si="105"/>
        <v>2023_2</v>
      </c>
      <c r="N637" s="5">
        <f t="shared" si="99"/>
        <v>2023</v>
      </c>
      <c r="O637" s="26">
        <f t="shared" si="106"/>
        <v>7736346.0296775587</v>
      </c>
      <c r="P637" s="33">
        <f t="shared" si="104"/>
        <v>857.62800161680332</v>
      </c>
      <c r="Q637" s="26">
        <f t="shared" si="100"/>
        <v>0</v>
      </c>
      <c r="R637" s="26">
        <f t="shared" si="107"/>
        <v>7737203.657679176</v>
      </c>
    </row>
    <row r="638" spans="3:18" x14ac:dyDescent="0.2">
      <c r="C638">
        <f t="shared" si="101"/>
        <v>635</v>
      </c>
      <c r="D638" s="3">
        <f t="shared" si="102"/>
        <v>44960</v>
      </c>
      <c r="F638" s="5">
        <f>IFERROR(VLOOKUP(D638,Contrato!$B:$H,7,FALSE),0)</f>
        <v>0</v>
      </c>
      <c r="G638" s="26">
        <f t="shared" si="98"/>
        <v>0</v>
      </c>
      <c r="L638" s="3">
        <f t="shared" si="103"/>
        <v>44961</v>
      </c>
      <c r="M638" s="3" t="str">
        <f t="shared" si="105"/>
        <v>2023_2</v>
      </c>
      <c r="N638" s="5">
        <f t="shared" si="99"/>
        <v>2023</v>
      </c>
      <c r="O638" s="26">
        <f t="shared" si="106"/>
        <v>7737203.657679176</v>
      </c>
      <c r="P638" s="33">
        <f t="shared" si="104"/>
        <v>857.72307567196265</v>
      </c>
      <c r="Q638" s="26">
        <f t="shared" si="100"/>
        <v>0</v>
      </c>
      <c r="R638" s="26">
        <f t="shared" si="107"/>
        <v>7738061.380754848</v>
      </c>
    </row>
    <row r="639" spans="3:18" x14ac:dyDescent="0.2">
      <c r="C639">
        <f t="shared" si="101"/>
        <v>636</v>
      </c>
      <c r="D639" s="3">
        <f t="shared" si="102"/>
        <v>44961</v>
      </c>
      <c r="F639" s="5">
        <f>IFERROR(VLOOKUP(D639,Contrato!$B:$H,7,FALSE),0)</f>
        <v>0</v>
      </c>
      <c r="G639" s="26">
        <f t="shared" si="98"/>
        <v>0</v>
      </c>
      <c r="L639" s="3">
        <f t="shared" si="103"/>
        <v>44962</v>
      </c>
      <c r="M639" s="3" t="str">
        <f t="shared" si="105"/>
        <v>2023_2</v>
      </c>
      <c r="N639" s="5">
        <f t="shared" si="99"/>
        <v>2023</v>
      </c>
      <c r="O639" s="26">
        <f t="shared" si="106"/>
        <v>7738061.380754848</v>
      </c>
      <c r="P639" s="33">
        <f t="shared" si="104"/>
        <v>857.81816026674517</v>
      </c>
      <c r="Q639" s="26">
        <f t="shared" si="100"/>
        <v>0</v>
      </c>
      <c r="R639" s="26">
        <f t="shared" si="107"/>
        <v>7738919.1989151146</v>
      </c>
    </row>
    <row r="640" spans="3:18" x14ac:dyDescent="0.2">
      <c r="C640">
        <f t="shared" si="101"/>
        <v>637</v>
      </c>
      <c r="D640" s="3">
        <f t="shared" si="102"/>
        <v>44962</v>
      </c>
      <c r="F640" s="5">
        <f>IFERROR(VLOOKUP(D640,Contrato!$B:$H,7,FALSE),0)</f>
        <v>0</v>
      </c>
      <c r="G640" s="26">
        <f t="shared" si="98"/>
        <v>0</v>
      </c>
      <c r="L640" s="3">
        <f t="shared" si="103"/>
        <v>44963</v>
      </c>
      <c r="M640" s="3" t="str">
        <f t="shared" si="105"/>
        <v>2023_2</v>
      </c>
      <c r="N640" s="5">
        <f t="shared" si="99"/>
        <v>2023</v>
      </c>
      <c r="O640" s="26">
        <f t="shared" si="106"/>
        <v>7738919.1989151146</v>
      </c>
      <c r="P640" s="33">
        <f t="shared" si="104"/>
        <v>857.91325540231924</v>
      </c>
      <c r="Q640" s="26">
        <f t="shared" si="100"/>
        <v>0</v>
      </c>
      <c r="R640" s="26">
        <f t="shared" si="107"/>
        <v>7739777.1121705165</v>
      </c>
    </row>
    <row r="641" spans="3:18" x14ac:dyDescent="0.2">
      <c r="C641">
        <f t="shared" si="101"/>
        <v>638</v>
      </c>
      <c r="D641" s="3">
        <f t="shared" si="102"/>
        <v>44963</v>
      </c>
      <c r="F641" s="5">
        <f>IFERROR(VLOOKUP(D641,Contrato!$B:$H,7,FALSE),0)</f>
        <v>0</v>
      </c>
      <c r="G641" s="26">
        <f t="shared" si="98"/>
        <v>0</v>
      </c>
      <c r="L641" s="3">
        <f t="shared" si="103"/>
        <v>44964</v>
      </c>
      <c r="M641" s="3" t="str">
        <f t="shared" si="105"/>
        <v>2023_2</v>
      </c>
      <c r="N641" s="5">
        <f t="shared" si="99"/>
        <v>2023</v>
      </c>
      <c r="O641" s="26">
        <f t="shared" si="106"/>
        <v>7739777.1121705165</v>
      </c>
      <c r="P641" s="33">
        <f t="shared" si="104"/>
        <v>858.00836107985333</v>
      </c>
      <c r="Q641" s="26">
        <f t="shared" si="100"/>
        <v>0</v>
      </c>
      <c r="R641" s="26">
        <f t="shared" si="107"/>
        <v>7740635.1205315962</v>
      </c>
    </row>
    <row r="642" spans="3:18" x14ac:dyDescent="0.2">
      <c r="C642">
        <f t="shared" si="101"/>
        <v>639</v>
      </c>
      <c r="D642" s="3">
        <f t="shared" si="102"/>
        <v>44964</v>
      </c>
      <c r="F642" s="5">
        <f>IFERROR(VLOOKUP(D642,Contrato!$B:$H,7,FALSE),0)</f>
        <v>0</v>
      </c>
      <c r="G642" s="26">
        <f t="shared" si="98"/>
        <v>0</v>
      </c>
      <c r="L642" s="3">
        <f t="shared" si="103"/>
        <v>44965</v>
      </c>
      <c r="M642" s="3" t="str">
        <f t="shared" si="105"/>
        <v>2023_2</v>
      </c>
      <c r="N642" s="5">
        <f t="shared" si="99"/>
        <v>2023</v>
      </c>
      <c r="O642" s="26">
        <f t="shared" si="106"/>
        <v>7740635.1205315962</v>
      </c>
      <c r="P642" s="33">
        <f t="shared" si="104"/>
        <v>858.10347730051626</v>
      </c>
      <c r="Q642" s="26">
        <f t="shared" si="100"/>
        <v>0</v>
      </c>
      <c r="R642" s="26">
        <f t="shared" si="107"/>
        <v>7741493.2240088964</v>
      </c>
    </row>
    <row r="643" spans="3:18" x14ac:dyDescent="0.2">
      <c r="C643">
        <f t="shared" si="101"/>
        <v>640</v>
      </c>
      <c r="D643" s="3">
        <f t="shared" si="102"/>
        <v>44965</v>
      </c>
      <c r="F643" s="5">
        <f>IFERROR(VLOOKUP(D643,Contrato!$B:$H,7,FALSE),0)</f>
        <v>0</v>
      </c>
      <c r="G643" s="26">
        <f t="shared" si="98"/>
        <v>0</v>
      </c>
      <c r="L643" s="3">
        <f t="shared" si="103"/>
        <v>44966</v>
      </c>
      <c r="M643" s="3" t="str">
        <f t="shared" si="105"/>
        <v>2023_2</v>
      </c>
      <c r="N643" s="5">
        <f t="shared" si="99"/>
        <v>2023</v>
      </c>
      <c r="O643" s="26">
        <f t="shared" si="106"/>
        <v>7741493.2240088964</v>
      </c>
      <c r="P643" s="33">
        <f t="shared" si="104"/>
        <v>858.19860406547662</v>
      </c>
      <c r="Q643" s="26">
        <f t="shared" si="100"/>
        <v>0</v>
      </c>
      <c r="R643" s="26">
        <f t="shared" si="107"/>
        <v>7742351.4226129623</v>
      </c>
    </row>
    <row r="644" spans="3:18" x14ac:dyDescent="0.2">
      <c r="C644">
        <f t="shared" si="101"/>
        <v>641</v>
      </c>
      <c r="D644" s="3">
        <f t="shared" si="102"/>
        <v>44966</v>
      </c>
      <c r="F644" s="5">
        <f>IFERROR(VLOOKUP(D644,Contrato!$B:$H,7,FALSE),0)</f>
        <v>0</v>
      </c>
      <c r="G644" s="26">
        <f t="shared" si="98"/>
        <v>0</v>
      </c>
      <c r="L644" s="3">
        <f t="shared" si="103"/>
        <v>44967</v>
      </c>
      <c r="M644" s="3" t="str">
        <f t="shared" si="105"/>
        <v>2023_2</v>
      </c>
      <c r="N644" s="5">
        <f t="shared" si="99"/>
        <v>2023</v>
      </c>
      <c r="O644" s="26">
        <f t="shared" si="106"/>
        <v>7742351.4226129623</v>
      </c>
      <c r="P644" s="33">
        <f t="shared" si="104"/>
        <v>858.29374137590355</v>
      </c>
      <c r="Q644" s="26">
        <f t="shared" si="100"/>
        <v>-290230.85912250006</v>
      </c>
      <c r="R644" s="26">
        <f t="shared" si="107"/>
        <v>7452978.8572318386</v>
      </c>
    </row>
    <row r="645" spans="3:18" x14ac:dyDescent="0.2">
      <c r="C645">
        <f t="shared" si="101"/>
        <v>642</v>
      </c>
      <c r="D645" s="3">
        <f t="shared" si="102"/>
        <v>44967</v>
      </c>
      <c r="F645" s="5">
        <f>IFERROR(VLOOKUP(D645,Contrato!$B:$H,7,FALSE),0)</f>
        <v>290230.85912250006</v>
      </c>
      <c r="G645" s="26">
        <f t="shared" ref="G645:G708" si="108">+E645-F645</f>
        <v>-290230.85912250006</v>
      </c>
      <c r="L645" s="3">
        <f t="shared" si="103"/>
        <v>44968</v>
      </c>
      <c r="M645" s="3" t="str">
        <f t="shared" si="105"/>
        <v>2023_2</v>
      </c>
      <c r="N645" s="5">
        <f t="shared" ref="N645:N708" si="109">YEAR(L645)</f>
        <v>2023</v>
      </c>
      <c r="O645" s="26">
        <f t="shared" si="106"/>
        <v>7452978.8572318386</v>
      </c>
      <c r="P645" s="33">
        <f t="shared" si="104"/>
        <v>826.21477101722064</v>
      </c>
      <c r="Q645" s="26">
        <f t="shared" ref="Q645:Q708" si="110">-F646</f>
        <v>0</v>
      </c>
      <c r="R645" s="26">
        <f t="shared" si="107"/>
        <v>7453805.0720028561</v>
      </c>
    </row>
    <row r="646" spans="3:18" x14ac:dyDescent="0.2">
      <c r="C646">
        <f t="shared" ref="C646:C709" si="111">IF(D646="","",C645+1)</f>
        <v>643</v>
      </c>
      <c r="D646" s="3">
        <f t="shared" ref="D646:D709" si="112">IFERROR(IF((D645+1)&gt;$B$5,"",(D645+1)),"")</f>
        <v>44968</v>
      </c>
      <c r="F646" s="5">
        <f>IFERROR(VLOOKUP(D646,Contrato!$B:$H,7,FALSE),0)</f>
        <v>0</v>
      </c>
      <c r="G646" s="26">
        <f t="shared" si="108"/>
        <v>0</v>
      </c>
      <c r="L646" s="3">
        <f t="shared" ref="L646:L709" si="113">+D647</f>
        <v>44969</v>
      </c>
      <c r="M646" s="3" t="str">
        <f t="shared" si="105"/>
        <v>2023_2</v>
      </c>
      <c r="N646" s="5">
        <f t="shared" si="109"/>
        <v>2023</v>
      </c>
      <c r="O646" s="26">
        <f t="shared" si="106"/>
        <v>7453805.0720028561</v>
      </c>
      <c r="P646" s="33">
        <f t="shared" si="104"/>
        <v>826.30636269632282</v>
      </c>
      <c r="Q646" s="26">
        <f t="shared" si="110"/>
        <v>0</v>
      </c>
      <c r="R646" s="26">
        <f t="shared" si="107"/>
        <v>7454631.3783655521</v>
      </c>
    </row>
    <row r="647" spans="3:18" x14ac:dyDescent="0.2">
      <c r="C647">
        <f t="shared" si="111"/>
        <v>644</v>
      </c>
      <c r="D647" s="3">
        <f t="shared" si="112"/>
        <v>44969</v>
      </c>
      <c r="F647" s="5">
        <f>IFERROR(VLOOKUP(D647,Contrato!$B:$H,7,FALSE),0)</f>
        <v>0</v>
      </c>
      <c r="G647" s="26">
        <f t="shared" si="108"/>
        <v>0</v>
      </c>
      <c r="L647" s="3">
        <f t="shared" si="113"/>
        <v>44970</v>
      </c>
      <c r="M647" s="3" t="str">
        <f t="shared" si="105"/>
        <v>2023_2</v>
      </c>
      <c r="N647" s="5">
        <f t="shared" si="109"/>
        <v>2023</v>
      </c>
      <c r="O647" s="26">
        <f t="shared" si="106"/>
        <v>7454631.3783655521</v>
      </c>
      <c r="P647" s="33">
        <f t="shared" ref="P647:P710" si="114">+O647*$I$4</f>
        <v>826.39796452900248</v>
      </c>
      <c r="Q647" s="26">
        <f t="shared" si="110"/>
        <v>0</v>
      </c>
      <c r="R647" s="26">
        <f t="shared" si="107"/>
        <v>7455457.7763300808</v>
      </c>
    </row>
    <row r="648" spans="3:18" x14ac:dyDescent="0.2">
      <c r="C648">
        <f t="shared" si="111"/>
        <v>645</v>
      </c>
      <c r="D648" s="3">
        <f t="shared" si="112"/>
        <v>44970</v>
      </c>
      <c r="F648" s="5">
        <f>IFERROR(VLOOKUP(D648,Contrato!$B:$H,7,FALSE),0)</f>
        <v>0</v>
      </c>
      <c r="G648" s="26">
        <f t="shared" si="108"/>
        <v>0</v>
      </c>
      <c r="L648" s="3">
        <f t="shared" si="113"/>
        <v>44971</v>
      </c>
      <c r="M648" s="3" t="str">
        <f t="shared" si="105"/>
        <v>2023_2</v>
      </c>
      <c r="N648" s="5">
        <f t="shared" si="109"/>
        <v>2023</v>
      </c>
      <c r="O648" s="26">
        <f t="shared" si="106"/>
        <v>7455457.7763300808</v>
      </c>
      <c r="P648" s="33">
        <f t="shared" si="114"/>
        <v>826.48957651638511</v>
      </c>
      <c r="Q648" s="26">
        <f t="shared" si="110"/>
        <v>0</v>
      </c>
      <c r="R648" s="26">
        <f t="shared" si="107"/>
        <v>7456284.2659065975</v>
      </c>
    </row>
    <row r="649" spans="3:18" x14ac:dyDescent="0.2">
      <c r="C649">
        <f t="shared" si="111"/>
        <v>646</v>
      </c>
      <c r="D649" s="3">
        <f t="shared" si="112"/>
        <v>44971</v>
      </c>
      <c r="F649" s="5">
        <f>IFERROR(VLOOKUP(D649,Contrato!$B:$H,7,FALSE),0)</f>
        <v>0</v>
      </c>
      <c r="G649" s="26">
        <f t="shared" si="108"/>
        <v>0</v>
      </c>
      <c r="L649" s="3">
        <f t="shared" si="113"/>
        <v>44972</v>
      </c>
      <c r="M649" s="3" t="str">
        <f t="shared" ref="M649:M712" si="115">YEAR(L649)&amp;"_"&amp;MONTH(L649)</f>
        <v>2023_2</v>
      </c>
      <c r="N649" s="5">
        <f t="shared" si="109"/>
        <v>2023</v>
      </c>
      <c r="O649" s="26">
        <f t="shared" si="106"/>
        <v>7456284.2659065975</v>
      </c>
      <c r="P649" s="33">
        <f t="shared" si="114"/>
        <v>826.58119865959668</v>
      </c>
      <c r="Q649" s="26">
        <f t="shared" si="110"/>
        <v>0</v>
      </c>
      <c r="R649" s="26">
        <f t="shared" si="107"/>
        <v>7457110.8471052572</v>
      </c>
    </row>
    <row r="650" spans="3:18" x14ac:dyDescent="0.2">
      <c r="C650">
        <f t="shared" si="111"/>
        <v>647</v>
      </c>
      <c r="D650" s="3">
        <f t="shared" si="112"/>
        <v>44972</v>
      </c>
      <c r="F650" s="5">
        <f>IFERROR(VLOOKUP(D650,Contrato!$B:$H,7,FALSE),0)</f>
        <v>0</v>
      </c>
      <c r="G650" s="26">
        <f t="shared" si="108"/>
        <v>0</v>
      </c>
      <c r="L650" s="3">
        <f t="shared" si="113"/>
        <v>44973</v>
      </c>
      <c r="M650" s="3" t="str">
        <f t="shared" si="115"/>
        <v>2023_2</v>
      </c>
      <c r="N650" s="5">
        <f t="shared" si="109"/>
        <v>2023</v>
      </c>
      <c r="O650" s="26">
        <f t="shared" si="106"/>
        <v>7457110.8471052572</v>
      </c>
      <c r="P650" s="33">
        <f t="shared" si="114"/>
        <v>826.67283095976279</v>
      </c>
      <c r="Q650" s="26">
        <f t="shared" si="110"/>
        <v>0</v>
      </c>
      <c r="R650" s="26">
        <f t="shared" si="107"/>
        <v>7457937.519936217</v>
      </c>
    </row>
    <row r="651" spans="3:18" x14ac:dyDescent="0.2">
      <c r="C651">
        <f t="shared" si="111"/>
        <v>648</v>
      </c>
      <c r="D651" s="3">
        <f t="shared" si="112"/>
        <v>44973</v>
      </c>
      <c r="F651" s="5">
        <f>IFERROR(VLOOKUP(D651,Contrato!$B:$H,7,FALSE),0)</f>
        <v>0</v>
      </c>
      <c r="G651" s="26">
        <f t="shared" si="108"/>
        <v>0</v>
      </c>
      <c r="L651" s="3">
        <f t="shared" si="113"/>
        <v>44974</v>
      </c>
      <c r="M651" s="3" t="str">
        <f t="shared" si="115"/>
        <v>2023_2</v>
      </c>
      <c r="N651" s="5">
        <f t="shared" si="109"/>
        <v>2023</v>
      </c>
      <c r="O651" s="26">
        <f t="shared" si="106"/>
        <v>7457937.519936217</v>
      </c>
      <c r="P651" s="33">
        <f t="shared" si="114"/>
        <v>826.76447341800952</v>
      </c>
      <c r="Q651" s="26">
        <f t="shared" si="110"/>
        <v>0</v>
      </c>
      <c r="R651" s="26">
        <f t="shared" si="107"/>
        <v>7458764.2844096348</v>
      </c>
    </row>
    <row r="652" spans="3:18" x14ac:dyDescent="0.2">
      <c r="C652">
        <f t="shared" si="111"/>
        <v>649</v>
      </c>
      <c r="D652" s="3">
        <f t="shared" si="112"/>
        <v>44974</v>
      </c>
      <c r="F652" s="5">
        <f>IFERROR(VLOOKUP(D652,Contrato!$B:$H,7,FALSE),0)</f>
        <v>0</v>
      </c>
      <c r="G652" s="26">
        <f t="shared" si="108"/>
        <v>0</v>
      </c>
      <c r="L652" s="3">
        <f t="shared" si="113"/>
        <v>44975</v>
      </c>
      <c r="M652" s="3" t="str">
        <f t="shared" si="115"/>
        <v>2023_2</v>
      </c>
      <c r="N652" s="5">
        <f t="shared" si="109"/>
        <v>2023</v>
      </c>
      <c r="O652" s="26">
        <f t="shared" si="106"/>
        <v>7458764.2844096348</v>
      </c>
      <c r="P652" s="33">
        <f t="shared" si="114"/>
        <v>826.85612603546292</v>
      </c>
      <c r="Q652" s="26">
        <f t="shared" si="110"/>
        <v>0</v>
      </c>
      <c r="R652" s="26">
        <f t="shared" si="107"/>
        <v>7459591.1405356703</v>
      </c>
    </row>
    <row r="653" spans="3:18" x14ac:dyDescent="0.2">
      <c r="C653">
        <f t="shared" si="111"/>
        <v>650</v>
      </c>
      <c r="D653" s="3">
        <f t="shared" si="112"/>
        <v>44975</v>
      </c>
      <c r="F653" s="5">
        <f>IFERROR(VLOOKUP(D653,Contrato!$B:$H,7,FALSE),0)</f>
        <v>0</v>
      </c>
      <c r="G653" s="26">
        <f t="shared" si="108"/>
        <v>0</v>
      </c>
      <c r="L653" s="3">
        <f t="shared" si="113"/>
        <v>44976</v>
      </c>
      <c r="M653" s="3" t="str">
        <f t="shared" si="115"/>
        <v>2023_2</v>
      </c>
      <c r="N653" s="5">
        <f t="shared" si="109"/>
        <v>2023</v>
      </c>
      <c r="O653" s="26">
        <f t="shared" si="106"/>
        <v>7459591.1405356703</v>
      </c>
      <c r="P653" s="33">
        <f t="shared" si="114"/>
        <v>826.9477888132493</v>
      </c>
      <c r="Q653" s="26">
        <f t="shared" si="110"/>
        <v>0</v>
      </c>
      <c r="R653" s="26">
        <f t="shared" si="107"/>
        <v>7460418.0883244835</v>
      </c>
    </row>
    <row r="654" spans="3:18" x14ac:dyDescent="0.2">
      <c r="C654">
        <f t="shared" si="111"/>
        <v>651</v>
      </c>
      <c r="D654" s="3">
        <f t="shared" si="112"/>
        <v>44976</v>
      </c>
      <c r="F654" s="5">
        <f>IFERROR(VLOOKUP(D654,Contrato!$B:$H,7,FALSE),0)</f>
        <v>0</v>
      </c>
      <c r="G654" s="26">
        <f t="shared" si="108"/>
        <v>0</v>
      </c>
      <c r="L654" s="3">
        <f t="shared" si="113"/>
        <v>44977</v>
      </c>
      <c r="M654" s="3" t="str">
        <f t="shared" si="115"/>
        <v>2023_2</v>
      </c>
      <c r="N654" s="5">
        <f t="shared" si="109"/>
        <v>2023</v>
      </c>
      <c r="O654" s="26">
        <f t="shared" si="106"/>
        <v>7460418.0883244835</v>
      </c>
      <c r="P654" s="33">
        <f t="shared" si="114"/>
        <v>827.03946175249484</v>
      </c>
      <c r="Q654" s="26">
        <f t="shared" si="110"/>
        <v>0</v>
      </c>
      <c r="R654" s="26">
        <f t="shared" si="107"/>
        <v>7461245.1277862359</v>
      </c>
    </row>
    <row r="655" spans="3:18" x14ac:dyDescent="0.2">
      <c r="C655">
        <f t="shared" si="111"/>
        <v>652</v>
      </c>
      <c r="D655" s="3">
        <f t="shared" si="112"/>
        <v>44977</v>
      </c>
      <c r="F655" s="5">
        <f>IFERROR(VLOOKUP(D655,Contrato!$B:$H,7,FALSE),0)</f>
        <v>0</v>
      </c>
      <c r="G655" s="26">
        <f t="shared" si="108"/>
        <v>0</v>
      </c>
      <c r="L655" s="3">
        <f t="shared" si="113"/>
        <v>44978</v>
      </c>
      <c r="M655" s="3" t="str">
        <f t="shared" si="115"/>
        <v>2023_2</v>
      </c>
      <c r="N655" s="5">
        <f t="shared" si="109"/>
        <v>2023</v>
      </c>
      <c r="O655" s="26">
        <f t="shared" si="106"/>
        <v>7461245.1277862359</v>
      </c>
      <c r="P655" s="33">
        <f t="shared" si="114"/>
        <v>827.13114485432607</v>
      </c>
      <c r="Q655" s="26">
        <f t="shared" si="110"/>
        <v>0</v>
      </c>
      <c r="R655" s="26">
        <f t="shared" si="107"/>
        <v>7462072.2589310901</v>
      </c>
    </row>
    <row r="656" spans="3:18" x14ac:dyDescent="0.2">
      <c r="C656">
        <f t="shared" si="111"/>
        <v>653</v>
      </c>
      <c r="D656" s="3">
        <f t="shared" si="112"/>
        <v>44978</v>
      </c>
      <c r="F656" s="5">
        <f>IFERROR(VLOOKUP(D656,Contrato!$B:$H,7,FALSE),0)</f>
        <v>0</v>
      </c>
      <c r="G656" s="26">
        <f t="shared" si="108"/>
        <v>0</v>
      </c>
      <c r="L656" s="3">
        <f t="shared" si="113"/>
        <v>44979</v>
      </c>
      <c r="M656" s="3" t="str">
        <f t="shared" si="115"/>
        <v>2023_2</v>
      </c>
      <c r="N656" s="5">
        <f t="shared" si="109"/>
        <v>2023</v>
      </c>
      <c r="O656" s="26">
        <f t="shared" si="106"/>
        <v>7462072.2589310901</v>
      </c>
      <c r="P656" s="33">
        <f t="shared" si="114"/>
        <v>827.22283811986972</v>
      </c>
      <c r="Q656" s="26">
        <f t="shared" si="110"/>
        <v>0</v>
      </c>
      <c r="R656" s="26">
        <f t="shared" si="107"/>
        <v>7462899.4817692097</v>
      </c>
    </row>
    <row r="657" spans="3:18" x14ac:dyDescent="0.2">
      <c r="C657">
        <f t="shared" si="111"/>
        <v>654</v>
      </c>
      <c r="D657" s="3">
        <f t="shared" si="112"/>
        <v>44979</v>
      </c>
      <c r="F657" s="5">
        <f>IFERROR(VLOOKUP(D657,Contrato!$B:$H,7,FALSE),0)</f>
        <v>0</v>
      </c>
      <c r="G657" s="26">
        <f t="shared" si="108"/>
        <v>0</v>
      </c>
      <c r="L657" s="3">
        <f t="shared" si="113"/>
        <v>44980</v>
      </c>
      <c r="M657" s="3" t="str">
        <f t="shared" si="115"/>
        <v>2023_2</v>
      </c>
      <c r="N657" s="5">
        <f t="shared" si="109"/>
        <v>2023</v>
      </c>
      <c r="O657" s="26">
        <f t="shared" si="106"/>
        <v>7462899.4817692097</v>
      </c>
      <c r="P657" s="33">
        <f t="shared" si="114"/>
        <v>827.31454155025233</v>
      </c>
      <c r="Q657" s="26">
        <f t="shared" si="110"/>
        <v>0</v>
      </c>
      <c r="R657" s="26">
        <f t="shared" si="107"/>
        <v>7463726.7963107601</v>
      </c>
    </row>
    <row r="658" spans="3:18" x14ac:dyDescent="0.2">
      <c r="C658">
        <f t="shared" si="111"/>
        <v>655</v>
      </c>
      <c r="D658" s="3">
        <f t="shared" si="112"/>
        <v>44980</v>
      </c>
      <c r="F658" s="5">
        <f>IFERROR(VLOOKUP(D658,Contrato!$B:$H,7,FALSE),0)</f>
        <v>0</v>
      </c>
      <c r="G658" s="26">
        <f t="shared" si="108"/>
        <v>0</v>
      </c>
      <c r="L658" s="3">
        <f t="shared" si="113"/>
        <v>44981</v>
      </c>
      <c r="M658" s="3" t="str">
        <f t="shared" si="115"/>
        <v>2023_2</v>
      </c>
      <c r="N658" s="5">
        <f t="shared" si="109"/>
        <v>2023</v>
      </c>
      <c r="O658" s="26">
        <f t="shared" ref="O658:O721" si="116">+R657</f>
        <v>7463726.7963107601</v>
      </c>
      <c r="P658" s="33">
        <f t="shared" si="114"/>
        <v>827.40625514660087</v>
      </c>
      <c r="Q658" s="26">
        <f t="shared" si="110"/>
        <v>0</v>
      </c>
      <c r="R658" s="26">
        <f t="shared" ref="R658:R721" si="117">+O658+P658+Q658</f>
        <v>7464554.2025659066</v>
      </c>
    </row>
    <row r="659" spans="3:18" x14ac:dyDescent="0.2">
      <c r="C659">
        <f t="shared" si="111"/>
        <v>656</v>
      </c>
      <c r="D659" s="3">
        <f t="shared" si="112"/>
        <v>44981</v>
      </c>
      <c r="F659" s="5">
        <f>IFERROR(VLOOKUP(D659,Contrato!$B:$H,7,FALSE),0)</f>
        <v>0</v>
      </c>
      <c r="G659" s="26">
        <f t="shared" si="108"/>
        <v>0</v>
      </c>
      <c r="L659" s="3">
        <f t="shared" si="113"/>
        <v>44982</v>
      </c>
      <c r="M659" s="3" t="str">
        <f t="shared" si="115"/>
        <v>2023_2</v>
      </c>
      <c r="N659" s="5">
        <f t="shared" si="109"/>
        <v>2023</v>
      </c>
      <c r="O659" s="26">
        <f t="shared" si="116"/>
        <v>7464554.2025659066</v>
      </c>
      <c r="P659" s="33">
        <f t="shared" si="114"/>
        <v>827.49797891004221</v>
      </c>
      <c r="Q659" s="26">
        <f t="shared" si="110"/>
        <v>0</v>
      </c>
      <c r="R659" s="26">
        <f t="shared" si="117"/>
        <v>7465381.7005448164</v>
      </c>
    </row>
    <row r="660" spans="3:18" x14ac:dyDescent="0.2">
      <c r="C660">
        <f t="shared" si="111"/>
        <v>657</v>
      </c>
      <c r="D660" s="3">
        <f t="shared" si="112"/>
        <v>44982</v>
      </c>
      <c r="F660" s="5">
        <f>IFERROR(VLOOKUP(D660,Contrato!$B:$H,7,FALSE),0)</f>
        <v>0</v>
      </c>
      <c r="G660" s="26">
        <f t="shared" si="108"/>
        <v>0</v>
      </c>
      <c r="L660" s="3">
        <f t="shared" si="113"/>
        <v>44983</v>
      </c>
      <c r="M660" s="3" t="str">
        <f t="shared" si="115"/>
        <v>2023_2</v>
      </c>
      <c r="N660" s="5">
        <f t="shared" si="109"/>
        <v>2023</v>
      </c>
      <c r="O660" s="26">
        <f t="shared" si="116"/>
        <v>7465381.7005448164</v>
      </c>
      <c r="P660" s="33">
        <f t="shared" si="114"/>
        <v>827.58971284170343</v>
      </c>
      <c r="Q660" s="26">
        <f t="shared" si="110"/>
        <v>0</v>
      </c>
      <c r="R660" s="26">
        <f t="shared" si="117"/>
        <v>7466209.2902576579</v>
      </c>
    </row>
    <row r="661" spans="3:18" x14ac:dyDescent="0.2">
      <c r="C661">
        <f t="shared" si="111"/>
        <v>658</v>
      </c>
      <c r="D661" s="3">
        <f t="shared" si="112"/>
        <v>44983</v>
      </c>
      <c r="F661" s="5">
        <f>IFERROR(VLOOKUP(D661,Contrato!$B:$H,7,FALSE),0)</f>
        <v>0</v>
      </c>
      <c r="G661" s="26">
        <f t="shared" si="108"/>
        <v>0</v>
      </c>
      <c r="L661" s="3">
        <f t="shared" si="113"/>
        <v>44984</v>
      </c>
      <c r="M661" s="3" t="str">
        <f t="shared" si="115"/>
        <v>2023_2</v>
      </c>
      <c r="N661" s="5">
        <f t="shared" si="109"/>
        <v>2023</v>
      </c>
      <c r="O661" s="26">
        <f t="shared" si="116"/>
        <v>7466209.2902576579</v>
      </c>
      <c r="P661" s="33">
        <f t="shared" si="114"/>
        <v>827.68145694271186</v>
      </c>
      <c r="Q661" s="26">
        <f t="shared" si="110"/>
        <v>0</v>
      </c>
      <c r="R661" s="26">
        <f t="shared" si="117"/>
        <v>7467036.9717146009</v>
      </c>
    </row>
    <row r="662" spans="3:18" x14ac:dyDescent="0.2">
      <c r="C662">
        <f t="shared" si="111"/>
        <v>659</v>
      </c>
      <c r="D662" s="3">
        <f t="shared" si="112"/>
        <v>44984</v>
      </c>
      <c r="F662" s="5">
        <f>IFERROR(VLOOKUP(D662,Contrato!$B:$H,7,FALSE),0)</f>
        <v>0</v>
      </c>
      <c r="G662" s="26">
        <f t="shared" si="108"/>
        <v>0</v>
      </c>
      <c r="L662" s="3">
        <f t="shared" si="113"/>
        <v>44985</v>
      </c>
      <c r="M662" s="3" t="str">
        <f t="shared" si="115"/>
        <v>2023_2</v>
      </c>
      <c r="N662" s="5">
        <f t="shared" si="109"/>
        <v>2023</v>
      </c>
      <c r="O662" s="26">
        <f t="shared" si="116"/>
        <v>7467036.9717146009</v>
      </c>
      <c r="P662" s="33">
        <f t="shared" si="114"/>
        <v>827.77321121419482</v>
      </c>
      <c r="Q662" s="26">
        <f t="shared" si="110"/>
        <v>0</v>
      </c>
      <c r="R662" s="26">
        <f t="shared" si="117"/>
        <v>7467864.7449258147</v>
      </c>
    </row>
    <row r="663" spans="3:18" x14ac:dyDescent="0.2">
      <c r="C663">
        <f t="shared" si="111"/>
        <v>660</v>
      </c>
      <c r="D663" s="3">
        <f t="shared" si="112"/>
        <v>44985</v>
      </c>
      <c r="F663" s="5">
        <f>IFERROR(VLOOKUP(D663,Contrato!$B:$H,7,FALSE),0)</f>
        <v>0</v>
      </c>
      <c r="G663" s="26">
        <f t="shared" si="108"/>
        <v>0</v>
      </c>
      <c r="L663" s="3">
        <f t="shared" si="113"/>
        <v>44986</v>
      </c>
      <c r="M663" s="3" t="str">
        <f t="shared" si="115"/>
        <v>2023_3</v>
      </c>
      <c r="N663" s="5">
        <f t="shared" si="109"/>
        <v>2023</v>
      </c>
      <c r="O663" s="26">
        <f t="shared" si="116"/>
        <v>7467864.7449258147</v>
      </c>
      <c r="P663" s="33">
        <f t="shared" si="114"/>
        <v>827.86497565727973</v>
      </c>
      <c r="Q663" s="26">
        <f t="shared" si="110"/>
        <v>0</v>
      </c>
      <c r="R663" s="26">
        <f t="shared" si="117"/>
        <v>7468692.609901472</v>
      </c>
    </row>
    <row r="664" spans="3:18" x14ac:dyDescent="0.2">
      <c r="C664">
        <f t="shared" si="111"/>
        <v>661</v>
      </c>
      <c r="D664" s="3">
        <f t="shared" si="112"/>
        <v>44986</v>
      </c>
      <c r="F664" s="5">
        <f>IFERROR(VLOOKUP(D664,Contrato!$B:$H,7,FALSE),0)</f>
        <v>0</v>
      </c>
      <c r="G664" s="26">
        <f t="shared" si="108"/>
        <v>0</v>
      </c>
      <c r="L664" s="3">
        <f t="shared" si="113"/>
        <v>44987</v>
      </c>
      <c r="M664" s="3" t="str">
        <f t="shared" si="115"/>
        <v>2023_3</v>
      </c>
      <c r="N664" s="5">
        <f t="shared" si="109"/>
        <v>2023</v>
      </c>
      <c r="O664" s="26">
        <f t="shared" si="116"/>
        <v>7468692.609901472</v>
      </c>
      <c r="P664" s="33">
        <f t="shared" si="114"/>
        <v>827.95675027309414</v>
      </c>
      <c r="Q664" s="26">
        <f t="shared" si="110"/>
        <v>0</v>
      </c>
      <c r="R664" s="26">
        <f t="shared" si="117"/>
        <v>7469520.5666517448</v>
      </c>
    </row>
    <row r="665" spans="3:18" x14ac:dyDescent="0.2">
      <c r="C665">
        <f t="shared" si="111"/>
        <v>662</v>
      </c>
      <c r="D665" s="3">
        <f t="shared" si="112"/>
        <v>44987</v>
      </c>
      <c r="F665" s="5">
        <f>IFERROR(VLOOKUP(D665,Contrato!$B:$H,7,FALSE),0)</f>
        <v>0</v>
      </c>
      <c r="G665" s="26">
        <f t="shared" si="108"/>
        <v>0</v>
      </c>
      <c r="L665" s="3">
        <f t="shared" si="113"/>
        <v>44988</v>
      </c>
      <c r="M665" s="3" t="str">
        <f t="shared" si="115"/>
        <v>2023_3</v>
      </c>
      <c r="N665" s="5">
        <f t="shared" si="109"/>
        <v>2023</v>
      </c>
      <c r="O665" s="26">
        <f t="shared" si="116"/>
        <v>7469520.5666517448</v>
      </c>
      <c r="P665" s="33">
        <f t="shared" si="114"/>
        <v>828.04853506276595</v>
      </c>
      <c r="Q665" s="26">
        <f t="shared" si="110"/>
        <v>0</v>
      </c>
      <c r="R665" s="26">
        <f t="shared" si="117"/>
        <v>7470348.6151868077</v>
      </c>
    </row>
    <row r="666" spans="3:18" x14ac:dyDescent="0.2">
      <c r="C666">
        <f t="shared" si="111"/>
        <v>663</v>
      </c>
      <c r="D666" s="3">
        <f t="shared" si="112"/>
        <v>44988</v>
      </c>
      <c r="F666" s="5">
        <f>IFERROR(VLOOKUP(D666,Contrato!$B:$H,7,FALSE),0)</f>
        <v>0</v>
      </c>
      <c r="G666" s="26">
        <f t="shared" si="108"/>
        <v>0</v>
      </c>
      <c r="L666" s="3">
        <f t="shared" si="113"/>
        <v>44989</v>
      </c>
      <c r="M666" s="3" t="str">
        <f t="shared" si="115"/>
        <v>2023_3</v>
      </c>
      <c r="N666" s="5">
        <f t="shared" si="109"/>
        <v>2023</v>
      </c>
      <c r="O666" s="26">
        <f t="shared" si="116"/>
        <v>7470348.6151868077</v>
      </c>
      <c r="P666" s="33">
        <f t="shared" si="114"/>
        <v>828.14033002742281</v>
      </c>
      <c r="Q666" s="26">
        <f t="shared" si="110"/>
        <v>0</v>
      </c>
      <c r="R666" s="26">
        <f t="shared" si="117"/>
        <v>7471176.7555168355</v>
      </c>
    </row>
    <row r="667" spans="3:18" x14ac:dyDescent="0.2">
      <c r="C667">
        <f t="shared" si="111"/>
        <v>664</v>
      </c>
      <c r="D667" s="3">
        <f t="shared" si="112"/>
        <v>44989</v>
      </c>
      <c r="F667" s="5">
        <f>IFERROR(VLOOKUP(D667,Contrato!$B:$H,7,FALSE),0)</f>
        <v>0</v>
      </c>
      <c r="G667" s="26">
        <f t="shared" si="108"/>
        <v>0</v>
      </c>
      <c r="L667" s="3">
        <f t="shared" si="113"/>
        <v>44990</v>
      </c>
      <c r="M667" s="3" t="str">
        <f t="shared" si="115"/>
        <v>2023_3</v>
      </c>
      <c r="N667" s="5">
        <f t="shared" si="109"/>
        <v>2023</v>
      </c>
      <c r="O667" s="26">
        <f t="shared" si="116"/>
        <v>7471176.7555168355</v>
      </c>
      <c r="P667" s="33">
        <f t="shared" si="114"/>
        <v>828.23213516819283</v>
      </c>
      <c r="Q667" s="26">
        <f t="shared" si="110"/>
        <v>0</v>
      </c>
      <c r="R667" s="26">
        <f t="shared" si="117"/>
        <v>7472004.9876520038</v>
      </c>
    </row>
    <row r="668" spans="3:18" x14ac:dyDescent="0.2">
      <c r="C668">
        <f t="shared" si="111"/>
        <v>665</v>
      </c>
      <c r="D668" s="3">
        <f t="shared" si="112"/>
        <v>44990</v>
      </c>
      <c r="F668" s="5">
        <f>IFERROR(VLOOKUP(D668,Contrato!$B:$H,7,FALSE),0)</f>
        <v>0</v>
      </c>
      <c r="G668" s="26">
        <f t="shared" si="108"/>
        <v>0</v>
      </c>
      <c r="L668" s="3">
        <f t="shared" si="113"/>
        <v>44991</v>
      </c>
      <c r="M668" s="3" t="str">
        <f t="shared" si="115"/>
        <v>2023_3</v>
      </c>
      <c r="N668" s="5">
        <f t="shared" si="109"/>
        <v>2023</v>
      </c>
      <c r="O668" s="26">
        <f t="shared" si="116"/>
        <v>7472004.9876520038</v>
      </c>
      <c r="P668" s="33">
        <f t="shared" si="114"/>
        <v>828.32395048620401</v>
      </c>
      <c r="Q668" s="26">
        <f t="shared" si="110"/>
        <v>0</v>
      </c>
      <c r="R668" s="26">
        <f t="shared" si="117"/>
        <v>7472833.31160249</v>
      </c>
    </row>
    <row r="669" spans="3:18" x14ac:dyDescent="0.2">
      <c r="C669">
        <f t="shared" si="111"/>
        <v>666</v>
      </c>
      <c r="D669" s="3">
        <f t="shared" si="112"/>
        <v>44991</v>
      </c>
      <c r="F669" s="5">
        <f>IFERROR(VLOOKUP(D669,Contrato!$B:$H,7,FALSE),0)</f>
        <v>0</v>
      </c>
      <c r="G669" s="26">
        <f t="shared" si="108"/>
        <v>0</v>
      </c>
      <c r="L669" s="3">
        <f t="shared" si="113"/>
        <v>44992</v>
      </c>
      <c r="M669" s="3" t="str">
        <f t="shared" si="115"/>
        <v>2023_3</v>
      </c>
      <c r="N669" s="5">
        <f t="shared" si="109"/>
        <v>2023</v>
      </c>
      <c r="O669" s="26">
        <f t="shared" si="116"/>
        <v>7472833.31160249</v>
      </c>
      <c r="P669" s="33">
        <f t="shared" si="114"/>
        <v>828.41577598258448</v>
      </c>
      <c r="Q669" s="26">
        <f t="shared" si="110"/>
        <v>0</v>
      </c>
      <c r="R669" s="26">
        <f t="shared" si="117"/>
        <v>7473661.7273784727</v>
      </c>
    </row>
    <row r="670" spans="3:18" x14ac:dyDescent="0.2">
      <c r="C670">
        <f t="shared" si="111"/>
        <v>667</v>
      </c>
      <c r="D670" s="3">
        <f t="shared" si="112"/>
        <v>44992</v>
      </c>
      <c r="F670" s="5">
        <f>IFERROR(VLOOKUP(D670,Contrato!$B:$H,7,FALSE),0)</f>
        <v>0</v>
      </c>
      <c r="G670" s="26">
        <f t="shared" si="108"/>
        <v>0</v>
      </c>
      <c r="L670" s="3">
        <f t="shared" si="113"/>
        <v>44993</v>
      </c>
      <c r="M670" s="3" t="str">
        <f t="shared" si="115"/>
        <v>2023_3</v>
      </c>
      <c r="N670" s="5">
        <f t="shared" si="109"/>
        <v>2023</v>
      </c>
      <c r="O670" s="26">
        <f t="shared" si="116"/>
        <v>7473661.7273784727</v>
      </c>
      <c r="P670" s="33">
        <f t="shared" si="114"/>
        <v>828.50761165846279</v>
      </c>
      <c r="Q670" s="26">
        <f t="shared" si="110"/>
        <v>0</v>
      </c>
      <c r="R670" s="26">
        <f t="shared" si="117"/>
        <v>7474490.2349901311</v>
      </c>
    </row>
    <row r="671" spans="3:18" x14ac:dyDescent="0.2">
      <c r="C671">
        <f t="shared" si="111"/>
        <v>668</v>
      </c>
      <c r="D671" s="3">
        <f t="shared" si="112"/>
        <v>44993</v>
      </c>
      <c r="F671" s="5">
        <f>IFERROR(VLOOKUP(D671,Contrato!$B:$H,7,FALSE),0)</f>
        <v>0</v>
      </c>
      <c r="G671" s="26">
        <f t="shared" si="108"/>
        <v>0</v>
      </c>
      <c r="L671" s="3">
        <f t="shared" si="113"/>
        <v>44994</v>
      </c>
      <c r="M671" s="3" t="str">
        <f t="shared" si="115"/>
        <v>2023_3</v>
      </c>
      <c r="N671" s="5">
        <f t="shared" si="109"/>
        <v>2023</v>
      </c>
      <c r="O671" s="26">
        <f t="shared" si="116"/>
        <v>7474490.2349901311</v>
      </c>
      <c r="P671" s="33">
        <f t="shared" si="114"/>
        <v>828.5994575149673</v>
      </c>
      <c r="Q671" s="26">
        <f t="shared" si="110"/>
        <v>0</v>
      </c>
      <c r="R671" s="26">
        <f t="shared" si="117"/>
        <v>7475318.8344476465</v>
      </c>
    </row>
    <row r="672" spans="3:18" x14ac:dyDescent="0.2">
      <c r="C672">
        <f t="shared" si="111"/>
        <v>669</v>
      </c>
      <c r="D672" s="3">
        <f t="shared" si="112"/>
        <v>44994</v>
      </c>
      <c r="F672" s="5">
        <f>IFERROR(VLOOKUP(D672,Contrato!$B:$H,7,FALSE),0)</f>
        <v>0</v>
      </c>
      <c r="G672" s="26">
        <f t="shared" si="108"/>
        <v>0</v>
      </c>
      <c r="L672" s="3">
        <f t="shared" si="113"/>
        <v>44995</v>
      </c>
      <c r="M672" s="3" t="str">
        <f t="shared" si="115"/>
        <v>2023_3</v>
      </c>
      <c r="N672" s="5">
        <f t="shared" si="109"/>
        <v>2023</v>
      </c>
      <c r="O672" s="26">
        <f t="shared" si="116"/>
        <v>7475318.8344476465</v>
      </c>
      <c r="P672" s="33">
        <f t="shared" si="114"/>
        <v>828.69131355322668</v>
      </c>
      <c r="Q672" s="26">
        <f t="shared" si="110"/>
        <v>-290161.58976</v>
      </c>
      <c r="R672" s="26">
        <f t="shared" si="117"/>
        <v>7185985.9360012002</v>
      </c>
    </row>
    <row r="673" spans="3:18" x14ac:dyDescent="0.2">
      <c r="C673">
        <f t="shared" si="111"/>
        <v>670</v>
      </c>
      <c r="D673" s="3">
        <f t="shared" si="112"/>
        <v>44995</v>
      </c>
      <c r="F673" s="5">
        <f>IFERROR(VLOOKUP(D673,Contrato!$B:$H,7,FALSE),0)</f>
        <v>290161.58976</v>
      </c>
      <c r="G673" s="26">
        <f t="shared" si="108"/>
        <v>-290161.58976</v>
      </c>
      <c r="L673" s="3">
        <f t="shared" si="113"/>
        <v>44996</v>
      </c>
      <c r="M673" s="3" t="str">
        <f t="shared" si="115"/>
        <v>2023_3</v>
      </c>
      <c r="N673" s="5">
        <f t="shared" si="109"/>
        <v>2023</v>
      </c>
      <c r="O673" s="26">
        <f t="shared" si="116"/>
        <v>7185985.9360012002</v>
      </c>
      <c r="P673" s="33">
        <f t="shared" si="114"/>
        <v>796.6167405513562</v>
      </c>
      <c r="Q673" s="26">
        <f t="shared" si="110"/>
        <v>0</v>
      </c>
      <c r="R673" s="26">
        <f t="shared" si="117"/>
        <v>7186782.552741752</v>
      </c>
    </row>
    <row r="674" spans="3:18" x14ac:dyDescent="0.2">
      <c r="C674">
        <f t="shared" si="111"/>
        <v>671</v>
      </c>
      <c r="D674" s="3">
        <f t="shared" si="112"/>
        <v>44996</v>
      </c>
      <c r="F674" s="5">
        <f>IFERROR(VLOOKUP(D674,Contrato!$B:$H,7,FALSE),0)</f>
        <v>0</v>
      </c>
      <c r="G674" s="26">
        <f t="shared" si="108"/>
        <v>0</v>
      </c>
      <c r="L674" s="3">
        <f t="shared" si="113"/>
        <v>44997</v>
      </c>
      <c r="M674" s="3" t="str">
        <f t="shared" si="115"/>
        <v>2023_3</v>
      </c>
      <c r="N674" s="5">
        <f t="shared" si="109"/>
        <v>2023</v>
      </c>
      <c r="O674" s="26">
        <f t="shared" si="116"/>
        <v>7186782.552741752</v>
      </c>
      <c r="P674" s="33">
        <f t="shared" si="114"/>
        <v>796.70505108201678</v>
      </c>
      <c r="Q674" s="26">
        <f t="shared" si="110"/>
        <v>0</v>
      </c>
      <c r="R674" s="26">
        <f t="shared" si="117"/>
        <v>7187579.2577928342</v>
      </c>
    </row>
    <row r="675" spans="3:18" x14ac:dyDescent="0.2">
      <c r="C675">
        <f t="shared" si="111"/>
        <v>672</v>
      </c>
      <c r="D675" s="3">
        <f t="shared" si="112"/>
        <v>44997</v>
      </c>
      <c r="F675" s="5">
        <f>IFERROR(VLOOKUP(D675,Contrato!$B:$H,7,FALSE),0)</f>
        <v>0</v>
      </c>
      <c r="G675" s="26">
        <f t="shared" si="108"/>
        <v>0</v>
      </c>
      <c r="L675" s="3">
        <f t="shared" si="113"/>
        <v>44998</v>
      </c>
      <c r="M675" s="3" t="str">
        <f t="shared" si="115"/>
        <v>2023_3</v>
      </c>
      <c r="N675" s="5">
        <f t="shared" si="109"/>
        <v>2023</v>
      </c>
      <c r="O675" s="26">
        <f t="shared" si="116"/>
        <v>7187579.2577928342</v>
      </c>
      <c r="P675" s="33">
        <f t="shared" si="114"/>
        <v>796.79337140251641</v>
      </c>
      <c r="Q675" s="26">
        <f t="shared" si="110"/>
        <v>0</v>
      </c>
      <c r="R675" s="26">
        <f t="shared" si="117"/>
        <v>7188376.0511642369</v>
      </c>
    </row>
    <row r="676" spans="3:18" x14ac:dyDescent="0.2">
      <c r="C676">
        <f t="shared" si="111"/>
        <v>673</v>
      </c>
      <c r="D676" s="3">
        <f t="shared" si="112"/>
        <v>44998</v>
      </c>
      <c r="F676" s="5">
        <f>IFERROR(VLOOKUP(D676,Contrato!$B:$H,7,FALSE),0)</f>
        <v>0</v>
      </c>
      <c r="G676" s="26">
        <f t="shared" si="108"/>
        <v>0</v>
      </c>
      <c r="L676" s="3">
        <f t="shared" si="113"/>
        <v>44999</v>
      </c>
      <c r="M676" s="3" t="str">
        <f t="shared" si="115"/>
        <v>2023_3</v>
      </c>
      <c r="N676" s="5">
        <f t="shared" si="109"/>
        <v>2023</v>
      </c>
      <c r="O676" s="26">
        <f t="shared" si="116"/>
        <v>7188376.0511642369</v>
      </c>
      <c r="P676" s="33">
        <f t="shared" si="114"/>
        <v>796.88170151394058</v>
      </c>
      <c r="Q676" s="26">
        <f t="shared" si="110"/>
        <v>0</v>
      </c>
      <c r="R676" s="26">
        <f t="shared" si="117"/>
        <v>7189172.932865751</v>
      </c>
    </row>
    <row r="677" spans="3:18" x14ac:dyDescent="0.2">
      <c r="C677">
        <f t="shared" si="111"/>
        <v>674</v>
      </c>
      <c r="D677" s="3">
        <f t="shared" si="112"/>
        <v>44999</v>
      </c>
      <c r="F677" s="5">
        <f>IFERROR(VLOOKUP(D677,Contrato!$B:$H,7,FALSE),0)</f>
        <v>0</v>
      </c>
      <c r="G677" s="26">
        <f t="shared" si="108"/>
        <v>0</v>
      </c>
      <c r="L677" s="3">
        <f t="shared" si="113"/>
        <v>45000</v>
      </c>
      <c r="M677" s="3" t="str">
        <f t="shared" si="115"/>
        <v>2023_3</v>
      </c>
      <c r="N677" s="5">
        <f t="shared" si="109"/>
        <v>2023</v>
      </c>
      <c r="O677" s="26">
        <f t="shared" si="116"/>
        <v>7189172.932865751</v>
      </c>
      <c r="P677" s="33">
        <f t="shared" si="114"/>
        <v>796.97004141737477</v>
      </c>
      <c r="Q677" s="26">
        <f t="shared" si="110"/>
        <v>0</v>
      </c>
      <c r="R677" s="26">
        <f t="shared" si="117"/>
        <v>7189969.9029071685</v>
      </c>
    </row>
    <row r="678" spans="3:18" x14ac:dyDescent="0.2">
      <c r="C678">
        <f t="shared" si="111"/>
        <v>675</v>
      </c>
      <c r="D678" s="3">
        <f t="shared" si="112"/>
        <v>45000</v>
      </c>
      <c r="F678" s="5">
        <f>IFERROR(VLOOKUP(D678,Contrato!$B:$H,7,FALSE),0)</f>
        <v>0</v>
      </c>
      <c r="G678" s="26">
        <f t="shared" si="108"/>
        <v>0</v>
      </c>
      <c r="L678" s="3">
        <f t="shared" si="113"/>
        <v>45001</v>
      </c>
      <c r="M678" s="3" t="str">
        <f t="shared" si="115"/>
        <v>2023_3</v>
      </c>
      <c r="N678" s="5">
        <f t="shared" si="109"/>
        <v>2023</v>
      </c>
      <c r="O678" s="26">
        <f t="shared" si="116"/>
        <v>7189969.9029071685</v>
      </c>
      <c r="P678" s="33">
        <f t="shared" si="114"/>
        <v>797.05839111390424</v>
      </c>
      <c r="Q678" s="26">
        <f t="shared" si="110"/>
        <v>0</v>
      </c>
      <c r="R678" s="26">
        <f t="shared" si="117"/>
        <v>7190766.9612982823</v>
      </c>
    </row>
    <row r="679" spans="3:18" x14ac:dyDescent="0.2">
      <c r="C679">
        <f t="shared" si="111"/>
        <v>676</v>
      </c>
      <c r="D679" s="3">
        <f t="shared" si="112"/>
        <v>45001</v>
      </c>
      <c r="F679" s="5">
        <f>IFERROR(VLOOKUP(D679,Contrato!$B:$H,7,FALSE),0)</f>
        <v>0</v>
      </c>
      <c r="G679" s="26">
        <f t="shared" si="108"/>
        <v>0</v>
      </c>
      <c r="L679" s="3">
        <f t="shared" si="113"/>
        <v>45002</v>
      </c>
      <c r="M679" s="3" t="str">
        <f t="shared" si="115"/>
        <v>2023_3</v>
      </c>
      <c r="N679" s="5">
        <f t="shared" si="109"/>
        <v>2023</v>
      </c>
      <c r="O679" s="26">
        <f t="shared" si="116"/>
        <v>7190766.9612982823</v>
      </c>
      <c r="P679" s="33">
        <f t="shared" si="114"/>
        <v>797.14675060461479</v>
      </c>
      <c r="Q679" s="26">
        <f t="shared" si="110"/>
        <v>0</v>
      </c>
      <c r="R679" s="26">
        <f t="shared" si="117"/>
        <v>7191564.108048887</v>
      </c>
    </row>
    <row r="680" spans="3:18" x14ac:dyDescent="0.2">
      <c r="C680">
        <f t="shared" si="111"/>
        <v>677</v>
      </c>
      <c r="D680" s="3">
        <f t="shared" si="112"/>
        <v>45002</v>
      </c>
      <c r="F680" s="5">
        <f>IFERROR(VLOOKUP(D680,Contrato!$B:$H,7,FALSE),0)</f>
        <v>0</v>
      </c>
      <c r="G680" s="26">
        <f t="shared" si="108"/>
        <v>0</v>
      </c>
      <c r="L680" s="3">
        <f t="shared" si="113"/>
        <v>45003</v>
      </c>
      <c r="M680" s="3" t="str">
        <f t="shared" si="115"/>
        <v>2023_3</v>
      </c>
      <c r="N680" s="5">
        <f t="shared" si="109"/>
        <v>2023</v>
      </c>
      <c r="O680" s="26">
        <f t="shared" si="116"/>
        <v>7191564.108048887</v>
      </c>
      <c r="P680" s="33">
        <f t="shared" si="114"/>
        <v>797.23511989059216</v>
      </c>
      <c r="Q680" s="26">
        <f t="shared" si="110"/>
        <v>0</v>
      </c>
      <c r="R680" s="26">
        <f t="shared" si="117"/>
        <v>7192361.3431687774</v>
      </c>
    </row>
    <row r="681" spans="3:18" x14ac:dyDescent="0.2">
      <c r="C681">
        <f t="shared" si="111"/>
        <v>678</v>
      </c>
      <c r="D681" s="3">
        <f t="shared" si="112"/>
        <v>45003</v>
      </c>
      <c r="F681" s="5">
        <f>IFERROR(VLOOKUP(D681,Contrato!$B:$H,7,FALSE),0)</f>
        <v>0</v>
      </c>
      <c r="G681" s="26">
        <f t="shared" si="108"/>
        <v>0</v>
      </c>
      <c r="L681" s="3">
        <f t="shared" si="113"/>
        <v>45004</v>
      </c>
      <c r="M681" s="3" t="str">
        <f t="shared" si="115"/>
        <v>2023_3</v>
      </c>
      <c r="N681" s="5">
        <f t="shared" si="109"/>
        <v>2023</v>
      </c>
      <c r="O681" s="26">
        <f t="shared" si="116"/>
        <v>7192361.3431687774</v>
      </c>
      <c r="P681" s="33">
        <f t="shared" si="114"/>
        <v>797.32349897292215</v>
      </c>
      <c r="Q681" s="26">
        <f t="shared" si="110"/>
        <v>0</v>
      </c>
      <c r="R681" s="26">
        <f t="shared" si="117"/>
        <v>7193158.6666677501</v>
      </c>
    </row>
    <row r="682" spans="3:18" x14ac:dyDescent="0.2">
      <c r="C682">
        <f t="shared" si="111"/>
        <v>679</v>
      </c>
      <c r="D682" s="3">
        <f t="shared" si="112"/>
        <v>45004</v>
      </c>
      <c r="F682" s="5">
        <f>IFERROR(VLOOKUP(D682,Contrato!$B:$H,7,FALSE),0)</f>
        <v>0</v>
      </c>
      <c r="G682" s="26">
        <f t="shared" si="108"/>
        <v>0</v>
      </c>
      <c r="L682" s="3">
        <f t="shared" si="113"/>
        <v>45005</v>
      </c>
      <c r="M682" s="3" t="str">
        <f t="shared" si="115"/>
        <v>2023_3</v>
      </c>
      <c r="N682" s="5">
        <f t="shared" si="109"/>
        <v>2023</v>
      </c>
      <c r="O682" s="26">
        <f t="shared" si="116"/>
        <v>7193158.6666677501</v>
      </c>
      <c r="P682" s="33">
        <f t="shared" si="114"/>
        <v>797.41188785269082</v>
      </c>
      <c r="Q682" s="26">
        <f t="shared" si="110"/>
        <v>0</v>
      </c>
      <c r="R682" s="26">
        <f t="shared" si="117"/>
        <v>7193956.0785556026</v>
      </c>
    </row>
    <row r="683" spans="3:18" x14ac:dyDescent="0.2">
      <c r="C683">
        <f t="shared" si="111"/>
        <v>680</v>
      </c>
      <c r="D683" s="3">
        <f t="shared" si="112"/>
        <v>45005</v>
      </c>
      <c r="F683" s="5">
        <f>IFERROR(VLOOKUP(D683,Contrato!$B:$H,7,FALSE),0)</f>
        <v>0</v>
      </c>
      <c r="G683" s="26">
        <f t="shared" si="108"/>
        <v>0</v>
      </c>
      <c r="L683" s="3">
        <f t="shared" si="113"/>
        <v>45006</v>
      </c>
      <c r="M683" s="3" t="str">
        <f t="shared" si="115"/>
        <v>2023_3</v>
      </c>
      <c r="N683" s="5">
        <f t="shared" si="109"/>
        <v>2023</v>
      </c>
      <c r="O683" s="26">
        <f t="shared" si="116"/>
        <v>7193956.0785556026</v>
      </c>
      <c r="P683" s="33">
        <f t="shared" si="114"/>
        <v>797.50028653098434</v>
      </c>
      <c r="Q683" s="26">
        <f t="shared" si="110"/>
        <v>0</v>
      </c>
      <c r="R683" s="26">
        <f t="shared" si="117"/>
        <v>7194753.5788421333</v>
      </c>
    </row>
    <row r="684" spans="3:18" x14ac:dyDescent="0.2">
      <c r="C684">
        <f t="shared" si="111"/>
        <v>681</v>
      </c>
      <c r="D684" s="3">
        <f t="shared" si="112"/>
        <v>45006</v>
      </c>
      <c r="F684" s="5">
        <f>IFERROR(VLOOKUP(D684,Contrato!$B:$H,7,FALSE),0)</f>
        <v>0</v>
      </c>
      <c r="G684" s="26">
        <f t="shared" si="108"/>
        <v>0</v>
      </c>
      <c r="L684" s="3">
        <f t="shared" si="113"/>
        <v>45007</v>
      </c>
      <c r="M684" s="3" t="str">
        <f t="shared" si="115"/>
        <v>2023_3</v>
      </c>
      <c r="N684" s="5">
        <f t="shared" si="109"/>
        <v>2023</v>
      </c>
      <c r="O684" s="26">
        <f t="shared" si="116"/>
        <v>7194753.5788421333</v>
      </c>
      <c r="P684" s="33">
        <f t="shared" si="114"/>
        <v>797.58869500888875</v>
      </c>
      <c r="Q684" s="26">
        <f t="shared" si="110"/>
        <v>0</v>
      </c>
      <c r="R684" s="26">
        <f t="shared" si="117"/>
        <v>7195551.1675371425</v>
      </c>
    </row>
    <row r="685" spans="3:18" x14ac:dyDescent="0.2">
      <c r="C685">
        <f t="shared" si="111"/>
        <v>682</v>
      </c>
      <c r="D685" s="3">
        <f t="shared" si="112"/>
        <v>45007</v>
      </c>
      <c r="F685" s="5">
        <f>IFERROR(VLOOKUP(D685,Contrato!$B:$H,7,FALSE),0)</f>
        <v>0</v>
      </c>
      <c r="G685" s="26">
        <f t="shared" si="108"/>
        <v>0</v>
      </c>
      <c r="L685" s="3">
        <f t="shared" si="113"/>
        <v>45008</v>
      </c>
      <c r="M685" s="3" t="str">
        <f t="shared" si="115"/>
        <v>2023_3</v>
      </c>
      <c r="N685" s="5">
        <f t="shared" si="109"/>
        <v>2023</v>
      </c>
      <c r="O685" s="26">
        <f t="shared" si="116"/>
        <v>7195551.1675371425</v>
      </c>
      <c r="P685" s="33">
        <f t="shared" si="114"/>
        <v>797.67711328749067</v>
      </c>
      <c r="Q685" s="26">
        <f t="shared" si="110"/>
        <v>0</v>
      </c>
      <c r="R685" s="26">
        <f t="shared" si="117"/>
        <v>7196348.8446504297</v>
      </c>
    </row>
    <row r="686" spans="3:18" x14ac:dyDescent="0.2">
      <c r="C686">
        <f t="shared" si="111"/>
        <v>683</v>
      </c>
      <c r="D686" s="3">
        <f t="shared" si="112"/>
        <v>45008</v>
      </c>
      <c r="F686" s="5">
        <f>IFERROR(VLOOKUP(D686,Contrato!$B:$H,7,FALSE),0)</f>
        <v>0</v>
      </c>
      <c r="G686" s="26">
        <f t="shared" si="108"/>
        <v>0</v>
      </c>
      <c r="L686" s="3">
        <f t="shared" si="113"/>
        <v>45009</v>
      </c>
      <c r="M686" s="3" t="str">
        <f t="shared" si="115"/>
        <v>2023_3</v>
      </c>
      <c r="N686" s="5">
        <f t="shared" si="109"/>
        <v>2023</v>
      </c>
      <c r="O686" s="26">
        <f t="shared" si="116"/>
        <v>7196348.8446504297</v>
      </c>
      <c r="P686" s="33">
        <f t="shared" si="114"/>
        <v>797.76554136787638</v>
      </c>
      <c r="Q686" s="26">
        <f t="shared" si="110"/>
        <v>0</v>
      </c>
      <c r="R686" s="26">
        <f t="shared" si="117"/>
        <v>7197146.6101917978</v>
      </c>
    </row>
    <row r="687" spans="3:18" x14ac:dyDescent="0.2">
      <c r="C687">
        <f t="shared" si="111"/>
        <v>684</v>
      </c>
      <c r="D687" s="3">
        <f t="shared" si="112"/>
        <v>45009</v>
      </c>
      <c r="F687" s="5">
        <f>IFERROR(VLOOKUP(D687,Contrato!$B:$H,7,FALSE),0)</f>
        <v>0</v>
      </c>
      <c r="G687" s="26">
        <f t="shared" si="108"/>
        <v>0</v>
      </c>
      <c r="L687" s="3">
        <f t="shared" si="113"/>
        <v>45010</v>
      </c>
      <c r="M687" s="3" t="str">
        <f t="shared" si="115"/>
        <v>2023_3</v>
      </c>
      <c r="N687" s="5">
        <f t="shared" si="109"/>
        <v>2023</v>
      </c>
      <c r="O687" s="26">
        <f t="shared" si="116"/>
        <v>7197146.6101917978</v>
      </c>
      <c r="P687" s="33">
        <f t="shared" si="114"/>
        <v>797.85397925113261</v>
      </c>
      <c r="Q687" s="26">
        <f t="shared" si="110"/>
        <v>0</v>
      </c>
      <c r="R687" s="26">
        <f t="shared" si="117"/>
        <v>7197944.4641710492</v>
      </c>
    </row>
    <row r="688" spans="3:18" x14ac:dyDescent="0.2">
      <c r="C688">
        <f t="shared" si="111"/>
        <v>685</v>
      </c>
      <c r="D688" s="3">
        <f t="shared" si="112"/>
        <v>45010</v>
      </c>
      <c r="F688" s="5">
        <f>IFERROR(VLOOKUP(D688,Contrato!$B:$H,7,FALSE),0)</f>
        <v>0</v>
      </c>
      <c r="G688" s="26">
        <f t="shared" si="108"/>
        <v>0</v>
      </c>
      <c r="L688" s="3">
        <f t="shared" si="113"/>
        <v>45011</v>
      </c>
      <c r="M688" s="3" t="str">
        <f t="shared" si="115"/>
        <v>2023_3</v>
      </c>
      <c r="N688" s="5">
        <f t="shared" si="109"/>
        <v>2023</v>
      </c>
      <c r="O688" s="26">
        <f t="shared" si="116"/>
        <v>7197944.4641710492</v>
      </c>
      <c r="P688" s="33">
        <f t="shared" si="114"/>
        <v>797.94242693834599</v>
      </c>
      <c r="Q688" s="26">
        <f t="shared" si="110"/>
        <v>0</v>
      </c>
      <c r="R688" s="26">
        <f t="shared" si="117"/>
        <v>7198742.4065979877</v>
      </c>
    </row>
    <row r="689" spans="3:18" x14ac:dyDescent="0.2">
      <c r="C689">
        <f t="shared" si="111"/>
        <v>686</v>
      </c>
      <c r="D689" s="3">
        <f t="shared" si="112"/>
        <v>45011</v>
      </c>
      <c r="F689" s="5">
        <f>IFERROR(VLOOKUP(D689,Contrato!$B:$H,7,FALSE),0)</f>
        <v>0</v>
      </c>
      <c r="G689" s="26">
        <f t="shared" si="108"/>
        <v>0</v>
      </c>
      <c r="L689" s="3">
        <f t="shared" si="113"/>
        <v>45012</v>
      </c>
      <c r="M689" s="3" t="str">
        <f t="shared" si="115"/>
        <v>2023_3</v>
      </c>
      <c r="N689" s="5">
        <f t="shared" si="109"/>
        <v>2023</v>
      </c>
      <c r="O689" s="26">
        <f t="shared" si="116"/>
        <v>7198742.4065979877</v>
      </c>
      <c r="P689" s="33">
        <f t="shared" si="114"/>
        <v>798.03088443060335</v>
      </c>
      <c r="Q689" s="26">
        <f t="shared" si="110"/>
        <v>0</v>
      </c>
      <c r="R689" s="26">
        <f t="shared" si="117"/>
        <v>7199540.4374824185</v>
      </c>
    </row>
    <row r="690" spans="3:18" x14ac:dyDescent="0.2">
      <c r="C690">
        <f t="shared" si="111"/>
        <v>687</v>
      </c>
      <c r="D690" s="3">
        <f t="shared" si="112"/>
        <v>45012</v>
      </c>
      <c r="F690" s="5">
        <f>IFERROR(VLOOKUP(D690,Contrato!$B:$H,7,FALSE),0)</f>
        <v>0</v>
      </c>
      <c r="G690" s="26">
        <f t="shared" si="108"/>
        <v>0</v>
      </c>
      <c r="L690" s="3">
        <f t="shared" si="113"/>
        <v>45013</v>
      </c>
      <c r="M690" s="3" t="str">
        <f t="shared" si="115"/>
        <v>2023_3</v>
      </c>
      <c r="N690" s="5">
        <f t="shared" si="109"/>
        <v>2023</v>
      </c>
      <c r="O690" s="26">
        <f t="shared" si="116"/>
        <v>7199540.4374824185</v>
      </c>
      <c r="P690" s="33">
        <f t="shared" si="114"/>
        <v>798.11935172899177</v>
      </c>
      <c r="Q690" s="26">
        <f t="shared" si="110"/>
        <v>0</v>
      </c>
      <c r="R690" s="26">
        <f t="shared" si="117"/>
        <v>7200338.5568341473</v>
      </c>
    </row>
    <row r="691" spans="3:18" x14ac:dyDescent="0.2">
      <c r="C691">
        <f t="shared" si="111"/>
        <v>688</v>
      </c>
      <c r="D691" s="3">
        <f t="shared" si="112"/>
        <v>45013</v>
      </c>
      <c r="F691" s="5">
        <f>IFERROR(VLOOKUP(D691,Contrato!$B:$H,7,FALSE),0)</f>
        <v>0</v>
      </c>
      <c r="G691" s="26">
        <f t="shared" si="108"/>
        <v>0</v>
      </c>
      <c r="L691" s="3">
        <f t="shared" si="113"/>
        <v>45014</v>
      </c>
      <c r="M691" s="3" t="str">
        <f t="shared" si="115"/>
        <v>2023_3</v>
      </c>
      <c r="N691" s="5">
        <f t="shared" si="109"/>
        <v>2023</v>
      </c>
      <c r="O691" s="26">
        <f t="shared" si="116"/>
        <v>7200338.5568341473</v>
      </c>
      <c r="P691" s="33">
        <f t="shared" si="114"/>
        <v>798.2078288345981</v>
      </c>
      <c r="Q691" s="26">
        <f t="shared" si="110"/>
        <v>0</v>
      </c>
      <c r="R691" s="26">
        <f t="shared" si="117"/>
        <v>7201136.764662982</v>
      </c>
    </row>
    <row r="692" spans="3:18" x14ac:dyDescent="0.2">
      <c r="C692">
        <f t="shared" si="111"/>
        <v>689</v>
      </c>
      <c r="D692" s="3">
        <f t="shared" si="112"/>
        <v>45014</v>
      </c>
      <c r="F692" s="5">
        <f>IFERROR(VLOOKUP(D692,Contrato!$B:$H,7,FALSE),0)</f>
        <v>0</v>
      </c>
      <c r="G692" s="26">
        <f t="shared" si="108"/>
        <v>0</v>
      </c>
      <c r="L692" s="3">
        <f t="shared" si="113"/>
        <v>45015</v>
      </c>
      <c r="M692" s="3" t="str">
        <f t="shared" si="115"/>
        <v>2023_3</v>
      </c>
      <c r="N692" s="5">
        <f t="shared" si="109"/>
        <v>2023</v>
      </c>
      <c r="O692" s="26">
        <f t="shared" si="116"/>
        <v>7201136.764662982</v>
      </c>
      <c r="P692" s="33">
        <f t="shared" si="114"/>
        <v>798.29631574850964</v>
      </c>
      <c r="Q692" s="26">
        <f t="shared" si="110"/>
        <v>0</v>
      </c>
      <c r="R692" s="26">
        <f t="shared" si="117"/>
        <v>7201935.0609787302</v>
      </c>
    </row>
    <row r="693" spans="3:18" x14ac:dyDescent="0.2">
      <c r="C693">
        <f t="shared" si="111"/>
        <v>690</v>
      </c>
      <c r="D693" s="3">
        <f t="shared" si="112"/>
        <v>45015</v>
      </c>
      <c r="F693" s="5">
        <f>IFERROR(VLOOKUP(D693,Contrato!$B:$H,7,FALSE),0)</f>
        <v>0</v>
      </c>
      <c r="G693" s="26">
        <f t="shared" si="108"/>
        <v>0</v>
      </c>
      <c r="L693" s="3">
        <f t="shared" si="113"/>
        <v>45016</v>
      </c>
      <c r="M693" s="3" t="str">
        <f t="shared" si="115"/>
        <v>2023_3</v>
      </c>
      <c r="N693" s="5">
        <f t="shared" si="109"/>
        <v>2023</v>
      </c>
      <c r="O693" s="26">
        <f t="shared" si="116"/>
        <v>7201935.0609787302</v>
      </c>
      <c r="P693" s="33">
        <f t="shared" si="114"/>
        <v>798.3848124718138</v>
      </c>
      <c r="Q693" s="26">
        <f t="shared" si="110"/>
        <v>0</v>
      </c>
      <c r="R693" s="26">
        <f t="shared" si="117"/>
        <v>7202733.4457912017</v>
      </c>
    </row>
    <row r="694" spans="3:18" x14ac:dyDescent="0.2">
      <c r="C694">
        <f t="shared" si="111"/>
        <v>691</v>
      </c>
      <c r="D694" s="3">
        <f t="shared" si="112"/>
        <v>45016</v>
      </c>
      <c r="F694" s="5">
        <f>IFERROR(VLOOKUP(D694,Contrato!$B:$H,7,FALSE),0)</f>
        <v>0</v>
      </c>
      <c r="G694" s="26">
        <f t="shared" si="108"/>
        <v>0</v>
      </c>
      <c r="L694" s="3">
        <f t="shared" si="113"/>
        <v>45017</v>
      </c>
      <c r="M694" s="3" t="str">
        <f t="shared" si="115"/>
        <v>2023_4</v>
      </c>
      <c r="N694" s="5">
        <f t="shared" si="109"/>
        <v>2023</v>
      </c>
      <c r="O694" s="26">
        <f t="shared" si="116"/>
        <v>7202733.4457912017</v>
      </c>
      <c r="P694" s="33">
        <f t="shared" si="114"/>
        <v>798.47331900559789</v>
      </c>
      <c r="Q694" s="26">
        <f t="shared" si="110"/>
        <v>0</v>
      </c>
      <c r="R694" s="26">
        <f t="shared" si="117"/>
        <v>7203531.9191102069</v>
      </c>
    </row>
    <row r="695" spans="3:18" x14ac:dyDescent="0.2">
      <c r="C695">
        <f t="shared" si="111"/>
        <v>692</v>
      </c>
      <c r="D695" s="3">
        <f t="shared" si="112"/>
        <v>45017</v>
      </c>
      <c r="F695" s="5">
        <f>IFERROR(VLOOKUP(D695,Contrato!$B:$H,7,FALSE),0)</f>
        <v>0</v>
      </c>
      <c r="G695" s="26">
        <f t="shared" si="108"/>
        <v>0</v>
      </c>
      <c r="L695" s="3">
        <f t="shared" si="113"/>
        <v>45018</v>
      </c>
      <c r="M695" s="3" t="str">
        <f t="shared" si="115"/>
        <v>2023_4</v>
      </c>
      <c r="N695" s="5">
        <f t="shared" si="109"/>
        <v>2023</v>
      </c>
      <c r="O695" s="26">
        <f t="shared" si="116"/>
        <v>7203531.9191102069</v>
      </c>
      <c r="P695" s="33">
        <f t="shared" si="114"/>
        <v>798.56183535094954</v>
      </c>
      <c r="Q695" s="26">
        <f t="shared" si="110"/>
        <v>0</v>
      </c>
      <c r="R695" s="26">
        <f t="shared" si="117"/>
        <v>7204330.4809455583</v>
      </c>
    </row>
    <row r="696" spans="3:18" x14ac:dyDescent="0.2">
      <c r="C696">
        <f t="shared" si="111"/>
        <v>693</v>
      </c>
      <c r="D696" s="3">
        <f t="shared" si="112"/>
        <v>45018</v>
      </c>
      <c r="F696" s="5">
        <f>IFERROR(VLOOKUP(D696,Contrato!$B:$H,7,FALSE),0)</f>
        <v>0</v>
      </c>
      <c r="G696" s="26">
        <f t="shared" si="108"/>
        <v>0</v>
      </c>
      <c r="L696" s="3">
        <f t="shared" si="113"/>
        <v>45019</v>
      </c>
      <c r="M696" s="3" t="str">
        <f t="shared" si="115"/>
        <v>2023_4</v>
      </c>
      <c r="N696" s="5">
        <f t="shared" si="109"/>
        <v>2023</v>
      </c>
      <c r="O696" s="26">
        <f t="shared" si="116"/>
        <v>7204330.4809455583</v>
      </c>
      <c r="P696" s="33">
        <f t="shared" si="114"/>
        <v>798.65036150895651</v>
      </c>
      <c r="Q696" s="26">
        <f t="shared" si="110"/>
        <v>0</v>
      </c>
      <c r="R696" s="26">
        <f t="shared" si="117"/>
        <v>7205129.1313070673</v>
      </c>
    </row>
    <row r="697" spans="3:18" x14ac:dyDescent="0.2">
      <c r="C697">
        <f t="shared" si="111"/>
        <v>694</v>
      </c>
      <c r="D697" s="3">
        <f t="shared" si="112"/>
        <v>45019</v>
      </c>
      <c r="F697" s="5">
        <f>IFERROR(VLOOKUP(D697,Contrato!$B:$H,7,FALSE),0)</f>
        <v>0</v>
      </c>
      <c r="G697" s="26">
        <f t="shared" si="108"/>
        <v>0</v>
      </c>
      <c r="L697" s="3">
        <f t="shared" si="113"/>
        <v>45020</v>
      </c>
      <c r="M697" s="3" t="str">
        <f t="shared" si="115"/>
        <v>2023_4</v>
      </c>
      <c r="N697" s="5">
        <f t="shared" si="109"/>
        <v>2023</v>
      </c>
      <c r="O697" s="26">
        <f t="shared" si="116"/>
        <v>7205129.1313070673</v>
      </c>
      <c r="P697" s="33">
        <f t="shared" si="114"/>
        <v>798.73889748070644</v>
      </c>
      <c r="Q697" s="26">
        <f t="shared" si="110"/>
        <v>0</v>
      </c>
      <c r="R697" s="26">
        <f t="shared" si="117"/>
        <v>7205927.8702045484</v>
      </c>
    </row>
    <row r="698" spans="3:18" x14ac:dyDescent="0.2">
      <c r="C698">
        <f t="shared" si="111"/>
        <v>695</v>
      </c>
      <c r="D698" s="3">
        <f t="shared" si="112"/>
        <v>45020</v>
      </c>
      <c r="F698" s="5">
        <f>IFERROR(VLOOKUP(D698,Contrato!$B:$H,7,FALSE),0)</f>
        <v>0</v>
      </c>
      <c r="G698" s="26">
        <f t="shared" si="108"/>
        <v>0</v>
      </c>
      <c r="L698" s="3">
        <f t="shared" si="113"/>
        <v>45021</v>
      </c>
      <c r="M698" s="3" t="str">
        <f t="shared" si="115"/>
        <v>2023_4</v>
      </c>
      <c r="N698" s="5">
        <f t="shared" si="109"/>
        <v>2023</v>
      </c>
      <c r="O698" s="26">
        <f t="shared" si="116"/>
        <v>7205927.8702045484</v>
      </c>
      <c r="P698" s="33">
        <f t="shared" si="114"/>
        <v>798.82744326728744</v>
      </c>
      <c r="Q698" s="26">
        <f t="shared" si="110"/>
        <v>0</v>
      </c>
      <c r="R698" s="26">
        <f t="shared" si="117"/>
        <v>7206726.6976478156</v>
      </c>
    </row>
    <row r="699" spans="3:18" x14ac:dyDescent="0.2">
      <c r="C699">
        <f t="shared" si="111"/>
        <v>696</v>
      </c>
      <c r="D699" s="3">
        <f t="shared" si="112"/>
        <v>45021</v>
      </c>
      <c r="F699" s="5">
        <f>IFERROR(VLOOKUP(D699,Contrato!$B:$H,7,FALSE),0)</f>
        <v>0</v>
      </c>
      <c r="G699" s="26">
        <f t="shared" si="108"/>
        <v>0</v>
      </c>
      <c r="L699" s="3">
        <f t="shared" si="113"/>
        <v>45022</v>
      </c>
      <c r="M699" s="3" t="str">
        <f t="shared" si="115"/>
        <v>2023_4</v>
      </c>
      <c r="N699" s="5">
        <f t="shared" si="109"/>
        <v>2023</v>
      </c>
      <c r="O699" s="26">
        <f t="shared" si="116"/>
        <v>7206726.6976478156</v>
      </c>
      <c r="P699" s="33">
        <f t="shared" si="114"/>
        <v>798.91599886978736</v>
      </c>
      <c r="Q699" s="26">
        <f t="shared" si="110"/>
        <v>0</v>
      </c>
      <c r="R699" s="26">
        <f t="shared" si="117"/>
        <v>7207525.6136466851</v>
      </c>
    </row>
    <row r="700" spans="3:18" x14ac:dyDescent="0.2">
      <c r="C700">
        <f t="shared" si="111"/>
        <v>697</v>
      </c>
      <c r="D700" s="3">
        <f t="shared" si="112"/>
        <v>45022</v>
      </c>
      <c r="F700" s="5">
        <f>IFERROR(VLOOKUP(D700,Contrato!$B:$H,7,FALSE),0)</f>
        <v>0</v>
      </c>
      <c r="G700" s="26">
        <f t="shared" si="108"/>
        <v>0</v>
      </c>
      <c r="L700" s="3">
        <f t="shared" si="113"/>
        <v>45023</v>
      </c>
      <c r="M700" s="3" t="str">
        <f t="shared" si="115"/>
        <v>2023_4</v>
      </c>
      <c r="N700" s="5">
        <f t="shared" si="109"/>
        <v>2023</v>
      </c>
      <c r="O700" s="26">
        <f t="shared" si="116"/>
        <v>7207525.6136466851</v>
      </c>
      <c r="P700" s="33">
        <f t="shared" si="114"/>
        <v>799.00456428929442</v>
      </c>
      <c r="Q700" s="26">
        <f t="shared" si="110"/>
        <v>0</v>
      </c>
      <c r="R700" s="26">
        <f t="shared" si="117"/>
        <v>7208324.6182109741</v>
      </c>
    </row>
    <row r="701" spans="3:18" x14ac:dyDescent="0.2">
      <c r="C701">
        <f t="shared" si="111"/>
        <v>698</v>
      </c>
      <c r="D701" s="3">
        <f t="shared" si="112"/>
        <v>45023</v>
      </c>
      <c r="F701" s="5">
        <f>IFERROR(VLOOKUP(D701,Contrato!$B:$H,7,FALSE),0)</f>
        <v>0</v>
      </c>
      <c r="G701" s="26">
        <f t="shared" si="108"/>
        <v>0</v>
      </c>
      <c r="L701" s="3">
        <f t="shared" si="113"/>
        <v>45024</v>
      </c>
      <c r="M701" s="3" t="str">
        <f t="shared" si="115"/>
        <v>2023_4</v>
      </c>
      <c r="N701" s="5">
        <f t="shared" si="109"/>
        <v>2023</v>
      </c>
      <c r="O701" s="26">
        <f t="shared" si="116"/>
        <v>7208324.6182109741</v>
      </c>
      <c r="P701" s="33">
        <f t="shared" si="114"/>
        <v>799.09313952689683</v>
      </c>
      <c r="Q701" s="26">
        <f t="shared" si="110"/>
        <v>0</v>
      </c>
      <c r="R701" s="26">
        <f t="shared" si="117"/>
        <v>7209123.7113505006</v>
      </c>
    </row>
    <row r="702" spans="3:18" x14ac:dyDescent="0.2">
      <c r="C702">
        <f t="shared" si="111"/>
        <v>699</v>
      </c>
      <c r="D702" s="3">
        <f t="shared" si="112"/>
        <v>45024</v>
      </c>
      <c r="F702" s="5">
        <f>IFERROR(VLOOKUP(D702,Contrato!$B:$H,7,FALSE),0)</f>
        <v>0</v>
      </c>
      <c r="G702" s="26">
        <f t="shared" si="108"/>
        <v>0</v>
      </c>
      <c r="L702" s="3">
        <f t="shared" si="113"/>
        <v>45025</v>
      </c>
      <c r="M702" s="3" t="str">
        <f t="shared" si="115"/>
        <v>2023_4</v>
      </c>
      <c r="N702" s="5">
        <f t="shared" si="109"/>
        <v>2023</v>
      </c>
      <c r="O702" s="26">
        <f t="shared" si="116"/>
        <v>7209123.7113505006</v>
      </c>
      <c r="P702" s="33">
        <f t="shared" si="114"/>
        <v>799.18172458368326</v>
      </c>
      <c r="Q702" s="26">
        <f t="shared" si="110"/>
        <v>0</v>
      </c>
      <c r="R702" s="26">
        <f t="shared" si="117"/>
        <v>7209922.8930750843</v>
      </c>
    </row>
    <row r="703" spans="3:18" x14ac:dyDescent="0.2">
      <c r="C703">
        <f t="shared" si="111"/>
        <v>700</v>
      </c>
      <c r="D703" s="3">
        <f t="shared" si="112"/>
        <v>45025</v>
      </c>
      <c r="F703" s="5">
        <f>IFERROR(VLOOKUP(D703,Contrato!$B:$H,7,FALSE),0)</f>
        <v>0</v>
      </c>
      <c r="G703" s="26">
        <f t="shared" si="108"/>
        <v>0</v>
      </c>
      <c r="L703" s="3">
        <f t="shared" si="113"/>
        <v>45026</v>
      </c>
      <c r="M703" s="3" t="str">
        <f t="shared" si="115"/>
        <v>2023_4</v>
      </c>
      <c r="N703" s="5">
        <f t="shared" si="109"/>
        <v>2023</v>
      </c>
      <c r="O703" s="26">
        <f t="shared" si="116"/>
        <v>7209922.8930750843</v>
      </c>
      <c r="P703" s="33">
        <f t="shared" si="114"/>
        <v>799.27031946074203</v>
      </c>
      <c r="Q703" s="26">
        <f t="shared" si="110"/>
        <v>-290091.97740749997</v>
      </c>
      <c r="R703" s="26">
        <f t="shared" si="117"/>
        <v>6920630.1859870451</v>
      </c>
    </row>
    <row r="704" spans="3:18" x14ac:dyDescent="0.2">
      <c r="C704">
        <f t="shared" si="111"/>
        <v>701</v>
      </c>
      <c r="D704" s="3">
        <f t="shared" si="112"/>
        <v>45026</v>
      </c>
      <c r="F704" s="5">
        <f>IFERROR(VLOOKUP(D704,Contrato!$B:$H,7,FALSE),0)</f>
        <v>290091.97740749997</v>
      </c>
      <c r="G704" s="26">
        <f t="shared" si="108"/>
        <v>-290091.97740749997</v>
      </c>
      <c r="L704" s="3">
        <f t="shared" si="113"/>
        <v>45027</v>
      </c>
      <c r="M704" s="3" t="str">
        <f t="shared" si="115"/>
        <v>2023_4</v>
      </c>
      <c r="N704" s="5">
        <f t="shared" si="109"/>
        <v>2023</v>
      </c>
      <c r="O704" s="26">
        <f t="shared" si="116"/>
        <v>6920630.1859870451</v>
      </c>
      <c r="P704" s="33">
        <f t="shared" si="114"/>
        <v>767.20020195171799</v>
      </c>
      <c r="Q704" s="26">
        <f t="shared" si="110"/>
        <v>0</v>
      </c>
      <c r="R704" s="26">
        <f t="shared" si="117"/>
        <v>6921397.386188997</v>
      </c>
    </row>
    <row r="705" spans="3:18" x14ac:dyDescent="0.2">
      <c r="C705">
        <f t="shared" si="111"/>
        <v>702</v>
      </c>
      <c r="D705" s="3">
        <f t="shared" si="112"/>
        <v>45027</v>
      </c>
      <c r="F705" s="5">
        <f>IFERROR(VLOOKUP(D705,Contrato!$B:$H,7,FALSE),0)</f>
        <v>0</v>
      </c>
      <c r="G705" s="26">
        <f t="shared" si="108"/>
        <v>0</v>
      </c>
      <c r="L705" s="3">
        <f t="shared" si="113"/>
        <v>45028</v>
      </c>
      <c r="M705" s="3" t="str">
        <f t="shared" si="115"/>
        <v>2023_4</v>
      </c>
      <c r="N705" s="5">
        <f t="shared" si="109"/>
        <v>2023</v>
      </c>
      <c r="O705" s="26">
        <f t="shared" si="116"/>
        <v>6921397.386188997</v>
      </c>
      <c r="P705" s="33">
        <f t="shared" si="114"/>
        <v>767.28525145357798</v>
      </c>
      <c r="Q705" s="26">
        <f t="shared" si="110"/>
        <v>0</v>
      </c>
      <c r="R705" s="26">
        <f t="shared" si="117"/>
        <v>6922164.6714404505</v>
      </c>
    </row>
    <row r="706" spans="3:18" x14ac:dyDescent="0.2">
      <c r="C706">
        <f t="shared" si="111"/>
        <v>703</v>
      </c>
      <c r="D706" s="3">
        <f t="shared" si="112"/>
        <v>45028</v>
      </c>
      <c r="F706" s="5">
        <f>IFERROR(VLOOKUP(D706,Contrato!$B:$H,7,FALSE),0)</f>
        <v>0</v>
      </c>
      <c r="G706" s="26">
        <f t="shared" si="108"/>
        <v>0</v>
      </c>
      <c r="L706" s="3">
        <f t="shared" si="113"/>
        <v>45029</v>
      </c>
      <c r="M706" s="3" t="str">
        <f t="shared" si="115"/>
        <v>2023_4</v>
      </c>
      <c r="N706" s="5">
        <f t="shared" si="109"/>
        <v>2023</v>
      </c>
      <c r="O706" s="26">
        <f t="shared" si="116"/>
        <v>6922164.6714404505</v>
      </c>
      <c r="P706" s="33">
        <f t="shared" si="114"/>
        <v>767.37031038376927</v>
      </c>
      <c r="Q706" s="26">
        <f t="shared" si="110"/>
        <v>0</v>
      </c>
      <c r="R706" s="26">
        <f t="shared" si="117"/>
        <v>6922932.0417508343</v>
      </c>
    </row>
    <row r="707" spans="3:18" x14ac:dyDescent="0.2">
      <c r="C707">
        <f t="shared" si="111"/>
        <v>704</v>
      </c>
      <c r="D707" s="3">
        <f t="shared" si="112"/>
        <v>45029</v>
      </c>
      <c r="F707" s="5">
        <f>IFERROR(VLOOKUP(D707,Contrato!$B:$H,7,FALSE),0)</f>
        <v>0</v>
      </c>
      <c r="G707" s="26">
        <f t="shared" si="108"/>
        <v>0</v>
      </c>
      <c r="L707" s="3">
        <f t="shared" si="113"/>
        <v>45030</v>
      </c>
      <c r="M707" s="3" t="str">
        <f t="shared" si="115"/>
        <v>2023_4</v>
      </c>
      <c r="N707" s="5">
        <f t="shared" si="109"/>
        <v>2023</v>
      </c>
      <c r="O707" s="26">
        <f t="shared" si="116"/>
        <v>6922932.0417508343</v>
      </c>
      <c r="P707" s="33">
        <f t="shared" si="114"/>
        <v>767.45537874333718</v>
      </c>
      <c r="Q707" s="26">
        <f t="shared" si="110"/>
        <v>0</v>
      </c>
      <c r="R707" s="26">
        <f t="shared" si="117"/>
        <v>6923699.4971295772</v>
      </c>
    </row>
    <row r="708" spans="3:18" x14ac:dyDescent="0.2">
      <c r="C708">
        <f t="shared" si="111"/>
        <v>705</v>
      </c>
      <c r="D708" s="3">
        <f t="shared" si="112"/>
        <v>45030</v>
      </c>
      <c r="F708" s="5">
        <f>IFERROR(VLOOKUP(D708,Contrato!$B:$H,7,FALSE),0)</f>
        <v>0</v>
      </c>
      <c r="G708" s="26">
        <f t="shared" si="108"/>
        <v>0</v>
      </c>
      <c r="L708" s="3">
        <f t="shared" si="113"/>
        <v>45031</v>
      </c>
      <c r="M708" s="3" t="str">
        <f t="shared" si="115"/>
        <v>2023_4</v>
      </c>
      <c r="N708" s="5">
        <f t="shared" si="109"/>
        <v>2023</v>
      </c>
      <c r="O708" s="26">
        <f t="shared" si="116"/>
        <v>6923699.4971295772</v>
      </c>
      <c r="P708" s="33">
        <f t="shared" si="114"/>
        <v>767.54045653332696</v>
      </c>
      <c r="Q708" s="26">
        <f t="shared" si="110"/>
        <v>0</v>
      </c>
      <c r="R708" s="26">
        <f t="shared" si="117"/>
        <v>6924467.0375861106</v>
      </c>
    </row>
    <row r="709" spans="3:18" x14ac:dyDescent="0.2">
      <c r="C709">
        <f t="shared" si="111"/>
        <v>706</v>
      </c>
      <c r="D709" s="3">
        <f t="shared" si="112"/>
        <v>45031</v>
      </c>
      <c r="F709" s="5">
        <f>IFERROR(VLOOKUP(D709,Contrato!$B:$H,7,FALSE),0)</f>
        <v>0</v>
      </c>
      <c r="G709" s="26">
        <f t="shared" ref="G709:G772" si="118">+E709-F709</f>
        <v>0</v>
      </c>
      <c r="L709" s="3">
        <f t="shared" si="113"/>
        <v>45032</v>
      </c>
      <c r="M709" s="3" t="str">
        <f t="shared" si="115"/>
        <v>2023_4</v>
      </c>
      <c r="N709" s="5">
        <f t="shared" ref="N709:N772" si="119">YEAR(L709)</f>
        <v>2023</v>
      </c>
      <c r="O709" s="26">
        <f t="shared" si="116"/>
        <v>6924467.0375861106</v>
      </c>
      <c r="P709" s="33">
        <f t="shared" si="114"/>
        <v>767.62554375478419</v>
      </c>
      <c r="Q709" s="26">
        <f t="shared" ref="Q709:Q772" si="120">-F710</f>
        <v>0</v>
      </c>
      <c r="R709" s="26">
        <f t="shared" si="117"/>
        <v>6925234.6631298652</v>
      </c>
    </row>
    <row r="710" spans="3:18" x14ac:dyDescent="0.2">
      <c r="C710">
        <f t="shared" ref="C710:C773" si="121">IF(D710="","",C709+1)</f>
        <v>707</v>
      </c>
      <c r="D710" s="3">
        <f t="shared" ref="D710:D773" si="122">IFERROR(IF((D709+1)&gt;$B$5,"",(D709+1)),"")</f>
        <v>45032</v>
      </c>
      <c r="F710" s="5">
        <f>IFERROR(VLOOKUP(D710,Contrato!$B:$H,7,FALSE),0)</f>
        <v>0</v>
      </c>
      <c r="G710" s="26">
        <f t="shared" si="118"/>
        <v>0</v>
      </c>
      <c r="L710" s="3">
        <f t="shared" ref="L710:L773" si="123">+D711</f>
        <v>45033</v>
      </c>
      <c r="M710" s="3" t="str">
        <f t="shared" si="115"/>
        <v>2023_4</v>
      </c>
      <c r="N710" s="5">
        <f t="shared" si="119"/>
        <v>2023</v>
      </c>
      <c r="O710" s="26">
        <f t="shared" si="116"/>
        <v>6925234.6631298652</v>
      </c>
      <c r="P710" s="33">
        <f t="shared" si="114"/>
        <v>767.71064040875422</v>
      </c>
      <c r="Q710" s="26">
        <f t="shared" si="120"/>
        <v>0</v>
      </c>
      <c r="R710" s="26">
        <f t="shared" si="117"/>
        <v>6926002.3737702742</v>
      </c>
    </row>
    <row r="711" spans="3:18" x14ac:dyDescent="0.2">
      <c r="C711">
        <f t="shared" si="121"/>
        <v>708</v>
      </c>
      <c r="D711" s="3">
        <f t="shared" si="122"/>
        <v>45033</v>
      </c>
      <c r="F711" s="5">
        <f>IFERROR(VLOOKUP(D711,Contrato!$B:$H,7,FALSE),0)</f>
        <v>0</v>
      </c>
      <c r="G711" s="26">
        <f t="shared" si="118"/>
        <v>0</v>
      </c>
      <c r="L711" s="3">
        <f t="shared" si="123"/>
        <v>45034</v>
      </c>
      <c r="M711" s="3" t="str">
        <f t="shared" si="115"/>
        <v>2023_4</v>
      </c>
      <c r="N711" s="5">
        <f t="shared" si="119"/>
        <v>2023</v>
      </c>
      <c r="O711" s="26">
        <f t="shared" si="116"/>
        <v>6926002.3737702742</v>
      </c>
      <c r="P711" s="33">
        <f t="shared" ref="P711:P774" si="124">+O711*$I$4</f>
        <v>767.79574649628296</v>
      </c>
      <c r="Q711" s="26">
        <f t="shared" si="120"/>
        <v>0</v>
      </c>
      <c r="R711" s="26">
        <f t="shared" si="117"/>
        <v>6926770.1695167702</v>
      </c>
    </row>
    <row r="712" spans="3:18" x14ac:dyDescent="0.2">
      <c r="C712">
        <f t="shared" si="121"/>
        <v>709</v>
      </c>
      <c r="D712" s="3">
        <f t="shared" si="122"/>
        <v>45034</v>
      </c>
      <c r="F712" s="5">
        <f>IFERROR(VLOOKUP(D712,Contrato!$B:$H,7,FALSE),0)</f>
        <v>0</v>
      </c>
      <c r="G712" s="26">
        <f t="shared" si="118"/>
        <v>0</v>
      </c>
      <c r="L712" s="3">
        <f t="shared" si="123"/>
        <v>45035</v>
      </c>
      <c r="M712" s="3" t="str">
        <f t="shared" si="115"/>
        <v>2023_4</v>
      </c>
      <c r="N712" s="5">
        <f t="shared" si="119"/>
        <v>2023</v>
      </c>
      <c r="O712" s="26">
        <f t="shared" si="116"/>
        <v>6926770.1695167702</v>
      </c>
      <c r="P712" s="33">
        <f t="shared" si="124"/>
        <v>767.88086201841588</v>
      </c>
      <c r="Q712" s="26">
        <f t="shared" si="120"/>
        <v>0</v>
      </c>
      <c r="R712" s="26">
        <f t="shared" si="117"/>
        <v>6927538.0503787883</v>
      </c>
    </row>
    <row r="713" spans="3:18" x14ac:dyDescent="0.2">
      <c r="C713">
        <f t="shared" si="121"/>
        <v>710</v>
      </c>
      <c r="D713" s="3">
        <f t="shared" si="122"/>
        <v>45035</v>
      </c>
      <c r="F713" s="5">
        <f>IFERROR(VLOOKUP(D713,Contrato!$B:$H,7,FALSE),0)</f>
        <v>0</v>
      </c>
      <c r="G713" s="26">
        <f t="shared" si="118"/>
        <v>0</v>
      </c>
      <c r="L713" s="3">
        <f t="shared" si="123"/>
        <v>45036</v>
      </c>
      <c r="M713" s="3" t="str">
        <f t="shared" ref="M713:M776" si="125">YEAR(L713)&amp;"_"&amp;MONTH(L713)</f>
        <v>2023_4</v>
      </c>
      <c r="N713" s="5">
        <f t="shared" si="119"/>
        <v>2023</v>
      </c>
      <c r="O713" s="26">
        <f t="shared" si="116"/>
        <v>6927538.0503787883</v>
      </c>
      <c r="P713" s="33">
        <f t="shared" si="124"/>
        <v>767.96598697619913</v>
      </c>
      <c r="Q713" s="26">
        <f t="shared" si="120"/>
        <v>0</v>
      </c>
      <c r="R713" s="26">
        <f t="shared" si="117"/>
        <v>6928306.0163657647</v>
      </c>
    </row>
    <row r="714" spans="3:18" x14ac:dyDescent="0.2">
      <c r="C714">
        <f t="shared" si="121"/>
        <v>711</v>
      </c>
      <c r="D714" s="3">
        <f t="shared" si="122"/>
        <v>45036</v>
      </c>
      <c r="F714" s="5">
        <f>IFERROR(VLOOKUP(D714,Contrato!$B:$H,7,FALSE),0)</f>
        <v>0</v>
      </c>
      <c r="G714" s="26">
        <f t="shared" si="118"/>
        <v>0</v>
      </c>
      <c r="L714" s="3">
        <f t="shared" si="123"/>
        <v>45037</v>
      </c>
      <c r="M714" s="3" t="str">
        <f t="shared" si="125"/>
        <v>2023_4</v>
      </c>
      <c r="N714" s="5">
        <f t="shared" si="119"/>
        <v>2023</v>
      </c>
      <c r="O714" s="26">
        <f t="shared" si="116"/>
        <v>6928306.0163657647</v>
      </c>
      <c r="P714" s="33">
        <f t="shared" si="124"/>
        <v>768.05112137067852</v>
      </c>
      <c r="Q714" s="26">
        <f t="shared" si="120"/>
        <v>0</v>
      </c>
      <c r="R714" s="26">
        <f t="shared" si="117"/>
        <v>6929074.0674871355</v>
      </c>
    </row>
    <row r="715" spans="3:18" x14ac:dyDescent="0.2">
      <c r="C715">
        <f t="shared" si="121"/>
        <v>712</v>
      </c>
      <c r="D715" s="3">
        <f t="shared" si="122"/>
        <v>45037</v>
      </c>
      <c r="F715" s="5">
        <f>IFERROR(VLOOKUP(D715,Contrato!$B:$H,7,FALSE),0)</f>
        <v>0</v>
      </c>
      <c r="G715" s="26">
        <f t="shared" si="118"/>
        <v>0</v>
      </c>
      <c r="L715" s="3">
        <f t="shared" si="123"/>
        <v>45038</v>
      </c>
      <c r="M715" s="3" t="str">
        <f t="shared" si="125"/>
        <v>2023_4</v>
      </c>
      <c r="N715" s="5">
        <f t="shared" si="119"/>
        <v>2023</v>
      </c>
      <c r="O715" s="26">
        <f t="shared" si="116"/>
        <v>6929074.0674871355</v>
      </c>
      <c r="P715" s="33">
        <f t="shared" si="124"/>
        <v>768.1362652029004</v>
      </c>
      <c r="Q715" s="26">
        <f t="shared" si="120"/>
        <v>0</v>
      </c>
      <c r="R715" s="26">
        <f t="shared" si="117"/>
        <v>6929842.2037523389</v>
      </c>
    </row>
    <row r="716" spans="3:18" x14ac:dyDescent="0.2">
      <c r="C716">
        <f t="shared" si="121"/>
        <v>713</v>
      </c>
      <c r="D716" s="3">
        <f t="shared" si="122"/>
        <v>45038</v>
      </c>
      <c r="F716" s="5">
        <f>IFERROR(VLOOKUP(D716,Contrato!$B:$H,7,FALSE),0)</f>
        <v>0</v>
      </c>
      <c r="G716" s="26">
        <f t="shared" si="118"/>
        <v>0</v>
      </c>
      <c r="L716" s="3">
        <f t="shared" si="123"/>
        <v>45039</v>
      </c>
      <c r="M716" s="3" t="str">
        <f t="shared" si="125"/>
        <v>2023_4</v>
      </c>
      <c r="N716" s="5">
        <f t="shared" si="119"/>
        <v>2023</v>
      </c>
      <c r="O716" s="26">
        <f t="shared" si="116"/>
        <v>6929842.2037523389</v>
      </c>
      <c r="P716" s="33">
        <f t="shared" si="124"/>
        <v>768.22141847391083</v>
      </c>
      <c r="Q716" s="26">
        <f t="shared" si="120"/>
        <v>0</v>
      </c>
      <c r="R716" s="26">
        <f t="shared" si="117"/>
        <v>6930610.4251708128</v>
      </c>
    </row>
    <row r="717" spans="3:18" x14ac:dyDescent="0.2">
      <c r="C717">
        <f t="shared" si="121"/>
        <v>714</v>
      </c>
      <c r="D717" s="3">
        <f t="shared" si="122"/>
        <v>45039</v>
      </c>
      <c r="F717" s="5">
        <f>IFERROR(VLOOKUP(D717,Contrato!$B:$H,7,FALSE),0)</f>
        <v>0</v>
      </c>
      <c r="G717" s="26">
        <f t="shared" si="118"/>
        <v>0</v>
      </c>
      <c r="L717" s="3">
        <f t="shared" si="123"/>
        <v>45040</v>
      </c>
      <c r="M717" s="3" t="str">
        <f t="shared" si="125"/>
        <v>2023_4</v>
      </c>
      <c r="N717" s="5">
        <f t="shared" si="119"/>
        <v>2023</v>
      </c>
      <c r="O717" s="26">
        <f t="shared" si="116"/>
        <v>6930610.4251708128</v>
      </c>
      <c r="P717" s="33">
        <f t="shared" si="124"/>
        <v>768.30658118475617</v>
      </c>
      <c r="Q717" s="26">
        <f t="shared" si="120"/>
        <v>0</v>
      </c>
      <c r="R717" s="26">
        <f t="shared" si="117"/>
        <v>6931378.731751998</v>
      </c>
    </row>
    <row r="718" spans="3:18" x14ac:dyDescent="0.2">
      <c r="C718">
        <f t="shared" si="121"/>
        <v>715</v>
      </c>
      <c r="D718" s="3">
        <f t="shared" si="122"/>
        <v>45040</v>
      </c>
      <c r="F718" s="5">
        <f>IFERROR(VLOOKUP(D718,Contrato!$B:$H,7,FALSE),0)</f>
        <v>0</v>
      </c>
      <c r="G718" s="26">
        <f t="shared" si="118"/>
        <v>0</v>
      </c>
      <c r="L718" s="3">
        <f t="shared" si="123"/>
        <v>45041</v>
      </c>
      <c r="M718" s="3" t="str">
        <f t="shared" si="125"/>
        <v>2023_4</v>
      </c>
      <c r="N718" s="5">
        <f t="shared" si="119"/>
        <v>2023</v>
      </c>
      <c r="O718" s="26">
        <f t="shared" si="116"/>
        <v>6931378.731751998</v>
      </c>
      <c r="P718" s="33">
        <f t="shared" si="124"/>
        <v>768.39175333648302</v>
      </c>
      <c r="Q718" s="26">
        <f t="shared" si="120"/>
        <v>0</v>
      </c>
      <c r="R718" s="26">
        <f t="shared" si="117"/>
        <v>6932147.1235053344</v>
      </c>
    </row>
    <row r="719" spans="3:18" x14ac:dyDescent="0.2">
      <c r="C719">
        <f t="shared" si="121"/>
        <v>716</v>
      </c>
      <c r="D719" s="3">
        <f t="shared" si="122"/>
        <v>45041</v>
      </c>
      <c r="F719" s="5">
        <f>IFERROR(VLOOKUP(D719,Contrato!$B:$H,7,FALSE),0)</f>
        <v>0</v>
      </c>
      <c r="G719" s="26">
        <f t="shared" si="118"/>
        <v>0</v>
      </c>
      <c r="L719" s="3">
        <f t="shared" si="123"/>
        <v>45042</v>
      </c>
      <c r="M719" s="3" t="str">
        <f t="shared" si="125"/>
        <v>2023_4</v>
      </c>
      <c r="N719" s="5">
        <f t="shared" si="119"/>
        <v>2023</v>
      </c>
      <c r="O719" s="26">
        <f t="shared" si="116"/>
        <v>6932147.1235053344</v>
      </c>
      <c r="P719" s="33">
        <f t="shared" si="124"/>
        <v>768.47693493013776</v>
      </c>
      <c r="Q719" s="26">
        <f t="shared" si="120"/>
        <v>0</v>
      </c>
      <c r="R719" s="26">
        <f t="shared" si="117"/>
        <v>6932915.6004402647</v>
      </c>
    </row>
    <row r="720" spans="3:18" x14ac:dyDescent="0.2">
      <c r="C720">
        <f t="shared" si="121"/>
        <v>717</v>
      </c>
      <c r="D720" s="3">
        <f t="shared" si="122"/>
        <v>45042</v>
      </c>
      <c r="F720" s="5">
        <f>IFERROR(VLOOKUP(D720,Contrato!$B:$H,7,FALSE),0)</f>
        <v>0</v>
      </c>
      <c r="G720" s="26">
        <f t="shared" si="118"/>
        <v>0</v>
      </c>
      <c r="L720" s="3">
        <f t="shared" si="123"/>
        <v>45043</v>
      </c>
      <c r="M720" s="3" t="str">
        <f t="shared" si="125"/>
        <v>2023_4</v>
      </c>
      <c r="N720" s="5">
        <f t="shared" si="119"/>
        <v>2023</v>
      </c>
      <c r="O720" s="26">
        <f t="shared" si="116"/>
        <v>6932915.6004402647</v>
      </c>
      <c r="P720" s="33">
        <f t="shared" si="124"/>
        <v>768.56212596676733</v>
      </c>
      <c r="Q720" s="26">
        <f t="shared" si="120"/>
        <v>0</v>
      </c>
      <c r="R720" s="26">
        <f t="shared" si="117"/>
        <v>6933684.1625662316</v>
      </c>
    </row>
    <row r="721" spans="3:18" x14ac:dyDescent="0.2">
      <c r="C721">
        <f t="shared" si="121"/>
        <v>718</v>
      </c>
      <c r="D721" s="3">
        <f t="shared" si="122"/>
        <v>45043</v>
      </c>
      <c r="F721" s="5">
        <f>IFERROR(VLOOKUP(D721,Contrato!$B:$H,7,FALSE),0)</f>
        <v>0</v>
      </c>
      <c r="G721" s="26">
        <f t="shared" si="118"/>
        <v>0</v>
      </c>
      <c r="L721" s="3">
        <f t="shared" si="123"/>
        <v>45044</v>
      </c>
      <c r="M721" s="3" t="str">
        <f t="shared" si="125"/>
        <v>2023_4</v>
      </c>
      <c r="N721" s="5">
        <f t="shared" si="119"/>
        <v>2023</v>
      </c>
      <c r="O721" s="26">
        <f t="shared" si="116"/>
        <v>6933684.1625662316</v>
      </c>
      <c r="P721" s="33">
        <f t="shared" si="124"/>
        <v>768.64732644741832</v>
      </c>
      <c r="Q721" s="26">
        <f t="shared" si="120"/>
        <v>0</v>
      </c>
      <c r="R721" s="26">
        <f t="shared" si="117"/>
        <v>6934452.8098926786</v>
      </c>
    </row>
    <row r="722" spans="3:18" x14ac:dyDescent="0.2">
      <c r="C722">
        <f t="shared" si="121"/>
        <v>719</v>
      </c>
      <c r="D722" s="3">
        <f t="shared" si="122"/>
        <v>45044</v>
      </c>
      <c r="F722" s="5">
        <f>IFERROR(VLOOKUP(D722,Contrato!$B:$H,7,FALSE),0)</f>
        <v>0</v>
      </c>
      <c r="G722" s="26">
        <f t="shared" si="118"/>
        <v>0</v>
      </c>
      <c r="L722" s="3">
        <f t="shared" si="123"/>
        <v>45045</v>
      </c>
      <c r="M722" s="3" t="str">
        <f t="shared" si="125"/>
        <v>2023_4</v>
      </c>
      <c r="N722" s="5">
        <f t="shared" si="119"/>
        <v>2023</v>
      </c>
      <c r="O722" s="26">
        <f t="shared" ref="O722:O785" si="126">+R721</f>
        <v>6934452.8098926786</v>
      </c>
      <c r="P722" s="33">
        <f t="shared" si="124"/>
        <v>768.7325363731378</v>
      </c>
      <c r="Q722" s="26">
        <f t="shared" si="120"/>
        <v>0</v>
      </c>
      <c r="R722" s="26">
        <f t="shared" ref="R722:R785" si="127">+O722+P722+Q722</f>
        <v>6935221.5424290514</v>
      </c>
    </row>
    <row r="723" spans="3:18" x14ac:dyDescent="0.2">
      <c r="C723">
        <f t="shared" si="121"/>
        <v>720</v>
      </c>
      <c r="D723" s="3">
        <f t="shared" si="122"/>
        <v>45045</v>
      </c>
      <c r="F723" s="5">
        <f>IFERROR(VLOOKUP(D723,Contrato!$B:$H,7,FALSE),0)</f>
        <v>0</v>
      </c>
      <c r="G723" s="26">
        <f t="shared" si="118"/>
        <v>0</v>
      </c>
      <c r="L723" s="3">
        <f t="shared" si="123"/>
        <v>45046</v>
      </c>
      <c r="M723" s="3" t="str">
        <f t="shared" si="125"/>
        <v>2023_4</v>
      </c>
      <c r="N723" s="5">
        <f t="shared" si="119"/>
        <v>2023</v>
      </c>
      <c r="O723" s="26">
        <f t="shared" si="126"/>
        <v>6935221.5424290514</v>
      </c>
      <c r="P723" s="33">
        <f t="shared" si="124"/>
        <v>768.81775574497283</v>
      </c>
      <c r="Q723" s="26">
        <f t="shared" si="120"/>
        <v>0</v>
      </c>
      <c r="R723" s="26">
        <f t="shared" si="127"/>
        <v>6935990.3601847962</v>
      </c>
    </row>
    <row r="724" spans="3:18" x14ac:dyDescent="0.2">
      <c r="C724">
        <f t="shared" si="121"/>
        <v>721</v>
      </c>
      <c r="D724" s="3">
        <f t="shared" si="122"/>
        <v>45046</v>
      </c>
      <c r="F724" s="5">
        <f>IFERROR(VLOOKUP(D724,Contrato!$B:$H,7,FALSE),0)</f>
        <v>0</v>
      </c>
      <c r="G724" s="26">
        <f t="shared" si="118"/>
        <v>0</v>
      </c>
      <c r="L724" s="3">
        <f t="shared" si="123"/>
        <v>45047</v>
      </c>
      <c r="M724" s="3" t="str">
        <f t="shared" si="125"/>
        <v>2023_5</v>
      </c>
      <c r="N724" s="5">
        <f t="shared" si="119"/>
        <v>2023</v>
      </c>
      <c r="O724" s="26">
        <f t="shared" si="126"/>
        <v>6935990.3601847962</v>
      </c>
      <c r="P724" s="33">
        <f t="shared" si="124"/>
        <v>768.90298456397045</v>
      </c>
      <c r="Q724" s="26">
        <f t="shared" si="120"/>
        <v>0</v>
      </c>
      <c r="R724" s="26">
        <f t="shared" si="127"/>
        <v>6936759.2631693603</v>
      </c>
    </row>
    <row r="725" spans="3:18" x14ac:dyDescent="0.2">
      <c r="C725">
        <f t="shared" si="121"/>
        <v>722</v>
      </c>
      <c r="D725" s="3">
        <f t="shared" si="122"/>
        <v>45047</v>
      </c>
      <c r="F725" s="5">
        <f>IFERROR(VLOOKUP(D725,Contrato!$B:$H,7,FALSE),0)</f>
        <v>0</v>
      </c>
      <c r="G725" s="26">
        <f t="shared" si="118"/>
        <v>0</v>
      </c>
      <c r="L725" s="3">
        <f t="shared" si="123"/>
        <v>45048</v>
      </c>
      <c r="M725" s="3" t="str">
        <f t="shared" si="125"/>
        <v>2023_5</v>
      </c>
      <c r="N725" s="5">
        <f t="shared" si="119"/>
        <v>2023</v>
      </c>
      <c r="O725" s="26">
        <f t="shared" si="126"/>
        <v>6936759.2631693603</v>
      </c>
      <c r="P725" s="33">
        <f t="shared" si="124"/>
        <v>768.98822283117818</v>
      </c>
      <c r="Q725" s="26">
        <f t="shared" si="120"/>
        <v>0</v>
      </c>
      <c r="R725" s="26">
        <f t="shared" si="127"/>
        <v>6937528.2513921913</v>
      </c>
    </row>
    <row r="726" spans="3:18" x14ac:dyDescent="0.2">
      <c r="C726">
        <f t="shared" si="121"/>
        <v>723</v>
      </c>
      <c r="D726" s="3">
        <f t="shared" si="122"/>
        <v>45048</v>
      </c>
      <c r="F726" s="5">
        <f>IFERROR(VLOOKUP(D726,Contrato!$B:$H,7,FALSE),0)</f>
        <v>0</v>
      </c>
      <c r="G726" s="26">
        <f t="shared" si="118"/>
        <v>0</v>
      </c>
      <c r="L726" s="3">
        <f t="shared" si="123"/>
        <v>45049</v>
      </c>
      <c r="M726" s="3" t="str">
        <f t="shared" si="125"/>
        <v>2023_5</v>
      </c>
      <c r="N726" s="5">
        <f t="shared" si="119"/>
        <v>2023</v>
      </c>
      <c r="O726" s="26">
        <f t="shared" si="126"/>
        <v>6937528.2513921913</v>
      </c>
      <c r="P726" s="33">
        <f t="shared" si="124"/>
        <v>769.07347054764318</v>
      </c>
      <c r="Q726" s="26">
        <f t="shared" si="120"/>
        <v>0</v>
      </c>
      <c r="R726" s="26">
        <f t="shared" si="127"/>
        <v>6938297.3248627391</v>
      </c>
    </row>
    <row r="727" spans="3:18" x14ac:dyDescent="0.2">
      <c r="C727">
        <f t="shared" si="121"/>
        <v>724</v>
      </c>
      <c r="D727" s="3">
        <f t="shared" si="122"/>
        <v>45049</v>
      </c>
      <c r="F727" s="5">
        <f>IFERROR(VLOOKUP(D727,Contrato!$B:$H,7,FALSE),0)</f>
        <v>0</v>
      </c>
      <c r="G727" s="26">
        <f t="shared" si="118"/>
        <v>0</v>
      </c>
      <c r="L727" s="3">
        <f t="shared" si="123"/>
        <v>45050</v>
      </c>
      <c r="M727" s="3" t="str">
        <f t="shared" si="125"/>
        <v>2023_5</v>
      </c>
      <c r="N727" s="5">
        <f t="shared" si="119"/>
        <v>2023</v>
      </c>
      <c r="O727" s="26">
        <f t="shared" si="126"/>
        <v>6938297.3248627391</v>
      </c>
      <c r="P727" s="33">
        <f t="shared" si="124"/>
        <v>769.1587277144132</v>
      </c>
      <c r="Q727" s="26">
        <f t="shared" si="120"/>
        <v>0</v>
      </c>
      <c r="R727" s="26">
        <f t="shared" si="127"/>
        <v>6939066.4835904539</v>
      </c>
    </row>
    <row r="728" spans="3:18" x14ac:dyDescent="0.2">
      <c r="C728">
        <f t="shared" si="121"/>
        <v>725</v>
      </c>
      <c r="D728" s="3">
        <f t="shared" si="122"/>
        <v>45050</v>
      </c>
      <c r="F728" s="5">
        <f>IFERROR(VLOOKUP(D728,Contrato!$B:$H,7,FALSE),0)</f>
        <v>0</v>
      </c>
      <c r="G728" s="26">
        <f t="shared" si="118"/>
        <v>0</v>
      </c>
      <c r="L728" s="3">
        <f t="shared" si="123"/>
        <v>45051</v>
      </c>
      <c r="M728" s="3" t="str">
        <f t="shared" si="125"/>
        <v>2023_5</v>
      </c>
      <c r="N728" s="5">
        <f t="shared" si="119"/>
        <v>2023</v>
      </c>
      <c r="O728" s="26">
        <f t="shared" si="126"/>
        <v>6939066.4835904539</v>
      </c>
      <c r="P728" s="33">
        <f t="shared" si="124"/>
        <v>769.24399433253575</v>
      </c>
      <c r="Q728" s="26">
        <f t="shared" si="120"/>
        <v>0</v>
      </c>
      <c r="R728" s="26">
        <f t="shared" si="127"/>
        <v>6939835.7275847867</v>
      </c>
    </row>
    <row r="729" spans="3:18" x14ac:dyDescent="0.2">
      <c r="C729">
        <f t="shared" si="121"/>
        <v>726</v>
      </c>
      <c r="D729" s="3">
        <f t="shared" si="122"/>
        <v>45051</v>
      </c>
      <c r="F729" s="5">
        <f>IFERROR(VLOOKUP(D729,Contrato!$B:$H,7,FALSE),0)</f>
        <v>0</v>
      </c>
      <c r="G729" s="26">
        <f t="shared" si="118"/>
        <v>0</v>
      </c>
      <c r="L729" s="3">
        <f t="shared" si="123"/>
        <v>45052</v>
      </c>
      <c r="M729" s="3" t="str">
        <f t="shared" si="125"/>
        <v>2023_5</v>
      </c>
      <c r="N729" s="5">
        <f t="shared" si="119"/>
        <v>2023</v>
      </c>
      <c r="O729" s="26">
        <f t="shared" si="126"/>
        <v>6939835.7275847867</v>
      </c>
      <c r="P729" s="33">
        <f t="shared" si="124"/>
        <v>769.32927040305844</v>
      </c>
      <c r="Q729" s="26">
        <f t="shared" si="120"/>
        <v>0</v>
      </c>
      <c r="R729" s="26">
        <f t="shared" si="127"/>
        <v>6940605.0568551896</v>
      </c>
    </row>
    <row r="730" spans="3:18" x14ac:dyDescent="0.2">
      <c r="C730">
        <f t="shared" si="121"/>
        <v>727</v>
      </c>
      <c r="D730" s="3">
        <f t="shared" si="122"/>
        <v>45052</v>
      </c>
      <c r="F730" s="5">
        <f>IFERROR(VLOOKUP(D730,Contrato!$B:$H,7,FALSE),0)</f>
        <v>0</v>
      </c>
      <c r="G730" s="26">
        <f t="shared" si="118"/>
        <v>0</v>
      </c>
      <c r="L730" s="3">
        <f t="shared" si="123"/>
        <v>45053</v>
      </c>
      <c r="M730" s="3" t="str">
        <f t="shared" si="125"/>
        <v>2023_5</v>
      </c>
      <c r="N730" s="5">
        <f t="shared" si="119"/>
        <v>2023</v>
      </c>
      <c r="O730" s="26">
        <f t="shared" si="126"/>
        <v>6940605.0568551896</v>
      </c>
      <c r="P730" s="33">
        <f t="shared" si="124"/>
        <v>769.41455592702937</v>
      </c>
      <c r="Q730" s="26">
        <f t="shared" si="120"/>
        <v>0</v>
      </c>
      <c r="R730" s="26">
        <f t="shared" si="127"/>
        <v>6941374.4714111164</v>
      </c>
    </row>
    <row r="731" spans="3:18" x14ac:dyDescent="0.2">
      <c r="C731">
        <f t="shared" si="121"/>
        <v>728</v>
      </c>
      <c r="D731" s="3">
        <f t="shared" si="122"/>
        <v>45053</v>
      </c>
      <c r="F731" s="5">
        <f>IFERROR(VLOOKUP(D731,Contrato!$B:$H,7,FALSE),0)</f>
        <v>0</v>
      </c>
      <c r="G731" s="26">
        <f t="shared" si="118"/>
        <v>0</v>
      </c>
      <c r="L731" s="3">
        <f t="shared" si="123"/>
        <v>45054</v>
      </c>
      <c r="M731" s="3" t="str">
        <f t="shared" si="125"/>
        <v>2023_5</v>
      </c>
      <c r="N731" s="5">
        <f t="shared" si="119"/>
        <v>2023</v>
      </c>
      <c r="O731" s="26">
        <f t="shared" si="126"/>
        <v>6941374.4714111164</v>
      </c>
      <c r="P731" s="33">
        <f t="shared" si="124"/>
        <v>769.49985090549637</v>
      </c>
      <c r="Q731" s="26">
        <f t="shared" si="120"/>
        <v>0</v>
      </c>
      <c r="R731" s="26">
        <f t="shared" si="127"/>
        <v>6942143.9712620219</v>
      </c>
    </row>
    <row r="732" spans="3:18" x14ac:dyDescent="0.2">
      <c r="C732">
        <f t="shared" si="121"/>
        <v>729</v>
      </c>
      <c r="D732" s="3">
        <f t="shared" si="122"/>
        <v>45054</v>
      </c>
      <c r="F732" s="5">
        <f>IFERROR(VLOOKUP(D732,Contrato!$B:$H,7,FALSE),0)</f>
        <v>0</v>
      </c>
      <c r="G732" s="26">
        <f t="shared" si="118"/>
        <v>0</v>
      </c>
      <c r="L732" s="3">
        <f t="shared" si="123"/>
        <v>45055</v>
      </c>
      <c r="M732" s="3" t="str">
        <f t="shared" si="125"/>
        <v>2023_5</v>
      </c>
      <c r="N732" s="5">
        <f t="shared" si="119"/>
        <v>2023</v>
      </c>
      <c r="O732" s="26">
        <f t="shared" si="126"/>
        <v>6942143.9712620219</v>
      </c>
      <c r="P732" s="33">
        <f t="shared" si="124"/>
        <v>769.58515533950754</v>
      </c>
      <c r="Q732" s="26">
        <f t="shared" si="120"/>
        <v>0</v>
      </c>
      <c r="R732" s="26">
        <f t="shared" si="127"/>
        <v>6942913.5564173618</v>
      </c>
    </row>
    <row r="733" spans="3:18" x14ac:dyDescent="0.2">
      <c r="C733">
        <f t="shared" si="121"/>
        <v>730</v>
      </c>
      <c r="D733" s="3">
        <f t="shared" si="122"/>
        <v>45055</v>
      </c>
      <c r="F733" s="5">
        <f>IFERROR(VLOOKUP(D733,Contrato!$B:$H,7,FALSE),0)</f>
        <v>0</v>
      </c>
      <c r="G733" s="26">
        <f t="shared" si="118"/>
        <v>0</v>
      </c>
      <c r="L733" s="3">
        <f t="shared" si="123"/>
        <v>45056</v>
      </c>
      <c r="M733" s="3" t="str">
        <f t="shared" si="125"/>
        <v>2023_5</v>
      </c>
      <c r="N733" s="5">
        <f t="shared" si="119"/>
        <v>2023</v>
      </c>
      <c r="O733" s="26">
        <f t="shared" si="126"/>
        <v>6942913.5564173618</v>
      </c>
      <c r="P733" s="33">
        <f t="shared" si="124"/>
        <v>769.67046923011117</v>
      </c>
      <c r="Q733" s="26">
        <f t="shared" si="120"/>
        <v>-290022.52043999999</v>
      </c>
      <c r="R733" s="26">
        <f t="shared" si="127"/>
        <v>6653660.7064465918</v>
      </c>
    </row>
    <row r="734" spans="3:18" x14ac:dyDescent="0.2">
      <c r="C734">
        <f t="shared" si="121"/>
        <v>731</v>
      </c>
      <c r="D734" s="3">
        <f t="shared" si="122"/>
        <v>45056</v>
      </c>
      <c r="F734" s="5">
        <f>IFERROR(VLOOKUP(D734,Contrato!$B:$H,7,FALSE),0)</f>
        <v>290022.52043999999</v>
      </c>
      <c r="G734" s="26">
        <f t="shared" si="118"/>
        <v>-290022.52043999999</v>
      </c>
      <c r="L734" s="3">
        <f t="shared" si="123"/>
        <v>45057</v>
      </c>
      <c r="M734" s="3" t="str">
        <f t="shared" si="125"/>
        <v>2023_5</v>
      </c>
      <c r="N734" s="5">
        <f t="shared" si="119"/>
        <v>2023</v>
      </c>
      <c r="O734" s="26">
        <f t="shared" si="126"/>
        <v>6653660.7064465918</v>
      </c>
      <c r="P734" s="33">
        <f t="shared" si="124"/>
        <v>737.60477016096866</v>
      </c>
      <c r="Q734" s="26">
        <f t="shared" si="120"/>
        <v>0</v>
      </c>
      <c r="R734" s="26">
        <f t="shared" si="127"/>
        <v>6654398.311216753</v>
      </c>
    </row>
    <row r="735" spans="3:18" x14ac:dyDescent="0.2">
      <c r="C735">
        <f t="shared" si="121"/>
        <v>732</v>
      </c>
      <c r="D735" s="3">
        <f t="shared" si="122"/>
        <v>45057</v>
      </c>
      <c r="F735" s="5">
        <f>IFERROR(VLOOKUP(D735,Contrato!$B:$H,7,FALSE),0)</f>
        <v>0</v>
      </c>
      <c r="G735" s="26">
        <f t="shared" si="118"/>
        <v>0</v>
      </c>
      <c r="L735" s="3">
        <f t="shared" si="123"/>
        <v>45058</v>
      </c>
      <c r="M735" s="3" t="str">
        <f t="shared" si="125"/>
        <v>2023_5</v>
      </c>
      <c r="N735" s="5">
        <f t="shared" si="119"/>
        <v>2023</v>
      </c>
      <c r="O735" s="26">
        <f t="shared" si="126"/>
        <v>6654398.311216753</v>
      </c>
      <c r="P735" s="33">
        <f t="shared" si="124"/>
        <v>737.68653880246814</v>
      </c>
      <c r="Q735" s="26">
        <f t="shared" si="120"/>
        <v>0</v>
      </c>
      <c r="R735" s="26">
        <f t="shared" si="127"/>
        <v>6655135.9977555554</v>
      </c>
    </row>
    <row r="736" spans="3:18" x14ac:dyDescent="0.2">
      <c r="C736">
        <f t="shared" si="121"/>
        <v>733</v>
      </c>
      <c r="D736" s="3">
        <f t="shared" si="122"/>
        <v>45058</v>
      </c>
      <c r="F736" s="5">
        <f>IFERROR(VLOOKUP(D736,Contrato!$B:$H,7,FALSE),0)</f>
        <v>0</v>
      </c>
      <c r="G736" s="26">
        <f t="shared" si="118"/>
        <v>0</v>
      </c>
      <c r="L736" s="3">
        <f t="shared" si="123"/>
        <v>45059</v>
      </c>
      <c r="M736" s="3" t="str">
        <f t="shared" si="125"/>
        <v>2023_5</v>
      </c>
      <c r="N736" s="5">
        <f t="shared" si="119"/>
        <v>2023</v>
      </c>
      <c r="O736" s="26">
        <f t="shared" si="126"/>
        <v>6655135.9977555554</v>
      </c>
      <c r="P736" s="33">
        <f t="shared" si="124"/>
        <v>737.76831650859265</v>
      </c>
      <c r="Q736" s="26">
        <f t="shared" si="120"/>
        <v>0</v>
      </c>
      <c r="R736" s="26">
        <f t="shared" si="127"/>
        <v>6655873.7660720637</v>
      </c>
    </row>
    <row r="737" spans="3:18" x14ac:dyDescent="0.2">
      <c r="C737">
        <f t="shared" si="121"/>
        <v>734</v>
      </c>
      <c r="D737" s="3">
        <f t="shared" si="122"/>
        <v>45059</v>
      </c>
      <c r="F737" s="5">
        <f>IFERROR(VLOOKUP(D737,Contrato!$B:$H,7,FALSE),0)</f>
        <v>0</v>
      </c>
      <c r="G737" s="26">
        <f t="shared" si="118"/>
        <v>0</v>
      </c>
      <c r="L737" s="3">
        <f t="shared" si="123"/>
        <v>45060</v>
      </c>
      <c r="M737" s="3" t="str">
        <f t="shared" si="125"/>
        <v>2023_5</v>
      </c>
      <c r="N737" s="5">
        <f t="shared" si="119"/>
        <v>2023</v>
      </c>
      <c r="O737" s="26">
        <f t="shared" si="126"/>
        <v>6655873.7660720637</v>
      </c>
      <c r="P737" s="33">
        <f t="shared" si="124"/>
        <v>737.85010328034718</v>
      </c>
      <c r="Q737" s="26">
        <f t="shared" si="120"/>
        <v>0</v>
      </c>
      <c r="R737" s="26">
        <f t="shared" si="127"/>
        <v>6656611.6161753442</v>
      </c>
    </row>
    <row r="738" spans="3:18" x14ac:dyDescent="0.2">
      <c r="C738">
        <f t="shared" si="121"/>
        <v>735</v>
      </c>
      <c r="D738" s="3">
        <f t="shared" si="122"/>
        <v>45060</v>
      </c>
      <c r="F738" s="5">
        <f>IFERROR(VLOOKUP(D738,Contrato!$B:$H,7,FALSE),0)</f>
        <v>0</v>
      </c>
      <c r="G738" s="26">
        <f t="shared" si="118"/>
        <v>0</v>
      </c>
      <c r="L738" s="3">
        <f t="shared" si="123"/>
        <v>45061</v>
      </c>
      <c r="M738" s="3" t="str">
        <f t="shared" si="125"/>
        <v>2023_5</v>
      </c>
      <c r="N738" s="5">
        <f t="shared" si="119"/>
        <v>2023</v>
      </c>
      <c r="O738" s="26">
        <f t="shared" si="126"/>
        <v>6656611.6161753442</v>
      </c>
      <c r="P738" s="33">
        <f t="shared" si="124"/>
        <v>737.93189911873674</v>
      </c>
      <c r="Q738" s="26">
        <f t="shared" si="120"/>
        <v>0</v>
      </c>
      <c r="R738" s="26">
        <f t="shared" si="127"/>
        <v>6657349.5480744634</v>
      </c>
    </row>
    <row r="739" spans="3:18" x14ac:dyDescent="0.2">
      <c r="C739">
        <f t="shared" si="121"/>
        <v>736</v>
      </c>
      <c r="D739" s="3">
        <f t="shared" si="122"/>
        <v>45061</v>
      </c>
      <c r="F739" s="5">
        <f>IFERROR(VLOOKUP(D739,Contrato!$B:$H,7,FALSE),0)</f>
        <v>0</v>
      </c>
      <c r="G739" s="26">
        <f t="shared" si="118"/>
        <v>0</v>
      </c>
      <c r="L739" s="3">
        <f t="shared" si="123"/>
        <v>45062</v>
      </c>
      <c r="M739" s="3" t="str">
        <f t="shared" si="125"/>
        <v>2023_5</v>
      </c>
      <c r="N739" s="5">
        <f t="shared" si="119"/>
        <v>2023</v>
      </c>
      <c r="O739" s="26">
        <f t="shared" si="126"/>
        <v>6657349.5480744634</v>
      </c>
      <c r="P739" s="33">
        <f t="shared" si="124"/>
        <v>738.01370402476641</v>
      </c>
      <c r="Q739" s="26">
        <f t="shared" si="120"/>
        <v>0</v>
      </c>
      <c r="R739" s="26">
        <f t="shared" si="127"/>
        <v>6658087.5617784886</v>
      </c>
    </row>
    <row r="740" spans="3:18" x14ac:dyDescent="0.2">
      <c r="C740">
        <f t="shared" si="121"/>
        <v>737</v>
      </c>
      <c r="D740" s="3">
        <f t="shared" si="122"/>
        <v>45062</v>
      </c>
      <c r="F740" s="5">
        <f>IFERROR(VLOOKUP(D740,Contrato!$B:$H,7,FALSE),0)</f>
        <v>0</v>
      </c>
      <c r="G740" s="26">
        <f t="shared" si="118"/>
        <v>0</v>
      </c>
      <c r="L740" s="3">
        <f t="shared" si="123"/>
        <v>45063</v>
      </c>
      <c r="M740" s="3" t="str">
        <f t="shared" si="125"/>
        <v>2023_5</v>
      </c>
      <c r="N740" s="5">
        <f t="shared" si="119"/>
        <v>2023</v>
      </c>
      <c r="O740" s="26">
        <f t="shared" si="126"/>
        <v>6658087.5617784886</v>
      </c>
      <c r="P740" s="33">
        <f t="shared" si="124"/>
        <v>738.09551799944131</v>
      </c>
      <c r="Q740" s="26">
        <f t="shared" si="120"/>
        <v>0</v>
      </c>
      <c r="R740" s="26">
        <f t="shared" si="127"/>
        <v>6658825.6572964881</v>
      </c>
    </row>
    <row r="741" spans="3:18" x14ac:dyDescent="0.2">
      <c r="C741">
        <f t="shared" si="121"/>
        <v>738</v>
      </c>
      <c r="D741" s="3">
        <f t="shared" si="122"/>
        <v>45063</v>
      </c>
      <c r="F741" s="5">
        <f>IFERROR(VLOOKUP(D741,Contrato!$B:$H,7,FALSE),0)</f>
        <v>0</v>
      </c>
      <c r="G741" s="26">
        <f t="shared" si="118"/>
        <v>0</v>
      </c>
      <c r="L741" s="3">
        <f t="shared" si="123"/>
        <v>45064</v>
      </c>
      <c r="M741" s="3" t="str">
        <f t="shared" si="125"/>
        <v>2023_5</v>
      </c>
      <c r="N741" s="5">
        <f t="shared" si="119"/>
        <v>2023</v>
      </c>
      <c r="O741" s="26">
        <f t="shared" si="126"/>
        <v>6658825.6572964881</v>
      </c>
      <c r="P741" s="33">
        <f t="shared" si="124"/>
        <v>738.17734104376689</v>
      </c>
      <c r="Q741" s="26">
        <f t="shared" si="120"/>
        <v>0</v>
      </c>
      <c r="R741" s="26">
        <f t="shared" si="127"/>
        <v>6659563.834637532</v>
      </c>
    </row>
    <row r="742" spans="3:18" x14ac:dyDescent="0.2">
      <c r="C742">
        <f t="shared" si="121"/>
        <v>739</v>
      </c>
      <c r="D742" s="3">
        <f t="shared" si="122"/>
        <v>45064</v>
      </c>
      <c r="F742" s="5">
        <f>IFERROR(VLOOKUP(D742,Contrato!$B:$H,7,FALSE),0)</f>
        <v>0</v>
      </c>
      <c r="G742" s="26">
        <f t="shared" si="118"/>
        <v>0</v>
      </c>
      <c r="L742" s="3">
        <f t="shared" si="123"/>
        <v>45065</v>
      </c>
      <c r="M742" s="3" t="str">
        <f t="shared" si="125"/>
        <v>2023_5</v>
      </c>
      <c r="N742" s="5">
        <f t="shared" si="119"/>
        <v>2023</v>
      </c>
      <c r="O742" s="26">
        <f t="shared" si="126"/>
        <v>6659563.834637532</v>
      </c>
      <c r="P742" s="33">
        <f t="shared" si="124"/>
        <v>738.25917315874858</v>
      </c>
      <c r="Q742" s="26">
        <f t="shared" si="120"/>
        <v>0</v>
      </c>
      <c r="R742" s="26">
        <f t="shared" si="127"/>
        <v>6660302.0938106906</v>
      </c>
    </row>
    <row r="743" spans="3:18" x14ac:dyDescent="0.2">
      <c r="C743">
        <f t="shared" si="121"/>
        <v>740</v>
      </c>
      <c r="D743" s="3">
        <f t="shared" si="122"/>
        <v>45065</v>
      </c>
      <c r="F743" s="5">
        <f>IFERROR(VLOOKUP(D743,Contrato!$B:$H,7,FALSE),0)</f>
        <v>0</v>
      </c>
      <c r="G743" s="26">
        <f t="shared" si="118"/>
        <v>0</v>
      </c>
      <c r="L743" s="3">
        <f t="shared" si="123"/>
        <v>45066</v>
      </c>
      <c r="M743" s="3" t="str">
        <f t="shared" si="125"/>
        <v>2023_5</v>
      </c>
      <c r="N743" s="5">
        <f t="shared" si="119"/>
        <v>2023</v>
      </c>
      <c r="O743" s="26">
        <f t="shared" si="126"/>
        <v>6660302.0938106906</v>
      </c>
      <c r="P743" s="33">
        <f t="shared" si="124"/>
        <v>738.34101434539173</v>
      </c>
      <c r="Q743" s="26">
        <f t="shared" si="120"/>
        <v>0</v>
      </c>
      <c r="R743" s="26">
        <f t="shared" si="127"/>
        <v>6661040.4348250357</v>
      </c>
    </row>
    <row r="744" spans="3:18" x14ac:dyDescent="0.2">
      <c r="C744">
        <f t="shared" si="121"/>
        <v>741</v>
      </c>
      <c r="D744" s="3">
        <f t="shared" si="122"/>
        <v>45066</v>
      </c>
      <c r="F744" s="5">
        <f>IFERROR(VLOOKUP(D744,Contrato!$B:$H,7,FALSE),0)</f>
        <v>0</v>
      </c>
      <c r="G744" s="26">
        <f t="shared" si="118"/>
        <v>0</v>
      </c>
      <c r="L744" s="3">
        <f t="shared" si="123"/>
        <v>45067</v>
      </c>
      <c r="M744" s="3" t="str">
        <f t="shared" si="125"/>
        <v>2023_5</v>
      </c>
      <c r="N744" s="5">
        <f t="shared" si="119"/>
        <v>2023</v>
      </c>
      <c r="O744" s="26">
        <f t="shared" si="126"/>
        <v>6661040.4348250357</v>
      </c>
      <c r="P744" s="33">
        <f t="shared" si="124"/>
        <v>738.42286460470223</v>
      </c>
      <c r="Q744" s="26">
        <f t="shared" si="120"/>
        <v>0</v>
      </c>
      <c r="R744" s="26">
        <f t="shared" si="127"/>
        <v>6661778.8576896405</v>
      </c>
    </row>
    <row r="745" spans="3:18" x14ac:dyDescent="0.2">
      <c r="C745">
        <f t="shared" si="121"/>
        <v>742</v>
      </c>
      <c r="D745" s="3">
        <f t="shared" si="122"/>
        <v>45067</v>
      </c>
      <c r="F745" s="5">
        <f>IFERROR(VLOOKUP(D745,Contrato!$B:$H,7,FALSE),0)</f>
        <v>0</v>
      </c>
      <c r="G745" s="26">
        <f t="shared" si="118"/>
        <v>0</v>
      </c>
      <c r="L745" s="3">
        <f t="shared" si="123"/>
        <v>45068</v>
      </c>
      <c r="M745" s="3" t="str">
        <f t="shared" si="125"/>
        <v>2023_5</v>
      </c>
      <c r="N745" s="5">
        <f t="shared" si="119"/>
        <v>2023</v>
      </c>
      <c r="O745" s="26">
        <f t="shared" si="126"/>
        <v>6661778.8576896405</v>
      </c>
      <c r="P745" s="33">
        <f t="shared" si="124"/>
        <v>738.50472393768575</v>
      </c>
      <c r="Q745" s="26">
        <f t="shared" si="120"/>
        <v>0</v>
      </c>
      <c r="R745" s="26">
        <f t="shared" si="127"/>
        <v>6662517.3624135777</v>
      </c>
    </row>
    <row r="746" spans="3:18" x14ac:dyDescent="0.2">
      <c r="C746">
        <f t="shared" si="121"/>
        <v>743</v>
      </c>
      <c r="D746" s="3">
        <f t="shared" si="122"/>
        <v>45068</v>
      </c>
      <c r="F746" s="5">
        <f>IFERROR(VLOOKUP(D746,Contrato!$B:$H,7,FALSE),0)</f>
        <v>0</v>
      </c>
      <c r="G746" s="26">
        <f t="shared" si="118"/>
        <v>0</v>
      </c>
      <c r="L746" s="3">
        <f t="shared" si="123"/>
        <v>45069</v>
      </c>
      <c r="M746" s="3" t="str">
        <f t="shared" si="125"/>
        <v>2023_5</v>
      </c>
      <c r="N746" s="5">
        <f t="shared" si="119"/>
        <v>2023</v>
      </c>
      <c r="O746" s="26">
        <f t="shared" si="126"/>
        <v>6662517.3624135777</v>
      </c>
      <c r="P746" s="33">
        <f t="shared" si="124"/>
        <v>738.58659234534809</v>
      </c>
      <c r="Q746" s="26">
        <f t="shared" si="120"/>
        <v>0</v>
      </c>
      <c r="R746" s="26">
        <f t="shared" si="127"/>
        <v>6663255.9490059232</v>
      </c>
    </row>
    <row r="747" spans="3:18" x14ac:dyDescent="0.2">
      <c r="C747">
        <f t="shared" si="121"/>
        <v>744</v>
      </c>
      <c r="D747" s="3">
        <f t="shared" si="122"/>
        <v>45069</v>
      </c>
      <c r="F747" s="5">
        <f>IFERROR(VLOOKUP(D747,Contrato!$B:$H,7,FALSE),0)</f>
        <v>0</v>
      </c>
      <c r="G747" s="26">
        <f t="shared" si="118"/>
        <v>0</v>
      </c>
      <c r="L747" s="3">
        <f t="shared" si="123"/>
        <v>45070</v>
      </c>
      <c r="M747" s="3" t="str">
        <f t="shared" si="125"/>
        <v>2023_5</v>
      </c>
      <c r="N747" s="5">
        <f t="shared" si="119"/>
        <v>2023</v>
      </c>
      <c r="O747" s="26">
        <f t="shared" si="126"/>
        <v>6663255.9490059232</v>
      </c>
      <c r="P747" s="33">
        <f t="shared" si="124"/>
        <v>738.66846982869549</v>
      </c>
      <c r="Q747" s="26">
        <f t="shared" si="120"/>
        <v>0</v>
      </c>
      <c r="R747" s="26">
        <f t="shared" si="127"/>
        <v>6663994.6174757518</v>
      </c>
    </row>
    <row r="748" spans="3:18" x14ac:dyDescent="0.2">
      <c r="C748">
        <f t="shared" si="121"/>
        <v>745</v>
      </c>
      <c r="D748" s="3">
        <f t="shared" si="122"/>
        <v>45070</v>
      </c>
      <c r="F748" s="5">
        <f>IFERROR(VLOOKUP(D748,Contrato!$B:$H,7,FALSE),0)</f>
        <v>0</v>
      </c>
      <c r="G748" s="26">
        <f t="shared" si="118"/>
        <v>0</v>
      </c>
      <c r="L748" s="3">
        <f t="shared" si="123"/>
        <v>45071</v>
      </c>
      <c r="M748" s="3" t="str">
        <f t="shared" si="125"/>
        <v>2023_5</v>
      </c>
      <c r="N748" s="5">
        <f t="shared" si="119"/>
        <v>2023</v>
      </c>
      <c r="O748" s="26">
        <f t="shared" si="126"/>
        <v>6663994.6174757518</v>
      </c>
      <c r="P748" s="33">
        <f t="shared" si="124"/>
        <v>738.75035638873385</v>
      </c>
      <c r="Q748" s="26">
        <f t="shared" si="120"/>
        <v>0</v>
      </c>
      <c r="R748" s="26">
        <f t="shared" si="127"/>
        <v>6664733.3678321401</v>
      </c>
    </row>
    <row r="749" spans="3:18" x14ac:dyDescent="0.2">
      <c r="C749">
        <f t="shared" si="121"/>
        <v>746</v>
      </c>
      <c r="D749" s="3">
        <f t="shared" si="122"/>
        <v>45071</v>
      </c>
      <c r="F749" s="5">
        <f>IFERROR(VLOOKUP(D749,Contrato!$B:$H,7,FALSE),0)</f>
        <v>0</v>
      </c>
      <c r="G749" s="26">
        <f t="shared" si="118"/>
        <v>0</v>
      </c>
      <c r="L749" s="3">
        <f t="shared" si="123"/>
        <v>45072</v>
      </c>
      <c r="M749" s="3" t="str">
        <f t="shared" si="125"/>
        <v>2023_5</v>
      </c>
      <c r="N749" s="5">
        <f t="shared" si="119"/>
        <v>2023</v>
      </c>
      <c r="O749" s="26">
        <f t="shared" si="126"/>
        <v>6664733.3678321401</v>
      </c>
      <c r="P749" s="33">
        <f t="shared" si="124"/>
        <v>738.83225202646929</v>
      </c>
      <c r="Q749" s="26">
        <f t="shared" si="120"/>
        <v>0</v>
      </c>
      <c r="R749" s="26">
        <f t="shared" si="127"/>
        <v>6665472.2000841666</v>
      </c>
    </row>
    <row r="750" spans="3:18" x14ac:dyDescent="0.2">
      <c r="C750">
        <f t="shared" si="121"/>
        <v>747</v>
      </c>
      <c r="D750" s="3">
        <f t="shared" si="122"/>
        <v>45072</v>
      </c>
      <c r="F750" s="5">
        <f>IFERROR(VLOOKUP(D750,Contrato!$B:$H,7,FALSE),0)</f>
        <v>0</v>
      </c>
      <c r="G750" s="26">
        <f t="shared" si="118"/>
        <v>0</v>
      </c>
      <c r="L750" s="3">
        <f t="shared" si="123"/>
        <v>45073</v>
      </c>
      <c r="M750" s="3" t="str">
        <f t="shared" si="125"/>
        <v>2023_5</v>
      </c>
      <c r="N750" s="5">
        <f t="shared" si="119"/>
        <v>2023</v>
      </c>
      <c r="O750" s="26">
        <f t="shared" si="126"/>
        <v>6665472.2000841666</v>
      </c>
      <c r="P750" s="33">
        <f t="shared" si="124"/>
        <v>738.9141567429084</v>
      </c>
      <c r="Q750" s="26">
        <f t="shared" si="120"/>
        <v>0</v>
      </c>
      <c r="R750" s="26">
        <f t="shared" si="127"/>
        <v>6666211.1142409099</v>
      </c>
    </row>
    <row r="751" spans="3:18" x14ac:dyDescent="0.2">
      <c r="C751">
        <f t="shared" si="121"/>
        <v>748</v>
      </c>
      <c r="D751" s="3">
        <f t="shared" si="122"/>
        <v>45073</v>
      </c>
      <c r="F751" s="5">
        <f>IFERROR(VLOOKUP(D751,Contrato!$B:$H,7,FALSE),0)</f>
        <v>0</v>
      </c>
      <c r="G751" s="26">
        <f t="shared" si="118"/>
        <v>0</v>
      </c>
      <c r="L751" s="3">
        <f t="shared" si="123"/>
        <v>45074</v>
      </c>
      <c r="M751" s="3" t="str">
        <f t="shared" si="125"/>
        <v>2023_5</v>
      </c>
      <c r="N751" s="5">
        <f t="shared" si="119"/>
        <v>2023</v>
      </c>
      <c r="O751" s="26">
        <f t="shared" si="126"/>
        <v>6666211.1142409099</v>
      </c>
      <c r="P751" s="33">
        <f t="shared" si="124"/>
        <v>738.99607053905754</v>
      </c>
      <c r="Q751" s="26">
        <f t="shared" si="120"/>
        <v>0</v>
      </c>
      <c r="R751" s="26">
        <f t="shared" si="127"/>
        <v>6666950.1103114486</v>
      </c>
    </row>
    <row r="752" spans="3:18" x14ac:dyDescent="0.2">
      <c r="C752">
        <f t="shared" si="121"/>
        <v>749</v>
      </c>
      <c r="D752" s="3">
        <f t="shared" si="122"/>
        <v>45074</v>
      </c>
      <c r="F752" s="5">
        <f>IFERROR(VLOOKUP(D752,Contrato!$B:$H,7,FALSE),0)</f>
        <v>0</v>
      </c>
      <c r="G752" s="26">
        <f t="shared" si="118"/>
        <v>0</v>
      </c>
      <c r="L752" s="3">
        <f t="shared" si="123"/>
        <v>45075</v>
      </c>
      <c r="M752" s="3" t="str">
        <f t="shared" si="125"/>
        <v>2023_5</v>
      </c>
      <c r="N752" s="5">
        <f t="shared" si="119"/>
        <v>2023</v>
      </c>
      <c r="O752" s="26">
        <f t="shared" si="126"/>
        <v>6666950.1103114486</v>
      </c>
      <c r="P752" s="33">
        <f t="shared" si="124"/>
        <v>739.07799341592317</v>
      </c>
      <c r="Q752" s="26">
        <f t="shared" si="120"/>
        <v>0</v>
      </c>
      <c r="R752" s="26">
        <f t="shared" si="127"/>
        <v>6667689.1883048648</v>
      </c>
    </row>
    <row r="753" spans="3:18" x14ac:dyDescent="0.2">
      <c r="C753">
        <f t="shared" si="121"/>
        <v>750</v>
      </c>
      <c r="D753" s="3">
        <f t="shared" si="122"/>
        <v>45075</v>
      </c>
      <c r="F753" s="5">
        <f>IFERROR(VLOOKUP(D753,Contrato!$B:$H,7,FALSE),0)</f>
        <v>0</v>
      </c>
      <c r="G753" s="26">
        <f t="shared" si="118"/>
        <v>0</v>
      </c>
      <c r="L753" s="3">
        <f t="shared" si="123"/>
        <v>45076</v>
      </c>
      <c r="M753" s="3" t="str">
        <f t="shared" si="125"/>
        <v>2023_5</v>
      </c>
      <c r="N753" s="5">
        <f t="shared" si="119"/>
        <v>2023</v>
      </c>
      <c r="O753" s="26">
        <f t="shared" si="126"/>
        <v>6667689.1883048648</v>
      </c>
      <c r="P753" s="33">
        <f t="shared" si="124"/>
        <v>739.159925374512</v>
      </c>
      <c r="Q753" s="26">
        <f t="shared" si="120"/>
        <v>0</v>
      </c>
      <c r="R753" s="26">
        <f t="shared" si="127"/>
        <v>6668428.348230239</v>
      </c>
    </row>
    <row r="754" spans="3:18" x14ac:dyDescent="0.2">
      <c r="C754">
        <f t="shared" si="121"/>
        <v>751</v>
      </c>
      <c r="D754" s="3">
        <f t="shared" si="122"/>
        <v>45076</v>
      </c>
      <c r="F754" s="5">
        <f>IFERROR(VLOOKUP(D754,Contrato!$B:$H,7,FALSE),0)</f>
        <v>0</v>
      </c>
      <c r="G754" s="26">
        <f t="shared" si="118"/>
        <v>0</v>
      </c>
      <c r="L754" s="3">
        <f t="shared" si="123"/>
        <v>45077</v>
      </c>
      <c r="M754" s="3" t="str">
        <f t="shared" si="125"/>
        <v>2023_5</v>
      </c>
      <c r="N754" s="5">
        <f t="shared" si="119"/>
        <v>2023</v>
      </c>
      <c r="O754" s="26">
        <f t="shared" si="126"/>
        <v>6668428.348230239</v>
      </c>
      <c r="P754" s="33">
        <f t="shared" si="124"/>
        <v>739.24186641583071</v>
      </c>
      <c r="Q754" s="26">
        <f t="shared" si="120"/>
        <v>0</v>
      </c>
      <c r="R754" s="26">
        <f t="shared" si="127"/>
        <v>6669167.5900966544</v>
      </c>
    </row>
    <row r="755" spans="3:18" x14ac:dyDescent="0.2">
      <c r="C755">
        <f t="shared" si="121"/>
        <v>752</v>
      </c>
      <c r="D755" s="3">
        <f t="shared" si="122"/>
        <v>45077</v>
      </c>
      <c r="F755" s="5">
        <f>IFERROR(VLOOKUP(D755,Contrato!$B:$H,7,FALSE),0)</f>
        <v>0</v>
      </c>
      <c r="G755" s="26">
        <f t="shared" si="118"/>
        <v>0</v>
      </c>
      <c r="L755" s="3">
        <f t="shared" si="123"/>
        <v>45078</v>
      </c>
      <c r="M755" s="3" t="str">
        <f t="shared" si="125"/>
        <v>2023_6</v>
      </c>
      <c r="N755" s="5">
        <f t="shared" si="119"/>
        <v>2023</v>
      </c>
      <c r="O755" s="26">
        <f t="shared" si="126"/>
        <v>6669167.5900966544</v>
      </c>
      <c r="P755" s="33">
        <f t="shared" si="124"/>
        <v>739.32381654088624</v>
      </c>
      <c r="Q755" s="26">
        <f t="shared" si="120"/>
        <v>0</v>
      </c>
      <c r="R755" s="26">
        <f t="shared" si="127"/>
        <v>6669906.913913195</v>
      </c>
    </row>
    <row r="756" spans="3:18" x14ac:dyDescent="0.2">
      <c r="C756">
        <f t="shared" si="121"/>
        <v>753</v>
      </c>
      <c r="D756" s="3">
        <f t="shared" si="122"/>
        <v>45078</v>
      </c>
      <c r="F756" s="5">
        <f>IFERROR(VLOOKUP(D756,Contrato!$B:$H,7,FALSE),0)</f>
        <v>0</v>
      </c>
      <c r="G756" s="26">
        <f t="shared" si="118"/>
        <v>0</v>
      </c>
      <c r="L756" s="3">
        <f t="shared" si="123"/>
        <v>45079</v>
      </c>
      <c r="M756" s="3" t="str">
        <f t="shared" si="125"/>
        <v>2023_6</v>
      </c>
      <c r="N756" s="5">
        <f t="shared" si="119"/>
        <v>2023</v>
      </c>
      <c r="O756" s="26">
        <f t="shared" si="126"/>
        <v>6669906.913913195</v>
      </c>
      <c r="P756" s="33">
        <f t="shared" si="124"/>
        <v>739.40577575068573</v>
      </c>
      <c r="Q756" s="26">
        <f t="shared" si="120"/>
        <v>0</v>
      </c>
      <c r="R756" s="26">
        <f t="shared" si="127"/>
        <v>6670646.319688946</v>
      </c>
    </row>
    <row r="757" spans="3:18" x14ac:dyDescent="0.2">
      <c r="C757">
        <f t="shared" si="121"/>
        <v>754</v>
      </c>
      <c r="D757" s="3">
        <f t="shared" si="122"/>
        <v>45079</v>
      </c>
      <c r="F757" s="5">
        <f>IFERROR(VLOOKUP(D757,Contrato!$B:$H,7,FALSE),0)</f>
        <v>0</v>
      </c>
      <c r="G757" s="26">
        <f t="shared" si="118"/>
        <v>0</v>
      </c>
      <c r="L757" s="3">
        <f t="shared" si="123"/>
        <v>45080</v>
      </c>
      <c r="M757" s="3" t="str">
        <f t="shared" si="125"/>
        <v>2023_6</v>
      </c>
      <c r="N757" s="5">
        <f t="shared" si="119"/>
        <v>2023</v>
      </c>
      <c r="O757" s="26">
        <f t="shared" si="126"/>
        <v>6670646.319688946</v>
      </c>
      <c r="P757" s="33">
        <f t="shared" si="124"/>
        <v>739.48774404623623</v>
      </c>
      <c r="Q757" s="26">
        <f t="shared" si="120"/>
        <v>0</v>
      </c>
      <c r="R757" s="26">
        <f t="shared" si="127"/>
        <v>6671385.8074329924</v>
      </c>
    </row>
    <row r="758" spans="3:18" x14ac:dyDescent="0.2">
      <c r="C758">
        <f t="shared" si="121"/>
        <v>755</v>
      </c>
      <c r="D758" s="3">
        <f t="shared" si="122"/>
        <v>45080</v>
      </c>
      <c r="F758" s="5">
        <f>IFERROR(VLOOKUP(D758,Contrato!$B:$H,7,FALSE),0)</f>
        <v>0</v>
      </c>
      <c r="G758" s="26">
        <f t="shared" si="118"/>
        <v>0</v>
      </c>
      <c r="L758" s="3">
        <f t="shared" si="123"/>
        <v>45081</v>
      </c>
      <c r="M758" s="3" t="str">
        <f t="shared" si="125"/>
        <v>2023_6</v>
      </c>
      <c r="N758" s="5">
        <f t="shared" si="119"/>
        <v>2023</v>
      </c>
      <c r="O758" s="26">
        <f t="shared" si="126"/>
        <v>6671385.8074329924</v>
      </c>
      <c r="P758" s="33">
        <f t="shared" si="124"/>
        <v>739.56972142854477</v>
      </c>
      <c r="Q758" s="26">
        <f t="shared" si="120"/>
        <v>0</v>
      </c>
      <c r="R758" s="26">
        <f t="shared" si="127"/>
        <v>6672125.3771544211</v>
      </c>
    </row>
    <row r="759" spans="3:18" x14ac:dyDescent="0.2">
      <c r="C759">
        <f t="shared" si="121"/>
        <v>756</v>
      </c>
      <c r="D759" s="3">
        <f t="shared" si="122"/>
        <v>45081</v>
      </c>
      <c r="F759" s="5">
        <f>IFERROR(VLOOKUP(D759,Contrato!$B:$H,7,FALSE),0)</f>
        <v>0</v>
      </c>
      <c r="G759" s="26">
        <f t="shared" si="118"/>
        <v>0</v>
      </c>
      <c r="L759" s="3">
        <f t="shared" si="123"/>
        <v>45082</v>
      </c>
      <c r="M759" s="3" t="str">
        <f t="shared" si="125"/>
        <v>2023_6</v>
      </c>
      <c r="N759" s="5">
        <f t="shared" si="119"/>
        <v>2023</v>
      </c>
      <c r="O759" s="26">
        <f t="shared" si="126"/>
        <v>6672125.3771544211</v>
      </c>
      <c r="P759" s="33">
        <f t="shared" si="124"/>
        <v>739.65170789861895</v>
      </c>
      <c r="Q759" s="26">
        <f t="shared" si="120"/>
        <v>0</v>
      </c>
      <c r="R759" s="26">
        <f t="shared" si="127"/>
        <v>6672865.0288623199</v>
      </c>
    </row>
    <row r="760" spans="3:18" x14ac:dyDescent="0.2">
      <c r="C760">
        <f t="shared" si="121"/>
        <v>757</v>
      </c>
      <c r="D760" s="3">
        <f t="shared" si="122"/>
        <v>45082</v>
      </c>
      <c r="F760" s="5">
        <f>IFERROR(VLOOKUP(D760,Contrato!$B:$H,7,FALSE),0)</f>
        <v>0</v>
      </c>
      <c r="G760" s="26">
        <f t="shared" si="118"/>
        <v>0</v>
      </c>
      <c r="L760" s="3">
        <f t="shared" si="123"/>
        <v>45083</v>
      </c>
      <c r="M760" s="3" t="str">
        <f t="shared" si="125"/>
        <v>2023_6</v>
      </c>
      <c r="N760" s="5">
        <f t="shared" si="119"/>
        <v>2023</v>
      </c>
      <c r="O760" s="26">
        <f t="shared" si="126"/>
        <v>6672865.0288623199</v>
      </c>
      <c r="P760" s="33">
        <f t="shared" si="124"/>
        <v>739.73370345746605</v>
      </c>
      <c r="Q760" s="26">
        <f t="shared" si="120"/>
        <v>0</v>
      </c>
      <c r="R760" s="26">
        <f t="shared" si="127"/>
        <v>6673604.7625657776</v>
      </c>
    </row>
    <row r="761" spans="3:18" x14ac:dyDescent="0.2">
      <c r="C761">
        <f t="shared" si="121"/>
        <v>758</v>
      </c>
      <c r="D761" s="3">
        <f t="shared" si="122"/>
        <v>45083</v>
      </c>
      <c r="F761" s="5">
        <f>IFERROR(VLOOKUP(D761,Contrato!$B:$H,7,FALSE),0)</f>
        <v>0</v>
      </c>
      <c r="G761" s="26">
        <f t="shared" si="118"/>
        <v>0</v>
      </c>
      <c r="L761" s="3">
        <f t="shared" si="123"/>
        <v>45084</v>
      </c>
      <c r="M761" s="3" t="str">
        <f t="shared" si="125"/>
        <v>2023_6</v>
      </c>
      <c r="N761" s="5">
        <f t="shared" si="119"/>
        <v>2023</v>
      </c>
      <c r="O761" s="26">
        <f t="shared" si="126"/>
        <v>6673604.7625657776</v>
      </c>
      <c r="P761" s="33">
        <f t="shared" si="124"/>
        <v>739.81570810609355</v>
      </c>
      <c r="Q761" s="26">
        <f t="shared" si="120"/>
        <v>0</v>
      </c>
      <c r="R761" s="26">
        <f t="shared" si="127"/>
        <v>6674344.578273884</v>
      </c>
    </row>
    <row r="762" spans="3:18" x14ac:dyDescent="0.2">
      <c r="C762">
        <f t="shared" si="121"/>
        <v>759</v>
      </c>
      <c r="D762" s="3">
        <f t="shared" si="122"/>
        <v>45084</v>
      </c>
      <c r="F762" s="5">
        <f>IFERROR(VLOOKUP(D762,Contrato!$B:$H,7,FALSE),0)</f>
        <v>0</v>
      </c>
      <c r="G762" s="26">
        <f t="shared" si="118"/>
        <v>0</v>
      </c>
      <c r="L762" s="3">
        <f t="shared" si="123"/>
        <v>45085</v>
      </c>
      <c r="M762" s="3" t="str">
        <f t="shared" si="125"/>
        <v>2023_6</v>
      </c>
      <c r="N762" s="5">
        <f t="shared" si="119"/>
        <v>2023</v>
      </c>
      <c r="O762" s="26">
        <f t="shared" si="126"/>
        <v>6674344.578273884</v>
      </c>
      <c r="P762" s="33">
        <f t="shared" si="124"/>
        <v>739.8977218455093</v>
      </c>
      <c r="Q762" s="26">
        <f t="shared" si="120"/>
        <v>0</v>
      </c>
      <c r="R762" s="26">
        <f t="shared" si="127"/>
        <v>6675084.4759957297</v>
      </c>
    </row>
    <row r="763" spans="3:18" x14ac:dyDescent="0.2">
      <c r="C763">
        <f t="shared" si="121"/>
        <v>760</v>
      </c>
      <c r="D763" s="3">
        <f t="shared" si="122"/>
        <v>45085</v>
      </c>
      <c r="F763" s="5">
        <f>IFERROR(VLOOKUP(D763,Contrato!$B:$H,7,FALSE),0)</f>
        <v>0</v>
      </c>
      <c r="G763" s="26">
        <f t="shared" si="118"/>
        <v>0</v>
      </c>
      <c r="L763" s="3">
        <f t="shared" si="123"/>
        <v>45086</v>
      </c>
      <c r="M763" s="3" t="str">
        <f t="shared" si="125"/>
        <v>2023_6</v>
      </c>
      <c r="N763" s="5">
        <f t="shared" si="119"/>
        <v>2023</v>
      </c>
      <c r="O763" s="26">
        <f t="shared" si="126"/>
        <v>6675084.4759957297</v>
      </c>
      <c r="P763" s="33">
        <f t="shared" si="124"/>
        <v>739.979744676721</v>
      </c>
      <c r="Q763" s="26">
        <f t="shared" si="120"/>
        <v>0</v>
      </c>
      <c r="R763" s="26">
        <f t="shared" si="127"/>
        <v>6675824.4557404062</v>
      </c>
    </row>
    <row r="764" spans="3:18" x14ac:dyDescent="0.2">
      <c r="C764">
        <f t="shared" si="121"/>
        <v>761</v>
      </c>
      <c r="D764" s="3">
        <f t="shared" si="122"/>
        <v>45086</v>
      </c>
      <c r="F764" s="5">
        <f>IFERROR(VLOOKUP(D764,Contrato!$B:$H,7,FALSE),0)</f>
        <v>0</v>
      </c>
      <c r="G764" s="26">
        <f t="shared" si="118"/>
        <v>0</v>
      </c>
      <c r="L764" s="3">
        <f t="shared" si="123"/>
        <v>45087</v>
      </c>
      <c r="M764" s="3" t="str">
        <f t="shared" si="125"/>
        <v>2023_6</v>
      </c>
      <c r="N764" s="5">
        <f t="shared" si="119"/>
        <v>2023</v>
      </c>
      <c r="O764" s="26">
        <f t="shared" si="126"/>
        <v>6675824.4557404062</v>
      </c>
      <c r="P764" s="33">
        <f t="shared" si="124"/>
        <v>740.06177660073649</v>
      </c>
      <c r="Q764" s="26">
        <f t="shared" si="120"/>
        <v>0</v>
      </c>
      <c r="R764" s="26">
        <f t="shared" si="127"/>
        <v>6676564.517517007</v>
      </c>
    </row>
    <row r="765" spans="3:18" x14ac:dyDescent="0.2">
      <c r="C765">
        <f t="shared" si="121"/>
        <v>762</v>
      </c>
      <c r="D765" s="3">
        <f t="shared" si="122"/>
        <v>45087</v>
      </c>
      <c r="F765" s="5">
        <f>IFERROR(VLOOKUP(D765,Contrato!$B:$H,7,FALSE),0)</f>
        <v>0</v>
      </c>
      <c r="G765" s="26">
        <f t="shared" si="118"/>
        <v>0</v>
      </c>
      <c r="L765" s="3">
        <f t="shared" si="123"/>
        <v>45088</v>
      </c>
      <c r="M765" s="3" t="str">
        <f t="shared" si="125"/>
        <v>2023_6</v>
      </c>
      <c r="N765" s="5">
        <f t="shared" si="119"/>
        <v>2023</v>
      </c>
      <c r="O765" s="26">
        <f t="shared" si="126"/>
        <v>6676564.517517007</v>
      </c>
      <c r="P765" s="33">
        <f t="shared" si="124"/>
        <v>740.14381761856373</v>
      </c>
      <c r="Q765" s="26">
        <f t="shared" si="120"/>
        <v>0</v>
      </c>
      <c r="R765" s="26">
        <f t="shared" si="127"/>
        <v>6677304.6613346254</v>
      </c>
    </row>
    <row r="766" spans="3:18" x14ac:dyDescent="0.2">
      <c r="C766">
        <f t="shared" si="121"/>
        <v>763</v>
      </c>
      <c r="D766" s="3">
        <f t="shared" si="122"/>
        <v>45088</v>
      </c>
      <c r="F766" s="5">
        <f>IFERROR(VLOOKUP(D766,Contrato!$B:$H,7,FALSE),0)</f>
        <v>0</v>
      </c>
      <c r="G766" s="26">
        <f t="shared" si="118"/>
        <v>0</v>
      </c>
      <c r="L766" s="3">
        <f t="shared" si="123"/>
        <v>45089</v>
      </c>
      <c r="M766" s="3" t="str">
        <f t="shared" si="125"/>
        <v>2023_6</v>
      </c>
      <c r="N766" s="5">
        <f t="shared" si="119"/>
        <v>2023</v>
      </c>
      <c r="O766" s="26">
        <f t="shared" si="126"/>
        <v>6677304.6613346254</v>
      </c>
      <c r="P766" s="33">
        <f t="shared" si="124"/>
        <v>740.225867731211</v>
      </c>
      <c r="Q766" s="26">
        <f t="shared" si="120"/>
        <v>-289952.89256750006</v>
      </c>
      <c r="R766" s="26">
        <f t="shared" si="127"/>
        <v>6388091.9946348565</v>
      </c>
    </row>
    <row r="767" spans="3:18" x14ac:dyDescent="0.2">
      <c r="C767">
        <f t="shared" si="121"/>
        <v>764</v>
      </c>
      <c r="D767" s="3">
        <f t="shared" si="122"/>
        <v>45089</v>
      </c>
      <c r="F767" s="5">
        <f>IFERROR(VLOOKUP(D767,Contrato!$B:$H,7,FALSE),0)</f>
        <v>289952.89256750006</v>
      </c>
      <c r="G767" s="26">
        <f t="shared" si="118"/>
        <v>-289952.89256750006</v>
      </c>
      <c r="L767" s="3">
        <f t="shared" si="123"/>
        <v>45090</v>
      </c>
      <c r="M767" s="3" t="str">
        <f t="shared" si="125"/>
        <v>2023_6</v>
      </c>
      <c r="N767" s="5">
        <f t="shared" si="119"/>
        <v>2023</v>
      </c>
      <c r="O767" s="26">
        <f t="shared" si="126"/>
        <v>6388091.9946348565</v>
      </c>
      <c r="P767" s="33">
        <f t="shared" si="124"/>
        <v>708.16462325836949</v>
      </c>
      <c r="Q767" s="26">
        <f t="shared" si="120"/>
        <v>0</v>
      </c>
      <c r="R767" s="26">
        <f t="shared" si="127"/>
        <v>6388800.1592581151</v>
      </c>
    </row>
    <row r="768" spans="3:18" x14ac:dyDescent="0.2">
      <c r="C768">
        <f t="shared" si="121"/>
        <v>765</v>
      </c>
      <c r="D768" s="3">
        <f t="shared" si="122"/>
        <v>45090</v>
      </c>
      <c r="F768" s="5">
        <f>IFERROR(VLOOKUP(D768,Contrato!$B:$H,7,FALSE),0)</f>
        <v>0</v>
      </c>
      <c r="G768" s="26">
        <f t="shared" si="118"/>
        <v>0</v>
      </c>
      <c r="L768" s="3">
        <f t="shared" si="123"/>
        <v>45091</v>
      </c>
      <c r="M768" s="3" t="str">
        <f t="shared" si="125"/>
        <v>2023_6</v>
      </c>
      <c r="N768" s="5">
        <f t="shared" si="119"/>
        <v>2023</v>
      </c>
      <c r="O768" s="26">
        <f t="shared" si="126"/>
        <v>6388800.1592581151</v>
      </c>
      <c r="P768" s="33">
        <f t="shared" si="124"/>
        <v>708.24312825392303</v>
      </c>
      <c r="Q768" s="26">
        <f t="shared" si="120"/>
        <v>0</v>
      </c>
      <c r="R768" s="26">
        <f t="shared" si="127"/>
        <v>6389508.4023863692</v>
      </c>
    </row>
    <row r="769" spans="3:18" x14ac:dyDescent="0.2">
      <c r="C769">
        <f t="shared" si="121"/>
        <v>766</v>
      </c>
      <c r="D769" s="3">
        <f t="shared" si="122"/>
        <v>45091</v>
      </c>
      <c r="F769" s="5">
        <f>IFERROR(VLOOKUP(D769,Contrato!$B:$H,7,FALSE),0)</f>
        <v>0</v>
      </c>
      <c r="G769" s="26">
        <f t="shared" si="118"/>
        <v>0</v>
      </c>
      <c r="L769" s="3">
        <f t="shared" si="123"/>
        <v>45092</v>
      </c>
      <c r="M769" s="3" t="str">
        <f t="shared" si="125"/>
        <v>2023_6</v>
      </c>
      <c r="N769" s="5">
        <f t="shared" si="119"/>
        <v>2023</v>
      </c>
      <c r="O769" s="26">
        <f t="shared" si="126"/>
        <v>6389508.4023863692</v>
      </c>
      <c r="P769" s="33">
        <f t="shared" si="124"/>
        <v>708.32164195230382</v>
      </c>
      <c r="Q769" s="26">
        <f t="shared" si="120"/>
        <v>0</v>
      </c>
      <c r="R769" s="26">
        <f t="shared" si="127"/>
        <v>6390216.7240283219</v>
      </c>
    </row>
    <row r="770" spans="3:18" x14ac:dyDescent="0.2">
      <c r="C770">
        <f t="shared" si="121"/>
        <v>767</v>
      </c>
      <c r="D770" s="3">
        <f t="shared" si="122"/>
        <v>45092</v>
      </c>
      <c r="F770" s="5">
        <f>IFERROR(VLOOKUP(D770,Contrato!$B:$H,7,FALSE),0)</f>
        <v>0</v>
      </c>
      <c r="G770" s="26">
        <f t="shared" si="118"/>
        <v>0</v>
      </c>
      <c r="L770" s="3">
        <f t="shared" si="123"/>
        <v>45093</v>
      </c>
      <c r="M770" s="3" t="str">
        <f t="shared" si="125"/>
        <v>2023_6</v>
      </c>
      <c r="N770" s="5">
        <f t="shared" si="119"/>
        <v>2023</v>
      </c>
      <c r="O770" s="26">
        <f t="shared" si="126"/>
        <v>6390216.7240283219</v>
      </c>
      <c r="P770" s="33">
        <f t="shared" si="124"/>
        <v>708.4001643544766</v>
      </c>
      <c r="Q770" s="26">
        <f t="shared" si="120"/>
        <v>0</v>
      </c>
      <c r="R770" s="26">
        <f t="shared" si="127"/>
        <v>6390925.1241926765</v>
      </c>
    </row>
    <row r="771" spans="3:18" x14ac:dyDescent="0.2">
      <c r="C771">
        <f t="shared" si="121"/>
        <v>768</v>
      </c>
      <c r="D771" s="3">
        <f t="shared" si="122"/>
        <v>45093</v>
      </c>
      <c r="F771" s="5">
        <f>IFERROR(VLOOKUP(D771,Contrato!$B:$H,7,FALSE),0)</f>
        <v>0</v>
      </c>
      <c r="G771" s="26">
        <f t="shared" si="118"/>
        <v>0</v>
      </c>
      <c r="L771" s="3">
        <f t="shared" si="123"/>
        <v>45094</v>
      </c>
      <c r="M771" s="3" t="str">
        <f t="shared" si="125"/>
        <v>2023_6</v>
      </c>
      <c r="N771" s="5">
        <f t="shared" si="119"/>
        <v>2023</v>
      </c>
      <c r="O771" s="26">
        <f t="shared" si="126"/>
        <v>6390925.1241926765</v>
      </c>
      <c r="P771" s="33">
        <f t="shared" si="124"/>
        <v>708.47869546140612</v>
      </c>
      <c r="Q771" s="26">
        <f t="shared" si="120"/>
        <v>0</v>
      </c>
      <c r="R771" s="26">
        <f t="shared" si="127"/>
        <v>6391633.602888138</v>
      </c>
    </row>
    <row r="772" spans="3:18" x14ac:dyDescent="0.2">
      <c r="C772">
        <f t="shared" si="121"/>
        <v>769</v>
      </c>
      <c r="D772" s="3">
        <f t="shared" si="122"/>
        <v>45094</v>
      </c>
      <c r="F772" s="5">
        <f>IFERROR(VLOOKUP(D772,Contrato!$B:$H,7,FALSE),0)</f>
        <v>0</v>
      </c>
      <c r="G772" s="26">
        <f t="shared" si="118"/>
        <v>0</v>
      </c>
      <c r="L772" s="3">
        <f t="shared" si="123"/>
        <v>45095</v>
      </c>
      <c r="M772" s="3" t="str">
        <f t="shared" si="125"/>
        <v>2023_6</v>
      </c>
      <c r="N772" s="5">
        <f t="shared" si="119"/>
        <v>2023</v>
      </c>
      <c r="O772" s="26">
        <f t="shared" si="126"/>
        <v>6391633.602888138</v>
      </c>
      <c r="P772" s="33">
        <f t="shared" si="124"/>
        <v>708.55723527405746</v>
      </c>
      <c r="Q772" s="26">
        <f t="shared" si="120"/>
        <v>0</v>
      </c>
      <c r="R772" s="26">
        <f t="shared" si="127"/>
        <v>6392342.1601234125</v>
      </c>
    </row>
    <row r="773" spans="3:18" x14ac:dyDescent="0.2">
      <c r="C773">
        <f t="shared" si="121"/>
        <v>770</v>
      </c>
      <c r="D773" s="3">
        <f t="shared" si="122"/>
        <v>45095</v>
      </c>
      <c r="F773" s="5">
        <f>IFERROR(VLOOKUP(D773,Contrato!$B:$H,7,FALSE),0)</f>
        <v>0</v>
      </c>
      <c r="G773" s="26">
        <f t="shared" ref="G773:G836" si="128">+E773-F773</f>
        <v>0</v>
      </c>
      <c r="L773" s="3">
        <f t="shared" si="123"/>
        <v>45096</v>
      </c>
      <c r="M773" s="3" t="str">
        <f t="shared" si="125"/>
        <v>2023_6</v>
      </c>
      <c r="N773" s="5">
        <f t="shared" ref="N773:N836" si="129">YEAR(L773)</f>
        <v>2023</v>
      </c>
      <c r="O773" s="26">
        <f t="shared" si="126"/>
        <v>6392342.1601234125</v>
      </c>
      <c r="P773" s="33">
        <f t="shared" si="124"/>
        <v>708.63578379339572</v>
      </c>
      <c r="Q773" s="26">
        <f t="shared" ref="Q773:Q836" si="130">-F774</f>
        <v>0</v>
      </c>
      <c r="R773" s="26">
        <f t="shared" si="127"/>
        <v>6393050.7959072059</v>
      </c>
    </row>
    <row r="774" spans="3:18" x14ac:dyDescent="0.2">
      <c r="C774">
        <f t="shared" ref="C774:C837" si="131">IF(D774="","",C773+1)</f>
        <v>771</v>
      </c>
      <c r="D774" s="3">
        <f t="shared" ref="D774:D837" si="132">IFERROR(IF((D773+1)&gt;$B$5,"",(D773+1)),"")</f>
        <v>45096</v>
      </c>
      <c r="F774" s="5">
        <f>IFERROR(VLOOKUP(D774,Contrato!$B:$H,7,FALSE),0)</f>
        <v>0</v>
      </c>
      <c r="G774" s="26">
        <f t="shared" si="128"/>
        <v>0</v>
      </c>
      <c r="L774" s="3">
        <f t="shared" ref="L774:L837" si="133">+D775</f>
        <v>45097</v>
      </c>
      <c r="M774" s="3" t="str">
        <f t="shared" si="125"/>
        <v>2023_6</v>
      </c>
      <c r="N774" s="5">
        <f t="shared" si="129"/>
        <v>2023</v>
      </c>
      <c r="O774" s="26">
        <f t="shared" si="126"/>
        <v>6393050.7959072059</v>
      </c>
      <c r="P774" s="33">
        <f t="shared" si="124"/>
        <v>708.71434102038597</v>
      </c>
      <c r="Q774" s="26">
        <f t="shared" si="130"/>
        <v>0</v>
      </c>
      <c r="R774" s="26">
        <f t="shared" si="127"/>
        <v>6393759.5102482261</v>
      </c>
    </row>
    <row r="775" spans="3:18" x14ac:dyDescent="0.2">
      <c r="C775">
        <f t="shared" si="131"/>
        <v>772</v>
      </c>
      <c r="D775" s="3">
        <f t="shared" si="132"/>
        <v>45097</v>
      </c>
      <c r="F775" s="5">
        <f>IFERROR(VLOOKUP(D775,Contrato!$B:$H,7,FALSE),0)</f>
        <v>0</v>
      </c>
      <c r="G775" s="26">
        <f t="shared" si="128"/>
        <v>0</v>
      </c>
      <c r="L775" s="3">
        <f t="shared" si="133"/>
        <v>45098</v>
      </c>
      <c r="M775" s="3" t="str">
        <f t="shared" si="125"/>
        <v>2023_6</v>
      </c>
      <c r="N775" s="5">
        <f t="shared" si="129"/>
        <v>2023</v>
      </c>
      <c r="O775" s="26">
        <f t="shared" si="126"/>
        <v>6393759.5102482261</v>
      </c>
      <c r="P775" s="33">
        <f t="shared" ref="P775:P838" si="134">+O775*$I$4</f>
        <v>708.79290695599366</v>
      </c>
      <c r="Q775" s="26">
        <f t="shared" si="130"/>
        <v>0</v>
      </c>
      <c r="R775" s="26">
        <f t="shared" si="127"/>
        <v>6394468.3031551819</v>
      </c>
    </row>
    <row r="776" spans="3:18" x14ac:dyDescent="0.2">
      <c r="C776">
        <f t="shared" si="131"/>
        <v>773</v>
      </c>
      <c r="D776" s="3">
        <f t="shared" si="132"/>
        <v>45098</v>
      </c>
      <c r="F776" s="5">
        <f>IFERROR(VLOOKUP(D776,Contrato!$B:$H,7,FALSE),0)</f>
        <v>0</v>
      </c>
      <c r="G776" s="26">
        <f t="shared" si="128"/>
        <v>0</v>
      </c>
      <c r="L776" s="3">
        <f t="shared" si="133"/>
        <v>45099</v>
      </c>
      <c r="M776" s="3" t="str">
        <f t="shared" si="125"/>
        <v>2023_6</v>
      </c>
      <c r="N776" s="5">
        <f t="shared" si="129"/>
        <v>2023</v>
      </c>
      <c r="O776" s="26">
        <f t="shared" si="126"/>
        <v>6394468.3031551819</v>
      </c>
      <c r="P776" s="33">
        <f t="shared" si="134"/>
        <v>708.8714816011842</v>
      </c>
      <c r="Q776" s="26">
        <f t="shared" si="130"/>
        <v>0</v>
      </c>
      <c r="R776" s="26">
        <f t="shared" si="127"/>
        <v>6395177.1746367831</v>
      </c>
    </row>
    <row r="777" spans="3:18" x14ac:dyDescent="0.2">
      <c r="C777">
        <f t="shared" si="131"/>
        <v>774</v>
      </c>
      <c r="D777" s="3">
        <f t="shared" si="132"/>
        <v>45099</v>
      </c>
      <c r="F777" s="5">
        <f>IFERROR(VLOOKUP(D777,Contrato!$B:$H,7,FALSE),0)</f>
        <v>0</v>
      </c>
      <c r="G777" s="26">
        <f t="shared" si="128"/>
        <v>0</v>
      </c>
      <c r="L777" s="3">
        <f t="shared" si="133"/>
        <v>45100</v>
      </c>
      <c r="M777" s="3" t="str">
        <f t="shared" ref="M777:M840" si="135">YEAR(L777)&amp;"_"&amp;MONTH(L777)</f>
        <v>2023_6</v>
      </c>
      <c r="N777" s="5">
        <f t="shared" si="129"/>
        <v>2023</v>
      </c>
      <c r="O777" s="26">
        <f t="shared" si="126"/>
        <v>6395177.1746367831</v>
      </c>
      <c r="P777" s="33">
        <f t="shared" si="134"/>
        <v>708.95006495692292</v>
      </c>
      <c r="Q777" s="26">
        <f t="shared" si="130"/>
        <v>0</v>
      </c>
      <c r="R777" s="26">
        <f t="shared" si="127"/>
        <v>6395886.1247017402</v>
      </c>
    </row>
    <row r="778" spans="3:18" x14ac:dyDescent="0.2">
      <c r="C778">
        <f t="shared" si="131"/>
        <v>775</v>
      </c>
      <c r="D778" s="3">
        <f t="shared" si="132"/>
        <v>45100</v>
      </c>
      <c r="F778" s="5">
        <f>IFERROR(VLOOKUP(D778,Contrato!$B:$H,7,FALSE),0)</f>
        <v>0</v>
      </c>
      <c r="G778" s="26">
        <f t="shared" si="128"/>
        <v>0</v>
      </c>
      <c r="L778" s="3">
        <f t="shared" si="133"/>
        <v>45101</v>
      </c>
      <c r="M778" s="3" t="str">
        <f t="shared" si="135"/>
        <v>2023_6</v>
      </c>
      <c r="N778" s="5">
        <f t="shared" si="129"/>
        <v>2023</v>
      </c>
      <c r="O778" s="26">
        <f t="shared" si="126"/>
        <v>6395886.1247017402</v>
      </c>
      <c r="P778" s="33">
        <f t="shared" si="134"/>
        <v>709.0286570241758</v>
      </c>
      <c r="Q778" s="26">
        <f t="shared" si="130"/>
        <v>0</v>
      </c>
      <c r="R778" s="26">
        <f t="shared" si="127"/>
        <v>6396595.153358764</v>
      </c>
    </row>
    <row r="779" spans="3:18" x14ac:dyDescent="0.2">
      <c r="C779">
        <f t="shared" si="131"/>
        <v>776</v>
      </c>
      <c r="D779" s="3">
        <f t="shared" si="132"/>
        <v>45101</v>
      </c>
      <c r="F779" s="5">
        <f>IFERROR(VLOOKUP(D779,Contrato!$B:$H,7,FALSE),0)</f>
        <v>0</v>
      </c>
      <c r="G779" s="26">
        <f t="shared" si="128"/>
        <v>0</v>
      </c>
      <c r="L779" s="3">
        <f t="shared" si="133"/>
        <v>45102</v>
      </c>
      <c r="M779" s="3" t="str">
        <f t="shared" si="135"/>
        <v>2023_6</v>
      </c>
      <c r="N779" s="5">
        <f t="shared" si="129"/>
        <v>2023</v>
      </c>
      <c r="O779" s="26">
        <f t="shared" si="126"/>
        <v>6396595.153358764</v>
      </c>
      <c r="P779" s="33">
        <f t="shared" si="134"/>
        <v>709.10725780390817</v>
      </c>
      <c r="Q779" s="26">
        <f t="shared" si="130"/>
        <v>0</v>
      </c>
      <c r="R779" s="26">
        <f t="shared" si="127"/>
        <v>6397304.2606165679</v>
      </c>
    </row>
    <row r="780" spans="3:18" x14ac:dyDescent="0.2">
      <c r="C780">
        <f t="shared" si="131"/>
        <v>777</v>
      </c>
      <c r="D780" s="3">
        <f t="shared" si="132"/>
        <v>45102</v>
      </c>
      <c r="F780" s="5">
        <f>IFERROR(VLOOKUP(D780,Contrato!$B:$H,7,FALSE),0)</f>
        <v>0</v>
      </c>
      <c r="G780" s="26">
        <f t="shared" si="128"/>
        <v>0</v>
      </c>
      <c r="L780" s="3">
        <f t="shared" si="133"/>
        <v>45103</v>
      </c>
      <c r="M780" s="3" t="str">
        <f t="shared" si="135"/>
        <v>2023_6</v>
      </c>
      <c r="N780" s="5">
        <f t="shared" si="129"/>
        <v>2023</v>
      </c>
      <c r="O780" s="26">
        <f t="shared" si="126"/>
        <v>6397304.2606165679</v>
      </c>
      <c r="P780" s="33">
        <f t="shared" si="134"/>
        <v>709.18586729708613</v>
      </c>
      <c r="Q780" s="26">
        <f t="shared" si="130"/>
        <v>0</v>
      </c>
      <c r="R780" s="26">
        <f t="shared" si="127"/>
        <v>6398013.4464838654</v>
      </c>
    </row>
    <row r="781" spans="3:18" x14ac:dyDescent="0.2">
      <c r="C781">
        <f t="shared" si="131"/>
        <v>778</v>
      </c>
      <c r="D781" s="3">
        <f t="shared" si="132"/>
        <v>45103</v>
      </c>
      <c r="F781" s="5">
        <f>IFERROR(VLOOKUP(D781,Contrato!$B:$H,7,FALSE),0)</f>
        <v>0</v>
      </c>
      <c r="G781" s="26">
        <f t="shared" si="128"/>
        <v>0</v>
      </c>
      <c r="L781" s="3">
        <f t="shared" si="133"/>
        <v>45104</v>
      </c>
      <c r="M781" s="3" t="str">
        <f t="shared" si="135"/>
        <v>2023_6</v>
      </c>
      <c r="N781" s="5">
        <f t="shared" si="129"/>
        <v>2023</v>
      </c>
      <c r="O781" s="26">
        <f t="shared" si="126"/>
        <v>6398013.4464838654</v>
      </c>
      <c r="P781" s="33">
        <f t="shared" si="134"/>
        <v>709.26448550467558</v>
      </c>
      <c r="Q781" s="26">
        <f t="shared" si="130"/>
        <v>0</v>
      </c>
      <c r="R781" s="26">
        <f t="shared" si="127"/>
        <v>6398722.7109693699</v>
      </c>
    </row>
    <row r="782" spans="3:18" x14ac:dyDescent="0.2">
      <c r="C782">
        <f t="shared" si="131"/>
        <v>779</v>
      </c>
      <c r="D782" s="3">
        <f t="shared" si="132"/>
        <v>45104</v>
      </c>
      <c r="F782" s="5">
        <f>IFERROR(VLOOKUP(D782,Contrato!$B:$H,7,FALSE),0)</f>
        <v>0</v>
      </c>
      <c r="G782" s="26">
        <f t="shared" si="128"/>
        <v>0</v>
      </c>
      <c r="L782" s="3">
        <f t="shared" si="133"/>
        <v>45105</v>
      </c>
      <c r="M782" s="3" t="str">
        <f t="shared" si="135"/>
        <v>2023_6</v>
      </c>
      <c r="N782" s="5">
        <f t="shared" si="129"/>
        <v>2023</v>
      </c>
      <c r="O782" s="26">
        <f t="shared" si="126"/>
        <v>6398722.7109693699</v>
      </c>
      <c r="P782" s="33">
        <f t="shared" si="134"/>
        <v>709.3431124276425</v>
      </c>
      <c r="Q782" s="26">
        <f t="shared" si="130"/>
        <v>0</v>
      </c>
      <c r="R782" s="26">
        <f t="shared" si="127"/>
        <v>6399432.0540817976</v>
      </c>
    </row>
    <row r="783" spans="3:18" x14ac:dyDescent="0.2">
      <c r="C783">
        <f t="shared" si="131"/>
        <v>780</v>
      </c>
      <c r="D783" s="3">
        <f t="shared" si="132"/>
        <v>45105</v>
      </c>
      <c r="F783" s="5">
        <f>IFERROR(VLOOKUP(D783,Contrato!$B:$H,7,FALSE),0)</f>
        <v>0</v>
      </c>
      <c r="G783" s="26">
        <f t="shared" si="128"/>
        <v>0</v>
      </c>
      <c r="L783" s="3">
        <f t="shared" si="133"/>
        <v>45106</v>
      </c>
      <c r="M783" s="3" t="str">
        <f t="shared" si="135"/>
        <v>2023_6</v>
      </c>
      <c r="N783" s="5">
        <f t="shared" si="129"/>
        <v>2023</v>
      </c>
      <c r="O783" s="26">
        <f t="shared" si="126"/>
        <v>6399432.0540817976</v>
      </c>
      <c r="P783" s="33">
        <f t="shared" si="134"/>
        <v>709.42174806695323</v>
      </c>
      <c r="Q783" s="26">
        <f t="shared" si="130"/>
        <v>0</v>
      </c>
      <c r="R783" s="26">
        <f t="shared" si="127"/>
        <v>6400141.4758298649</v>
      </c>
    </row>
    <row r="784" spans="3:18" x14ac:dyDescent="0.2">
      <c r="C784">
        <f t="shared" si="131"/>
        <v>781</v>
      </c>
      <c r="D784" s="3">
        <f t="shared" si="132"/>
        <v>45106</v>
      </c>
      <c r="F784" s="5">
        <f>IFERROR(VLOOKUP(D784,Contrato!$B:$H,7,FALSE),0)</f>
        <v>0</v>
      </c>
      <c r="G784" s="26">
        <f t="shared" si="128"/>
        <v>0</v>
      </c>
      <c r="L784" s="3">
        <f t="shared" si="133"/>
        <v>45107</v>
      </c>
      <c r="M784" s="3" t="str">
        <f t="shared" si="135"/>
        <v>2023_6</v>
      </c>
      <c r="N784" s="5">
        <f t="shared" si="129"/>
        <v>2023</v>
      </c>
      <c r="O784" s="26">
        <f t="shared" si="126"/>
        <v>6400141.4758298649</v>
      </c>
      <c r="P784" s="33">
        <f t="shared" si="134"/>
        <v>709.50039242357377</v>
      </c>
      <c r="Q784" s="26">
        <f t="shared" si="130"/>
        <v>0</v>
      </c>
      <c r="R784" s="26">
        <f t="shared" si="127"/>
        <v>6400850.9762222888</v>
      </c>
    </row>
    <row r="785" spans="3:18" x14ac:dyDescent="0.2">
      <c r="C785">
        <f t="shared" si="131"/>
        <v>782</v>
      </c>
      <c r="D785" s="3">
        <f t="shared" si="132"/>
        <v>45107</v>
      </c>
      <c r="F785" s="5">
        <f>IFERROR(VLOOKUP(D785,Contrato!$B:$H,7,FALSE),0)</f>
        <v>0</v>
      </c>
      <c r="G785" s="26">
        <f t="shared" si="128"/>
        <v>0</v>
      </c>
      <c r="L785" s="3">
        <f t="shared" si="133"/>
        <v>45108</v>
      </c>
      <c r="M785" s="3" t="str">
        <f t="shared" si="135"/>
        <v>2023_7</v>
      </c>
      <c r="N785" s="5">
        <f t="shared" si="129"/>
        <v>2023</v>
      </c>
      <c r="O785" s="26">
        <f t="shared" si="126"/>
        <v>6400850.9762222888</v>
      </c>
      <c r="P785" s="33">
        <f t="shared" si="134"/>
        <v>709.57904549847069</v>
      </c>
      <c r="Q785" s="26">
        <f t="shared" si="130"/>
        <v>0</v>
      </c>
      <c r="R785" s="26">
        <f t="shared" si="127"/>
        <v>6401560.5552677875</v>
      </c>
    </row>
    <row r="786" spans="3:18" x14ac:dyDescent="0.2">
      <c r="C786">
        <f t="shared" si="131"/>
        <v>783</v>
      </c>
      <c r="D786" s="3">
        <f t="shared" si="132"/>
        <v>45108</v>
      </c>
      <c r="F786" s="5">
        <f>IFERROR(VLOOKUP(D786,Contrato!$B:$H,7,FALSE),0)</f>
        <v>0</v>
      </c>
      <c r="G786" s="26">
        <f t="shared" si="128"/>
        <v>0</v>
      </c>
      <c r="L786" s="3">
        <f t="shared" si="133"/>
        <v>45109</v>
      </c>
      <c r="M786" s="3" t="str">
        <f t="shared" si="135"/>
        <v>2023_7</v>
      </c>
      <c r="N786" s="5">
        <f t="shared" si="129"/>
        <v>2023</v>
      </c>
      <c r="O786" s="26">
        <f t="shared" ref="O786:O849" si="136">+R785</f>
        <v>6401560.5552677875</v>
      </c>
      <c r="P786" s="33">
        <f t="shared" si="134"/>
        <v>709.65770729261044</v>
      </c>
      <c r="Q786" s="26">
        <f t="shared" si="130"/>
        <v>0</v>
      </c>
      <c r="R786" s="26">
        <f t="shared" ref="R786:R849" si="137">+O786+P786+Q786</f>
        <v>6402270.2129750801</v>
      </c>
    </row>
    <row r="787" spans="3:18" x14ac:dyDescent="0.2">
      <c r="C787">
        <f t="shared" si="131"/>
        <v>784</v>
      </c>
      <c r="D787" s="3">
        <f t="shared" si="132"/>
        <v>45109</v>
      </c>
      <c r="F787" s="5">
        <f>IFERROR(VLOOKUP(D787,Contrato!$B:$H,7,FALSE),0)</f>
        <v>0</v>
      </c>
      <c r="G787" s="26">
        <f t="shared" si="128"/>
        <v>0</v>
      </c>
      <c r="L787" s="3">
        <f t="shared" si="133"/>
        <v>45110</v>
      </c>
      <c r="M787" s="3" t="str">
        <f t="shared" si="135"/>
        <v>2023_7</v>
      </c>
      <c r="N787" s="5">
        <f t="shared" si="129"/>
        <v>2023</v>
      </c>
      <c r="O787" s="26">
        <f t="shared" si="136"/>
        <v>6402270.2129750801</v>
      </c>
      <c r="P787" s="33">
        <f t="shared" si="134"/>
        <v>709.73637780695958</v>
      </c>
      <c r="Q787" s="26">
        <f t="shared" si="130"/>
        <v>0</v>
      </c>
      <c r="R787" s="26">
        <f t="shared" si="137"/>
        <v>6402979.9493528875</v>
      </c>
    </row>
    <row r="788" spans="3:18" x14ac:dyDescent="0.2">
      <c r="C788">
        <f t="shared" si="131"/>
        <v>785</v>
      </c>
      <c r="D788" s="3">
        <f t="shared" si="132"/>
        <v>45110</v>
      </c>
      <c r="F788" s="5">
        <f>IFERROR(VLOOKUP(D788,Contrato!$B:$H,7,FALSE),0)</f>
        <v>0</v>
      </c>
      <c r="G788" s="26">
        <f t="shared" si="128"/>
        <v>0</v>
      </c>
      <c r="L788" s="3">
        <f t="shared" si="133"/>
        <v>45111</v>
      </c>
      <c r="M788" s="3" t="str">
        <f t="shared" si="135"/>
        <v>2023_7</v>
      </c>
      <c r="N788" s="5">
        <f t="shared" si="129"/>
        <v>2023</v>
      </c>
      <c r="O788" s="26">
        <f t="shared" si="136"/>
        <v>6402979.9493528875</v>
      </c>
      <c r="P788" s="33">
        <f t="shared" si="134"/>
        <v>709.8150570424848</v>
      </c>
      <c r="Q788" s="26">
        <f t="shared" si="130"/>
        <v>0</v>
      </c>
      <c r="R788" s="26">
        <f t="shared" si="137"/>
        <v>6403689.7644099295</v>
      </c>
    </row>
    <row r="789" spans="3:18" x14ac:dyDescent="0.2">
      <c r="C789">
        <f t="shared" si="131"/>
        <v>786</v>
      </c>
      <c r="D789" s="3">
        <f t="shared" si="132"/>
        <v>45111</v>
      </c>
      <c r="F789" s="5">
        <f>IFERROR(VLOOKUP(D789,Contrato!$B:$H,7,FALSE),0)</f>
        <v>0</v>
      </c>
      <c r="G789" s="26">
        <f t="shared" si="128"/>
        <v>0</v>
      </c>
      <c r="L789" s="3">
        <f t="shared" si="133"/>
        <v>45112</v>
      </c>
      <c r="M789" s="3" t="str">
        <f t="shared" si="135"/>
        <v>2023_7</v>
      </c>
      <c r="N789" s="5">
        <f t="shared" si="129"/>
        <v>2023</v>
      </c>
      <c r="O789" s="26">
        <f t="shared" si="136"/>
        <v>6403689.7644099295</v>
      </c>
      <c r="P789" s="33">
        <f t="shared" si="134"/>
        <v>709.89374500015276</v>
      </c>
      <c r="Q789" s="26">
        <f t="shared" si="130"/>
        <v>0</v>
      </c>
      <c r="R789" s="26">
        <f t="shared" si="137"/>
        <v>6404399.65815493</v>
      </c>
    </row>
    <row r="790" spans="3:18" x14ac:dyDescent="0.2">
      <c r="C790">
        <f t="shared" si="131"/>
        <v>787</v>
      </c>
      <c r="D790" s="3">
        <f t="shared" si="132"/>
        <v>45112</v>
      </c>
      <c r="F790" s="5">
        <f>IFERROR(VLOOKUP(D790,Contrato!$B:$H,7,FALSE),0)</f>
        <v>0</v>
      </c>
      <c r="G790" s="26">
        <f t="shared" si="128"/>
        <v>0</v>
      </c>
      <c r="L790" s="3">
        <f t="shared" si="133"/>
        <v>45113</v>
      </c>
      <c r="M790" s="3" t="str">
        <f t="shared" si="135"/>
        <v>2023_7</v>
      </c>
      <c r="N790" s="5">
        <f t="shared" si="129"/>
        <v>2023</v>
      </c>
      <c r="O790" s="26">
        <f t="shared" si="136"/>
        <v>6404399.65815493</v>
      </c>
      <c r="P790" s="33">
        <f t="shared" si="134"/>
        <v>709.97244168093073</v>
      </c>
      <c r="Q790" s="26">
        <f t="shared" si="130"/>
        <v>0</v>
      </c>
      <c r="R790" s="26">
        <f t="shared" si="137"/>
        <v>6405109.6305966107</v>
      </c>
    </row>
    <row r="791" spans="3:18" x14ac:dyDescent="0.2">
      <c r="C791">
        <f t="shared" si="131"/>
        <v>788</v>
      </c>
      <c r="D791" s="3">
        <f t="shared" si="132"/>
        <v>45113</v>
      </c>
      <c r="F791" s="5">
        <f>IFERROR(VLOOKUP(D791,Contrato!$B:$H,7,FALSE),0)</f>
        <v>0</v>
      </c>
      <c r="G791" s="26">
        <f t="shared" si="128"/>
        <v>0</v>
      </c>
      <c r="L791" s="3">
        <f t="shared" si="133"/>
        <v>45114</v>
      </c>
      <c r="M791" s="3" t="str">
        <f t="shared" si="135"/>
        <v>2023_7</v>
      </c>
      <c r="N791" s="5">
        <f t="shared" si="129"/>
        <v>2023</v>
      </c>
      <c r="O791" s="26">
        <f t="shared" si="136"/>
        <v>6405109.6305966107</v>
      </c>
      <c r="P791" s="33">
        <f t="shared" si="134"/>
        <v>710.05114708578537</v>
      </c>
      <c r="Q791" s="26">
        <f t="shared" si="130"/>
        <v>0</v>
      </c>
      <c r="R791" s="26">
        <f t="shared" si="137"/>
        <v>6405819.6817436963</v>
      </c>
    </row>
    <row r="792" spans="3:18" x14ac:dyDescent="0.2">
      <c r="C792">
        <f t="shared" si="131"/>
        <v>789</v>
      </c>
      <c r="D792" s="3">
        <f t="shared" si="132"/>
        <v>45114</v>
      </c>
      <c r="F792" s="5">
        <f>IFERROR(VLOOKUP(D792,Contrato!$B:$H,7,FALSE),0)</f>
        <v>0</v>
      </c>
      <c r="G792" s="26">
        <f t="shared" si="128"/>
        <v>0</v>
      </c>
      <c r="L792" s="3">
        <f t="shared" si="133"/>
        <v>45115</v>
      </c>
      <c r="M792" s="3" t="str">
        <f t="shared" si="135"/>
        <v>2023_7</v>
      </c>
      <c r="N792" s="5">
        <f t="shared" si="129"/>
        <v>2023</v>
      </c>
      <c r="O792" s="26">
        <f t="shared" si="136"/>
        <v>6405819.6817436963</v>
      </c>
      <c r="P792" s="33">
        <f t="shared" si="134"/>
        <v>710.12986121568406</v>
      </c>
      <c r="Q792" s="26">
        <f t="shared" si="130"/>
        <v>0</v>
      </c>
      <c r="R792" s="26">
        <f t="shared" si="137"/>
        <v>6406529.8116049124</v>
      </c>
    </row>
    <row r="793" spans="3:18" x14ac:dyDescent="0.2">
      <c r="C793">
        <f t="shared" si="131"/>
        <v>790</v>
      </c>
      <c r="D793" s="3">
        <f t="shared" si="132"/>
        <v>45115</v>
      </c>
      <c r="F793" s="5">
        <f>IFERROR(VLOOKUP(D793,Contrato!$B:$H,7,FALSE),0)</f>
        <v>0</v>
      </c>
      <c r="G793" s="26">
        <f t="shared" si="128"/>
        <v>0</v>
      </c>
      <c r="L793" s="3">
        <f t="shared" si="133"/>
        <v>45116</v>
      </c>
      <c r="M793" s="3" t="str">
        <f t="shared" si="135"/>
        <v>2023_7</v>
      </c>
      <c r="N793" s="5">
        <f t="shared" si="129"/>
        <v>2023</v>
      </c>
      <c r="O793" s="26">
        <f t="shared" si="136"/>
        <v>6406529.8116049124</v>
      </c>
      <c r="P793" s="33">
        <f t="shared" si="134"/>
        <v>710.20858407159392</v>
      </c>
      <c r="Q793" s="26">
        <f t="shared" si="130"/>
        <v>0</v>
      </c>
      <c r="R793" s="26">
        <f t="shared" si="137"/>
        <v>6407240.0201889835</v>
      </c>
    </row>
    <row r="794" spans="3:18" x14ac:dyDescent="0.2">
      <c r="C794">
        <f t="shared" si="131"/>
        <v>791</v>
      </c>
      <c r="D794" s="3">
        <f t="shared" si="132"/>
        <v>45116</v>
      </c>
      <c r="F794" s="5">
        <f>IFERROR(VLOOKUP(D794,Contrato!$B:$H,7,FALSE),0)</f>
        <v>0</v>
      </c>
      <c r="G794" s="26">
        <f t="shared" si="128"/>
        <v>0</v>
      </c>
      <c r="L794" s="3">
        <f t="shared" si="133"/>
        <v>45117</v>
      </c>
      <c r="M794" s="3" t="str">
        <f t="shared" si="135"/>
        <v>2023_7</v>
      </c>
      <c r="N794" s="5">
        <f t="shared" si="129"/>
        <v>2023</v>
      </c>
      <c r="O794" s="26">
        <f t="shared" si="136"/>
        <v>6407240.0201889835</v>
      </c>
      <c r="P794" s="33">
        <f t="shared" si="134"/>
        <v>710.2873156544822</v>
      </c>
      <c r="Q794" s="26">
        <f t="shared" si="130"/>
        <v>-289883.39581500005</v>
      </c>
      <c r="R794" s="26">
        <f t="shared" si="137"/>
        <v>6118066.9116896382</v>
      </c>
    </row>
    <row r="795" spans="3:18" x14ac:dyDescent="0.2">
      <c r="C795">
        <f t="shared" si="131"/>
        <v>792</v>
      </c>
      <c r="D795" s="3">
        <f t="shared" si="132"/>
        <v>45117</v>
      </c>
      <c r="F795" s="5">
        <f>IFERROR(VLOOKUP(D795,Contrato!$B:$H,7,FALSE),0)</f>
        <v>289883.39581500005</v>
      </c>
      <c r="G795" s="26">
        <f t="shared" si="128"/>
        <v>-289883.39581500005</v>
      </c>
      <c r="L795" s="3">
        <f t="shared" si="133"/>
        <v>45118</v>
      </c>
      <c r="M795" s="3" t="str">
        <f t="shared" si="135"/>
        <v>2023_7</v>
      </c>
      <c r="N795" s="5">
        <f t="shared" si="129"/>
        <v>2023</v>
      </c>
      <c r="O795" s="26">
        <f t="shared" si="136"/>
        <v>6118066.9116896382</v>
      </c>
      <c r="P795" s="33">
        <f t="shared" si="134"/>
        <v>678.23045648450147</v>
      </c>
      <c r="Q795" s="26">
        <f t="shared" si="130"/>
        <v>0</v>
      </c>
      <c r="R795" s="26">
        <f t="shared" si="137"/>
        <v>6118745.1421461226</v>
      </c>
    </row>
    <row r="796" spans="3:18" x14ac:dyDescent="0.2">
      <c r="C796">
        <f t="shared" si="131"/>
        <v>793</v>
      </c>
      <c r="D796" s="3">
        <f t="shared" si="132"/>
        <v>45118</v>
      </c>
      <c r="F796" s="5">
        <f>IFERROR(VLOOKUP(D796,Contrato!$B:$H,7,FALSE),0)</f>
        <v>0</v>
      </c>
      <c r="G796" s="26">
        <f t="shared" si="128"/>
        <v>0</v>
      </c>
      <c r="L796" s="3">
        <f t="shared" si="133"/>
        <v>45119</v>
      </c>
      <c r="M796" s="3" t="str">
        <f t="shared" si="135"/>
        <v>2023_7</v>
      </c>
      <c r="N796" s="5">
        <f t="shared" si="129"/>
        <v>2023</v>
      </c>
      <c r="O796" s="26">
        <f t="shared" si="136"/>
        <v>6118745.1421461226</v>
      </c>
      <c r="P796" s="33">
        <f t="shared" si="134"/>
        <v>678.30564306855547</v>
      </c>
      <c r="Q796" s="26">
        <f t="shared" si="130"/>
        <v>0</v>
      </c>
      <c r="R796" s="26">
        <f t="shared" si="137"/>
        <v>6119423.4477891913</v>
      </c>
    </row>
    <row r="797" spans="3:18" x14ac:dyDescent="0.2">
      <c r="C797">
        <f t="shared" si="131"/>
        <v>794</v>
      </c>
      <c r="D797" s="3">
        <f t="shared" si="132"/>
        <v>45119</v>
      </c>
      <c r="F797" s="5">
        <f>IFERROR(VLOOKUP(D797,Contrato!$B:$H,7,FALSE),0)</f>
        <v>0</v>
      </c>
      <c r="G797" s="26">
        <f t="shared" si="128"/>
        <v>0</v>
      </c>
      <c r="L797" s="3">
        <f t="shared" si="133"/>
        <v>45120</v>
      </c>
      <c r="M797" s="3" t="str">
        <f t="shared" si="135"/>
        <v>2023_7</v>
      </c>
      <c r="N797" s="5">
        <f t="shared" si="129"/>
        <v>2023</v>
      </c>
      <c r="O797" s="26">
        <f t="shared" si="136"/>
        <v>6119423.4477891913</v>
      </c>
      <c r="P797" s="33">
        <f t="shared" si="134"/>
        <v>678.38083798756736</v>
      </c>
      <c r="Q797" s="26">
        <f t="shared" si="130"/>
        <v>0</v>
      </c>
      <c r="R797" s="26">
        <f t="shared" si="137"/>
        <v>6120101.8286271784</v>
      </c>
    </row>
    <row r="798" spans="3:18" x14ac:dyDescent="0.2">
      <c r="C798">
        <f t="shared" si="131"/>
        <v>795</v>
      </c>
      <c r="D798" s="3">
        <f t="shared" si="132"/>
        <v>45120</v>
      </c>
      <c r="F798" s="5">
        <f>IFERROR(VLOOKUP(D798,Contrato!$B:$H,7,FALSE),0)</f>
        <v>0</v>
      </c>
      <c r="G798" s="26">
        <f t="shared" si="128"/>
        <v>0</v>
      </c>
      <c r="L798" s="3">
        <f t="shared" si="133"/>
        <v>45121</v>
      </c>
      <c r="M798" s="3" t="str">
        <f t="shared" si="135"/>
        <v>2023_7</v>
      </c>
      <c r="N798" s="5">
        <f t="shared" si="129"/>
        <v>2023</v>
      </c>
      <c r="O798" s="26">
        <f t="shared" si="136"/>
        <v>6120101.8286271784</v>
      </c>
      <c r="P798" s="33">
        <f t="shared" si="134"/>
        <v>678.45604124246142</v>
      </c>
      <c r="Q798" s="26">
        <f t="shared" si="130"/>
        <v>0</v>
      </c>
      <c r="R798" s="26">
        <f t="shared" si="137"/>
        <v>6120780.2846684214</v>
      </c>
    </row>
    <row r="799" spans="3:18" x14ac:dyDescent="0.2">
      <c r="C799">
        <f t="shared" si="131"/>
        <v>796</v>
      </c>
      <c r="D799" s="3">
        <f t="shared" si="132"/>
        <v>45121</v>
      </c>
      <c r="F799" s="5">
        <f>IFERROR(VLOOKUP(D799,Contrato!$B:$H,7,FALSE),0)</f>
        <v>0</v>
      </c>
      <c r="G799" s="26">
        <f t="shared" si="128"/>
        <v>0</v>
      </c>
      <c r="L799" s="3">
        <f t="shared" si="133"/>
        <v>45122</v>
      </c>
      <c r="M799" s="3" t="str">
        <f t="shared" si="135"/>
        <v>2023_7</v>
      </c>
      <c r="N799" s="5">
        <f t="shared" si="129"/>
        <v>2023</v>
      </c>
      <c r="O799" s="26">
        <f t="shared" si="136"/>
        <v>6120780.2846684214</v>
      </c>
      <c r="P799" s="33">
        <f t="shared" si="134"/>
        <v>678.53125283416171</v>
      </c>
      <c r="Q799" s="26">
        <f t="shared" si="130"/>
        <v>0</v>
      </c>
      <c r="R799" s="26">
        <f t="shared" si="137"/>
        <v>6121458.8159212554</v>
      </c>
    </row>
    <row r="800" spans="3:18" x14ac:dyDescent="0.2">
      <c r="C800">
        <f t="shared" si="131"/>
        <v>797</v>
      </c>
      <c r="D800" s="3">
        <f t="shared" si="132"/>
        <v>45122</v>
      </c>
      <c r="F800" s="5">
        <f>IFERROR(VLOOKUP(D800,Contrato!$B:$H,7,FALSE),0)</f>
        <v>0</v>
      </c>
      <c r="G800" s="26">
        <f t="shared" si="128"/>
        <v>0</v>
      </c>
      <c r="L800" s="3">
        <f t="shared" si="133"/>
        <v>45123</v>
      </c>
      <c r="M800" s="3" t="str">
        <f t="shared" si="135"/>
        <v>2023_7</v>
      </c>
      <c r="N800" s="5">
        <f t="shared" si="129"/>
        <v>2023</v>
      </c>
      <c r="O800" s="26">
        <f t="shared" si="136"/>
        <v>6121458.8159212554</v>
      </c>
      <c r="P800" s="33">
        <f t="shared" si="134"/>
        <v>678.60647276359225</v>
      </c>
      <c r="Q800" s="26">
        <f t="shared" si="130"/>
        <v>0</v>
      </c>
      <c r="R800" s="26">
        <f t="shared" si="137"/>
        <v>6122137.4223940186</v>
      </c>
    </row>
    <row r="801" spans="3:18" x14ac:dyDescent="0.2">
      <c r="C801">
        <f t="shared" si="131"/>
        <v>798</v>
      </c>
      <c r="D801" s="3">
        <f t="shared" si="132"/>
        <v>45123</v>
      </c>
      <c r="F801" s="5">
        <f>IFERROR(VLOOKUP(D801,Contrato!$B:$H,7,FALSE),0)</f>
        <v>0</v>
      </c>
      <c r="G801" s="26">
        <f t="shared" si="128"/>
        <v>0</v>
      </c>
      <c r="L801" s="3">
        <f t="shared" si="133"/>
        <v>45124</v>
      </c>
      <c r="M801" s="3" t="str">
        <f t="shared" si="135"/>
        <v>2023_7</v>
      </c>
      <c r="N801" s="5">
        <f t="shared" si="129"/>
        <v>2023</v>
      </c>
      <c r="O801" s="26">
        <f t="shared" si="136"/>
        <v>6122137.4223940186</v>
      </c>
      <c r="P801" s="33">
        <f t="shared" si="134"/>
        <v>678.68170103167733</v>
      </c>
      <c r="Q801" s="26">
        <f t="shared" si="130"/>
        <v>0</v>
      </c>
      <c r="R801" s="26">
        <f t="shared" si="137"/>
        <v>6122816.1040950501</v>
      </c>
    </row>
    <row r="802" spans="3:18" x14ac:dyDescent="0.2">
      <c r="C802">
        <f t="shared" si="131"/>
        <v>799</v>
      </c>
      <c r="D802" s="3">
        <f t="shared" si="132"/>
        <v>45124</v>
      </c>
      <c r="F802" s="5">
        <f>IFERROR(VLOOKUP(D802,Contrato!$B:$H,7,FALSE),0)</f>
        <v>0</v>
      </c>
      <c r="G802" s="26">
        <f t="shared" si="128"/>
        <v>0</v>
      </c>
      <c r="L802" s="3">
        <f t="shared" si="133"/>
        <v>45125</v>
      </c>
      <c r="M802" s="3" t="str">
        <f t="shared" si="135"/>
        <v>2023_7</v>
      </c>
      <c r="N802" s="5">
        <f t="shared" si="129"/>
        <v>2023</v>
      </c>
      <c r="O802" s="26">
        <f t="shared" si="136"/>
        <v>6122816.1040950501</v>
      </c>
      <c r="P802" s="33">
        <f t="shared" si="134"/>
        <v>678.75693763934157</v>
      </c>
      <c r="Q802" s="26">
        <f t="shared" si="130"/>
        <v>0</v>
      </c>
      <c r="R802" s="26">
        <f t="shared" si="137"/>
        <v>6123494.8610326899</v>
      </c>
    </row>
    <row r="803" spans="3:18" x14ac:dyDescent="0.2">
      <c r="C803">
        <f t="shared" si="131"/>
        <v>800</v>
      </c>
      <c r="D803" s="3">
        <f t="shared" si="132"/>
        <v>45125</v>
      </c>
      <c r="F803" s="5">
        <f>IFERROR(VLOOKUP(D803,Contrato!$B:$H,7,FALSE),0)</f>
        <v>0</v>
      </c>
      <c r="G803" s="26">
        <f t="shared" si="128"/>
        <v>0</v>
      </c>
      <c r="L803" s="3">
        <f t="shared" si="133"/>
        <v>45126</v>
      </c>
      <c r="M803" s="3" t="str">
        <f t="shared" si="135"/>
        <v>2023_7</v>
      </c>
      <c r="N803" s="5">
        <f t="shared" si="129"/>
        <v>2023</v>
      </c>
      <c r="O803" s="26">
        <f t="shared" si="136"/>
        <v>6123494.8610326899</v>
      </c>
      <c r="P803" s="33">
        <f t="shared" si="134"/>
        <v>678.83218258750946</v>
      </c>
      <c r="Q803" s="26">
        <f t="shared" si="130"/>
        <v>0</v>
      </c>
      <c r="R803" s="26">
        <f t="shared" si="137"/>
        <v>6124173.693215277</v>
      </c>
    </row>
    <row r="804" spans="3:18" x14ac:dyDescent="0.2">
      <c r="C804">
        <f t="shared" si="131"/>
        <v>801</v>
      </c>
      <c r="D804" s="3">
        <f t="shared" si="132"/>
        <v>45126</v>
      </c>
      <c r="F804" s="5">
        <f>IFERROR(VLOOKUP(D804,Contrato!$B:$H,7,FALSE),0)</f>
        <v>0</v>
      </c>
      <c r="G804" s="26">
        <f t="shared" si="128"/>
        <v>0</v>
      </c>
      <c r="L804" s="3">
        <f t="shared" si="133"/>
        <v>45127</v>
      </c>
      <c r="M804" s="3" t="str">
        <f t="shared" si="135"/>
        <v>2023_7</v>
      </c>
      <c r="N804" s="5">
        <f t="shared" si="129"/>
        <v>2023</v>
      </c>
      <c r="O804" s="26">
        <f t="shared" si="136"/>
        <v>6124173.693215277</v>
      </c>
      <c r="P804" s="33">
        <f t="shared" si="134"/>
        <v>678.90743587710529</v>
      </c>
      <c r="Q804" s="26">
        <f t="shared" si="130"/>
        <v>0</v>
      </c>
      <c r="R804" s="26">
        <f t="shared" si="137"/>
        <v>6124852.6006511543</v>
      </c>
    </row>
    <row r="805" spans="3:18" x14ac:dyDescent="0.2">
      <c r="C805">
        <f t="shared" si="131"/>
        <v>802</v>
      </c>
      <c r="D805" s="3">
        <f t="shared" si="132"/>
        <v>45127</v>
      </c>
      <c r="F805" s="5">
        <f>IFERROR(VLOOKUP(D805,Contrato!$B:$H,7,FALSE),0)</f>
        <v>0</v>
      </c>
      <c r="G805" s="26">
        <f t="shared" si="128"/>
        <v>0</v>
      </c>
      <c r="L805" s="3">
        <f t="shared" si="133"/>
        <v>45128</v>
      </c>
      <c r="M805" s="3" t="str">
        <f t="shared" si="135"/>
        <v>2023_7</v>
      </c>
      <c r="N805" s="5">
        <f t="shared" si="129"/>
        <v>2023</v>
      </c>
      <c r="O805" s="26">
        <f t="shared" si="136"/>
        <v>6124852.6006511543</v>
      </c>
      <c r="P805" s="33">
        <f t="shared" si="134"/>
        <v>678.98269750905411</v>
      </c>
      <c r="Q805" s="26">
        <f t="shared" si="130"/>
        <v>0</v>
      </c>
      <c r="R805" s="26">
        <f t="shared" si="137"/>
        <v>6125531.5833486635</v>
      </c>
    </row>
    <row r="806" spans="3:18" x14ac:dyDescent="0.2">
      <c r="C806">
        <f t="shared" si="131"/>
        <v>803</v>
      </c>
      <c r="D806" s="3">
        <f t="shared" si="132"/>
        <v>45128</v>
      </c>
      <c r="F806" s="5">
        <f>IFERROR(VLOOKUP(D806,Contrato!$B:$H,7,FALSE),0)</f>
        <v>0</v>
      </c>
      <c r="G806" s="26">
        <f t="shared" si="128"/>
        <v>0</v>
      </c>
      <c r="L806" s="3">
        <f t="shared" si="133"/>
        <v>45129</v>
      </c>
      <c r="M806" s="3" t="str">
        <f t="shared" si="135"/>
        <v>2023_7</v>
      </c>
      <c r="N806" s="5">
        <f t="shared" si="129"/>
        <v>2023</v>
      </c>
      <c r="O806" s="26">
        <f t="shared" si="136"/>
        <v>6125531.5833486635</v>
      </c>
      <c r="P806" s="33">
        <f t="shared" si="134"/>
        <v>679.05796748428065</v>
      </c>
      <c r="Q806" s="26">
        <f t="shared" si="130"/>
        <v>0</v>
      </c>
      <c r="R806" s="26">
        <f t="shared" si="137"/>
        <v>6126210.6413161475</v>
      </c>
    </row>
    <row r="807" spans="3:18" x14ac:dyDescent="0.2">
      <c r="C807">
        <f t="shared" si="131"/>
        <v>804</v>
      </c>
      <c r="D807" s="3">
        <f t="shared" si="132"/>
        <v>45129</v>
      </c>
      <c r="F807" s="5">
        <f>IFERROR(VLOOKUP(D807,Contrato!$B:$H,7,FALSE),0)</f>
        <v>0</v>
      </c>
      <c r="G807" s="26">
        <f t="shared" si="128"/>
        <v>0</v>
      </c>
      <c r="L807" s="3">
        <f t="shared" si="133"/>
        <v>45130</v>
      </c>
      <c r="M807" s="3" t="str">
        <f t="shared" si="135"/>
        <v>2023_7</v>
      </c>
      <c r="N807" s="5">
        <f t="shared" si="129"/>
        <v>2023</v>
      </c>
      <c r="O807" s="26">
        <f t="shared" si="136"/>
        <v>6126210.6413161475</v>
      </c>
      <c r="P807" s="33">
        <f t="shared" si="134"/>
        <v>679.13324580370966</v>
      </c>
      <c r="Q807" s="26">
        <f t="shared" si="130"/>
        <v>0</v>
      </c>
      <c r="R807" s="26">
        <f t="shared" si="137"/>
        <v>6126889.7745619509</v>
      </c>
    </row>
    <row r="808" spans="3:18" x14ac:dyDescent="0.2">
      <c r="C808">
        <f t="shared" si="131"/>
        <v>805</v>
      </c>
      <c r="D808" s="3">
        <f t="shared" si="132"/>
        <v>45130</v>
      </c>
      <c r="F808" s="5">
        <f>IFERROR(VLOOKUP(D808,Contrato!$B:$H,7,FALSE),0)</f>
        <v>0</v>
      </c>
      <c r="G808" s="26">
        <f t="shared" si="128"/>
        <v>0</v>
      </c>
      <c r="L808" s="3">
        <f t="shared" si="133"/>
        <v>45131</v>
      </c>
      <c r="M808" s="3" t="str">
        <f t="shared" si="135"/>
        <v>2023_7</v>
      </c>
      <c r="N808" s="5">
        <f t="shared" si="129"/>
        <v>2023</v>
      </c>
      <c r="O808" s="26">
        <f t="shared" si="136"/>
        <v>6126889.7745619509</v>
      </c>
      <c r="P808" s="33">
        <f t="shared" si="134"/>
        <v>679.20853246826618</v>
      </c>
      <c r="Q808" s="26">
        <f t="shared" si="130"/>
        <v>0</v>
      </c>
      <c r="R808" s="26">
        <f t="shared" si="137"/>
        <v>6127568.9830944194</v>
      </c>
    </row>
    <row r="809" spans="3:18" x14ac:dyDescent="0.2">
      <c r="C809">
        <f t="shared" si="131"/>
        <v>806</v>
      </c>
      <c r="D809" s="3">
        <f t="shared" si="132"/>
        <v>45131</v>
      </c>
      <c r="F809" s="5">
        <f>IFERROR(VLOOKUP(D809,Contrato!$B:$H,7,FALSE),0)</f>
        <v>0</v>
      </c>
      <c r="G809" s="26">
        <f t="shared" si="128"/>
        <v>0</v>
      </c>
      <c r="L809" s="3">
        <f t="shared" si="133"/>
        <v>45132</v>
      </c>
      <c r="M809" s="3" t="str">
        <f t="shared" si="135"/>
        <v>2023_7</v>
      </c>
      <c r="N809" s="5">
        <f t="shared" si="129"/>
        <v>2023</v>
      </c>
      <c r="O809" s="26">
        <f t="shared" si="136"/>
        <v>6127568.9830944194</v>
      </c>
      <c r="P809" s="33">
        <f t="shared" si="134"/>
        <v>679.28382747887554</v>
      </c>
      <c r="Q809" s="26">
        <f t="shared" si="130"/>
        <v>0</v>
      </c>
      <c r="R809" s="26">
        <f t="shared" si="137"/>
        <v>6128248.2669218984</v>
      </c>
    </row>
    <row r="810" spans="3:18" x14ac:dyDescent="0.2">
      <c r="C810">
        <f t="shared" si="131"/>
        <v>807</v>
      </c>
      <c r="D810" s="3">
        <f t="shared" si="132"/>
        <v>45132</v>
      </c>
      <c r="F810" s="5">
        <f>IFERROR(VLOOKUP(D810,Contrato!$B:$H,7,FALSE),0)</f>
        <v>0</v>
      </c>
      <c r="G810" s="26">
        <f t="shared" si="128"/>
        <v>0</v>
      </c>
      <c r="L810" s="3">
        <f t="shared" si="133"/>
        <v>45133</v>
      </c>
      <c r="M810" s="3" t="str">
        <f t="shared" si="135"/>
        <v>2023_7</v>
      </c>
      <c r="N810" s="5">
        <f t="shared" si="129"/>
        <v>2023</v>
      </c>
      <c r="O810" s="26">
        <f t="shared" si="136"/>
        <v>6128248.2669218984</v>
      </c>
      <c r="P810" s="33">
        <f t="shared" si="134"/>
        <v>679.35913083646278</v>
      </c>
      <c r="Q810" s="26">
        <f t="shared" si="130"/>
        <v>0</v>
      </c>
      <c r="R810" s="26">
        <f t="shared" si="137"/>
        <v>6128927.6260527344</v>
      </c>
    </row>
    <row r="811" spans="3:18" x14ac:dyDescent="0.2">
      <c r="C811">
        <f t="shared" si="131"/>
        <v>808</v>
      </c>
      <c r="D811" s="3">
        <f t="shared" si="132"/>
        <v>45133</v>
      </c>
      <c r="F811" s="5">
        <f>IFERROR(VLOOKUP(D811,Contrato!$B:$H,7,FALSE),0)</f>
        <v>0</v>
      </c>
      <c r="G811" s="26">
        <f t="shared" si="128"/>
        <v>0</v>
      </c>
      <c r="L811" s="3">
        <f t="shared" si="133"/>
        <v>45134</v>
      </c>
      <c r="M811" s="3" t="str">
        <f t="shared" si="135"/>
        <v>2023_7</v>
      </c>
      <c r="N811" s="5">
        <f t="shared" si="129"/>
        <v>2023</v>
      </c>
      <c r="O811" s="26">
        <f t="shared" si="136"/>
        <v>6128927.6260527344</v>
      </c>
      <c r="P811" s="33">
        <f t="shared" si="134"/>
        <v>679.43444254195322</v>
      </c>
      <c r="Q811" s="26">
        <f t="shared" si="130"/>
        <v>0</v>
      </c>
      <c r="R811" s="26">
        <f t="shared" si="137"/>
        <v>6129607.060495276</v>
      </c>
    </row>
    <row r="812" spans="3:18" x14ac:dyDescent="0.2">
      <c r="C812">
        <f t="shared" si="131"/>
        <v>809</v>
      </c>
      <c r="D812" s="3">
        <f t="shared" si="132"/>
        <v>45134</v>
      </c>
      <c r="F812" s="5">
        <f>IFERROR(VLOOKUP(D812,Contrato!$B:$H,7,FALSE),0)</f>
        <v>0</v>
      </c>
      <c r="G812" s="26">
        <f t="shared" si="128"/>
        <v>0</v>
      </c>
      <c r="L812" s="3">
        <f t="shared" si="133"/>
        <v>45135</v>
      </c>
      <c r="M812" s="3" t="str">
        <f t="shared" si="135"/>
        <v>2023_7</v>
      </c>
      <c r="N812" s="5">
        <f t="shared" si="129"/>
        <v>2023</v>
      </c>
      <c r="O812" s="26">
        <f t="shared" si="136"/>
        <v>6129607.060495276</v>
      </c>
      <c r="P812" s="33">
        <f t="shared" si="134"/>
        <v>679.50976259627225</v>
      </c>
      <c r="Q812" s="26">
        <f t="shared" si="130"/>
        <v>0</v>
      </c>
      <c r="R812" s="26">
        <f t="shared" si="137"/>
        <v>6130286.5702578723</v>
      </c>
    </row>
    <row r="813" spans="3:18" x14ac:dyDescent="0.2">
      <c r="C813">
        <f t="shared" si="131"/>
        <v>810</v>
      </c>
      <c r="D813" s="3">
        <f t="shared" si="132"/>
        <v>45135</v>
      </c>
      <c r="F813" s="5">
        <f>IFERROR(VLOOKUP(D813,Contrato!$B:$H,7,FALSE),0)</f>
        <v>0</v>
      </c>
      <c r="G813" s="26">
        <f t="shared" si="128"/>
        <v>0</v>
      </c>
      <c r="L813" s="3">
        <f t="shared" si="133"/>
        <v>45136</v>
      </c>
      <c r="M813" s="3" t="str">
        <f t="shared" si="135"/>
        <v>2023_7</v>
      </c>
      <c r="N813" s="5">
        <f t="shared" si="129"/>
        <v>2023</v>
      </c>
      <c r="O813" s="26">
        <f t="shared" si="136"/>
        <v>6130286.5702578723</v>
      </c>
      <c r="P813" s="33">
        <f t="shared" si="134"/>
        <v>679.58509100034553</v>
      </c>
      <c r="Q813" s="26">
        <f t="shared" si="130"/>
        <v>0</v>
      </c>
      <c r="R813" s="26">
        <f t="shared" si="137"/>
        <v>6130966.1553488728</v>
      </c>
    </row>
    <row r="814" spans="3:18" x14ac:dyDescent="0.2">
      <c r="C814">
        <f t="shared" si="131"/>
        <v>811</v>
      </c>
      <c r="D814" s="3">
        <f t="shared" si="132"/>
        <v>45136</v>
      </c>
      <c r="F814" s="5">
        <f>IFERROR(VLOOKUP(D814,Contrato!$B:$H,7,FALSE),0)</f>
        <v>0</v>
      </c>
      <c r="G814" s="26">
        <f t="shared" si="128"/>
        <v>0</v>
      </c>
      <c r="L814" s="3">
        <f t="shared" si="133"/>
        <v>45137</v>
      </c>
      <c r="M814" s="3" t="str">
        <f t="shared" si="135"/>
        <v>2023_7</v>
      </c>
      <c r="N814" s="5">
        <f t="shared" si="129"/>
        <v>2023</v>
      </c>
      <c r="O814" s="26">
        <f t="shared" si="136"/>
        <v>6130966.1553488728</v>
      </c>
      <c r="P814" s="33">
        <f t="shared" si="134"/>
        <v>679.66042775509868</v>
      </c>
      <c r="Q814" s="26">
        <f t="shared" si="130"/>
        <v>0</v>
      </c>
      <c r="R814" s="26">
        <f t="shared" si="137"/>
        <v>6131645.8157766275</v>
      </c>
    </row>
    <row r="815" spans="3:18" x14ac:dyDescent="0.2">
      <c r="C815">
        <f t="shared" si="131"/>
        <v>812</v>
      </c>
      <c r="D815" s="3">
        <f t="shared" si="132"/>
        <v>45137</v>
      </c>
      <c r="F815" s="5">
        <f>IFERROR(VLOOKUP(D815,Contrato!$B:$H,7,FALSE),0)</f>
        <v>0</v>
      </c>
      <c r="G815" s="26">
        <f t="shared" si="128"/>
        <v>0</v>
      </c>
      <c r="L815" s="3">
        <f t="shared" si="133"/>
        <v>45138</v>
      </c>
      <c r="M815" s="3" t="str">
        <f t="shared" si="135"/>
        <v>2023_7</v>
      </c>
      <c r="N815" s="5">
        <f t="shared" si="129"/>
        <v>2023</v>
      </c>
      <c r="O815" s="26">
        <f t="shared" si="136"/>
        <v>6131645.8157766275</v>
      </c>
      <c r="P815" s="33">
        <f t="shared" si="134"/>
        <v>679.73577286145735</v>
      </c>
      <c r="Q815" s="26">
        <f t="shared" si="130"/>
        <v>0</v>
      </c>
      <c r="R815" s="26">
        <f t="shared" si="137"/>
        <v>6132325.5515494887</v>
      </c>
    </row>
    <row r="816" spans="3:18" x14ac:dyDescent="0.2">
      <c r="C816">
        <f t="shared" si="131"/>
        <v>813</v>
      </c>
      <c r="D816" s="3">
        <f t="shared" si="132"/>
        <v>45138</v>
      </c>
      <c r="F816" s="5">
        <f>IFERROR(VLOOKUP(D816,Contrato!$B:$H,7,FALSE),0)</f>
        <v>0</v>
      </c>
      <c r="G816" s="26">
        <f t="shared" si="128"/>
        <v>0</v>
      </c>
      <c r="L816" s="3">
        <f t="shared" si="133"/>
        <v>45139</v>
      </c>
      <c r="M816" s="3" t="str">
        <f t="shared" si="135"/>
        <v>2023_8</v>
      </c>
      <c r="N816" s="5">
        <f t="shared" si="129"/>
        <v>2023</v>
      </c>
      <c r="O816" s="26">
        <f t="shared" si="136"/>
        <v>6132325.5515494887</v>
      </c>
      <c r="P816" s="33">
        <f t="shared" si="134"/>
        <v>679.8111263203474</v>
      </c>
      <c r="Q816" s="26">
        <f t="shared" si="130"/>
        <v>0</v>
      </c>
      <c r="R816" s="26">
        <f t="shared" si="137"/>
        <v>6133005.3626758093</v>
      </c>
    </row>
    <row r="817" spans="3:18" x14ac:dyDescent="0.2">
      <c r="C817">
        <f t="shared" si="131"/>
        <v>814</v>
      </c>
      <c r="D817" s="3">
        <f t="shared" si="132"/>
        <v>45139</v>
      </c>
      <c r="F817" s="5">
        <f>IFERROR(VLOOKUP(D817,Contrato!$B:$H,7,FALSE),0)</f>
        <v>0</v>
      </c>
      <c r="G817" s="26">
        <f t="shared" si="128"/>
        <v>0</v>
      </c>
      <c r="L817" s="3">
        <f t="shared" si="133"/>
        <v>45140</v>
      </c>
      <c r="M817" s="3" t="str">
        <f t="shared" si="135"/>
        <v>2023_8</v>
      </c>
      <c r="N817" s="5">
        <f t="shared" si="129"/>
        <v>2023</v>
      </c>
      <c r="O817" s="26">
        <f t="shared" si="136"/>
        <v>6133005.3626758093</v>
      </c>
      <c r="P817" s="33">
        <f t="shared" si="134"/>
        <v>679.88648813269481</v>
      </c>
      <c r="Q817" s="26">
        <f t="shared" si="130"/>
        <v>0</v>
      </c>
      <c r="R817" s="26">
        <f t="shared" si="137"/>
        <v>6133685.2491639424</v>
      </c>
    </row>
    <row r="818" spans="3:18" x14ac:dyDescent="0.2">
      <c r="C818">
        <f t="shared" si="131"/>
        <v>815</v>
      </c>
      <c r="D818" s="3">
        <f t="shared" si="132"/>
        <v>45140</v>
      </c>
      <c r="F818" s="5">
        <f>IFERROR(VLOOKUP(D818,Contrato!$B:$H,7,FALSE),0)</f>
        <v>0</v>
      </c>
      <c r="G818" s="26">
        <f t="shared" si="128"/>
        <v>0</v>
      </c>
      <c r="L818" s="3">
        <f t="shared" si="133"/>
        <v>45141</v>
      </c>
      <c r="M818" s="3" t="str">
        <f t="shared" si="135"/>
        <v>2023_8</v>
      </c>
      <c r="N818" s="5">
        <f t="shared" si="129"/>
        <v>2023</v>
      </c>
      <c r="O818" s="26">
        <f t="shared" si="136"/>
        <v>6133685.2491639424</v>
      </c>
      <c r="P818" s="33">
        <f t="shared" si="134"/>
        <v>679.96185829942556</v>
      </c>
      <c r="Q818" s="26">
        <f t="shared" si="130"/>
        <v>0</v>
      </c>
      <c r="R818" s="26">
        <f t="shared" si="137"/>
        <v>6134365.211022242</v>
      </c>
    </row>
    <row r="819" spans="3:18" x14ac:dyDescent="0.2">
      <c r="C819">
        <f t="shared" si="131"/>
        <v>816</v>
      </c>
      <c r="D819" s="3">
        <f t="shared" si="132"/>
        <v>45141</v>
      </c>
      <c r="F819" s="5">
        <f>IFERROR(VLOOKUP(D819,Contrato!$B:$H,7,FALSE),0)</f>
        <v>0</v>
      </c>
      <c r="G819" s="26">
        <f t="shared" si="128"/>
        <v>0</v>
      </c>
      <c r="L819" s="3">
        <f t="shared" si="133"/>
        <v>45142</v>
      </c>
      <c r="M819" s="3" t="str">
        <f t="shared" si="135"/>
        <v>2023_8</v>
      </c>
      <c r="N819" s="5">
        <f t="shared" si="129"/>
        <v>2023</v>
      </c>
      <c r="O819" s="26">
        <f t="shared" si="136"/>
        <v>6134365.211022242</v>
      </c>
      <c r="P819" s="33">
        <f t="shared" si="134"/>
        <v>680.03723682146585</v>
      </c>
      <c r="Q819" s="26">
        <f t="shared" si="130"/>
        <v>0</v>
      </c>
      <c r="R819" s="26">
        <f t="shared" si="137"/>
        <v>6135045.2482590638</v>
      </c>
    </row>
    <row r="820" spans="3:18" x14ac:dyDescent="0.2">
      <c r="C820">
        <f t="shared" si="131"/>
        <v>817</v>
      </c>
      <c r="D820" s="3">
        <f t="shared" si="132"/>
        <v>45142</v>
      </c>
      <c r="F820" s="5">
        <f>IFERROR(VLOOKUP(D820,Contrato!$B:$H,7,FALSE),0)</f>
        <v>0</v>
      </c>
      <c r="G820" s="26">
        <f t="shared" si="128"/>
        <v>0</v>
      </c>
      <c r="L820" s="3">
        <f t="shared" si="133"/>
        <v>45143</v>
      </c>
      <c r="M820" s="3" t="str">
        <f t="shared" si="135"/>
        <v>2023_8</v>
      </c>
      <c r="N820" s="5">
        <f t="shared" si="129"/>
        <v>2023</v>
      </c>
      <c r="O820" s="26">
        <f t="shared" si="136"/>
        <v>6135045.2482590638</v>
      </c>
      <c r="P820" s="33">
        <f t="shared" si="134"/>
        <v>680.1126236997419</v>
      </c>
      <c r="Q820" s="26">
        <f t="shared" si="130"/>
        <v>0</v>
      </c>
      <c r="R820" s="26">
        <f t="shared" si="137"/>
        <v>6135725.3608827638</v>
      </c>
    </row>
    <row r="821" spans="3:18" x14ac:dyDescent="0.2">
      <c r="C821">
        <f t="shared" si="131"/>
        <v>818</v>
      </c>
      <c r="D821" s="3">
        <f t="shared" si="132"/>
        <v>45143</v>
      </c>
      <c r="F821" s="5">
        <f>IFERROR(VLOOKUP(D821,Contrato!$B:$H,7,FALSE),0)</f>
        <v>0</v>
      </c>
      <c r="G821" s="26">
        <f t="shared" si="128"/>
        <v>0</v>
      </c>
      <c r="L821" s="3">
        <f t="shared" si="133"/>
        <v>45144</v>
      </c>
      <c r="M821" s="3" t="str">
        <f t="shared" si="135"/>
        <v>2023_8</v>
      </c>
      <c r="N821" s="5">
        <f t="shared" si="129"/>
        <v>2023</v>
      </c>
      <c r="O821" s="26">
        <f t="shared" si="136"/>
        <v>6135725.3608827638</v>
      </c>
      <c r="P821" s="33">
        <f t="shared" si="134"/>
        <v>680.18801893518003</v>
      </c>
      <c r="Q821" s="26">
        <f t="shared" si="130"/>
        <v>0</v>
      </c>
      <c r="R821" s="26">
        <f t="shared" si="137"/>
        <v>6136405.5489016986</v>
      </c>
    </row>
    <row r="822" spans="3:18" x14ac:dyDescent="0.2">
      <c r="C822">
        <f t="shared" si="131"/>
        <v>819</v>
      </c>
      <c r="D822" s="3">
        <f t="shared" si="132"/>
        <v>45144</v>
      </c>
      <c r="F822" s="5">
        <f>IFERROR(VLOOKUP(D822,Contrato!$B:$H,7,FALSE),0)</f>
        <v>0</v>
      </c>
      <c r="G822" s="26">
        <f t="shared" si="128"/>
        <v>0</v>
      </c>
      <c r="L822" s="3">
        <f t="shared" si="133"/>
        <v>45145</v>
      </c>
      <c r="M822" s="3" t="str">
        <f t="shared" si="135"/>
        <v>2023_8</v>
      </c>
      <c r="N822" s="5">
        <f t="shared" si="129"/>
        <v>2023</v>
      </c>
      <c r="O822" s="26">
        <f t="shared" si="136"/>
        <v>6136405.5489016986</v>
      </c>
      <c r="P822" s="33">
        <f t="shared" si="134"/>
        <v>680.26342252870654</v>
      </c>
      <c r="Q822" s="26">
        <f t="shared" si="130"/>
        <v>0</v>
      </c>
      <c r="R822" s="26">
        <f t="shared" si="137"/>
        <v>6137085.8123242268</v>
      </c>
    </row>
    <row r="823" spans="3:18" x14ac:dyDescent="0.2">
      <c r="C823">
        <f t="shared" si="131"/>
        <v>820</v>
      </c>
      <c r="D823" s="3">
        <f t="shared" si="132"/>
        <v>45145</v>
      </c>
      <c r="F823" s="5">
        <f>IFERROR(VLOOKUP(D823,Contrato!$B:$H,7,FALSE),0)</f>
        <v>0</v>
      </c>
      <c r="G823" s="26">
        <f t="shared" si="128"/>
        <v>0</v>
      </c>
      <c r="L823" s="3">
        <f t="shared" si="133"/>
        <v>45146</v>
      </c>
      <c r="M823" s="3" t="str">
        <f t="shared" si="135"/>
        <v>2023_8</v>
      </c>
      <c r="N823" s="5">
        <f t="shared" si="129"/>
        <v>2023</v>
      </c>
      <c r="O823" s="26">
        <f t="shared" si="136"/>
        <v>6137085.8123242268</v>
      </c>
      <c r="P823" s="33">
        <f t="shared" si="134"/>
        <v>680.33883448124823</v>
      </c>
      <c r="Q823" s="26">
        <f t="shared" si="130"/>
        <v>0</v>
      </c>
      <c r="R823" s="26">
        <f t="shared" si="137"/>
        <v>6137766.1511587081</v>
      </c>
    </row>
    <row r="824" spans="3:18" x14ac:dyDescent="0.2">
      <c r="C824">
        <f t="shared" si="131"/>
        <v>821</v>
      </c>
      <c r="D824" s="3">
        <f t="shared" si="132"/>
        <v>45146</v>
      </c>
      <c r="F824" s="5">
        <f>IFERROR(VLOOKUP(D824,Contrato!$B:$H,7,FALSE),0)</f>
        <v>0</v>
      </c>
      <c r="G824" s="26">
        <f t="shared" si="128"/>
        <v>0</v>
      </c>
      <c r="L824" s="3">
        <f t="shared" si="133"/>
        <v>45147</v>
      </c>
      <c r="M824" s="3" t="str">
        <f t="shared" si="135"/>
        <v>2023_8</v>
      </c>
      <c r="N824" s="5">
        <f t="shared" si="129"/>
        <v>2023</v>
      </c>
      <c r="O824" s="26">
        <f t="shared" si="136"/>
        <v>6137766.1511587081</v>
      </c>
      <c r="P824" s="33">
        <f t="shared" si="134"/>
        <v>680.41425479373163</v>
      </c>
      <c r="Q824" s="26">
        <f t="shared" si="130"/>
        <v>0</v>
      </c>
      <c r="R824" s="26">
        <f t="shared" si="137"/>
        <v>6138446.565413502</v>
      </c>
    </row>
    <row r="825" spans="3:18" x14ac:dyDescent="0.2">
      <c r="C825">
        <f t="shared" si="131"/>
        <v>822</v>
      </c>
      <c r="D825" s="3">
        <f t="shared" si="132"/>
        <v>45147</v>
      </c>
      <c r="F825" s="5">
        <f>IFERROR(VLOOKUP(D825,Contrato!$B:$H,7,FALSE),0)</f>
        <v>0</v>
      </c>
      <c r="G825" s="26">
        <f t="shared" si="128"/>
        <v>0</v>
      </c>
      <c r="L825" s="3">
        <f t="shared" si="133"/>
        <v>45148</v>
      </c>
      <c r="M825" s="3" t="str">
        <f t="shared" si="135"/>
        <v>2023_8</v>
      </c>
      <c r="N825" s="5">
        <f t="shared" si="129"/>
        <v>2023</v>
      </c>
      <c r="O825" s="26">
        <f t="shared" si="136"/>
        <v>6138446.565413502</v>
      </c>
      <c r="P825" s="33">
        <f t="shared" si="134"/>
        <v>680.48968346708364</v>
      </c>
      <c r="Q825" s="26">
        <f t="shared" si="130"/>
        <v>-289813.44405749999</v>
      </c>
      <c r="R825" s="26">
        <f t="shared" si="137"/>
        <v>5849313.611039469</v>
      </c>
    </row>
    <row r="826" spans="3:18" x14ac:dyDescent="0.2">
      <c r="C826">
        <f t="shared" si="131"/>
        <v>823</v>
      </c>
      <c r="D826" s="3">
        <f t="shared" si="132"/>
        <v>45148</v>
      </c>
      <c r="F826" s="5">
        <f>IFERROR(VLOOKUP(D826,Contrato!$B:$H,7,FALSE),0)</f>
        <v>289813.44405749999</v>
      </c>
      <c r="G826" s="26">
        <f t="shared" si="128"/>
        <v>-289813.44405749999</v>
      </c>
      <c r="L826" s="3">
        <f t="shared" si="133"/>
        <v>45149</v>
      </c>
      <c r="M826" s="3" t="str">
        <f t="shared" si="135"/>
        <v>2023_8</v>
      </c>
      <c r="N826" s="5">
        <f t="shared" si="129"/>
        <v>2023</v>
      </c>
      <c r="O826" s="26">
        <f t="shared" si="136"/>
        <v>5849313.611039469</v>
      </c>
      <c r="P826" s="33">
        <f t="shared" si="134"/>
        <v>648.43727566240079</v>
      </c>
      <c r="Q826" s="26">
        <f t="shared" si="130"/>
        <v>0</v>
      </c>
      <c r="R826" s="26">
        <f t="shared" si="137"/>
        <v>5849962.0483151311</v>
      </c>
    </row>
    <row r="827" spans="3:18" x14ac:dyDescent="0.2">
      <c r="C827">
        <f t="shared" si="131"/>
        <v>824</v>
      </c>
      <c r="D827" s="3">
        <f t="shared" si="132"/>
        <v>45149</v>
      </c>
      <c r="F827" s="5">
        <f>IFERROR(VLOOKUP(D827,Contrato!$B:$H,7,FALSE),0)</f>
        <v>0</v>
      </c>
      <c r="G827" s="26">
        <f t="shared" si="128"/>
        <v>0</v>
      </c>
      <c r="L827" s="3">
        <f t="shared" si="133"/>
        <v>45150</v>
      </c>
      <c r="M827" s="3" t="str">
        <f t="shared" si="135"/>
        <v>2023_8</v>
      </c>
      <c r="N827" s="5">
        <f t="shared" si="129"/>
        <v>2023</v>
      </c>
      <c r="O827" s="26">
        <f t="shared" si="136"/>
        <v>5849962.0483151311</v>
      </c>
      <c r="P827" s="33">
        <f t="shared" si="134"/>
        <v>648.50915946423265</v>
      </c>
      <c r="Q827" s="26">
        <f t="shared" si="130"/>
        <v>0</v>
      </c>
      <c r="R827" s="26">
        <f t="shared" si="137"/>
        <v>5850610.5574745955</v>
      </c>
    </row>
    <row r="828" spans="3:18" x14ac:dyDescent="0.2">
      <c r="C828">
        <f t="shared" si="131"/>
        <v>825</v>
      </c>
      <c r="D828" s="3">
        <f t="shared" si="132"/>
        <v>45150</v>
      </c>
      <c r="F828" s="5">
        <f>IFERROR(VLOOKUP(D828,Contrato!$B:$H,7,FALSE),0)</f>
        <v>0</v>
      </c>
      <c r="G828" s="26">
        <f t="shared" si="128"/>
        <v>0</v>
      </c>
      <c r="L828" s="3">
        <f t="shared" si="133"/>
        <v>45151</v>
      </c>
      <c r="M828" s="3" t="str">
        <f t="shared" si="135"/>
        <v>2023_8</v>
      </c>
      <c r="N828" s="5">
        <f t="shared" si="129"/>
        <v>2023</v>
      </c>
      <c r="O828" s="26">
        <f t="shared" si="136"/>
        <v>5850610.5574745955</v>
      </c>
      <c r="P828" s="33">
        <f t="shared" si="134"/>
        <v>648.5810512348861</v>
      </c>
      <c r="Q828" s="26">
        <f t="shared" si="130"/>
        <v>0</v>
      </c>
      <c r="R828" s="26">
        <f t="shared" si="137"/>
        <v>5851259.1385258306</v>
      </c>
    </row>
    <row r="829" spans="3:18" x14ac:dyDescent="0.2">
      <c r="C829">
        <f t="shared" si="131"/>
        <v>826</v>
      </c>
      <c r="D829" s="3">
        <f t="shared" si="132"/>
        <v>45151</v>
      </c>
      <c r="F829" s="5">
        <f>IFERROR(VLOOKUP(D829,Contrato!$B:$H,7,FALSE),0)</f>
        <v>0</v>
      </c>
      <c r="G829" s="26">
        <f t="shared" si="128"/>
        <v>0</v>
      </c>
      <c r="L829" s="3">
        <f t="shared" si="133"/>
        <v>45152</v>
      </c>
      <c r="M829" s="3" t="str">
        <f t="shared" si="135"/>
        <v>2023_8</v>
      </c>
      <c r="N829" s="5">
        <f t="shared" si="129"/>
        <v>2023</v>
      </c>
      <c r="O829" s="26">
        <f t="shared" si="136"/>
        <v>5851259.1385258306</v>
      </c>
      <c r="P829" s="33">
        <f t="shared" si="134"/>
        <v>648.65295097524461</v>
      </c>
      <c r="Q829" s="26">
        <f t="shared" si="130"/>
        <v>0</v>
      </c>
      <c r="R829" s="26">
        <f t="shared" si="137"/>
        <v>5851907.7914768057</v>
      </c>
    </row>
    <row r="830" spans="3:18" x14ac:dyDescent="0.2">
      <c r="C830">
        <f t="shared" si="131"/>
        <v>827</v>
      </c>
      <c r="D830" s="3">
        <f t="shared" si="132"/>
        <v>45152</v>
      </c>
      <c r="F830" s="5">
        <f>IFERROR(VLOOKUP(D830,Contrato!$B:$H,7,FALSE),0)</f>
        <v>0</v>
      </c>
      <c r="G830" s="26">
        <f t="shared" si="128"/>
        <v>0</v>
      </c>
      <c r="L830" s="3">
        <f t="shared" si="133"/>
        <v>45153</v>
      </c>
      <c r="M830" s="3" t="str">
        <f t="shared" si="135"/>
        <v>2023_8</v>
      </c>
      <c r="N830" s="5">
        <f t="shared" si="129"/>
        <v>2023</v>
      </c>
      <c r="O830" s="26">
        <f t="shared" si="136"/>
        <v>5851907.7914768057</v>
      </c>
      <c r="P830" s="33">
        <f t="shared" si="134"/>
        <v>648.72485868619162</v>
      </c>
      <c r="Q830" s="26">
        <f t="shared" si="130"/>
        <v>0</v>
      </c>
      <c r="R830" s="26">
        <f t="shared" si="137"/>
        <v>5852556.516335492</v>
      </c>
    </row>
    <row r="831" spans="3:18" x14ac:dyDescent="0.2">
      <c r="C831">
        <f t="shared" si="131"/>
        <v>828</v>
      </c>
      <c r="D831" s="3">
        <f t="shared" si="132"/>
        <v>45153</v>
      </c>
      <c r="F831" s="5">
        <f>IFERROR(VLOOKUP(D831,Contrato!$B:$H,7,FALSE),0)</f>
        <v>0</v>
      </c>
      <c r="G831" s="26">
        <f t="shared" si="128"/>
        <v>0</v>
      </c>
      <c r="L831" s="3">
        <f t="shared" si="133"/>
        <v>45154</v>
      </c>
      <c r="M831" s="3" t="str">
        <f t="shared" si="135"/>
        <v>2023_8</v>
      </c>
      <c r="N831" s="5">
        <f t="shared" si="129"/>
        <v>2023</v>
      </c>
      <c r="O831" s="26">
        <f t="shared" si="136"/>
        <v>5852556.516335492</v>
      </c>
      <c r="P831" s="33">
        <f t="shared" si="134"/>
        <v>648.79677436861061</v>
      </c>
      <c r="Q831" s="26">
        <f t="shared" si="130"/>
        <v>0</v>
      </c>
      <c r="R831" s="26">
        <f t="shared" si="137"/>
        <v>5853205.3131098608</v>
      </c>
    </row>
    <row r="832" spans="3:18" x14ac:dyDescent="0.2">
      <c r="C832">
        <f t="shared" si="131"/>
        <v>829</v>
      </c>
      <c r="D832" s="3">
        <f t="shared" si="132"/>
        <v>45154</v>
      </c>
      <c r="F832" s="5">
        <f>IFERROR(VLOOKUP(D832,Contrato!$B:$H,7,FALSE),0)</f>
        <v>0</v>
      </c>
      <c r="G832" s="26">
        <f t="shared" si="128"/>
        <v>0</v>
      </c>
      <c r="L832" s="3">
        <f t="shared" si="133"/>
        <v>45155</v>
      </c>
      <c r="M832" s="3" t="str">
        <f t="shared" si="135"/>
        <v>2023_8</v>
      </c>
      <c r="N832" s="5">
        <f t="shared" si="129"/>
        <v>2023</v>
      </c>
      <c r="O832" s="26">
        <f t="shared" si="136"/>
        <v>5853205.3131098608</v>
      </c>
      <c r="P832" s="33">
        <f t="shared" si="134"/>
        <v>648.86869802338549</v>
      </c>
      <c r="Q832" s="26">
        <f t="shared" si="130"/>
        <v>0</v>
      </c>
      <c r="R832" s="26">
        <f t="shared" si="137"/>
        <v>5853854.181807884</v>
      </c>
    </row>
    <row r="833" spans="3:18" x14ac:dyDescent="0.2">
      <c r="C833">
        <f t="shared" si="131"/>
        <v>830</v>
      </c>
      <c r="D833" s="3">
        <f t="shared" si="132"/>
        <v>45155</v>
      </c>
      <c r="F833" s="5">
        <f>IFERROR(VLOOKUP(D833,Contrato!$B:$H,7,FALSE),0)</f>
        <v>0</v>
      </c>
      <c r="G833" s="26">
        <f t="shared" si="128"/>
        <v>0</v>
      </c>
      <c r="L833" s="3">
        <f t="shared" si="133"/>
        <v>45156</v>
      </c>
      <c r="M833" s="3" t="str">
        <f t="shared" si="135"/>
        <v>2023_8</v>
      </c>
      <c r="N833" s="5">
        <f t="shared" si="129"/>
        <v>2023</v>
      </c>
      <c r="O833" s="26">
        <f t="shared" si="136"/>
        <v>5853854.181807884</v>
      </c>
      <c r="P833" s="33">
        <f t="shared" si="134"/>
        <v>648.94062965139983</v>
      </c>
      <c r="Q833" s="26">
        <f t="shared" si="130"/>
        <v>0</v>
      </c>
      <c r="R833" s="26">
        <f t="shared" si="137"/>
        <v>5854503.1224375358</v>
      </c>
    </row>
    <row r="834" spans="3:18" x14ac:dyDescent="0.2">
      <c r="C834">
        <f t="shared" si="131"/>
        <v>831</v>
      </c>
      <c r="D834" s="3">
        <f t="shared" si="132"/>
        <v>45156</v>
      </c>
      <c r="F834" s="5">
        <f>IFERROR(VLOOKUP(D834,Contrato!$B:$H,7,FALSE),0)</f>
        <v>0</v>
      </c>
      <c r="G834" s="26">
        <f t="shared" si="128"/>
        <v>0</v>
      </c>
      <c r="L834" s="3">
        <f t="shared" si="133"/>
        <v>45157</v>
      </c>
      <c r="M834" s="3" t="str">
        <f t="shared" si="135"/>
        <v>2023_8</v>
      </c>
      <c r="N834" s="5">
        <f t="shared" si="129"/>
        <v>2023</v>
      </c>
      <c r="O834" s="26">
        <f t="shared" si="136"/>
        <v>5854503.1224375358</v>
      </c>
      <c r="P834" s="33">
        <f t="shared" si="134"/>
        <v>649.01256925353778</v>
      </c>
      <c r="Q834" s="26">
        <f t="shared" si="130"/>
        <v>0</v>
      </c>
      <c r="R834" s="26">
        <f t="shared" si="137"/>
        <v>5855152.1350067891</v>
      </c>
    </row>
    <row r="835" spans="3:18" x14ac:dyDescent="0.2">
      <c r="C835">
        <f t="shared" si="131"/>
        <v>832</v>
      </c>
      <c r="D835" s="3">
        <f t="shared" si="132"/>
        <v>45157</v>
      </c>
      <c r="F835" s="5">
        <f>IFERROR(VLOOKUP(D835,Contrato!$B:$H,7,FALSE),0)</f>
        <v>0</v>
      </c>
      <c r="G835" s="26">
        <f t="shared" si="128"/>
        <v>0</v>
      </c>
      <c r="L835" s="3">
        <f t="shared" si="133"/>
        <v>45158</v>
      </c>
      <c r="M835" s="3" t="str">
        <f t="shared" si="135"/>
        <v>2023_8</v>
      </c>
      <c r="N835" s="5">
        <f t="shared" si="129"/>
        <v>2023</v>
      </c>
      <c r="O835" s="26">
        <f t="shared" si="136"/>
        <v>5855152.1350067891</v>
      </c>
      <c r="P835" s="33">
        <f t="shared" si="134"/>
        <v>649.08451683068313</v>
      </c>
      <c r="Q835" s="26">
        <f t="shared" si="130"/>
        <v>0</v>
      </c>
      <c r="R835" s="26">
        <f t="shared" si="137"/>
        <v>5855801.2195236199</v>
      </c>
    </row>
    <row r="836" spans="3:18" x14ac:dyDescent="0.2">
      <c r="C836">
        <f t="shared" si="131"/>
        <v>833</v>
      </c>
      <c r="D836" s="3">
        <f t="shared" si="132"/>
        <v>45158</v>
      </c>
      <c r="F836" s="5">
        <f>IFERROR(VLOOKUP(D836,Contrato!$B:$H,7,FALSE),0)</f>
        <v>0</v>
      </c>
      <c r="G836" s="26">
        <f t="shared" si="128"/>
        <v>0</v>
      </c>
      <c r="L836" s="3">
        <f t="shared" si="133"/>
        <v>45159</v>
      </c>
      <c r="M836" s="3" t="str">
        <f t="shared" si="135"/>
        <v>2023_8</v>
      </c>
      <c r="N836" s="5">
        <f t="shared" si="129"/>
        <v>2023</v>
      </c>
      <c r="O836" s="26">
        <f t="shared" si="136"/>
        <v>5855801.2195236199</v>
      </c>
      <c r="P836" s="33">
        <f t="shared" si="134"/>
        <v>649.15647238371992</v>
      </c>
      <c r="Q836" s="26">
        <f t="shared" si="130"/>
        <v>0</v>
      </c>
      <c r="R836" s="26">
        <f t="shared" si="137"/>
        <v>5856450.3759960039</v>
      </c>
    </row>
    <row r="837" spans="3:18" x14ac:dyDescent="0.2">
      <c r="C837">
        <f t="shared" si="131"/>
        <v>834</v>
      </c>
      <c r="D837" s="3">
        <f t="shared" si="132"/>
        <v>45159</v>
      </c>
      <c r="F837" s="5">
        <f>IFERROR(VLOOKUP(D837,Contrato!$B:$H,7,FALSE),0)</f>
        <v>0</v>
      </c>
      <c r="G837" s="26">
        <f t="shared" ref="G837:G900" si="138">+E837-F837</f>
        <v>0</v>
      </c>
      <c r="L837" s="3">
        <f t="shared" si="133"/>
        <v>45160</v>
      </c>
      <c r="M837" s="3" t="str">
        <f t="shared" si="135"/>
        <v>2023_8</v>
      </c>
      <c r="N837" s="5">
        <f t="shared" ref="N837:N900" si="139">YEAR(L837)</f>
        <v>2023</v>
      </c>
      <c r="O837" s="26">
        <f t="shared" si="136"/>
        <v>5856450.3759960039</v>
      </c>
      <c r="P837" s="33">
        <f t="shared" si="134"/>
        <v>649.22843591353251</v>
      </c>
      <c r="Q837" s="26">
        <f t="shared" ref="Q837:Q900" si="140">-F838</f>
        <v>0</v>
      </c>
      <c r="R837" s="26">
        <f t="shared" si="137"/>
        <v>5857099.604431917</v>
      </c>
    </row>
    <row r="838" spans="3:18" x14ac:dyDescent="0.2">
      <c r="C838">
        <f t="shared" ref="C838:C901" si="141">IF(D838="","",C837+1)</f>
        <v>835</v>
      </c>
      <c r="D838" s="3">
        <f t="shared" ref="D838:D901" si="142">IFERROR(IF((D837+1)&gt;$B$5,"",(D837+1)),"")</f>
        <v>45160</v>
      </c>
      <c r="F838" s="5">
        <f>IFERROR(VLOOKUP(D838,Contrato!$B:$H,7,FALSE),0)</f>
        <v>0</v>
      </c>
      <c r="G838" s="26">
        <f t="shared" si="138"/>
        <v>0</v>
      </c>
      <c r="L838" s="3">
        <f t="shared" ref="L838:L901" si="143">+D839</f>
        <v>45161</v>
      </c>
      <c r="M838" s="3" t="str">
        <f t="shared" si="135"/>
        <v>2023_8</v>
      </c>
      <c r="N838" s="5">
        <f t="shared" si="139"/>
        <v>2023</v>
      </c>
      <c r="O838" s="26">
        <f t="shared" si="136"/>
        <v>5857099.604431917</v>
      </c>
      <c r="P838" s="33">
        <f t="shared" si="134"/>
        <v>649.30040742100505</v>
      </c>
      <c r="Q838" s="26">
        <f t="shared" si="140"/>
        <v>0</v>
      </c>
      <c r="R838" s="26">
        <f t="shared" si="137"/>
        <v>5857748.9048393378</v>
      </c>
    </row>
    <row r="839" spans="3:18" x14ac:dyDescent="0.2">
      <c r="C839">
        <f t="shared" si="141"/>
        <v>836</v>
      </c>
      <c r="D839" s="3">
        <f t="shared" si="142"/>
        <v>45161</v>
      </c>
      <c r="F839" s="5">
        <f>IFERROR(VLOOKUP(D839,Contrato!$B:$H,7,FALSE),0)</f>
        <v>0</v>
      </c>
      <c r="G839" s="26">
        <f t="shared" si="138"/>
        <v>0</v>
      </c>
      <c r="L839" s="3">
        <f t="shared" si="143"/>
        <v>45162</v>
      </c>
      <c r="M839" s="3" t="str">
        <f t="shared" si="135"/>
        <v>2023_8</v>
      </c>
      <c r="N839" s="5">
        <f t="shared" si="139"/>
        <v>2023</v>
      </c>
      <c r="O839" s="26">
        <f t="shared" si="136"/>
        <v>5857748.9048393378</v>
      </c>
      <c r="P839" s="33">
        <f t="shared" ref="P839:P902" si="144">+O839*$I$4</f>
        <v>649.37238690702202</v>
      </c>
      <c r="Q839" s="26">
        <f t="shared" si="140"/>
        <v>0</v>
      </c>
      <c r="R839" s="26">
        <f t="shared" si="137"/>
        <v>5858398.277226245</v>
      </c>
    </row>
    <row r="840" spans="3:18" x14ac:dyDescent="0.2">
      <c r="C840">
        <f t="shared" si="141"/>
        <v>837</v>
      </c>
      <c r="D840" s="3">
        <f t="shared" si="142"/>
        <v>45162</v>
      </c>
      <c r="F840" s="5">
        <f>IFERROR(VLOOKUP(D840,Contrato!$B:$H,7,FALSE),0)</f>
        <v>0</v>
      </c>
      <c r="G840" s="26">
        <f t="shared" si="138"/>
        <v>0</v>
      </c>
      <c r="L840" s="3">
        <f t="shared" si="143"/>
        <v>45163</v>
      </c>
      <c r="M840" s="3" t="str">
        <f t="shared" si="135"/>
        <v>2023_8</v>
      </c>
      <c r="N840" s="5">
        <f t="shared" si="139"/>
        <v>2023</v>
      </c>
      <c r="O840" s="26">
        <f t="shared" si="136"/>
        <v>5858398.277226245</v>
      </c>
      <c r="P840" s="33">
        <f t="shared" si="144"/>
        <v>649.44437437246779</v>
      </c>
      <c r="Q840" s="26">
        <f t="shared" si="140"/>
        <v>0</v>
      </c>
      <c r="R840" s="26">
        <f t="shared" si="137"/>
        <v>5859047.7216006173</v>
      </c>
    </row>
    <row r="841" spans="3:18" x14ac:dyDescent="0.2">
      <c r="C841">
        <f t="shared" si="141"/>
        <v>838</v>
      </c>
      <c r="D841" s="3">
        <f t="shared" si="142"/>
        <v>45163</v>
      </c>
      <c r="F841" s="5">
        <f>IFERROR(VLOOKUP(D841,Contrato!$B:$H,7,FALSE),0)</f>
        <v>0</v>
      </c>
      <c r="G841" s="26">
        <f t="shared" si="138"/>
        <v>0</v>
      </c>
      <c r="L841" s="3">
        <f t="shared" si="143"/>
        <v>45164</v>
      </c>
      <c r="M841" s="3" t="str">
        <f t="shared" ref="M841:M904" si="145">YEAR(L841)&amp;"_"&amp;MONTH(L841)</f>
        <v>2023_8</v>
      </c>
      <c r="N841" s="5">
        <f t="shared" si="139"/>
        <v>2023</v>
      </c>
      <c r="O841" s="26">
        <f t="shared" si="136"/>
        <v>5859047.7216006173</v>
      </c>
      <c r="P841" s="33">
        <f t="shared" si="144"/>
        <v>649.51636981822708</v>
      </c>
      <c r="Q841" s="26">
        <f t="shared" si="140"/>
        <v>0</v>
      </c>
      <c r="R841" s="26">
        <f t="shared" si="137"/>
        <v>5859697.2379704351</v>
      </c>
    </row>
    <row r="842" spans="3:18" x14ac:dyDescent="0.2">
      <c r="C842">
        <f t="shared" si="141"/>
        <v>839</v>
      </c>
      <c r="D842" s="3">
        <f t="shared" si="142"/>
        <v>45164</v>
      </c>
      <c r="F842" s="5">
        <f>IFERROR(VLOOKUP(D842,Contrato!$B:$H,7,FALSE),0)</f>
        <v>0</v>
      </c>
      <c r="G842" s="26">
        <f t="shared" si="138"/>
        <v>0</v>
      </c>
      <c r="L842" s="3">
        <f t="shared" si="143"/>
        <v>45165</v>
      </c>
      <c r="M842" s="3" t="str">
        <f t="shared" si="145"/>
        <v>2023_8</v>
      </c>
      <c r="N842" s="5">
        <f t="shared" si="139"/>
        <v>2023</v>
      </c>
      <c r="O842" s="26">
        <f t="shared" si="136"/>
        <v>5859697.2379704351</v>
      </c>
      <c r="P842" s="33">
        <f t="shared" si="144"/>
        <v>649.58837324518436</v>
      </c>
      <c r="Q842" s="26">
        <f t="shared" si="140"/>
        <v>0</v>
      </c>
      <c r="R842" s="26">
        <f t="shared" si="137"/>
        <v>5860346.8263436798</v>
      </c>
    </row>
    <row r="843" spans="3:18" x14ac:dyDescent="0.2">
      <c r="C843">
        <f t="shared" si="141"/>
        <v>840</v>
      </c>
      <c r="D843" s="3">
        <f t="shared" si="142"/>
        <v>45165</v>
      </c>
      <c r="F843" s="5">
        <f>IFERROR(VLOOKUP(D843,Contrato!$B:$H,7,FALSE),0)</f>
        <v>0</v>
      </c>
      <c r="G843" s="26">
        <f t="shared" si="138"/>
        <v>0</v>
      </c>
      <c r="L843" s="3">
        <f t="shared" si="143"/>
        <v>45166</v>
      </c>
      <c r="M843" s="3" t="str">
        <f t="shared" si="145"/>
        <v>2023_8</v>
      </c>
      <c r="N843" s="5">
        <f t="shared" si="139"/>
        <v>2023</v>
      </c>
      <c r="O843" s="26">
        <f t="shared" si="136"/>
        <v>5860346.8263436798</v>
      </c>
      <c r="P843" s="33">
        <f t="shared" si="144"/>
        <v>649.66038465422446</v>
      </c>
      <c r="Q843" s="26">
        <f t="shared" si="140"/>
        <v>0</v>
      </c>
      <c r="R843" s="26">
        <f t="shared" si="137"/>
        <v>5860996.4867283339</v>
      </c>
    </row>
    <row r="844" spans="3:18" x14ac:dyDescent="0.2">
      <c r="C844">
        <f t="shared" si="141"/>
        <v>841</v>
      </c>
      <c r="D844" s="3">
        <f t="shared" si="142"/>
        <v>45166</v>
      </c>
      <c r="F844" s="5">
        <f>IFERROR(VLOOKUP(D844,Contrato!$B:$H,7,FALSE),0)</f>
        <v>0</v>
      </c>
      <c r="G844" s="26">
        <f t="shared" si="138"/>
        <v>0</v>
      </c>
      <c r="L844" s="3">
        <f t="shared" si="143"/>
        <v>45167</v>
      </c>
      <c r="M844" s="3" t="str">
        <f t="shared" si="145"/>
        <v>2023_8</v>
      </c>
      <c r="N844" s="5">
        <f t="shared" si="139"/>
        <v>2023</v>
      </c>
      <c r="O844" s="26">
        <f t="shared" si="136"/>
        <v>5860996.4867283339</v>
      </c>
      <c r="P844" s="33">
        <f t="shared" si="144"/>
        <v>649.73240404623243</v>
      </c>
      <c r="Q844" s="26">
        <f t="shared" si="140"/>
        <v>0</v>
      </c>
      <c r="R844" s="26">
        <f t="shared" si="137"/>
        <v>5861646.2191323806</v>
      </c>
    </row>
    <row r="845" spans="3:18" x14ac:dyDescent="0.2">
      <c r="C845">
        <f t="shared" si="141"/>
        <v>842</v>
      </c>
      <c r="D845" s="3">
        <f t="shared" si="142"/>
        <v>45167</v>
      </c>
      <c r="F845" s="5">
        <f>IFERROR(VLOOKUP(D845,Contrato!$B:$H,7,FALSE),0)</f>
        <v>0</v>
      </c>
      <c r="G845" s="26">
        <f t="shared" si="138"/>
        <v>0</v>
      </c>
      <c r="L845" s="3">
        <f t="shared" si="143"/>
        <v>45168</v>
      </c>
      <c r="M845" s="3" t="str">
        <f t="shared" si="145"/>
        <v>2023_8</v>
      </c>
      <c r="N845" s="5">
        <f t="shared" si="139"/>
        <v>2023</v>
      </c>
      <c r="O845" s="26">
        <f t="shared" si="136"/>
        <v>5861646.2191323806</v>
      </c>
      <c r="P845" s="33">
        <f t="shared" si="144"/>
        <v>649.80443142209322</v>
      </c>
      <c r="Q845" s="26">
        <f t="shared" si="140"/>
        <v>0</v>
      </c>
      <c r="R845" s="26">
        <f t="shared" si="137"/>
        <v>5862296.0235638022</v>
      </c>
    </row>
    <row r="846" spans="3:18" x14ac:dyDescent="0.2">
      <c r="C846">
        <f t="shared" si="141"/>
        <v>843</v>
      </c>
      <c r="D846" s="3">
        <f t="shared" si="142"/>
        <v>45168</v>
      </c>
      <c r="F846" s="5">
        <f>IFERROR(VLOOKUP(D846,Contrato!$B:$H,7,FALSE),0)</f>
        <v>0</v>
      </c>
      <c r="G846" s="26">
        <f t="shared" si="138"/>
        <v>0</v>
      </c>
      <c r="L846" s="3">
        <f t="shared" si="143"/>
        <v>45169</v>
      </c>
      <c r="M846" s="3" t="str">
        <f t="shared" si="145"/>
        <v>2023_8</v>
      </c>
      <c r="N846" s="5">
        <f t="shared" si="139"/>
        <v>2023</v>
      </c>
      <c r="O846" s="26">
        <f t="shared" si="136"/>
        <v>5862296.0235638022</v>
      </c>
      <c r="P846" s="33">
        <f t="shared" si="144"/>
        <v>649.87646678269164</v>
      </c>
      <c r="Q846" s="26">
        <f t="shared" si="140"/>
        <v>0</v>
      </c>
      <c r="R846" s="26">
        <f t="shared" si="137"/>
        <v>5862945.900030585</v>
      </c>
    </row>
    <row r="847" spans="3:18" x14ac:dyDescent="0.2">
      <c r="C847">
        <f t="shared" si="141"/>
        <v>844</v>
      </c>
      <c r="D847" s="3">
        <f t="shared" si="142"/>
        <v>45169</v>
      </c>
      <c r="F847" s="5">
        <f>IFERROR(VLOOKUP(D847,Contrato!$B:$H,7,FALSE),0)</f>
        <v>0</v>
      </c>
      <c r="G847" s="26">
        <f t="shared" si="138"/>
        <v>0</v>
      </c>
      <c r="L847" s="3">
        <f t="shared" si="143"/>
        <v>45170</v>
      </c>
      <c r="M847" s="3" t="str">
        <f t="shared" si="145"/>
        <v>2023_9</v>
      </c>
      <c r="N847" s="5">
        <f t="shared" si="139"/>
        <v>2023</v>
      </c>
      <c r="O847" s="26">
        <f t="shared" si="136"/>
        <v>5862945.900030585</v>
      </c>
      <c r="P847" s="33">
        <f t="shared" si="144"/>
        <v>649.94851012891297</v>
      </c>
      <c r="Q847" s="26">
        <f t="shared" si="140"/>
        <v>0</v>
      </c>
      <c r="R847" s="26">
        <f t="shared" si="137"/>
        <v>5863595.848540714</v>
      </c>
    </row>
    <row r="848" spans="3:18" x14ac:dyDescent="0.2">
      <c r="C848">
        <f t="shared" si="141"/>
        <v>845</v>
      </c>
      <c r="D848" s="3">
        <f t="shared" si="142"/>
        <v>45170</v>
      </c>
      <c r="F848" s="5">
        <f>IFERROR(VLOOKUP(D848,Contrato!$B:$H,7,FALSE),0)</f>
        <v>0</v>
      </c>
      <c r="G848" s="26">
        <f t="shared" si="138"/>
        <v>0</v>
      </c>
      <c r="L848" s="3">
        <f t="shared" si="143"/>
        <v>45171</v>
      </c>
      <c r="M848" s="3" t="str">
        <f t="shared" si="145"/>
        <v>2023_9</v>
      </c>
      <c r="N848" s="5">
        <f t="shared" si="139"/>
        <v>2023</v>
      </c>
      <c r="O848" s="26">
        <f t="shared" si="136"/>
        <v>5863595.848540714</v>
      </c>
      <c r="P848" s="33">
        <f t="shared" si="144"/>
        <v>650.02056146164261</v>
      </c>
      <c r="Q848" s="26">
        <f t="shared" si="140"/>
        <v>0</v>
      </c>
      <c r="R848" s="26">
        <f t="shared" si="137"/>
        <v>5864245.8691021753</v>
      </c>
    </row>
    <row r="849" spans="3:18" x14ac:dyDescent="0.2">
      <c r="C849">
        <f t="shared" si="141"/>
        <v>846</v>
      </c>
      <c r="D849" s="3">
        <f t="shared" si="142"/>
        <v>45171</v>
      </c>
      <c r="F849" s="5">
        <f>IFERROR(VLOOKUP(D849,Contrato!$B:$H,7,FALSE),0)</f>
        <v>0</v>
      </c>
      <c r="G849" s="26">
        <f t="shared" si="138"/>
        <v>0</v>
      </c>
      <c r="L849" s="3">
        <f t="shared" si="143"/>
        <v>45172</v>
      </c>
      <c r="M849" s="3" t="str">
        <f t="shared" si="145"/>
        <v>2023_9</v>
      </c>
      <c r="N849" s="5">
        <f t="shared" si="139"/>
        <v>2023</v>
      </c>
      <c r="O849" s="26">
        <f t="shared" si="136"/>
        <v>5864245.8691021753</v>
      </c>
      <c r="P849" s="33">
        <f t="shared" si="144"/>
        <v>650.09262078176573</v>
      </c>
      <c r="Q849" s="26">
        <f t="shared" si="140"/>
        <v>0</v>
      </c>
      <c r="R849" s="26">
        <f t="shared" si="137"/>
        <v>5864895.961722957</v>
      </c>
    </row>
    <row r="850" spans="3:18" x14ac:dyDescent="0.2">
      <c r="C850">
        <f t="shared" si="141"/>
        <v>847</v>
      </c>
      <c r="D850" s="3">
        <f t="shared" si="142"/>
        <v>45172</v>
      </c>
      <c r="F850" s="5">
        <f>IFERROR(VLOOKUP(D850,Contrato!$B:$H,7,FALSE),0)</f>
        <v>0</v>
      </c>
      <c r="G850" s="26">
        <f t="shared" si="138"/>
        <v>0</v>
      </c>
      <c r="L850" s="3">
        <f t="shared" si="143"/>
        <v>45173</v>
      </c>
      <c r="M850" s="3" t="str">
        <f t="shared" si="145"/>
        <v>2023_9</v>
      </c>
      <c r="N850" s="5">
        <f t="shared" si="139"/>
        <v>2023</v>
      </c>
      <c r="O850" s="26">
        <f t="shared" ref="O850:O913" si="146">+R849</f>
        <v>5864895.961722957</v>
      </c>
      <c r="P850" s="33">
        <f t="shared" si="144"/>
        <v>650.16468809016794</v>
      </c>
      <c r="Q850" s="26">
        <f t="shared" si="140"/>
        <v>0</v>
      </c>
      <c r="R850" s="26">
        <f t="shared" ref="R850:R913" si="147">+O850+P850+Q850</f>
        <v>5865546.1264110468</v>
      </c>
    </row>
    <row r="851" spans="3:18" x14ac:dyDescent="0.2">
      <c r="C851">
        <f t="shared" si="141"/>
        <v>848</v>
      </c>
      <c r="D851" s="3">
        <f t="shared" si="142"/>
        <v>45173</v>
      </c>
      <c r="F851" s="5">
        <f>IFERROR(VLOOKUP(D851,Contrato!$B:$H,7,FALSE),0)</f>
        <v>0</v>
      </c>
      <c r="G851" s="26">
        <f t="shared" si="138"/>
        <v>0</v>
      </c>
      <c r="L851" s="3">
        <f t="shared" si="143"/>
        <v>45174</v>
      </c>
      <c r="M851" s="3" t="str">
        <f t="shared" si="145"/>
        <v>2023_9</v>
      </c>
      <c r="N851" s="5">
        <f t="shared" si="139"/>
        <v>2023</v>
      </c>
      <c r="O851" s="26">
        <f t="shared" si="146"/>
        <v>5865546.1264110468</v>
      </c>
      <c r="P851" s="33">
        <f t="shared" si="144"/>
        <v>650.23676338773464</v>
      </c>
      <c r="Q851" s="26">
        <f t="shared" si="140"/>
        <v>0</v>
      </c>
      <c r="R851" s="26">
        <f t="shared" si="147"/>
        <v>5866196.3631744348</v>
      </c>
    </row>
    <row r="852" spans="3:18" x14ac:dyDescent="0.2">
      <c r="C852">
        <f t="shared" si="141"/>
        <v>849</v>
      </c>
      <c r="D852" s="3">
        <f t="shared" si="142"/>
        <v>45174</v>
      </c>
      <c r="F852" s="5">
        <f>IFERROR(VLOOKUP(D852,Contrato!$B:$H,7,FALSE),0)</f>
        <v>0</v>
      </c>
      <c r="G852" s="26">
        <f t="shared" si="138"/>
        <v>0</v>
      </c>
      <c r="L852" s="3">
        <f t="shared" si="143"/>
        <v>45175</v>
      </c>
      <c r="M852" s="3" t="str">
        <f t="shared" si="145"/>
        <v>2023_9</v>
      </c>
      <c r="N852" s="5">
        <f t="shared" si="139"/>
        <v>2023</v>
      </c>
      <c r="O852" s="26">
        <f t="shared" si="146"/>
        <v>5866196.3631744348</v>
      </c>
      <c r="P852" s="33">
        <f t="shared" si="144"/>
        <v>650.30884667535167</v>
      </c>
      <c r="Q852" s="26">
        <f t="shared" si="140"/>
        <v>0</v>
      </c>
      <c r="R852" s="26">
        <f t="shared" si="147"/>
        <v>5866846.6720211105</v>
      </c>
    </row>
    <row r="853" spans="3:18" x14ac:dyDescent="0.2">
      <c r="C853">
        <f t="shared" si="141"/>
        <v>850</v>
      </c>
      <c r="D853" s="3">
        <f t="shared" si="142"/>
        <v>45175</v>
      </c>
      <c r="F853" s="5">
        <f>IFERROR(VLOOKUP(D853,Contrato!$B:$H,7,FALSE),0)</f>
        <v>0</v>
      </c>
      <c r="G853" s="26">
        <f t="shared" si="138"/>
        <v>0</v>
      </c>
      <c r="L853" s="3">
        <f t="shared" si="143"/>
        <v>45176</v>
      </c>
      <c r="M853" s="3" t="str">
        <f t="shared" si="145"/>
        <v>2023_9</v>
      </c>
      <c r="N853" s="5">
        <f t="shared" si="139"/>
        <v>2023</v>
      </c>
      <c r="O853" s="26">
        <f t="shared" si="146"/>
        <v>5866846.6720211105</v>
      </c>
      <c r="P853" s="33">
        <f t="shared" si="144"/>
        <v>650.38093795390478</v>
      </c>
      <c r="Q853" s="26">
        <f t="shared" si="140"/>
        <v>0</v>
      </c>
      <c r="R853" s="26">
        <f t="shared" si="147"/>
        <v>5867497.052959064</v>
      </c>
    </row>
    <row r="854" spans="3:18" x14ac:dyDescent="0.2">
      <c r="C854">
        <f t="shared" si="141"/>
        <v>851</v>
      </c>
      <c r="D854" s="3">
        <f t="shared" si="142"/>
        <v>45176</v>
      </c>
      <c r="F854" s="5">
        <f>IFERROR(VLOOKUP(D854,Contrato!$B:$H,7,FALSE),0)</f>
        <v>0</v>
      </c>
      <c r="G854" s="26">
        <f t="shared" si="138"/>
        <v>0</v>
      </c>
      <c r="L854" s="3">
        <f t="shared" si="143"/>
        <v>45177</v>
      </c>
      <c r="M854" s="3" t="str">
        <f t="shared" si="145"/>
        <v>2023_9</v>
      </c>
      <c r="N854" s="5">
        <f t="shared" si="139"/>
        <v>2023</v>
      </c>
      <c r="O854" s="26">
        <f t="shared" si="146"/>
        <v>5867497.052959064</v>
      </c>
      <c r="P854" s="33">
        <f t="shared" si="144"/>
        <v>650.45303722427957</v>
      </c>
      <c r="Q854" s="26">
        <f t="shared" si="140"/>
        <v>0</v>
      </c>
      <c r="R854" s="26">
        <f t="shared" si="147"/>
        <v>5868147.5059962887</v>
      </c>
    </row>
    <row r="855" spans="3:18" x14ac:dyDescent="0.2">
      <c r="C855">
        <f t="shared" si="141"/>
        <v>852</v>
      </c>
      <c r="D855" s="3">
        <f t="shared" si="142"/>
        <v>45177</v>
      </c>
      <c r="F855" s="5">
        <f>IFERROR(VLOOKUP(D855,Contrato!$B:$H,7,FALSE),0)</f>
        <v>0</v>
      </c>
      <c r="G855" s="26">
        <f t="shared" si="138"/>
        <v>0</v>
      </c>
      <c r="L855" s="3">
        <f t="shared" si="143"/>
        <v>45178</v>
      </c>
      <c r="M855" s="3" t="str">
        <f t="shared" si="145"/>
        <v>2023_9</v>
      </c>
      <c r="N855" s="5">
        <f t="shared" si="139"/>
        <v>2023</v>
      </c>
      <c r="O855" s="26">
        <f t="shared" si="146"/>
        <v>5868147.5059962887</v>
      </c>
      <c r="P855" s="33">
        <f t="shared" si="144"/>
        <v>650.52514448736224</v>
      </c>
      <c r="Q855" s="26">
        <f t="shared" si="140"/>
        <v>0</v>
      </c>
      <c r="R855" s="26">
        <f t="shared" si="147"/>
        <v>5868798.0311407764</v>
      </c>
    </row>
    <row r="856" spans="3:18" x14ac:dyDescent="0.2">
      <c r="C856">
        <f t="shared" si="141"/>
        <v>853</v>
      </c>
      <c r="D856" s="3">
        <f t="shared" si="142"/>
        <v>45178</v>
      </c>
      <c r="F856" s="5">
        <f>IFERROR(VLOOKUP(D856,Contrato!$B:$H,7,FALSE),0)</f>
        <v>0</v>
      </c>
      <c r="G856" s="26">
        <f t="shared" si="138"/>
        <v>0</v>
      </c>
      <c r="L856" s="3">
        <f t="shared" si="143"/>
        <v>45179</v>
      </c>
      <c r="M856" s="3" t="str">
        <f t="shared" si="145"/>
        <v>2023_9</v>
      </c>
      <c r="N856" s="5">
        <f t="shared" si="139"/>
        <v>2023</v>
      </c>
      <c r="O856" s="26">
        <f t="shared" si="146"/>
        <v>5868798.0311407764</v>
      </c>
      <c r="P856" s="33">
        <f t="shared" si="144"/>
        <v>650.59725974403875</v>
      </c>
      <c r="Q856" s="26">
        <f t="shared" si="140"/>
        <v>0</v>
      </c>
      <c r="R856" s="26">
        <f t="shared" si="147"/>
        <v>5869448.6284005204</v>
      </c>
    </row>
    <row r="857" spans="3:18" x14ac:dyDescent="0.2">
      <c r="C857">
        <f t="shared" si="141"/>
        <v>854</v>
      </c>
      <c r="D857" s="3">
        <f t="shared" si="142"/>
        <v>45179</v>
      </c>
      <c r="F857" s="5">
        <f>IFERROR(VLOOKUP(D857,Contrato!$B:$H,7,FALSE),0)</f>
        <v>0</v>
      </c>
      <c r="G857" s="26">
        <f t="shared" si="138"/>
        <v>0</v>
      </c>
      <c r="L857" s="3">
        <f t="shared" si="143"/>
        <v>45180</v>
      </c>
      <c r="M857" s="3" t="str">
        <f t="shared" si="145"/>
        <v>2023_9</v>
      </c>
      <c r="N857" s="5">
        <f t="shared" si="139"/>
        <v>2023</v>
      </c>
      <c r="O857" s="26">
        <f t="shared" si="146"/>
        <v>5869448.6284005204</v>
      </c>
      <c r="P857" s="33">
        <f t="shared" si="144"/>
        <v>650.66938299519518</v>
      </c>
      <c r="Q857" s="26">
        <f t="shared" si="140"/>
        <v>-289743.61083750002</v>
      </c>
      <c r="R857" s="26">
        <f t="shared" si="147"/>
        <v>5580355.6869460158</v>
      </c>
    </row>
    <row r="858" spans="3:18" x14ac:dyDescent="0.2">
      <c r="C858">
        <f t="shared" si="141"/>
        <v>855</v>
      </c>
      <c r="D858" s="3">
        <f t="shared" si="142"/>
        <v>45180</v>
      </c>
      <c r="F858" s="5">
        <f>IFERROR(VLOOKUP(D858,Contrato!$B:$H,7,FALSE),0)</f>
        <v>289743.61083750002</v>
      </c>
      <c r="G858" s="26">
        <f t="shared" si="138"/>
        <v>-289743.61083750002</v>
      </c>
      <c r="L858" s="3">
        <f t="shared" si="143"/>
        <v>45181</v>
      </c>
      <c r="M858" s="3" t="str">
        <f t="shared" si="145"/>
        <v>2023_9</v>
      </c>
      <c r="N858" s="5">
        <f t="shared" si="139"/>
        <v>2023</v>
      </c>
      <c r="O858" s="26">
        <f t="shared" si="146"/>
        <v>5580355.6869460158</v>
      </c>
      <c r="P858" s="33">
        <f t="shared" si="144"/>
        <v>618.62141090216255</v>
      </c>
      <c r="Q858" s="26">
        <f t="shared" si="140"/>
        <v>0</v>
      </c>
      <c r="R858" s="26">
        <f t="shared" si="147"/>
        <v>5580974.3083569184</v>
      </c>
    </row>
    <row r="859" spans="3:18" x14ac:dyDescent="0.2">
      <c r="C859">
        <f t="shared" si="141"/>
        <v>856</v>
      </c>
      <c r="D859" s="3">
        <f t="shared" si="142"/>
        <v>45181</v>
      </c>
      <c r="F859" s="5">
        <f>IFERROR(VLOOKUP(D859,Contrato!$B:$H,7,FALSE),0)</f>
        <v>0</v>
      </c>
      <c r="G859" s="26">
        <f t="shared" si="138"/>
        <v>0</v>
      </c>
      <c r="L859" s="3">
        <f t="shared" si="143"/>
        <v>45182</v>
      </c>
      <c r="M859" s="3" t="str">
        <f t="shared" si="145"/>
        <v>2023_9</v>
      </c>
      <c r="N859" s="5">
        <f t="shared" si="139"/>
        <v>2023</v>
      </c>
      <c r="O859" s="26">
        <f t="shared" si="146"/>
        <v>5580974.3083569184</v>
      </c>
      <c r="P859" s="33">
        <f t="shared" si="144"/>
        <v>618.68998940709946</v>
      </c>
      <c r="Q859" s="26">
        <f t="shared" si="140"/>
        <v>0</v>
      </c>
      <c r="R859" s="26">
        <f t="shared" si="147"/>
        <v>5581592.9983463259</v>
      </c>
    </row>
    <row r="860" spans="3:18" x14ac:dyDescent="0.2">
      <c r="C860">
        <f t="shared" si="141"/>
        <v>857</v>
      </c>
      <c r="D860" s="3">
        <f t="shared" si="142"/>
        <v>45182</v>
      </c>
      <c r="F860" s="5">
        <f>IFERROR(VLOOKUP(D860,Contrato!$B:$H,7,FALSE),0)</f>
        <v>0</v>
      </c>
      <c r="G860" s="26">
        <f t="shared" si="138"/>
        <v>0</v>
      </c>
      <c r="L860" s="3">
        <f t="shared" si="143"/>
        <v>45183</v>
      </c>
      <c r="M860" s="3" t="str">
        <f t="shared" si="145"/>
        <v>2023_9</v>
      </c>
      <c r="N860" s="5">
        <f t="shared" si="139"/>
        <v>2023</v>
      </c>
      <c r="O860" s="26">
        <f t="shared" si="146"/>
        <v>5581592.9983463259</v>
      </c>
      <c r="P860" s="33">
        <f t="shared" si="144"/>
        <v>618.75857551444267</v>
      </c>
      <c r="Q860" s="26">
        <f t="shared" si="140"/>
        <v>0</v>
      </c>
      <c r="R860" s="26">
        <f t="shared" si="147"/>
        <v>5582211.7569218408</v>
      </c>
    </row>
    <row r="861" spans="3:18" x14ac:dyDescent="0.2">
      <c r="C861">
        <f t="shared" si="141"/>
        <v>858</v>
      </c>
      <c r="D861" s="3">
        <f t="shared" si="142"/>
        <v>45183</v>
      </c>
      <c r="F861" s="5">
        <f>IFERROR(VLOOKUP(D861,Contrato!$B:$H,7,FALSE),0)</f>
        <v>0</v>
      </c>
      <c r="G861" s="26">
        <f t="shared" si="138"/>
        <v>0</v>
      </c>
      <c r="L861" s="3">
        <f t="shared" si="143"/>
        <v>45184</v>
      </c>
      <c r="M861" s="3" t="str">
        <f t="shared" si="145"/>
        <v>2023_9</v>
      </c>
      <c r="N861" s="5">
        <f t="shared" si="139"/>
        <v>2023</v>
      </c>
      <c r="O861" s="26">
        <f t="shared" si="146"/>
        <v>5582211.7569218408</v>
      </c>
      <c r="P861" s="33">
        <f t="shared" si="144"/>
        <v>618.82716922503505</v>
      </c>
      <c r="Q861" s="26">
        <f t="shared" si="140"/>
        <v>0</v>
      </c>
      <c r="R861" s="26">
        <f t="shared" si="147"/>
        <v>5582830.5840910655</v>
      </c>
    </row>
    <row r="862" spans="3:18" x14ac:dyDescent="0.2">
      <c r="C862">
        <f t="shared" si="141"/>
        <v>859</v>
      </c>
      <c r="D862" s="3">
        <f t="shared" si="142"/>
        <v>45184</v>
      </c>
      <c r="F862" s="5">
        <f>IFERROR(VLOOKUP(D862,Contrato!$B:$H,7,FALSE),0)</f>
        <v>0</v>
      </c>
      <c r="G862" s="26">
        <f t="shared" si="138"/>
        <v>0</v>
      </c>
      <c r="L862" s="3">
        <f t="shared" si="143"/>
        <v>45185</v>
      </c>
      <c r="M862" s="3" t="str">
        <f t="shared" si="145"/>
        <v>2023_9</v>
      </c>
      <c r="N862" s="5">
        <f t="shared" si="139"/>
        <v>2023</v>
      </c>
      <c r="O862" s="26">
        <f t="shared" si="146"/>
        <v>5582830.5840910655</v>
      </c>
      <c r="P862" s="33">
        <f t="shared" si="144"/>
        <v>618.89577053971936</v>
      </c>
      <c r="Q862" s="26">
        <f t="shared" si="140"/>
        <v>0</v>
      </c>
      <c r="R862" s="26">
        <f t="shared" si="147"/>
        <v>5583449.479861605</v>
      </c>
    </row>
    <row r="863" spans="3:18" x14ac:dyDescent="0.2">
      <c r="C863">
        <f t="shared" si="141"/>
        <v>860</v>
      </c>
      <c r="D863" s="3">
        <f t="shared" si="142"/>
        <v>45185</v>
      </c>
      <c r="F863" s="5">
        <f>IFERROR(VLOOKUP(D863,Contrato!$B:$H,7,FALSE),0)</f>
        <v>0</v>
      </c>
      <c r="G863" s="26">
        <f t="shared" si="138"/>
        <v>0</v>
      </c>
      <c r="L863" s="3">
        <f t="shared" si="143"/>
        <v>45186</v>
      </c>
      <c r="M863" s="3" t="str">
        <f t="shared" si="145"/>
        <v>2023_9</v>
      </c>
      <c r="N863" s="5">
        <f t="shared" si="139"/>
        <v>2023</v>
      </c>
      <c r="O863" s="26">
        <f t="shared" si="146"/>
        <v>5583449.479861605</v>
      </c>
      <c r="P863" s="33">
        <f t="shared" si="144"/>
        <v>618.9643794593386</v>
      </c>
      <c r="Q863" s="26">
        <f t="shared" si="140"/>
        <v>0</v>
      </c>
      <c r="R863" s="26">
        <f t="shared" si="147"/>
        <v>5584068.4442410646</v>
      </c>
    </row>
    <row r="864" spans="3:18" x14ac:dyDescent="0.2">
      <c r="C864">
        <f t="shared" si="141"/>
        <v>861</v>
      </c>
      <c r="D864" s="3">
        <f t="shared" si="142"/>
        <v>45186</v>
      </c>
      <c r="F864" s="5">
        <f>IFERROR(VLOOKUP(D864,Contrato!$B:$H,7,FALSE),0)</f>
        <v>0</v>
      </c>
      <c r="G864" s="26">
        <f t="shared" si="138"/>
        <v>0</v>
      </c>
      <c r="L864" s="3">
        <f t="shared" si="143"/>
        <v>45187</v>
      </c>
      <c r="M864" s="3" t="str">
        <f t="shared" si="145"/>
        <v>2023_9</v>
      </c>
      <c r="N864" s="5">
        <f t="shared" si="139"/>
        <v>2023</v>
      </c>
      <c r="O864" s="26">
        <f t="shared" si="146"/>
        <v>5584068.4442410646</v>
      </c>
      <c r="P864" s="33">
        <f t="shared" si="144"/>
        <v>619.03299598473586</v>
      </c>
      <c r="Q864" s="26">
        <f t="shared" si="140"/>
        <v>0</v>
      </c>
      <c r="R864" s="26">
        <f t="shared" si="147"/>
        <v>5584687.4772370495</v>
      </c>
    </row>
    <row r="865" spans="3:18" x14ac:dyDescent="0.2">
      <c r="C865">
        <f t="shared" si="141"/>
        <v>862</v>
      </c>
      <c r="D865" s="3">
        <f t="shared" si="142"/>
        <v>45187</v>
      </c>
      <c r="F865" s="5">
        <f>IFERROR(VLOOKUP(D865,Contrato!$B:$H,7,FALSE),0)</f>
        <v>0</v>
      </c>
      <c r="G865" s="26">
        <f t="shared" si="138"/>
        <v>0</v>
      </c>
      <c r="L865" s="3">
        <f t="shared" si="143"/>
        <v>45188</v>
      </c>
      <c r="M865" s="3" t="str">
        <f t="shared" si="145"/>
        <v>2023_9</v>
      </c>
      <c r="N865" s="5">
        <f t="shared" si="139"/>
        <v>2023</v>
      </c>
      <c r="O865" s="26">
        <f t="shared" si="146"/>
        <v>5584687.4772370495</v>
      </c>
      <c r="P865" s="33">
        <f t="shared" si="144"/>
        <v>619.10162011675436</v>
      </c>
      <c r="Q865" s="26">
        <f t="shared" si="140"/>
        <v>0</v>
      </c>
      <c r="R865" s="26">
        <f t="shared" si="147"/>
        <v>5585306.5788571667</v>
      </c>
    </row>
    <row r="866" spans="3:18" x14ac:dyDescent="0.2">
      <c r="C866">
        <f t="shared" si="141"/>
        <v>863</v>
      </c>
      <c r="D866" s="3">
        <f t="shared" si="142"/>
        <v>45188</v>
      </c>
      <c r="F866" s="5">
        <f>IFERROR(VLOOKUP(D866,Contrato!$B:$H,7,FALSE),0)</f>
        <v>0</v>
      </c>
      <c r="G866" s="26">
        <f t="shared" si="138"/>
        <v>0</v>
      </c>
      <c r="L866" s="3">
        <f t="shared" si="143"/>
        <v>45189</v>
      </c>
      <c r="M866" s="3" t="str">
        <f t="shared" si="145"/>
        <v>2023_9</v>
      </c>
      <c r="N866" s="5">
        <f t="shared" si="139"/>
        <v>2023</v>
      </c>
      <c r="O866" s="26">
        <f t="shared" si="146"/>
        <v>5585306.5788571667</v>
      </c>
      <c r="P866" s="33">
        <f t="shared" si="144"/>
        <v>619.17025185623731</v>
      </c>
      <c r="Q866" s="26">
        <f t="shared" si="140"/>
        <v>0</v>
      </c>
      <c r="R866" s="26">
        <f t="shared" si="147"/>
        <v>5585925.7491090233</v>
      </c>
    </row>
    <row r="867" spans="3:18" x14ac:dyDescent="0.2">
      <c r="C867">
        <f t="shared" si="141"/>
        <v>864</v>
      </c>
      <c r="D867" s="3">
        <f t="shared" si="142"/>
        <v>45189</v>
      </c>
      <c r="F867" s="5">
        <f>IFERROR(VLOOKUP(D867,Contrato!$B:$H,7,FALSE),0)</f>
        <v>0</v>
      </c>
      <c r="G867" s="26">
        <f t="shared" si="138"/>
        <v>0</v>
      </c>
      <c r="L867" s="3">
        <f t="shared" si="143"/>
        <v>45190</v>
      </c>
      <c r="M867" s="3" t="str">
        <f t="shared" si="145"/>
        <v>2023_9</v>
      </c>
      <c r="N867" s="5">
        <f t="shared" si="139"/>
        <v>2023</v>
      </c>
      <c r="O867" s="26">
        <f t="shared" si="146"/>
        <v>5585925.7491090233</v>
      </c>
      <c r="P867" s="33">
        <f t="shared" si="144"/>
        <v>619.23889120402805</v>
      </c>
      <c r="Q867" s="26">
        <f t="shared" si="140"/>
        <v>0</v>
      </c>
      <c r="R867" s="26">
        <f t="shared" si="147"/>
        <v>5586544.9880002271</v>
      </c>
    </row>
    <row r="868" spans="3:18" x14ac:dyDescent="0.2">
      <c r="C868">
        <f t="shared" si="141"/>
        <v>865</v>
      </c>
      <c r="D868" s="3">
        <f t="shared" si="142"/>
        <v>45190</v>
      </c>
      <c r="F868" s="5">
        <f>IFERROR(VLOOKUP(D868,Contrato!$B:$H,7,FALSE),0)</f>
        <v>0</v>
      </c>
      <c r="G868" s="26">
        <f t="shared" si="138"/>
        <v>0</v>
      </c>
      <c r="L868" s="3">
        <f t="shared" si="143"/>
        <v>45191</v>
      </c>
      <c r="M868" s="3" t="str">
        <f t="shared" si="145"/>
        <v>2023_9</v>
      </c>
      <c r="N868" s="5">
        <f t="shared" si="139"/>
        <v>2023</v>
      </c>
      <c r="O868" s="26">
        <f t="shared" si="146"/>
        <v>5586544.9880002271</v>
      </c>
      <c r="P868" s="33">
        <f t="shared" si="144"/>
        <v>619.3075381609699</v>
      </c>
      <c r="Q868" s="26">
        <f t="shared" si="140"/>
        <v>0</v>
      </c>
      <c r="R868" s="26">
        <f t="shared" si="147"/>
        <v>5587164.2955383882</v>
      </c>
    </row>
    <row r="869" spans="3:18" x14ac:dyDescent="0.2">
      <c r="C869">
        <f t="shared" si="141"/>
        <v>866</v>
      </c>
      <c r="D869" s="3">
        <f t="shared" si="142"/>
        <v>45191</v>
      </c>
      <c r="F869" s="5">
        <f>IFERROR(VLOOKUP(D869,Contrato!$B:$H,7,FALSE),0)</f>
        <v>0</v>
      </c>
      <c r="G869" s="26">
        <f t="shared" si="138"/>
        <v>0</v>
      </c>
      <c r="L869" s="3">
        <f t="shared" si="143"/>
        <v>45192</v>
      </c>
      <c r="M869" s="3" t="str">
        <f t="shared" si="145"/>
        <v>2023_9</v>
      </c>
      <c r="N869" s="5">
        <f t="shared" si="139"/>
        <v>2023</v>
      </c>
      <c r="O869" s="26">
        <f t="shared" si="146"/>
        <v>5587164.2955383882</v>
      </c>
      <c r="P869" s="33">
        <f t="shared" si="144"/>
        <v>619.37619272790653</v>
      </c>
      <c r="Q869" s="26">
        <f t="shared" si="140"/>
        <v>0</v>
      </c>
      <c r="R869" s="26">
        <f t="shared" si="147"/>
        <v>5587783.6717311163</v>
      </c>
    </row>
    <row r="870" spans="3:18" x14ac:dyDescent="0.2">
      <c r="C870">
        <f t="shared" si="141"/>
        <v>867</v>
      </c>
      <c r="D870" s="3">
        <f t="shared" si="142"/>
        <v>45192</v>
      </c>
      <c r="F870" s="5">
        <f>IFERROR(VLOOKUP(D870,Contrato!$B:$H,7,FALSE),0)</f>
        <v>0</v>
      </c>
      <c r="G870" s="26">
        <f t="shared" si="138"/>
        <v>0</v>
      </c>
      <c r="L870" s="3">
        <f t="shared" si="143"/>
        <v>45193</v>
      </c>
      <c r="M870" s="3" t="str">
        <f t="shared" si="145"/>
        <v>2023_9</v>
      </c>
      <c r="N870" s="5">
        <f t="shared" si="139"/>
        <v>2023</v>
      </c>
      <c r="O870" s="26">
        <f t="shared" si="146"/>
        <v>5587783.6717311163</v>
      </c>
      <c r="P870" s="33">
        <f t="shared" si="144"/>
        <v>619.4448549056815</v>
      </c>
      <c r="Q870" s="26">
        <f t="shared" si="140"/>
        <v>0</v>
      </c>
      <c r="R870" s="26">
        <f t="shared" si="147"/>
        <v>5588403.1165860221</v>
      </c>
    </row>
    <row r="871" spans="3:18" x14ac:dyDescent="0.2">
      <c r="C871">
        <f t="shared" si="141"/>
        <v>868</v>
      </c>
      <c r="D871" s="3">
        <f t="shared" si="142"/>
        <v>45193</v>
      </c>
      <c r="F871" s="5">
        <f>IFERROR(VLOOKUP(D871,Contrato!$B:$H,7,FALSE),0)</f>
        <v>0</v>
      </c>
      <c r="G871" s="26">
        <f t="shared" si="138"/>
        <v>0</v>
      </c>
      <c r="L871" s="3">
        <f t="shared" si="143"/>
        <v>45194</v>
      </c>
      <c r="M871" s="3" t="str">
        <f t="shared" si="145"/>
        <v>2023_9</v>
      </c>
      <c r="N871" s="5">
        <f t="shared" si="139"/>
        <v>2023</v>
      </c>
      <c r="O871" s="26">
        <f t="shared" si="146"/>
        <v>5588403.1165860221</v>
      </c>
      <c r="P871" s="33">
        <f t="shared" si="144"/>
        <v>619.51352469513859</v>
      </c>
      <c r="Q871" s="26">
        <f t="shared" si="140"/>
        <v>0</v>
      </c>
      <c r="R871" s="26">
        <f t="shared" si="147"/>
        <v>5589022.6301107174</v>
      </c>
    </row>
    <row r="872" spans="3:18" x14ac:dyDescent="0.2">
      <c r="C872">
        <f t="shared" si="141"/>
        <v>869</v>
      </c>
      <c r="D872" s="3">
        <f t="shared" si="142"/>
        <v>45194</v>
      </c>
      <c r="F872" s="5">
        <f>IFERROR(VLOOKUP(D872,Contrato!$B:$H,7,FALSE),0)</f>
        <v>0</v>
      </c>
      <c r="G872" s="26">
        <f t="shared" si="138"/>
        <v>0</v>
      </c>
      <c r="L872" s="3">
        <f t="shared" si="143"/>
        <v>45195</v>
      </c>
      <c r="M872" s="3" t="str">
        <f t="shared" si="145"/>
        <v>2023_9</v>
      </c>
      <c r="N872" s="5">
        <f t="shared" si="139"/>
        <v>2023</v>
      </c>
      <c r="O872" s="26">
        <f t="shared" si="146"/>
        <v>5589022.6301107174</v>
      </c>
      <c r="P872" s="33">
        <f t="shared" si="144"/>
        <v>619.58220209712147</v>
      </c>
      <c r="Q872" s="26">
        <f t="shared" si="140"/>
        <v>0</v>
      </c>
      <c r="R872" s="26">
        <f t="shared" si="147"/>
        <v>5589642.2123128148</v>
      </c>
    </row>
    <row r="873" spans="3:18" x14ac:dyDescent="0.2">
      <c r="C873">
        <f t="shared" si="141"/>
        <v>870</v>
      </c>
      <c r="D873" s="3">
        <f t="shared" si="142"/>
        <v>45195</v>
      </c>
      <c r="F873" s="5">
        <f>IFERROR(VLOOKUP(D873,Contrato!$B:$H,7,FALSE),0)</f>
        <v>0</v>
      </c>
      <c r="G873" s="26">
        <f t="shared" si="138"/>
        <v>0</v>
      </c>
      <c r="L873" s="3">
        <f t="shared" si="143"/>
        <v>45196</v>
      </c>
      <c r="M873" s="3" t="str">
        <f t="shared" si="145"/>
        <v>2023_9</v>
      </c>
      <c r="N873" s="5">
        <f t="shared" si="139"/>
        <v>2023</v>
      </c>
      <c r="O873" s="26">
        <f t="shared" si="146"/>
        <v>5589642.2123128148</v>
      </c>
      <c r="P873" s="33">
        <f t="shared" si="144"/>
        <v>619.65088711247415</v>
      </c>
      <c r="Q873" s="26">
        <f t="shared" si="140"/>
        <v>0</v>
      </c>
      <c r="R873" s="26">
        <f t="shared" si="147"/>
        <v>5590261.8631999269</v>
      </c>
    </row>
    <row r="874" spans="3:18" x14ac:dyDescent="0.2">
      <c r="C874">
        <f t="shared" si="141"/>
        <v>871</v>
      </c>
      <c r="D874" s="3">
        <f t="shared" si="142"/>
        <v>45196</v>
      </c>
      <c r="F874" s="5">
        <f>IFERROR(VLOOKUP(D874,Contrato!$B:$H,7,FALSE),0)</f>
        <v>0</v>
      </c>
      <c r="G874" s="26">
        <f t="shared" si="138"/>
        <v>0</v>
      </c>
      <c r="L874" s="3">
        <f t="shared" si="143"/>
        <v>45197</v>
      </c>
      <c r="M874" s="3" t="str">
        <f t="shared" si="145"/>
        <v>2023_9</v>
      </c>
      <c r="N874" s="5">
        <f t="shared" si="139"/>
        <v>2023</v>
      </c>
      <c r="O874" s="26">
        <f t="shared" si="146"/>
        <v>5590261.8631999269</v>
      </c>
      <c r="P874" s="33">
        <f t="shared" si="144"/>
        <v>619.71957974204054</v>
      </c>
      <c r="Q874" s="26">
        <f t="shared" si="140"/>
        <v>0</v>
      </c>
      <c r="R874" s="26">
        <f t="shared" si="147"/>
        <v>5590881.5827796692</v>
      </c>
    </row>
    <row r="875" spans="3:18" x14ac:dyDescent="0.2">
      <c r="C875">
        <f t="shared" si="141"/>
        <v>872</v>
      </c>
      <c r="D875" s="3">
        <f t="shared" si="142"/>
        <v>45197</v>
      </c>
      <c r="F875" s="5">
        <f>IFERROR(VLOOKUP(D875,Contrato!$B:$H,7,FALSE),0)</f>
        <v>0</v>
      </c>
      <c r="G875" s="26">
        <f t="shared" si="138"/>
        <v>0</v>
      </c>
      <c r="L875" s="3">
        <f t="shared" si="143"/>
        <v>45198</v>
      </c>
      <c r="M875" s="3" t="str">
        <f t="shared" si="145"/>
        <v>2023_9</v>
      </c>
      <c r="N875" s="5">
        <f t="shared" si="139"/>
        <v>2023</v>
      </c>
      <c r="O875" s="26">
        <f t="shared" si="146"/>
        <v>5590881.5827796692</v>
      </c>
      <c r="P875" s="33">
        <f t="shared" si="144"/>
        <v>619.78827998666486</v>
      </c>
      <c r="Q875" s="26">
        <f t="shared" si="140"/>
        <v>0</v>
      </c>
      <c r="R875" s="26">
        <f t="shared" si="147"/>
        <v>5591501.3710596561</v>
      </c>
    </row>
    <row r="876" spans="3:18" x14ac:dyDescent="0.2">
      <c r="C876">
        <f t="shared" si="141"/>
        <v>873</v>
      </c>
      <c r="D876" s="3">
        <f t="shared" si="142"/>
        <v>45198</v>
      </c>
      <c r="F876" s="5">
        <f>IFERROR(VLOOKUP(D876,Contrato!$B:$H,7,FALSE),0)</f>
        <v>0</v>
      </c>
      <c r="G876" s="26">
        <f t="shared" si="138"/>
        <v>0</v>
      </c>
      <c r="L876" s="3">
        <f t="shared" si="143"/>
        <v>45199</v>
      </c>
      <c r="M876" s="3" t="str">
        <f t="shared" si="145"/>
        <v>2023_9</v>
      </c>
      <c r="N876" s="5">
        <f t="shared" si="139"/>
        <v>2023</v>
      </c>
      <c r="O876" s="26">
        <f t="shared" si="146"/>
        <v>5591501.3710596561</v>
      </c>
      <c r="P876" s="33">
        <f t="shared" si="144"/>
        <v>619.85698784719125</v>
      </c>
      <c r="Q876" s="26">
        <f t="shared" si="140"/>
        <v>0</v>
      </c>
      <c r="R876" s="26">
        <f t="shared" si="147"/>
        <v>5592121.2280475032</v>
      </c>
    </row>
    <row r="877" spans="3:18" x14ac:dyDescent="0.2">
      <c r="C877">
        <f t="shared" si="141"/>
        <v>874</v>
      </c>
      <c r="D877" s="3">
        <f t="shared" si="142"/>
        <v>45199</v>
      </c>
      <c r="F877" s="5">
        <f>IFERROR(VLOOKUP(D877,Contrato!$B:$H,7,FALSE),0)</f>
        <v>0</v>
      </c>
      <c r="G877" s="26">
        <f t="shared" si="138"/>
        <v>0</v>
      </c>
      <c r="L877" s="3">
        <f t="shared" si="143"/>
        <v>45200</v>
      </c>
      <c r="M877" s="3" t="str">
        <f t="shared" si="145"/>
        <v>2023_10</v>
      </c>
      <c r="N877" s="5">
        <f t="shared" si="139"/>
        <v>2023</v>
      </c>
      <c r="O877" s="26">
        <f t="shared" si="146"/>
        <v>5592121.2280475032</v>
      </c>
      <c r="P877" s="33">
        <f t="shared" si="144"/>
        <v>619.92570332446383</v>
      </c>
      <c r="Q877" s="26">
        <f t="shared" si="140"/>
        <v>0</v>
      </c>
      <c r="R877" s="26">
        <f t="shared" si="147"/>
        <v>5592741.1537508275</v>
      </c>
    </row>
    <row r="878" spans="3:18" x14ac:dyDescent="0.2">
      <c r="C878">
        <f t="shared" si="141"/>
        <v>875</v>
      </c>
      <c r="D878" s="3">
        <f t="shared" si="142"/>
        <v>45200</v>
      </c>
      <c r="F878" s="5">
        <f>IFERROR(VLOOKUP(D878,Contrato!$B:$H,7,FALSE),0)</f>
        <v>0</v>
      </c>
      <c r="G878" s="26">
        <f t="shared" si="138"/>
        <v>0</v>
      </c>
      <c r="L878" s="3">
        <f t="shared" si="143"/>
        <v>45201</v>
      </c>
      <c r="M878" s="3" t="str">
        <f t="shared" si="145"/>
        <v>2023_10</v>
      </c>
      <c r="N878" s="5">
        <f t="shared" si="139"/>
        <v>2023</v>
      </c>
      <c r="O878" s="26">
        <f t="shared" si="146"/>
        <v>5592741.1537508275</v>
      </c>
      <c r="P878" s="33">
        <f t="shared" si="144"/>
        <v>619.99442641932717</v>
      </c>
      <c r="Q878" s="26">
        <f t="shared" si="140"/>
        <v>0</v>
      </c>
      <c r="R878" s="26">
        <f t="shared" si="147"/>
        <v>5593361.1481772466</v>
      </c>
    </row>
    <row r="879" spans="3:18" x14ac:dyDescent="0.2">
      <c r="C879">
        <f t="shared" si="141"/>
        <v>876</v>
      </c>
      <c r="D879" s="3">
        <f t="shared" si="142"/>
        <v>45201</v>
      </c>
      <c r="F879" s="5">
        <f>IFERROR(VLOOKUP(D879,Contrato!$B:$H,7,FALSE),0)</f>
        <v>0</v>
      </c>
      <c r="G879" s="26">
        <f t="shared" si="138"/>
        <v>0</v>
      </c>
      <c r="L879" s="3">
        <f t="shared" si="143"/>
        <v>45202</v>
      </c>
      <c r="M879" s="3" t="str">
        <f t="shared" si="145"/>
        <v>2023_10</v>
      </c>
      <c r="N879" s="5">
        <f t="shared" si="139"/>
        <v>2023</v>
      </c>
      <c r="O879" s="26">
        <f t="shared" si="146"/>
        <v>5593361.1481772466</v>
      </c>
      <c r="P879" s="33">
        <f t="shared" si="144"/>
        <v>620.06315713262563</v>
      </c>
      <c r="Q879" s="26">
        <f t="shared" si="140"/>
        <v>0</v>
      </c>
      <c r="R879" s="26">
        <f t="shared" si="147"/>
        <v>5593981.2113343794</v>
      </c>
    </row>
    <row r="880" spans="3:18" x14ac:dyDescent="0.2">
      <c r="C880">
        <f t="shared" si="141"/>
        <v>877</v>
      </c>
      <c r="D880" s="3">
        <f t="shared" si="142"/>
        <v>45202</v>
      </c>
      <c r="F880" s="5">
        <f>IFERROR(VLOOKUP(D880,Contrato!$B:$H,7,FALSE),0)</f>
        <v>0</v>
      </c>
      <c r="G880" s="26">
        <f t="shared" si="138"/>
        <v>0</v>
      </c>
      <c r="L880" s="3">
        <f t="shared" si="143"/>
        <v>45203</v>
      </c>
      <c r="M880" s="3" t="str">
        <f t="shared" si="145"/>
        <v>2023_10</v>
      </c>
      <c r="N880" s="5">
        <f t="shared" si="139"/>
        <v>2023</v>
      </c>
      <c r="O880" s="26">
        <f t="shared" si="146"/>
        <v>5593981.2113343794</v>
      </c>
      <c r="P880" s="33">
        <f t="shared" si="144"/>
        <v>620.1318954652038</v>
      </c>
      <c r="Q880" s="26">
        <f t="shared" si="140"/>
        <v>0</v>
      </c>
      <c r="R880" s="26">
        <f t="shared" si="147"/>
        <v>5594601.3432298442</v>
      </c>
    </row>
    <row r="881" spans="3:18" x14ac:dyDescent="0.2">
      <c r="C881">
        <f t="shared" si="141"/>
        <v>878</v>
      </c>
      <c r="D881" s="3">
        <f t="shared" si="142"/>
        <v>45203</v>
      </c>
      <c r="F881" s="5">
        <f>IFERROR(VLOOKUP(D881,Contrato!$B:$H,7,FALSE),0)</f>
        <v>0</v>
      </c>
      <c r="G881" s="26">
        <f t="shared" si="138"/>
        <v>0</v>
      </c>
      <c r="L881" s="3">
        <f t="shared" si="143"/>
        <v>45204</v>
      </c>
      <c r="M881" s="3" t="str">
        <f t="shared" si="145"/>
        <v>2023_10</v>
      </c>
      <c r="N881" s="5">
        <f t="shared" si="139"/>
        <v>2023</v>
      </c>
      <c r="O881" s="26">
        <f t="shared" si="146"/>
        <v>5594601.3432298442</v>
      </c>
      <c r="P881" s="33">
        <f t="shared" si="144"/>
        <v>620.20064141790624</v>
      </c>
      <c r="Q881" s="26">
        <f t="shared" si="140"/>
        <v>0</v>
      </c>
      <c r="R881" s="26">
        <f t="shared" si="147"/>
        <v>5595221.5438712621</v>
      </c>
    </row>
    <row r="882" spans="3:18" x14ac:dyDescent="0.2">
      <c r="C882">
        <f t="shared" si="141"/>
        <v>879</v>
      </c>
      <c r="D882" s="3">
        <f t="shared" si="142"/>
        <v>45204</v>
      </c>
      <c r="F882" s="5">
        <f>IFERROR(VLOOKUP(D882,Contrato!$B:$H,7,FALSE),0)</f>
        <v>0</v>
      </c>
      <c r="G882" s="26">
        <f t="shared" si="138"/>
        <v>0</v>
      </c>
      <c r="L882" s="3">
        <f t="shared" si="143"/>
        <v>45205</v>
      </c>
      <c r="M882" s="3" t="str">
        <f t="shared" si="145"/>
        <v>2023_10</v>
      </c>
      <c r="N882" s="5">
        <f t="shared" si="139"/>
        <v>2023</v>
      </c>
      <c r="O882" s="26">
        <f t="shared" si="146"/>
        <v>5595221.5438712621</v>
      </c>
      <c r="P882" s="33">
        <f t="shared" si="144"/>
        <v>620.26939499157788</v>
      </c>
      <c r="Q882" s="26">
        <f t="shared" si="140"/>
        <v>0</v>
      </c>
      <c r="R882" s="26">
        <f t="shared" si="147"/>
        <v>5595841.813266254</v>
      </c>
    </row>
    <row r="883" spans="3:18" x14ac:dyDescent="0.2">
      <c r="C883">
        <f t="shared" si="141"/>
        <v>880</v>
      </c>
      <c r="D883" s="3">
        <f t="shared" si="142"/>
        <v>45205</v>
      </c>
      <c r="F883" s="5">
        <f>IFERROR(VLOOKUP(D883,Contrato!$B:$H,7,FALSE),0)</f>
        <v>0</v>
      </c>
      <c r="G883" s="26">
        <f t="shared" si="138"/>
        <v>0</v>
      </c>
      <c r="L883" s="3">
        <f t="shared" si="143"/>
        <v>45206</v>
      </c>
      <c r="M883" s="3" t="str">
        <f t="shared" si="145"/>
        <v>2023_10</v>
      </c>
      <c r="N883" s="5">
        <f t="shared" si="139"/>
        <v>2023</v>
      </c>
      <c r="O883" s="26">
        <f t="shared" si="146"/>
        <v>5595841.813266254</v>
      </c>
      <c r="P883" s="33">
        <f t="shared" si="144"/>
        <v>620.33815618706353</v>
      </c>
      <c r="Q883" s="26">
        <f t="shared" si="140"/>
        <v>0</v>
      </c>
      <c r="R883" s="26">
        <f t="shared" si="147"/>
        <v>5596462.151422441</v>
      </c>
    </row>
    <row r="884" spans="3:18" x14ac:dyDescent="0.2">
      <c r="C884">
        <f t="shared" si="141"/>
        <v>881</v>
      </c>
      <c r="D884" s="3">
        <f t="shared" si="142"/>
        <v>45206</v>
      </c>
      <c r="F884" s="5">
        <f>IFERROR(VLOOKUP(D884,Contrato!$B:$H,7,FALSE),0)</f>
        <v>0</v>
      </c>
      <c r="G884" s="26">
        <f t="shared" si="138"/>
        <v>0</v>
      </c>
      <c r="L884" s="3">
        <f t="shared" si="143"/>
        <v>45207</v>
      </c>
      <c r="M884" s="3" t="str">
        <f t="shared" si="145"/>
        <v>2023_10</v>
      </c>
      <c r="N884" s="5">
        <f t="shared" si="139"/>
        <v>2023</v>
      </c>
      <c r="O884" s="26">
        <f t="shared" si="146"/>
        <v>5596462.151422441</v>
      </c>
      <c r="P884" s="33">
        <f t="shared" si="144"/>
        <v>620.406925005208</v>
      </c>
      <c r="Q884" s="26">
        <f t="shared" si="140"/>
        <v>0</v>
      </c>
      <c r="R884" s="26">
        <f t="shared" si="147"/>
        <v>5597082.5583474459</v>
      </c>
    </row>
    <row r="885" spans="3:18" x14ac:dyDescent="0.2">
      <c r="C885">
        <f t="shared" si="141"/>
        <v>882</v>
      </c>
      <c r="D885" s="3">
        <f t="shared" si="142"/>
        <v>45207</v>
      </c>
      <c r="F885" s="5">
        <f>IFERROR(VLOOKUP(D885,Contrato!$B:$H,7,FALSE),0)</f>
        <v>0</v>
      </c>
      <c r="G885" s="26">
        <f t="shared" si="138"/>
        <v>0</v>
      </c>
      <c r="L885" s="3">
        <f t="shared" si="143"/>
        <v>45208</v>
      </c>
      <c r="M885" s="3" t="str">
        <f t="shared" si="145"/>
        <v>2023_10</v>
      </c>
      <c r="N885" s="5">
        <f t="shared" si="139"/>
        <v>2023</v>
      </c>
      <c r="O885" s="26">
        <f t="shared" si="146"/>
        <v>5597082.5583474459</v>
      </c>
      <c r="P885" s="33">
        <f t="shared" si="144"/>
        <v>620.47570144685631</v>
      </c>
      <c r="Q885" s="26">
        <f t="shared" si="140"/>
        <v>0</v>
      </c>
      <c r="R885" s="26">
        <f t="shared" si="147"/>
        <v>5597703.0340488926</v>
      </c>
    </row>
    <row r="886" spans="3:18" x14ac:dyDescent="0.2">
      <c r="C886">
        <f t="shared" si="141"/>
        <v>883</v>
      </c>
      <c r="D886" s="3">
        <f t="shared" si="142"/>
        <v>45208</v>
      </c>
      <c r="F886" s="5">
        <f>IFERROR(VLOOKUP(D886,Contrato!$B:$H,7,FALSE),0)</f>
        <v>0</v>
      </c>
      <c r="G886" s="26">
        <f t="shared" si="138"/>
        <v>0</v>
      </c>
      <c r="L886" s="3">
        <f t="shared" si="143"/>
        <v>45209</v>
      </c>
      <c r="M886" s="3" t="str">
        <f t="shared" si="145"/>
        <v>2023_10</v>
      </c>
      <c r="N886" s="5">
        <f t="shared" si="139"/>
        <v>2023</v>
      </c>
      <c r="O886" s="26">
        <f t="shared" si="146"/>
        <v>5597703.0340488926</v>
      </c>
      <c r="P886" s="33">
        <f t="shared" si="144"/>
        <v>620.54448551285361</v>
      </c>
      <c r="Q886" s="26">
        <f t="shared" si="140"/>
        <v>-289673.74820499995</v>
      </c>
      <c r="R886" s="26">
        <f t="shared" si="147"/>
        <v>5308649.8303294061</v>
      </c>
    </row>
    <row r="887" spans="3:18" x14ac:dyDescent="0.2">
      <c r="C887">
        <f t="shared" si="141"/>
        <v>884</v>
      </c>
      <c r="D887" s="3">
        <f t="shared" si="142"/>
        <v>45209</v>
      </c>
      <c r="F887" s="5">
        <f>IFERROR(VLOOKUP(D887,Contrato!$B:$H,7,FALSE),0)</f>
        <v>289673.74820499995</v>
      </c>
      <c r="G887" s="26">
        <f t="shared" si="138"/>
        <v>-289673.74820499995</v>
      </c>
      <c r="L887" s="3">
        <f t="shared" si="143"/>
        <v>45210</v>
      </c>
      <c r="M887" s="3" t="str">
        <f t="shared" si="145"/>
        <v>2023_10</v>
      </c>
      <c r="N887" s="5">
        <f t="shared" si="139"/>
        <v>2023</v>
      </c>
      <c r="O887" s="26">
        <f t="shared" si="146"/>
        <v>5308649.8303294061</v>
      </c>
      <c r="P887" s="33">
        <f t="shared" si="144"/>
        <v>588.50091862534578</v>
      </c>
      <c r="Q887" s="26">
        <f t="shared" si="140"/>
        <v>0</v>
      </c>
      <c r="R887" s="26">
        <f t="shared" si="147"/>
        <v>5309238.331248031</v>
      </c>
    </row>
    <row r="888" spans="3:18" x14ac:dyDescent="0.2">
      <c r="C888">
        <f t="shared" si="141"/>
        <v>885</v>
      </c>
      <c r="D888" s="3">
        <f t="shared" si="142"/>
        <v>45210</v>
      </c>
      <c r="F888" s="5">
        <f>IFERROR(VLOOKUP(D888,Contrato!$B:$H,7,FALSE),0)</f>
        <v>0</v>
      </c>
      <c r="G888" s="26">
        <f t="shared" si="138"/>
        <v>0</v>
      </c>
      <c r="L888" s="3">
        <f t="shared" si="143"/>
        <v>45211</v>
      </c>
      <c r="M888" s="3" t="str">
        <f t="shared" si="145"/>
        <v>2023_10</v>
      </c>
      <c r="N888" s="5">
        <f t="shared" si="139"/>
        <v>2023</v>
      </c>
      <c r="O888" s="26">
        <f t="shared" si="146"/>
        <v>5309238.331248031</v>
      </c>
      <c r="P888" s="33">
        <f t="shared" si="144"/>
        <v>588.56615806329933</v>
      </c>
      <c r="Q888" s="26">
        <f t="shared" si="140"/>
        <v>0</v>
      </c>
      <c r="R888" s="26">
        <f t="shared" si="147"/>
        <v>5309826.8974060947</v>
      </c>
    </row>
    <row r="889" spans="3:18" x14ac:dyDescent="0.2">
      <c r="C889">
        <f t="shared" si="141"/>
        <v>886</v>
      </c>
      <c r="D889" s="3">
        <f t="shared" si="142"/>
        <v>45211</v>
      </c>
      <c r="F889" s="5">
        <f>IFERROR(VLOOKUP(D889,Contrato!$B:$H,7,FALSE),0)</f>
        <v>0</v>
      </c>
      <c r="G889" s="26">
        <f t="shared" si="138"/>
        <v>0</v>
      </c>
      <c r="L889" s="3">
        <f t="shared" si="143"/>
        <v>45212</v>
      </c>
      <c r="M889" s="3" t="str">
        <f t="shared" si="145"/>
        <v>2023_10</v>
      </c>
      <c r="N889" s="5">
        <f t="shared" si="139"/>
        <v>2023</v>
      </c>
      <c r="O889" s="26">
        <f t="shared" si="146"/>
        <v>5309826.8974060947</v>
      </c>
      <c r="P889" s="33">
        <f t="shared" si="144"/>
        <v>588.6314047335004</v>
      </c>
      <c r="Q889" s="26">
        <f t="shared" si="140"/>
        <v>0</v>
      </c>
      <c r="R889" s="26">
        <f t="shared" si="147"/>
        <v>5310415.528810828</v>
      </c>
    </row>
    <row r="890" spans="3:18" x14ac:dyDescent="0.2">
      <c r="C890">
        <f t="shared" si="141"/>
        <v>887</v>
      </c>
      <c r="D890" s="3">
        <f t="shared" si="142"/>
        <v>45212</v>
      </c>
      <c r="F890" s="5">
        <f>IFERROR(VLOOKUP(D890,Contrato!$B:$H,7,FALSE),0)</f>
        <v>0</v>
      </c>
      <c r="G890" s="26">
        <f t="shared" si="138"/>
        <v>0</v>
      </c>
      <c r="L890" s="3">
        <f t="shared" si="143"/>
        <v>45213</v>
      </c>
      <c r="M890" s="3" t="str">
        <f t="shared" si="145"/>
        <v>2023_10</v>
      </c>
      <c r="N890" s="5">
        <f t="shared" si="139"/>
        <v>2023</v>
      </c>
      <c r="O890" s="26">
        <f t="shared" si="146"/>
        <v>5310415.528810828</v>
      </c>
      <c r="P890" s="33">
        <f t="shared" si="144"/>
        <v>588.6966586367505</v>
      </c>
      <c r="Q890" s="26">
        <f t="shared" si="140"/>
        <v>0</v>
      </c>
      <c r="R890" s="26">
        <f t="shared" si="147"/>
        <v>5311004.2254694644</v>
      </c>
    </row>
    <row r="891" spans="3:18" x14ac:dyDescent="0.2">
      <c r="C891">
        <f t="shared" si="141"/>
        <v>888</v>
      </c>
      <c r="D891" s="3">
        <f t="shared" si="142"/>
        <v>45213</v>
      </c>
      <c r="F891" s="5">
        <f>IFERROR(VLOOKUP(D891,Contrato!$B:$H,7,FALSE),0)</f>
        <v>0</v>
      </c>
      <c r="G891" s="26">
        <f t="shared" si="138"/>
        <v>0</v>
      </c>
      <c r="L891" s="3">
        <f t="shared" si="143"/>
        <v>45214</v>
      </c>
      <c r="M891" s="3" t="str">
        <f t="shared" si="145"/>
        <v>2023_10</v>
      </c>
      <c r="N891" s="5">
        <f t="shared" si="139"/>
        <v>2023</v>
      </c>
      <c r="O891" s="26">
        <f t="shared" si="146"/>
        <v>5311004.2254694644</v>
      </c>
      <c r="P891" s="33">
        <f t="shared" si="144"/>
        <v>588.76191977385167</v>
      </c>
      <c r="Q891" s="26">
        <f t="shared" si="140"/>
        <v>0</v>
      </c>
      <c r="R891" s="26">
        <f t="shared" si="147"/>
        <v>5311592.9873892386</v>
      </c>
    </row>
    <row r="892" spans="3:18" x14ac:dyDescent="0.2">
      <c r="C892">
        <f t="shared" si="141"/>
        <v>889</v>
      </c>
      <c r="D892" s="3">
        <f t="shared" si="142"/>
        <v>45214</v>
      </c>
      <c r="F892" s="5">
        <f>IFERROR(VLOOKUP(D892,Contrato!$B:$H,7,FALSE),0)</f>
        <v>0</v>
      </c>
      <c r="G892" s="26">
        <f t="shared" si="138"/>
        <v>0</v>
      </c>
      <c r="L892" s="3">
        <f t="shared" si="143"/>
        <v>45215</v>
      </c>
      <c r="M892" s="3" t="str">
        <f t="shared" si="145"/>
        <v>2023_10</v>
      </c>
      <c r="N892" s="5">
        <f t="shared" si="139"/>
        <v>2023</v>
      </c>
      <c r="O892" s="26">
        <f t="shared" si="146"/>
        <v>5311592.9873892386</v>
      </c>
      <c r="P892" s="33">
        <f t="shared" si="144"/>
        <v>588.82718814560587</v>
      </c>
      <c r="Q892" s="26">
        <f t="shared" si="140"/>
        <v>0</v>
      </c>
      <c r="R892" s="26">
        <f t="shared" si="147"/>
        <v>5312181.8145773839</v>
      </c>
    </row>
    <row r="893" spans="3:18" x14ac:dyDescent="0.2">
      <c r="C893">
        <f t="shared" si="141"/>
        <v>890</v>
      </c>
      <c r="D893" s="3">
        <f t="shared" si="142"/>
        <v>45215</v>
      </c>
      <c r="F893" s="5">
        <f>IFERROR(VLOOKUP(D893,Contrato!$B:$H,7,FALSE),0)</f>
        <v>0</v>
      </c>
      <c r="G893" s="26">
        <f t="shared" si="138"/>
        <v>0</v>
      </c>
      <c r="L893" s="3">
        <f t="shared" si="143"/>
        <v>45216</v>
      </c>
      <c r="M893" s="3" t="str">
        <f t="shared" si="145"/>
        <v>2023_10</v>
      </c>
      <c r="N893" s="5">
        <f t="shared" si="139"/>
        <v>2023</v>
      </c>
      <c r="O893" s="26">
        <f t="shared" si="146"/>
        <v>5312181.8145773839</v>
      </c>
      <c r="P893" s="33">
        <f t="shared" si="144"/>
        <v>588.89246375281493</v>
      </c>
      <c r="Q893" s="26">
        <f t="shared" si="140"/>
        <v>0</v>
      </c>
      <c r="R893" s="26">
        <f t="shared" si="147"/>
        <v>5312770.7070411369</v>
      </c>
    </row>
    <row r="894" spans="3:18" x14ac:dyDescent="0.2">
      <c r="C894">
        <f t="shared" si="141"/>
        <v>891</v>
      </c>
      <c r="D894" s="3">
        <f t="shared" si="142"/>
        <v>45216</v>
      </c>
      <c r="F894" s="5">
        <f>IFERROR(VLOOKUP(D894,Contrato!$B:$H,7,FALSE),0)</f>
        <v>0</v>
      </c>
      <c r="G894" s="26">
        <f t="shared" si="138"/>
        <v>0</v>
      </c>
      <c r="L894" s="3">
        <f t="shared" si="143"/>
        <v>45217</v>
      </c>
      <c r="M894" s="3" t="str">
        <f t="shared" si="145"/>
        <v>2023_10</v>
      </c>
      <c r="N894" s="5">
        <f t="shared" si="139"/>
        <v>2023</v>
      </c>
      <c r="O894" s="26">
        <f t="shared" si="146"/>
        <v>5312770.7070411369</v>
      </c>
      <c r="P894" s="33">
        <f t="shared" si="144"/>
        <v>588.95774659628114</v>
      </c>
      <c r="Q894" s="26">
        <f t="shared" si="140"/>
        <v>0</v>
      </c>
      <c r="R894" s="26">
        <f t="shared" si="147"/>
        <v>5313359.664787733</v>
      </c>
    </row>
    <row r="895" spans="3:18" x14ac:dyDescent="0.2">
      <c r="C895">
        <f t="shared" si="141"/>
        <v>892</v>
      </c>
      <c r="D895" s="3">
        <f t="shared" si="142"/>
        <v>45217</v>
      </c>
      <c r="F895" s="5">
        <f>IFERROR(VLOOKUP(D895,Contrato!$B:$H,7,FALSE),0)</f>
        <v>0</v>
      </c>
      <c r="G895" s="26">
        <f t="shared" si="138"/>
        <v>0</v>
      </c>
      <c r="L895" s="3">
        <f t="shared" si="143"/>
        <v>45218</v>
      </c>
      <c r="M895" s="3" t="str">
        <f t="shared" si="145"/>
        <v>2023_10</v>
      </c>
      <c r="N895" s="5">
        <f t="shared" si="139"/>
        <v>2023</v>
      </c>
      <c r="O895" s="26">
        <f t="shared" si="146"/>
        <v>5313359.664787733</v>
      </c>
      <c r="P895" s="33">
        <f t="shared" si="144"/>
        <v>589.02303667680656</v>
      </c>
      <c r="Q895" s="26">
        <f t="shared" si="140"/>
        <v>0</v>
      </c>
      <c r="R895" s="26">
        <f t="shared" si="147"/>
        <v>5313948.6878244095</v>
      </c>
    </row>
    <row r="896" spans="3:18" x14ac:dyDescent="0.2">
      <c r="C896">
        <f t="shared" si="141"/>
        <v>893</v>
      </c>
      <c r="D896" s="3">
        <f t="shared" si="142"/>
        <v>45218</v>
      </c>
      <c r="F896" s="5">
        <f>IFERROR(VLOOKUP(D896,Contrato!$B:$H,7,FALSE),0)</f>
        <v>0</v>
      </c>
      <c r="G896" s="26">
        <f t="shared" si="138"/>
        <v>0</v>
      </c>
      <c r="L896" s="3">
        <f t="shared" si="143"/>
        <v>45219</v>
      </c>
      <c r="M896" s="3" t="str">
        <f t="shared" si="145"/>
        <v>2023_10</v>
      </c>
      <c r="N896" s="5">
        <f t="shared" si="139"/>
        <v>2023</v>
      </c>
      <c r="O896" s="26">
        <f t="shared" si="146"/>
        <v>5313948.6878244095</v>
      </c>
      <c r="P896" s="33">
        <f t="shared" si="144"/>
        <v>589.08833399519347</v>
      </c>
      <c r="Q896" s="26">
        <f t="shared" si="140"/>
        <v>0</v>
      </c>
      <c r="R896" s="26">
        <f t="shared" si="147"/>
        <v>5314537.7761584045</v>
      </c>
    </row>
    <row r="897" spans="3:18" x14ac:dyDescent="0.2">
      <c r="C897">
        <f t="shared" si="141"/>
        <v>894</v>
      </c>
      <c r="D897" s="3">
        <f t="shared" si="142"/>
        <v>45219</v>
      </c>
      <c r="F897" s="5">
        <f>IFERROR(VLOOKUP(D897,Contrato!$B:$H,7,FALSE),0)</f>
        <v>0</v>
      </c>
      <c r="G897" s="26">
        <f t="shared" si="138"/>
        <v>0</v>
      </c>
      <c r="L897" s="3">
        <f t="shared" si="143"/>
        <v>45220</v>
      </c>
      <c r="M897" s="3" t="str">
        <f t="shared" si="145"/>
        <v>2023_10</v>
      </c>
      <c r="N897" s="5">
        <f t="shared" si="139"/>
        <v>2023</v>
      </c>
      <c r="O897" s="26">
        <f t="shared" si="146"/>
        <v>5314537.7761584045</v>
      </c>
      <c r="P897" s="33">
        <f t="shared" si="144"/>
        <v>589.15363855224427</v>
      </c>
      <c r="Q897" s="26">
        <f t="shared" si="140"/>
        <v>0</v>
      </c>
      <c r="R897" s="26">
        <f t="shared" si="147"/>
        <v>5315126.9297969565</v>
      </c>
    </row>
    <row r="898" spans="3:18" x14ac:dyDescent="0.2">
      <c r="C898">
        <f t="shared" si="141"/>
        <v>895</v>
      </c>
      <c r="D898" s="3">
        <f t="shared" si="142"/>
        <v>45220</v>
      </c>
      <c r="F898" s="5">
        <f>IFERROR(VLOOKUP(D898,Contrato!$B:$H,7,FALSE),0)</f>
        <v>0</v>
      </c>
      <c r="G898" s="26">
        <f t="shared" si="138"/>
        <v>0</v>
      </c>
      <c r="L898" s="3">
        <f t="shared" si="143"/>
        <v>45221</v>
      </c>
      <c r="M898" s="3" t="str">
        <f t="shared" si="145"/>
        <v>2023_10</v>
      </c>
      <c r="N898" s="5">
        <f t="shared" si="139"/>
        <v>2023</v>
      </c>
      <c r="O898" s="26">
        <f t="shared" si="146"/>
        <v>5315126.9297969565</v>
      </c>
      <c r="P898" s="33">
        <f t="shared" si="144"/>
        <v>589.21895034876138</v>
      </c>
      <c r="Q898" s="26">
        <f t="shared" si="140"/>
        <v>0</v>
      </c>
      <c r="R898" s="26">
        <f t="shared" si="147"/>
        <v>5315716.1487473054</v>
      </c>
    </row>
    <row r="899" spans="3:18" x14ac:dyDescent="0.2">
      <c r="C899">
        <f t="shared" si="141"/>
        <v>896</v>
      </c>
      <c r="D899" s="3">
        <f t="shared" si="142"/>
        <v>45221</v>
      </c>
      <c r="F899" s="5">
        <f>IFERROR(VLOOKUP(D899,Contrato!$B:$H,7,FALSE),0)</f>
        <v>0</v>
      </c>
      <c r="G899" s="26">
        <f t="shared" si="138"/>
        <v>0</v>
      </c>
      <c r="L899" s="3">
        <f t="shared" si="143"/>
        <v>45222</v>
      </c>
      <c r="M899" s="3" t="str">
        <f t="shared" si="145"/>
        <v>2023_10</v>
      </c>
      <c r="N899" s="5">
        <f t="shared" si="139"/>
        <v>2023</v>
      </c>
      <c r="O899" s="26">
        <f t="shared" si="146"/>
        <v>5315716.1487473054</v>
      </c>
      <c r="P899" s="33">
        <f t="shared" si="144"/>
        <v>589.28426938554753</v>
      </c>
      <c r="Q899" s="26">
        <f t="shared" si="140"/>
        <v>0</v>
      </c>
      <c r="R899" s="26">
        <f t="shared" si="147"/>
        <v>5316305.4330166914</v>
      </c>
    </row>
    <row r="900" spans="3:18" x14ac:dyDescent="0.2">
      <c r="C900">
        <f t="shared" si="141"/>
        <v>897</v>
      </c>
      <c r="D900" s="3">
        <f t="shared" si="142"/>
        <v>45222</v>
      </c>
      <c r="F900" s="5">
        <f>IFERROR(VLOOKUP(D900,Contrato!$B:$H,7,FALSE),0)</f>
        <v>0</v>
      </c>
      <c r="G900" s="26">
        <f t="shared" si="138"/>
        <v>0</v>
      </c>
      <c r="L900" s="3">
        <f t="shared" si="143"/>
        <v>45223</v>
      </c>
      <c r="M900" s="3" t="str">
        <f t="shared" si="145"/>
        <v>2023_10</v>
      </c>
      <c r="N900" s="5">
        <f t="shared" si="139"/>
        <v>2023</v>
      </c>
      <c r="O900" s="26">
        <f t="shared" si="146"/>
        <v>5316305.4330166914</v>
      </c>
      <c r="P900" s="33">
        <f t="shared" si="144"/>
        <v>589.34959566340513</v>
      </c>
      <c r="Q900" s="26">
        <f t="shared" si="140"/>
        <v>0</v>
      </c>
      <c r="R900" s="26">
        <f t="shared" si="147"/>
        <v>5316894.7826123545</v>
      </c>
    </row>
    <row r="901" spans="3:18" x14ac:dyDescent="0.2">
      <c r="C901">
        <f t="shared" si="141"/>
        <v>898</v>
      </c>
      <c r="D901" s="3">
        <f t="shared" si="142"/>
        <v>45223</v>
      </c>
      <c r="F901" s="5">
        <f>IFERROR(VLOOKUP(D901,Contrato!$B:$H,7,FALSE),0)</f>
        <v>0</v>
      </c>
      <c r="G901" s="26">
        <f t="shared" ref="G901:G964" si="148">+E901-F901</f>
        <v>0</v>
      </c>
      <c r="L901" s="3">
        <f t="shared" si="143"/>
        <v>45224</v>
      </c>
      <c r="M901" s="3" t="str">
        <f t="shared" si="145"/>
        <v>2023_10</v>
      </c>
      <c r="N901" s="5">
        <f t="shared" ref="N901:N964" si="149">YEAR(L901)</f>
        <v>2023</v>
      </c>
      <c r="O901" s="26">
        <f t="shared" si="146"/>
        <v>5316894.7826123545</v>
      </c>
      <c r="P901" s="33">
        <f t="shared" si="144"/>
        <v>589.41492918313702</v>
      </c>
      <c r="Q901" s="26">
        <f t="shared" ref="Q901:Q964" si="150">-F902</f>
        <v>0</v>
      </c>
      <c r="R901" s="26">
        <f t="shared" si="147"/>
        <v>5317484.1975415377</v>
      </c>
    </row>
    <row r="902" spans="3:18" x14ac:dyDescent="0.2">
      <c r="C902">
        <f t="shared" ref="C902:C965" si="151">IF(D902="","",C901+1)</f>
        <v>899</v>
      </c>
      <c r="D902" s="3">
        <f t="shared" ref="D902:D965" si="152">IFERROR(IF((D901+1)&gt;$B$5,"",(D901+1)),"")</f>
        <v>45224</v>
      </c>
      <c r="F902" s="5">
        <f>IFERROR(VLOOKUP(D902,Contrato!$B:$H,7,FALSE),0)</f>
        <v>0</v>
      </c>
      <c r="G902" s="26">
        <f t="shared" si="148"/>
        <v>0</v>
      </c>
      <c r="L902" s="3">
        <f t="shared" ref="L902:L965" si="153">+D903</f>
        <v>45225</v>
      </c>
      <c r="M902" s="3" t="str">
        <f t="shared" si="145"/>
        <v>2023_10</v>
      </c>
      <c r="N902" s="5">
        <f t="shared" si="149"/>
        <v>2023</v>
      </c>
      <c r="O902" s="26">
        <f t="shared" si="146"/>
        <v>5317484.1975415377</v>
      </c>
      <c r="P902" s="33">
        <f t="shared" si="144"/>
        <v>589.48026994554596</v>
      </c>
      <c r="Q902" s="26">
        <f t="shared" si="150"/>
        <v>0</v>
      </c>
      <c r="R902" s="26">
        <f t="shared" si="147"/>
        <v>5318073.6778114829</v>
      </c>
    </row>
    <row r="903" spans="3:18" x14ac:dyDescent="0.2">
      <c r="C903">
        <f t="shared" si="151"/>
        <v>900</v>
      </c>
      <c r="D903" s="3">
        <f t="shared" si="152"/>
        <v>45225</v>
      </c>
      <c r="F903" s="5">
        <f>IFERROR(VLOOKUP(D903,Contrato!$B:$H,7,FALSE),0)</f>
        <v>0</v>
      </c>
      <c r="G903" s="26">
        <f t="shared" si="148"/>
        <v>0</v>
      </c>
      <c r="L903" s="3">
        <f t="shared" si="153"/>
        <v>45226</v>
      </c>
      <c r="M903" s="3" t="str">
        <f t="shared" si="145"/>
        <v>2023_10</v>
      </c>
      <c r="N903" s="5">
        <f t="shared" si="149"/>
        <v>2023</v>
      </c>
      <c r="O903" s="26">
        <f t="shared" si="146"/>
        <v>5318073.6778114829</v>
      </c>
      <c r="P903" s="33">
        <f t="shared" ref="P903:P966" si="154">+O903*$I$4</f>
        <v>589.54561795143479</v>
      </c>
      <c r="Q903" s="26">
        <f t="shared" si="150"/>
        <v>0</v>
      </c>
      <c r="R903" s="26">
        <f t="shared" si="147"/>
        <v>5318663.223429434</v>
      </c>
    </row>
    <row r="904" spans="3:18" x14ac:dyDescent="0.2">
      <c r="C904">
        <f t="shared" si="151"/>
        <v>901</v>
      </c>
      <c r="D904" s="3">
        <f t="shared" si="152"/>
        <v>45226</v>
      </c>
      <c r="F904" s="5">
        <f>IFERROR(VLOOKUP(D904,Contrato!$B:$H,7,FALSE),0)</f>
        <v>0</v>
      </c>
      <c r="G904" s="26">
        <f t="shared" si="148"/>
        <v>0</v>
      </c>
      <c r="L904" s="3">
        <f t="shared" si="153"/>
        <v>45227</v>
      </c>
      <c r="M904" s="3" t="str">
        <f t="shared" si="145"/>
        <v>2023_10</v>
      </c>
      <c r="N904" s="5">
        <f t="shared" si="149"/>
        <v>2023</v>
      </c>
      <c r="O904" s="26">
        <f t="shared" si="146"/>
        <v>5318663.223429434</v>
      </c>
      <c r="P904" s="33">
        <f t="shared" si="154"/>
        <v>589.61097320160661</v>
      </c>
      <c r="Q904" s="26">
        <f t="shared" si="150"/>
        <v>0</v>
      </c>
      <c r="R904" s="26">
        <f t="shared" si="147"/>
        <v>5319252.8344026357</v>
      </c>
    </row>
    <row r="905" spans="3:18" x14ac:dyDescent="0.2">
      <c r="C905">
        <f t="shared" si="151"/>
        <v>902</v>
      </c>
      <c r="D905" s="3">
        <f t="shared" si="152"/>
        <v>45227</v>
      </c>
      <c r="F905" s="5">
        <f>IFERROR(VLOOKUP(D905,Contrato!$B:$H,7,FALSE),0)</f>
        <v>0</v>
      </c>
      <c r="G905" s="26">
        <f t="shared" si="148"/>
        <v>0</v>
      </c>
      <c r="L905" s="3">
        <f t="shared" si="153"/>
        <v>45228</v>
      </c>
      <c r="M905" s="3" t="str">
        <f t="shared" ref="M905:M968" si="155">YEAR(L905)&amp;"_"&amp;MONTH(L905)</f>
        <v>2023_10</v>
      </c>
      <c r="N905" s="5">
        <f t="shared" si="149"/>
        <v>2023</v>
      </c>
      <c r="O905" s="26">
        <f t="shared" si="146"/>
        <v>5319252.8344026357</v>
      </c>
      <c r="P905" s="33">
        <f t="shared" si="154"/>
        <v>589.6763356968645</v>
      </c>
      <c r="Q905" s="26">
        <f t="shared" si="150"/>
        <v>0</v>
      </c>
      <c r="R905" s="26">
        <f t="shared" si="147"/>
        <v>5319842.5107383328</v>
      </c>
    </row>
    <row r="906" spans="3:18" x14ac:dyDescent="0.2">
      <c r="C906">
        <f t="shared" si="151"/>
        <v>903</v>
      </c>
      <c r="D906" s="3">
        <f t="shared" si="152"/>
        <v>45228</v>
      </c>
      <c r="F906" s="5">
        <f>IFERROR(VLOOKUP(D906,Contrato!$B:$H,7,FALSE),0)</f>
        <v>0</v>
      </c>
      <c r="G906" s="26">
        <f t="shared" si="148"/>
        <v>0</v>
      </c>
      <c r="L906" s="3">
        <f t="shared" si="153"/>
        <v>45229</v>
      </c>
      <c r="M906" s="3" t="str">
        <f t="shared" si="155"/>
        <v>2023_10</v>
      </c>
      <c r="N906" s="5">
        <f t="shared" si="149"/>
        <v>2023</v>
      </c>
      <c r="O906" s="26">
        <f t="shared" si="146"/>
        <v>5319842.5107383328</v>
      </c>
      <c r="P906" s="33">
        <f t="shared" si="154"/>
        <v>589.74170543801165</v>
      </c>
      <c r="Q906" s="26">
        <f t="shared" si="150"/>
        <v>0</v>
      </c>
      <c r="R906" s="26">
        <f t="shared" si="147"/>
        <v>5320432.2524437709</v>
      </c>
    </row>
    <row r="907" spans="3:18" x14ac:dyDescent="0.2">
      <c r="C907">
        <f t="shared" si="151"/>
        <v>904</v>
      </c>
      <c r="D907" s="3">
        <f t="shared" si="152"/>
        <v>45229</v>
      </c>
      <c r="F907" s="5">
        <f>IFERROR(VLOOKUP(D907,Contrato!$B:$H,7,FALSE),0)</f>
        <v>0</v>
      </c>
      <c r="G907" s="26">
        <f t="shared" si="148"/>
        <v>0</v>
      </c>
      <c r="L907" s="3">
        <f t="shared" si="153"/>
        <v>45230</v>
      </c>
      <c r="M907" s="3" t="str">
        <f t="shared" si="155"/>
        <v>2023_10</v>
      </c>
      <c r="N907" s="5">
        <f t="shared" si="149"/>
        <v>2023</v>
      </c>
      <c r="O907" s="26">
        <f t="shared" si="146"/>
        <v>5320432.2524437709</v>
      </c>
      <c r="P907" s="33">
        <f t="shared" si="154"/>
        <v>589.80708242585115</v>
      </c>
      <c r="Q907" s="26">
        <f t="shared" si="150"/>
        <v>0</v>
      </c>
      <c r="R907" s="26">
        <f t="shared" si="147"/>
        <v>5321022.0595261967</v>
      </c>
    </row>
    <row r="908" spans="3:18" x14ac:dyDescent="0.2">
      <c r="C908">
        <f t="shared" si="151"/>
        <v>905</v>
      </c>
      <c r="D908" s="3">
        <f t="shared" si="152"/>
        <v>45230</v>
      </c>
      <c r="F908" s="5">
        <f>IFERROR(VLOOKUP(D908,Contrato!$B:$H,7,FALSE),0)</f>
        <v>0</v>
      </c>
      <c r="G908" s="26">
        <f t="shared" si="148"/>
        <v>0</v>
      </c>
      <c r="L908" s="3">
        <f t="shared" si="153"/>
        <v>45231</v>
      </c>
      <c r="M908" s="3" t="str">
        <f t="shared" si="155"/>
        <v>2023_11</v>
      </c>
      <c r="N908" s="5">
        <f t="shared" si="149"/>
        <v>2023</v>
      </c>
      <c r="O908" s="26">
        <f t="shared" si="146"/>
        <v>5321022.0595261967</v>
      </c>
      <c r="P908" s="33">
        <f t="shared" si="154"/>
        <v>589.87246666118654</v>
      </c>
      <c r="Q908" s="26">
        <f t="shared" si="150"/>
        <v>0</v>
      </c>
      <c r="R908" s="26">
        <f t="shared" si="147"/>
        <v>5321611.9319928577</v>
      </c>
    </row>
    <row r="909" spans="3:18" x14ac:dyDescent="0.2">
      <c r="C909">
        <f t="shared" si="151"/>
        <v>906</v>
      </c>
      <c r="D909" s="3">
        <f t="shared" si="152"/>
        <v>45231</v>
      </c>
      <c r="F909" s="5">
        <f>IFERROR(VLOOKUP(D909,Contrato!$B:$H,7,FALSE),0)</f>
        <v>0</v>
      </c>
      <c r="G909" s="26">
        <f t="shared" si="148"/>
        <v>0</v>
      </c>
      <c r="L909" s="3">
        <f t="shared" si="153"/>
        <v>45232</v>
      </c>
      <c r="M909" s="3" t="str">
        <f t="shared" si="155"/>
        <v>2023_11</v>
      </c>
      <c r="N909" s="5">
        <f t="shared" si="149"/>
        <v>2023</v>
      </c>
      <c r="O909" s="26">
        <f t="shared" si="146"/>
        <v>5321611.9319928577</v>
      </c>
      <c r="P909" s="33">
        <f t="shared" si="154"/>
        <v>589.93785814482112</v>
      </c>
      <c r="Q909" s="26">
        <f t="shared" si="150"/>
        <v>0</v>
      </c>
      <c r="R909" s="26">
        <f t="shared" si="147"/>
        <v>5322201.8698510025</v>
      </c>
    </row>
    <row r="910" spans="3:18" x14ac:dyDescent="0.2">
      <c r="C910">
        <f t="shared" si="151"/>
        <v>907</v>
      </c>
      <c r="D910" s="3">
        <f t="shared" si="152"/>
        <v>45232</v>
      </c>
      <c r="F910" s="5">
        <f>IFERROR(VLOOKUP(D910,Contrato!$B:$H,7,FALSE),0)</f>
        <v>0</v>
      </c>
      <c r="G910" s="26">
        <f t="shared" si="148"/>
        <v>0</v>
      </c>
      <c r="L910" s="3">
        <f t="shared" si="153"/>
        <v>45233</v>
      </c>
      <c r="M910" s="3" t="str">
        <f t="shared" si="155"/>
        <v>2023_11</v>
      </c>
      <c r="N910" s="5">
        <f t="shared" si="149"/>
        <v>2023</v>
      </c>
      <c r="O910" s="26">
        <f t="shared" si="146"/>
        <v>5322201.8698510025</v>
      </c>
      <c r="P910" s="33">
        <f t="shared" si="154"/>
        <v>590.00325687755856</v>
      </c>
      <c r="Q910" s="26">
        <f t="shared" si="150"/>
        <v>0</v>
      </c>
      <c r="R910" s="26">
        <f t="shared" si="147"/>
        <v>5322791.8731078804</v>
      </c>
    </row>
    <row r="911" spans="3:18" x14ac:dyDescent="0.2">
      <c r="C911">
        <f t="shared" si="151"/>
        <v>908</v>
      </c>
      <c r="D911" s="3">
        <f t="shared" si="152"/>
        <v>45233</v>
      </c>
      <c r="F911" s="5">
        <f>IFERROR(VLOOKUP(D911,Contrato!$B:$H,7,FALSE),0)</f>
        <v>0</v>
      </c>
      <c r="G911" s="26">
        <f t="shared" si="148"/>
        <v>0</v>
      </c>
      <c r="L911" s="3">
        <f t="shared" si="153"/>
        <v>45234</v>
      </c>
      <c r="M911" s="3" t="str">
        <f t="shared" si="155"/>
        <v>2023_11</v>
      </c>
      <c r="N911" s="5">
        <f t="shared" si="149"/>
        <v>2023</v>
      </c>
      <c r="O911" s="26">
        <f t="shared" si="146"/>
        <v>5322791.8731078804</v>
      </c>
      <c r="P911" s="33">
        <f t="shared" si="154"/>
        <v>590.06866286020238</v>
      </c>
      <c r="Q911" s="26">
        <f t="shared" si="150"/>
        <v>0</v>
      </c>
      <c r="R911" s="26">
        <f t="shared" si="147"/>
        <v>5323381.9417707408</v>
      </c>
    </row>
    <row r="912" spans="3:18" x14ac:dyDescent="0.2">
      <c r="C912">
        <f t="shared" si="151"/>
        <v>909</v>
      </c>
      <c r="D912" s="3">
        <f t="shared" si="152"/>
        <v>45234</v>
      </c>
      <c r="F912" s="5">
        <f>IFERROR(VLOOKUP(D912,Contrato!$B:$H,7,FALSE),0)</f>
        <v>0</v>
      </c>
      <c r="G912" s="26">
        <f t="shared" si="148"/>
        <v>0</v>
      </c>
      <c r="L912" s="3">
        <f t="shared" si="153"/>
        <v>45235</v>
      </c>
      <c r="M912" s="3" t="str">
        <f t="shared" si="155"/>
        <v>2023_11</v>
      </c>
      <c r="N912" s="5">
        <f t="shared" si="149"/>
        <v>2023</v>
      </c>
      <c r="O912" s="26">
        <f t="shared" si="146"/>
        <v>5323381.9417707408</v>
      </c>
      <c r="P912" s="33">
        <f t="shared" si="154"/>
        <v>590.13407609355625</v>
      </c>
      <c r="Q912" s="26">
        <f t="shared" si="150"/>
        <v>0</v>
      </c>
      <c r="R912" s="26">
        <f t="shared" si="147"/>
        <v>5323972.0758468341</v>
      </c>
    </row>
    <row r="913" spans="3:18" x14ac:dyDescent="0.2">
      <c r="C913">
        <f t="shared" si="151"/>
        <v>910</v>
      </c>
      <c r="D913" s="3">
        <f t="shared" si="152"/>
        <v>45235</v>
      </c>
      <c r="F913" s="5">
        <f>IFERROR(VLOOKUP(D913,Contrato!$B:$H,7,FALSE),0)</f>
        <v>0</v>
      </c>
      <c r="G913" s="26">
        <f t="shared" si="148"/>
        <v>0</v>
      </c>
      <c r="L913" s="3">
        <f t="shared" si="153"/>
        <v>45236</v>
      </c>
      <c r="M913" s="3" t="str">
        <f t="shared" si="155"/>
        <v>2023_11</v>
      </c>
      <c r="N913" s="5">
        <f t="shared" si="149"/>
        <v>2023</v>
      </c>
      <c r="O913" s="26">
        <f t="shared" si="146"/>
        <v>5323972.0758468341</v>
      </c>
      <c r="P913" s="33">
        <f t="shared" si="154"/>
        <v>590.19949657842392</v>
      </c>
      <c r="Q913" s="26">
        <f t="shared" si="150"/>
        <v>0</v>
      </c>
      <c r="R913" s="26">
        <f t="shared" si="147"/>
        <v>5324562.2753434125</v>
      </c>
    </row>
    <row r="914" spans="3:18" x14ac:dyDescent="0.2">
      <c r="C914">
        <f t="shared" si="151"/>
        <v>911</v>
      </c>
      <c r="D914" s="3">
        <f t="shared" si="152"/>
        <v>45236</v>
      </c>
      <c r="F914" s="5">
        <f>IFERROR(VLOOKUP(D914,Contrato!$B:$H,7,FALSE),0)</f>
        <v>0</v>
      </c>
      <c r="G914" s="26">
        <f t="shared" si="148"/>
        <v>0</v>
      </c>
      <c r="L914" s="3">
        <f t="shared" si="153"/>
        <v>45237</v>
      </c>
      <c r="M914" s="3" t="str">
        <f t="shared" si="155"/>
        <v>2023_11</v>
      </c>
      <c r="N914" s="5">
        <f t="shared" si="149"/>
        <v>2023</v>
      </c>
      <c r="O914" s="26">
        <f t="shared" ref="O914:O977" si="156">+R913</f>
        <v>5324562.2753434125</v>
      </c>
      <c r="P914" s="33">
        <f t="shared" si="154"/>
        <v>590.26492431560951</v>
      </c>
      <c r="Q914" s="26">
        <f t="shared" si="150"/>
        <v>0</v>
      </c>
      <c r="R914" s="26">
        <f t="shared" ref="R914:R977" si="157">+O914+P914+Q914</f>
        <v>5325152.5402677283</v>
      </c>
    </row>
    <row r="915" spans="3:18" x14ac:dyDescent="0.2">
      <c r="C915">
        <f t="shared" si="151"/>
        <v>912</v>
      </c>
      <c r="D915" s="3">
        <f t="shared" si="152"/>
        <v>45237</v>
      </c>
      <c r="F915" s="5">
        <f>IFERROR(VLOOKUP(D915,Contrato!$B:$H,7,FALSE),0)</f>
        <v>0</v>
      </c>
      <c r="G915" s="26">
        <f t="shared" si="148"/>
        <v>0</v>
      </c>
      <c r="L915" s="3">
        <f t="shared" si="153"/>
        <v>45238</v>
      </c>
      <c r="M915" s="3" t="str">
        <f t="shared" si="155"/>
        <v>2023_11</v>
      </c>
      <c r="N915" s="5">
        <f t="shared" si="149"/>
        <v>2023</v>
      </c>
      <c r="O915" s="26">
        <f t="shared" si="156"/>
        <v>5325152.5402677283</v>
      </c>
      <c r="P915" s="33">
        <f t="shared" si="154"/>
        <v>590.33035930591666</v>
      </c>
      <c r="Q915" s="26">
        <f t="shared" si="150"/>
        <v>0</v>
      </c>
      <c r="R915" s="26">
        <f t="shared" si="157"/>
        <v>5325742.8706270345</v>
      </c>
    </row>
    <row r="916" spans="3:18" x14ac:dyDescent="0.2">
      <c r="C916">
        <f t="shared" si="151"/>
        <v>913</v>
      </c>
      <c r="D916" s="3">
        <f t="shared" si="152"/>
        <v>45238</v>
      </c>
      <c r="F916" s="5">
        <f>IFERROR(VLOOKUP(D916,Contrato!$B:$H,7,FALSE),0)</f>
        <v>0</v>
      </c>
      <c r="G916" s="26">
        <f t="shared" si="148"/>
        <v>0</v>
      </c>
      <c r="L916" s="3">
        <f t="shared" si="153"/>
        <v>45239</v>
      </c>
      <c r="M916" s="3" t="str">
        <f t="shared" si="155"/>
        <v>2023_11</v>
      </c>
      <c r="N916" s="5">
        <f t="shared" si="149"/>
        <v>2023</v>
      </c>
      <c r="O916" s="26">
        <f t="shared" si="156"/>
        <v>5325742.8706270345</v>
      </c>
      <c r="P916" s="33">
        <f t="shared" si="154"/>
        <v>590.39580155014971</v>
      </c>
      <c r="Q916" s="26">
        <f t="shared" si="150"/>
        <v>0</v>
      </c>
      <c r="R916" s="26">
        <f t="shared" si="157"/>
        <v>5326333.2664285842</v>
      </c>
    </row>
    <row r="917" spans="3:18" x14ac:dyDescent="0.2">
      <c r="C917">
        <f t="shared" si="151"/>
        <v>914</v>
      </c>
      <c r="D917" s="3">
        <f t="shared" si="152"/>
        <v>45239</v>
      </c>
      <c r="F917" s="5">
        <f>IFERROR(VLOOKUP(D917,Contrato!$B:$H,7,FALSE),0)</f>
        <v>0</v>
      </c>
      <c r="G917" s="26">
        <f t="shared" si="148"/>
        <v>0</v>
      </c>
      <c r="L917" s="3">
        <f t="shared" si="153"/>
        <v>45240</v>
      </c>
      <c r="M917" s="3" t="str">
        <f t="shared" si="155"/>
        <v>2023_11</v>
      </c>
      <c r="N917" s="5">
        <f t="shared" si="149"/>
        <v>2023</v>
      </c>
      <c r="O917" s="26">
        <f t="shared" si="156"/>
        <v>5326333.2664285842</v>
      </c>
      <c r="P917" s="33">
        <f t="shared" si="154"/>
        <v>590.46125104911266</v>
      </c>
      <c r="Q917" s="26">
        <f t="shared" si="150"/>
        <v>-289603.60253999999</v>
      </c>
      <c r="R917" s="26">
        <f t="shared" si="157"/>
        <v>5037320.1251396332</v>
      </c>
    </row>
    <row r="918" spans="3:18" x14ac:dyDescent="0.2">
      <c r="C918">
        <f t="shared" si="151"/>
        <v>915</v>
      </c>
      <c r="D918" s="3">
        <f t="shared" si="152"/>
        <v>45240</v>
      </c>
      <c r="F918" s="5">
        <f>IFERROR(VLOOKUP(D918,Contrato!$B:$H,7,FALSE),0)</f>
        <v>289603.60253999999</v>
      </c>
      <c r="G918" s="26">
        <f t="shared" si="148"/>
        <v>-289603.60253999999</v>
      </c>
      <c r="L918" s="3">
        <f t="shared" si="153"/>
        <v>45241</v>
      </c>
      <c r="M918" s="3" t="str">
        <f t="shared" si="155"/>
        <v>2023_11</v>
      </c>
      <c r="N918" s="5">
        <f t="shared" si="149"/>
        <v>2023</v>
      </c>
      <c r="O918" s="26">
        <f t="shared" si="156"/>
        <v>5037320.1251396332</v>
      </c>
      <c r="P918" s="33">
        <f t="shared" si="154"/>
        <v>558.42212536189606</v>
      </c>
      <c r="Q918" s="26">
        <f t="shared" si="150"/>
        <v>0</v>
      </c>
      <c r="R918" s="26">
        <f t="shared" si="157"/>
        <v>5037878.5472649951</v>
      </c>
    </row>
    <row r="919" spans="3:18" x14ac:dyDescent="0.2">
      <c r="C919">
        <f t="shared" si="151"/>
        <v>916</v>
      </c>
      <c r="D919" s="3">
        <f t="shared" si="152"/>
        <v>45241</v>
      </c>
      <c r="F919" s="5">
        <f>IFERROR(VLOOKUP(D919,Contrato!$B:$H,7,FALSE),0)</f>
        <v>0</v>
      </c>
      <c r="G919" s="26">
        <f t="shared" si="148"/>
        <v>0</v>
      </c>
      <c r="L919" s="3">
        <f t="shared" si="153"/>
        <v>45242</v>
      </c>
      <c r="M919" s="3" t="str">
        <f t="shared" si="155"/>
        <v>2023_11</v>
      </c>
      <c r="N919" s="5">
        <f t="shared" si="149"/>
        <v>2023</v>
      </c>
      <c r="O919" s="26">
        <f t="shared" si="156"/>
        <v>5037878.5472649951</v>
      </c>
      <c r="P919" s="33">
        <f t="shared" si="154"/>
        <v>558.48403035549325</v>
      </c>
      <c r="Q919" s="26">
        <f t="shared" si="150"/>
        <v>0</v>
      </c>
      <c r="R919" s="26">
        <f t="shared" si="157"/>
        <v>5038437.0312953508</v>
      </c>
    </row>
    <row r="920" spans="3:18" x14ac:dyDescent="0.2">
      <c r="C920">
        <f t="shared" si="151"/>
        <v>917</v>
      </c>
      <c r="D920" s="3">
        <f t="shared" si="152"/>
        <v>45242</v>
      </c>
      <c r="F920" s="5">
        <f>IFERROR(VLOOKUP(D920,Contrato!$B:$H,7,FALSE),0)</f>
        <v>0</v>
      </c>
      <c r="G920" s="26">
        <f t="shared" si="148"/>
        <v>0</v>
      </c>
      <c r="L920" s="3">
        <f t="shared" si="153"/>
        <v>45243</v>
      </c>
      <c r="M920" s="3" t="str">
        <f t="shared" si="155"/>
        <v>2023_11</v>
      </c>
      <c r="N920" s="5">
        <f t="shared" si="149"/>
        <v>2023</v>
      </c>
      <c r="O920" s="26">
        <f t="shared" si="156"/>
        <v>5038437.0312953508</v>
      </c>
      <c r="P920" s="33">
        <f t="shared" si="154"/>
        <v>558.54594221169145</v>
      </c>
      <c r="Q920" s="26">
        <f t="shared" si="150"/>
        <v>0</v>
      </c>
      <c r="R920" s="26">
        <f t="shared" si="157"/>
        <v>5038995.5772375623</v>
      </c>
    </row>
    <row r="921" spans="3:18" x14ac:dyDescent="0.2">
      <c r="C921">
        <f t="shared" si="151"/>
        <v>918</v>
      </c>
      <c r="D921" s="3">
        <f t="shared" si="152"/>
        <v>45243</v>
      </c>
      <c r="F921" s="5">
        <f>IFERROR(VLOOKUP(D921,Contrato!$B:$H,7,FALSE),0)</f>
        <v>0</v>
      </c>
      <c r="G921" s="26">
        <f t="shared" si="148"/>
        <v>0</v>
      </c>
      <c r="L921" s="3">
        <f t="shared" si="153"/>
        <v>45244</v>
      </c>
      <c r="M921" s="3" t="str">
        <f t="shared" si="155"/>
        <v>2023_11</v>
      </c>
      <c r="N921" s="5">
        <f t="shared" si="149"/>
        <v>2023</v>
      </c>
      <c r="O921" s="26">
        <f t="shared" si="156"/>
        <v>5038995.5772375623</v>
      </c>
      <c r="P921" s="33">
        <f t="shared" si="154"/>
        <v>558.60786093125137</v>
      </c>
      <c r="Q921" s="26">
        <f t="shared" si="150"/>
        <v>0</v>
      </c>
      <c r="R921" s="26">
        <f t="shared" si="157"/>
        <v>5039554.1850984935</v>
      </c>
    </row>
    <row r="922" spans="3:18" x14ac:dyDescent="0.2">
      <c r="C922">
        <f t="shared" si="151"/>
        <v>919</v>
      </c>
      <c r="D922" s="3">
        <f t="shared" si="152"/>
        <v>45244</v>
      </c>
      <c r="F922" s="5">
        <f>IFERROR(VLOOKUP(D922,Contrato!$B:$H,7,FALSE),0)</f>
        <v>0</v>
      </c>
      <c r="G922" s="26">
        <f t="shared" si="148"/>
        <v>0</v>
      </c>
      <c r="L922" s="3">
        <f t="shared" si="153"/>
        <v>45245</v>
      </c>
      <c r="M922" s="3" t="str">
        <f t="shared" si="155"/>
        <v>2023_11</v>
      </c>
      <c r="N922" s="5">
        <f t="shared" si="149"/>
        <v>2023</v>
      </c>
      <c r="O922" s="26">
        <f t="shared" si="156"/>
        <v>5039554.1850984935</v>
      </c>
      <c r="P922" s="33">
        <f t="shared" si="154"/>
        <v>558.66978651493389</v>
      </c>
      <c r="Q922" s="26">
        <f t="shared" si="150"/>
        <v>0</v>
      </c>
      <c r="R922" s="26">
        <f t="shared" si="157"/>
        <v>5040112.8548850082</v>
      </c>
    </row>
    <row r="923" spans="3:18" x14ac:dyDescent="0.2">
      <c r="C923">
        <f t="shared" si="151"/>
        <v>920</v>
      </c>
      <c r="D923" s="3">
        <f t="shared" si="152"/>
        <v>45245</v>
      </c>
      <c r="F923" s="5">
        <f>IFERROR(VLOOKUP(D923,Contrato!$B:$H,7,FALSE),0)</f>
        <v>0</v>
      </c>
      <c r="G923" s="26">
        <f t="shared" si="148"/>
        <v>0</v>
      </c>
      <c r="L923" s="3">
        <f t="shared" si="153"/>
        <v>45246</v>
      </c>
      <c r="M923" s="3" t="str">
        <f t="shared" si="155"/>
        <v>2023_11</v>
      </c>
      <c r="N923" s="5">
        <f t="shared" si="149"/>
        <v>2023</v>
      </c>
      <c r="O923" s="26">
        <f t="shared" si="156"/>
        <v>5040112.8548850082</v>
      </c>
      <c r="P923" s="33">
        <f t="shared" si="154"/>
        <v>558.73171896350004</v>
      </c>
      <c r="Q923" s="26">
        <f t="shared" si="150"/>
        <v>0</v>
      </c>
      <c r="R923" s="26">
        <f t="shared" si="157"/>
        <v>5040671.5866039721</v>
      </c>
    </row>
    <row r="924" spans="3:18" x14ac:dyDescent="0.2">
      <c r="C924">
        <f t="shared" si="151"/>
        <v>921</v>
      </c>
      <c r="D924" s="3">
        <f t="shared" si="152"/>
        <v>45246</v>
      </c>
      <c r="F924" s="5">
        <f>IFERROR(VLOOKUP(D924,Contrato!$B:$H,7,FALSE),0)</f>
        <v>0</v>
      </c>
      <c r="G924" s="26">
        <f t="shared" si="148"/>
        <v>0</v>
      </c>
      <c r="L924" s="3">
        <f t="shared" si="153"/>
        <v>45247</v>
      </c>
      <c r="M924" s="3" t="str">
        <f t="shared" si="155"/>
        <v>2023_11</v>
      </c>
      <c r="N924" s="5">
        <f t="shared" si="149"/>
        <v>2023</v>
      </c>
      <c r="O924" s="26">
        <f t="shared" si="156"/>
        <v>5040671.5866039721</v>
      </c>
      <c r="P924" s="33">
        <f t="shared" si="154"/>
        <v>558.79365827771073</v>
      </c>
      <c r="Q924" s="26">
        <f t="shared" si="150"/>
        <v>0</v>
      </c>
      <c r="R924" s="26">
        <f t="shared" si="157"/>
        <v>5041230.3802622501</v>
      </c>
    </row>
    <row r="925" spans="3:18" x14ac:dyDescent="0.2">
      <c r="C925">
        <f t="shared" si="151"/>
        <v>922</v>
      </c>
      <c r="D925" s="3">
        <f t="shared" si="152"/>
        <v>45247</v>
      </c>
      <c r="F925" s="5">
        <f>IFERROR(VLOOKUP(D925,Contrato!$B:$H,7,FALSE),0)</f>
        <v>0</v>
      </c>
      <c r="G925" s="26">
        <f t="shared" si="148"/>
        <v>0</v>
      </c>
      <c r="L925" s="3">
        <f t="shared" si="153"/>
        <v>45248</v>
      </c>
      <c r="M925" s="3" t="str">
        <f t="shared" si="155"/>
        <v>2023_11</v>
      </c>
      <c r="N925" s="5">
        <f t="shared" si="149"/>
        <v>2023</v>
      </c>
      <c r="O925" s="26">
        <f t="shared" si="156"/>
        <v>5041230.3802622501</v>
      </c>
      <c r="P925" s="33">
        <f t="shared" si="154"/>
        <v>558.85560445832709</v>
      </c>
      <c r="Q925" s="26">
        <f t="shared" si="150"/>
        <v>0</v>
      </c>
      <c r="R925" s="26">
        <f t="shared" si="157"/>
        <v>5041789.2358667087</v>
      </c>
    </row>
    <row r="926" spans="3:18" x14ac:dyDescent="0.2">
      <c r="C926">
        <f t="shared" si="151"/>
        <v>923</v>
      </c>
      <c r="D926" s="3">
        <f t="shared" si="152"/>
        <v>45248</v>
      </c>
      <c r="F926" s="5">
        <f>IFERROR(VLOOKUP(D926,Contrato!$B:$H,7,FALSE),0)</f>
        <v>0</v>
      </c>
      <c r="G926" s="26">
        <f t="shared" si="148"/>
        <v>0</v>
      </c>
      <c r="L926" s="3">
        <f t="shared" si="153"/>
        <v>45249</v>
      </c>
      <c r="M926" s="3" t="str">
        <f t="shared" si="155"/>
        <v>2023_11</v>
      </c>
      <c r="N926" s="5">
        <f t="shared" si="149"/>
        <v>2023</v>
      </c>
      <c r="O926" s="26">
        <f t="shared" si="156"/>
        <v>5041789.2358667087</v>
      </c>
      <c r="P926" s="33">
        <f t="shared" si="154"/>
        <v>558.91755750611026</v>
      </c>
      <c r="Q926" s="26">
        <f t="shared" si="150"/>
        <v>0</v>
      </c>
      <c r="R926" s="26">
        <f t="shared" si="157"/>
        <v>5042348.1534242146</v>
      </c>
    </row>
    <row r="927" spans="3:18" x14ac:dyDescent="0.2">
      <c r="C927">
        <f t="shared" si="151"/>
        <v>924</v>
      </c>
      <c r="D927" s="3">
        <f t="shared" si="152"/>
        <v>45249</v>
      </c>
      <c r="F927" s="5">
        <f>IFERROR(VLOOKUP(D927,Contrato!$B:$H,7,FALSE),0)</f>
        <v>0</v>
      </c>
      <c r="G927" s="26">
        <f t="shared" si="148"/>
        <v>0</v>
      </c>
      <c r="L927" s="3">
        <f t="shared" si="153"/>
        <v>45250</v>
      </c>
      <c r="M927" s="3" t="str">
        <f t="shared" si="155"/>
        <v>2023_11</v>
      </c>
      <c r="N927" s="5">
        <f t="shared" si="149"/>
        <v>2023</v>
      </c>
      <c r="O927" s="26">
        <f t="shared" si="156"/>
        <v>5042348.1534242146</v>
      </c>
      <c r="P927" s="33">
        <f t="shared" si="154"/>
        <v>558.97951742182158</v>
      </c>
      <c r="Q927" s="26">
        <f t="shared" si="150"/>
        <v>0</v>
      </c>
      <c r="R927" s="26">
        <f t="shared" si="157"/>
        <v>5042907.1329416363</v>
      </c>
    </row>
    <row r="928" spans="3:18" x14ac:dyDescent="0.2">
      <c r="C928">
        <f t="shared" si="151"/>
        <v>925</v>
      </c>
      <c r="D928" s="3">
        <f t="shared" si="152"/>
        <v>45250</v>
      </c>
      <c r="F928" s="5">
        <f>IFERROR(VLOOKUP(D928,Contrato!$B:$H,7,FALSE),0)</f>
        <v>0</v>
      </c>
      <c r="G928" s="26">
        <f t="shared" si="148"/>
        <v>0</v>
      </c>
      <c r="L928" s="3">
        <f t="shared" si="153"/>
        <v>45251</v>
      </c>
      <c r="M928" s="3" t="str">
        <f t="shared" si="155"/>
        <v>2023_11</v>
      </c>
      <c r="N928" s="5">
        <f t="shared" si="149"/>
        <v>2023</v>
      </c>
      <c r="O928" s="26">
        <f t="shared" si="156"/>
        <v>5042907.1329416363</v>
      </c>
      <c r="P928" s="33">
        <f t="shared" si="154"/>
        <v>559.04148420622244</v>
      </c>
      <c r="Q928" s="26">
        <f t="shared" si="150"/>
        <v>0</v>
      </c>
      <c r="R928" s="26">
        <f t="shared" si="157"/>
        <v>5043466.1744258422</v>
      </c>
    </row>
    <row r="929" spans="3:18" x14ac:dyDescent="0.2">
      <c r="C929">
        <f t="shared" si="151"/>
        <v>926</v>
      </c>
      <c r="D929" s="3">
        <f t="shared" si="152"/>
        <v>45251</v>
      </c>
      <c r="F929" s="5">
        <f>IFERROR(VLOOKUP(D929,Contrato!$B:$H,7,FALSE),0)</f>
        <v>0</v>
      </c>
      <c r="G929" s="26">
        <f t="shared" si="148"/>
        <v>0</v>
      </c>
      <c r="L929" s="3">
        <f t="shared" si="153"/>
        <v>45252</v>
      </c>
      <c r="M929" s="3" t="str">
        <f t="shared" si="155"/>
        <v>2023_11</v>
      </c>
      <c r="N929" s="5">
        <f t="shared" si="149"/>
        <v>2023</v>
      </c>
      <c r="O929" s="26">
        <f t="shared" si="156"/>
        <v>5043466.1744258422</v>
      </c>
      <c r="P929" s="33">
        <f t="shared" si="154"/>
        <v>559.10345786007417</v>
      </c>
      <c r="Q929" s="26">
        <f t="shared" si="150"/>
        <v>0</v>
      </c>
      <c r="R929" s="26">
        <f t="shared" si="157"/>
        <v>5044025.277883702</v>
      </c>
    </row>
    <row r="930" spans="3:18" x14ac:dyDescent="0.2">
      <c r="C930">
        <f t="shared" si="151"/>
        <v>927</v>
      </c>
      <c r="D930" s="3">
        <f t="shared" si="152"/>
        <v>45252</v>
      </c>
      <c r="F930" s="5">
        <f>IFERROR(VLOOKUP(D930,Contrato!$B:$H,7,FALSE),0)</f>
        <v>0</v>
      </c>
      <c r="G930" s="26">
        <f t="shared" si="148"/>
        <v>0</v>
      </c>
      <c r="L930" s="3">
        <f t="shared" si="153"/>
        <v>45253</v>
      </c>
      <c r="M930" s="3" t="str">
        <f t="shared" si="155"/>
        <v>2023_11</v>
      </c>
      <c r="N930" s="5">
        <f t="shared" si="149"/>
        <v>2023</v>
      </c>
      <c r="O930" s="26">
        <f t="shared" si="156"/>
        <v>5044025.277883702</v>
      </c>
      <c r="P930" s="33">
        <f t="shared" si="154"/>
        <v>559.16543838413827</v>
      </c>
      <c r="Q930" s="26">
        <f t="shared" si="150"/>
        <v>0</v>
      </c>
      <c r="R930" s="26">
        <f t="shared" si="157"/>
        <v>5044584.4433220858</v>
      </c>
    </row>
    <row r="931" spans="3:18" x14ac:dyDescent="0.2">
      <c r="C931">
        <f t="shared" si="151"/>
        <v>928</v>
      </c>
      <c r="D931" s="3">
        <f t="shared" si="152"/>
        <v>45253</v>
      </c>
      <c r="F931" s="5">
        <f>IFERROR(VLOOKUP(D931,Contrato!$B:$H,7,FALSE),0)</f>
        <v>0</v>
      </c>
      <c r="G931" s="26">
        <f t="shared" si="148"/>
        <v>0</v>
      </c>
      <c r="L931" s="3">
        <f t="shared" si="153"/>
        <v>45254</v>
      </c>
      <c r="M931" s="3" t="str">
        <f t="shared" si="155"/>
        <v>2023_11</v>
      </c>
      <c r="N931" s="5">
        <f t="shared" si="149"/>
        <v>2023</v>
      </c>
      <c r="O931" s="26">
        <f t="shared" si="156"/>
        <v>5044584.4433220858</v>
      </c>
      <c r="P931" s="33">
        <f t="shared" si="154"/>
        <v>559.22742577917654</v>
      </c>
      <c r="Q931" s="26">
        <f t="shared" si="150"/>
        <v>0</v>
      </c>
      <c r="R931" s="26">
        <f t="shared" si="157"/>
        <v>5045143.670747865</v>
      </c>
    </row>
    <row r="932" spans="3:18" x14ac:dyDescent="0.2">
      <c r="C932">
        <f t="shared" si="151"/>
        <v>929</v>
      </c>
      <c r="D932" s="3">
        <f t="shared" si="152"/>
        <v>45254</v>
      </c>
      <c r="F932" s="5">
        <f>IFERROR(VLOOKUP(D932,Contrato!$B:$H,7,FALSE),0)</f>
        <v>0</v>
      </c>
      <c r="G932" s="26">
        <f t="shared" si="148"/>
        <v>0</v>
      </c>
      <c r="L932" s="3">
        <f t="shared" si="153"/>
        <v>45255</v>
      </c>
      <c r="M932" s="3" t="str">
        <f t="shared" si="155"/>
        <v>2023_11</v>
      </c>
      <c r="N932" s="5">
        <f t="shared" si="149"/>
        <v>2023</v>
      </c>
      <c r="O932" s="26">
        <f t="shared" si="156"/>
        <v>5045143.670747865</v>
      </c>
      <c r="P932" s="33">
        <f t="shared" si="154"/>
        <v>559.28942004595069</v>
      </c>
      <c r="Q932" s="26">
        <f t="shared" si="150"/>
        <v>0</v>
      </c>
      <c r="R932" s="26">
        <f t="shared" si="157"/>
        <v>5045702.9601679109</v>
      </c>
    </row>
    <row r="933" spans="3:18" x14ac:dyDescent="0.2">
      <c r="C933">
        <f t="shared" si="151"/>
        <v>930</v>
      </c>
      <c r="D933" s="3">
        <f t="shared" si="152"/>
        <v>45255</v>
      </c>
      <c r="F933" s="5">
        <f>IFERROR(VLOOKUP(D933,Contrato!$B:$H,7,FALSE),0)</f>
        <v>0</v>
      </c>
      <c r="G933" s="26">
        <f t="shared" si="148"/>
        <v>0</v>
      </c>
      <c r="L933" s="3">
        <f t="shared" si="153"/>
        <v>45256</v>
      </c>
      <c r="M933" s="3" t="str">
        <f t="shared" si="155"/>
        <v>2023_11</v>
      </c>
      <c r="N933" s="5">
        <f t="shared" si="149"/>
        <v>2023</v>
      </c>
      <c r="O933" s="26">
        <f t="shared" si="156"/>
        <v>5045702.9601679109</v>
      </c>
      <c r="P933" s="33">
        <f t="shared" si="154"/>
        <v>559.35142118522231</v>
      </c>
      <c r="Q933" s="26">
        <f t="shared" si="150"/>
        <v>0</v>
      </c>
      <c r="R933" s="26">
        <f t="shared" si="157"/>
        <v>5046262.3115890957</v>
      </c>
    </row>
    <row r="934" spans="3:18" x14ac:dyDescent="0.2">
      <c r="C934">
        <f t="shared" si="151"/>
        <v>931</v>
      </c>
      <c r="D934" s="3">
        <f t="shared" si="152"/>
        <v>45256</v>
      </c>
      <c r="F934" s="5">
        <f>IFERROR(VLOOKUP(D934,Contrato!$B:$H,7,FALSE),0)</f>
        <v>0</v>
      </c>
      <c r="G934" s="26">
        <f t="shared" si="148"/>
        <v>0</v>
      </c>
      <c r="L934" s="3">
        <f t="shared" si="153"/>
        <v>45257</v>
      </c>
      <c r="M934" s="3" t="str">
        <f t="shared" si="155"/>
        <v>2023_11</v>
      </c>
      <c r="N934" s="5">
        <f t="shared" si="149"/>
        <v>2023</v>
      </c>
      <c r="O934" s="26">
        <f t="shared" si="156"/>
        <v>5046262.3115890957</v>
      </c>
      <c r="P934" s="33">
        <f t="shared" si="154"/>
        <v>559.4134291977532</v>
      </c>
      <c r="Q934" s="26">
        <f t="shared" si="150"/>
        <v>0</v>
      </c>
      <c r="R934" s="26">
        <f t="shared" si="157"/>
        <v>5046821.7250182936</v>
      </c>
    </row>
    <row r="935" spans="3:18" x14ac:dyDescent="0.2">
      <c r="C935">
        <f t="shared" si="151"/>
        <v>932</v>
      </c>
      <c r="D935" s="3">
        <f t="shared" si="152"/>
        <v>45257</v>
      </c>
      <c r="F935" s="5">
        <f>IFERROR(VLOOKUP(D935,Contrato!$B:$H,7,FALSE),0)</f>
        <v>0</v>
      </c>
      <c r="G935" s="26">
        <f t="shared" si="148"/>
        <v>0</v>
      </c>
      <c r="L935" s="3">
        <f t="shared" si="153"/>
        <v>45258</v>
      </c>
      <c r="M935" s="3" t="str">
        <f t="shared" si="155"/>
        <v>2023_11</v>
      </c>
      <c r="N935" s="5">
        <f t="shared" si="149"/>
        <v>2023</v>
      </c>
      <c r="O935" s="26">
        <f t="shared" si="156"/>
        <v>5046821.7250182936</v>
      </c>
      <c r="P935" s="33">
        <f t="shared" si="154"/>
        <v>559.47544408430565</v>
      </c>
      <c r="Q935" s="26">
        <f t="shared" si="150"/>
        <v>0</v>
      </c>
      <c r="R935" s="26">
        <f t="shared" si="157"/>
        <v>5047381.2004623776</v>
      </c>
    </row>
    <row r="936" spans="3:18" x14ac:dyDescent="0.2">
      <c r="C936">
        <f t="shared" si="151"/>
        <v>933</v>
      </c>
      <c r="D936" s="3">
        <f t="shared" si="152"/>
        <v>45258</v>
      </c>
      <c r="F936" s="5">
        <f>IFERROR(VLOOKUP(D936,Contrato!$B:$H,7,FALSE),0)</f>
        <v>0</v>
      </c>
      <c r="G936" s="26">
        <f t="shared" si="148"/>
        <v>0</v>
      </c>
      <c r="L936" s="3">
        <f t="shared" si="153"/>
        <v>45259</v>
      </c>
      <c r="M936" s="3" t="str">
        <f t="shared" si="155"/>
        <v>2023_11</v>
      </c>
      <c r="N936" s="5">
        <f t="shared" si="149"/>
        <v>2023</v>
      </c>
      <c r="O936" s="26">
        <f t="shared" si="156"/>
        <v>5047381.2004623776</v>
      </c>
      <c r="P936" s="33">
        <f t="shared" si="154"/>
        <v>559.53746584564135</v>
      </c>
      <c r="Q936" s="26">
        <f t="shared" si="150"/>
        <v>0</v>
      </c>
      <c r="R936" s="26">
        <f t="shared" si="157"/>
        <v>5047940.7379282229</v>
      </c>
    </row>
    <row r="937" spans="3:18" x14ac:dyDescent="0.2">
      <c r="C937">
        <f t="shared" si="151"/>
        <v>934</v>
      </c>
      <c r="D937" s="3">
        <f t="shared" si="152"/>
        <v>45259</v>
      </c>
      <c r="F937" s="5">
        <f>IFERROR(VLOOKUP(D937,Contrato!$B:$H,7,FALSE),0)</f>
        <v>0</v>
      </c>
      <c r="G937" s="26">
        <f t="shared" si="148"/>
        <v>0</v>
      </c>
      <c r="L937" s="3">
        <f t="shared" si="153"/>
        <v>45260</v>
      </c>
      <c r="M937" s="3" t="str">
        <f t="shared" si="155"/>
        <v>2023_11</v>
      </c>
      <c r="N937" s="5">
        <f t="shared" si="149"/>
        <v>2023</v>
      </c>
      <c r="O937" s="26">
        <f t="shared" si="156"/>
        <v>5047940.7379282229</v>
      </c>
      <c r="P937" s="33">
        <f t="shared" si="154"/>
        <v>559.59949448252269</v>
      </c>
      <c r="Q937" s="26">
        <f t="shared" si="150"/>
        <v>0</v>
      </c>
      <c r="R937" s="26">
        <f t="shared" si="157"/>
        <v>5048500.3374227053</v>
      </c>
    </row>
    <row r="938" spans="3:18" x14ac:dyDescent="0.2">
      <c r="C938">
        <f t="shared" si="151"/>
        <v>935</v>
      </c>
      <c r="D938" s="3">
        <f t="shared" si="152"/>
        <v>45260</v>
      </c>
      <c r="F938" s="5">
        <f>IFERROR(VLOOKUP(D938,Contrato!$B:$H,7,FALSE),0)</f>
        <v>0</v>
      </c>
      <c r="G938" s="26">
        <f t="shared" si="148"/>
        <v>0</v>
      </c>
      <c r="L938" s="3">
        <f t="shared" si="153"/>
        <v>45261</v>
      </c>
      <c r="M938" s="3" t="str">
        <f t="shared" si="155"/>
        <v>2023_12</v>
      </c>
      <c r="N938" s="5">
        <f t="shared" si="149"/>
        <v>2023</v>
      </c>
      <c r="O938" s="26">
        <f t="shared" si="156"/>
        <v>5048500.3374227053</v>
      </c>
      <c r="P938" s="33">
        <f t="shared" si="154"/>
        <v>559.66152999571159</v>
      </c>
      <c r="Q938" s="26">
        <f t="shared" si="150"/>
        <v>0</v>
      </c>
      <c r="R938" s="26">
        <f t="shared" si="157"/>
        <v>5049059.9989527008</v>
      </c>
    </row>
    <row r="939" spans="3:18" x14ac:dyDescent="0.2">
      <c r="C939">
        <f t="shared" si="151"/>
        <v>936</v>
      </c>
      <c r="D939" s="3">
        <f t="shared" si="152"/>
        <v>45261</v>
      </c>
      <c r="F939" s="5">
        <f>IFERROR(VLOOKUP(D939,Contrato!$B:$H,7,FALSE),0)</f>
        <v>0</v>
      </c>
      <c r="G939" s="26">
        <f t="shared" si="148"/>
        <v>0</v>
      </c>
      <c r="L939" s="3">
        <f t="shared" si="153"/>
        <v>45262</v>
      </c>
      <c r="M939" s="3" t="str">
        <f t="shared" si="155"/>
        <v>2023_12</v>
      </c>
      <c r="N939" s="5">
        <f t="shared" si="149"/>
        <v>2023</v>
      </c>
      <c r="O939" s="26">
        <f t="shared" si="156"/>
        <v>5049059.9989527008</v>
      </c>
      <c r="P939" s="33">
        <f t="shared" si="154"/>
        <v>559.72357238597067</v>
      </c>
      <c r="Q939" s="26">
        <f t="shared" si="150"/>
        <v>0</v>
      </c>
      <c r="R939" s="26">
        <f t="shared" si="157"/>
        <v>5049619.7225250872</v>
      </c>
    </row>
    <row r="940" spans="3:18" x14ac:dyDescent="0.2">
      <c r="C940">
        <f t="shared" si="151"/>
        <v>937</v>
      </c>
      <c r="D940" s="3">
        <f t="shared" si="152"/>
        <v>45262</v>
      </c>
      <c r="F940" s="5">
        <f>IFERROR(VLOOKUP(D940,Contrato!$B:$H,7,FALSE),0)</f>
        <v>0</v>
      </c>
      <c r="G940" s="26">
        <f t="shared" si="148"/>
        <v>0</v>
      </c>
      <c r="L940" s="3">
        <f t="shared" si="153"/>
        <v>45263</v>
      </c>
      <c r="M940" s="3" t="str">
        <f t="shared" si="155"/>
        <v>2023_12</v>
      </c>
      <c r="N940" s="5">
        <f t="shared" si="149"/>
        <v>2023</v>
      </c>
      <c r="O940" s="26">
        <f t="shared" si="156"/>
        <v>5049619.7225250872</v>
      </c>
      <c r="P940" s="33">
        <f t="shared" si="154"/>
        <v>559.78562165406208</v>
      </c>
      <c r="Q940" s="26">
        <f t="shared" si="150"/>
        <v>0</v>
      </c>
      <c r="R940" s="26">
        <f t="shared" si="157"/>
        <v>5050179.5081467414</v>
      </c>
    </row>
    <row r="941" spans="3:18" x14ac:dyDescent="0.2">
      <c r="C941">
        <f t="shared" si="151"/>
        <v>938</v>
      </c>
      <c r="D941" s="3">
        <f t="shared" si="152"/>
        <v>45263</v>
      </c>
      <c r="F941" s="5">
        <f>IFERROR(VLOOKUP(D941,Contrato!$B:$H,7,FALSE),0)</f>
        <v>0</v>
      </c>
      <c r="G941" s="26">
        <f t="shared" si="148"/>
        <v>0</v>
      </c>
      <c r="L941" s="3">
        <f t="shared" si="153"/>
        <v>45264</v>
      </c>
      <c r="M941" s="3" t="str">
        <f t="shared" si="155"/>
        <v>2023_12</v>
      </c>
      <c r="N941" s="5">
        <f t="shared" si="149"/>
        <v>2023</v>
      </c>
      <c r="O941" s="26">
        <f t="shared" si="156"/>
        <v>5050179.5081467414</v>
      </c>
      <c r="P941" s="33">
        <f t="shared" si="154"/>
        <v>559.84767780074833</v>
      </c>
      <c r="Q941" s="26">
        <f t="shared" si="150"/>
        <v>0</v>
      </c>
      <c r="R941" s="26">
        <f t="shared" si="157"/>
        <v>5050739.3558245422</v>
      </c>
    </row>
    <row r="942" spans="3:18" x14ac:dyDescent="0.2">
      <c r="C942">
        <f t="shared" si="151"/>
        <v>939</v>
      </c>
      <c r="D942" s="3">
        <f t="shared" si="152"/>
        <v>45264</v>
      </c>
      <c r="F942" s="5">
        <f>IFERROR(VLOOKUP(D942,Contrato!$B:$H,7,FALSE),0)</f>
        <v>0</v>
      </c>
      <c r="G942" s="26">
        <f t="shared" si="148"/>
        <v>0</v>
      </c>
      <c r="L942" s="3">
        <f t="shared" si="153"/>
        <v>45265</v>
      </c>
      <c r="M942" s="3" t="str">
        <f t="shared" si="155"/>
        <v>2023_12</v>
      </c>
      <c r="N942" s="5">
        <f t="shared" si="149"/>
        <v>2023</v>
      </c>
      <c r="O942" s="26">
        <f t="shared" si="156"/>
        <v>5050739.3558245422</v>
      </c>
      <c r="P942" s="33">
        <f t="shared" si="154"/>
        <v>559.9097408267919</v>
      </c>
      <c r="Q942" s="26">
        <f t="shared" si="150"/>
        <v>0</v>
      </c>
      <c r="R942" s="26">
        <f t="shared" si="157"/>
        <v>5051299.2655653693</v>
      </c>
    </row>
    <row r="943" spans="3:18" x14ac:dyDescent="0.2">
      <c r="C943">
        <f t="shared" si="151"/>
        <v>940</v>
      </c>
      <c r="D943" s="3">
        <f t="shared" si="152"/>
        <v>45265</v>
      </c>
      <c r="F943" s="5">
        <f>IFERROR(VLOOKUP(D943,Contrato!$B:$H,7,FALSE),0)</f>
        <v>0</v>
      </c>
      <c r="G943" s="26">
        <f t="shared" si="148"/>
        <v>0</v>
      </c>
      <c r="L943" s="3">
        <f t="shared" si="153"/>
        <v>45266</v>
      </c>
      <c r="M943" s="3" t="str">
        <f t="shared" si="155"/>
        <v>2023_12</v>
      </c>
      <c r="N943" s="5">
        <f t="shared" si="149"/>
        <v>2023</v>
      </c>
      <c r="O943" s="26">
        <f t="shared" si="156"/>
        <v>5051299.2655653693</v>
      </c>
      <c r="P943" s="33">
        <f t="shared" si="154"/>
        <v>559.97181073295553</v>
      </c>
      <c r="Q943" s="26">
        <f t="shared" si="150"/>
        <v>0</v>
      </c>
      <c r="R943" s="26">
        <f t="shared" si="157"/>
        <v>5051859.2373761022</v>
      </c>
    </row>
    <row r="944" spans="3:18" x14ac:dyDescent="0.2">
      <c r="C944">
        <f t="shared" si="151"/>
        <v>941</v>
      </c>
      <c r="D944" s="3">
        <f t="shared" si="152"/>
        <v>45266</v>
      </c>
      <c r="F944" s="5">
        <f>IFERROR(VLOOKUP(D944,Contrato!$B:$H,7,FALSE),0)</f>
        <v>0</v>
      </c>
      <c r="G944" s="26">
        <f t="shared" si="148"/>
        <v>0</v>
      </c>
      <c r="L944" s="3">
        <f t="shared" si="153"/>
        <v>45267</v>
      </c>
      <c r="M944" s="3" t="str">
        <f t="shared" si="155"/>
        <v>2023_12</v>
      </c>
      <c r="N944" s="5">
        <f t="shared" si="149"/>
        <v>2023</v>
      </c>
      <c r="O944" s="26">
        <f t="shared" si="156"/>
        <v>5051859.2373761022</v>
      </c>
      <c r="P944" s="33">
        <f t="shared" si="154"/>
        <v>560.03388752000183</v>
      </c>
      <c r="Q944" s="26">
        <f t="shared" si="150"/>
        <v>0</v>
      </c>
      <c r="R944" s="26">
        <f t="shared" si="157"/>
        <v>5052419.2712636227</v>
      </c>
    </row>
    <row r="945" spans="3:18" x14ac:dyDescent="0.2">
      <c r="C945">
        <f t="shared" si="151"/>
        <v>942</v>
      </c>
      <c r="D945" s="3">
        <f t="shared" si="152"/>
        <v>45267</v>
      </c>
      <c r="F945" s="5">
        <f>IFERROR(VLOOKUP(D945,Contrato!$B:$H,7,FALSE),0)</f>
        <v>0</v>
      </c>
      <c r="G945" s="26">
        <f t="shared" si="148"/>
        <v>0</v>
      </c>
      <c r="L945" s="3">
        <f t="shared" si="153"/>
        <v>45268</v>
      </c>
      <c r="M945" s="3" t="str">
        <f t="shared" si="155"/>
        <v>2023_12</v>
      </c>
      <c r="N945" s="5">
        <f t="shared" si="149"/>
        <v>2023</v>
      </c>
      <c r="O945" s="26">
        <f t="shared" si="156"/>
        <v>5052419.2712636227</v>
      </c>
      <c r="P945" s="33">
        <f t="shared" si="154"/>
        <v>560.09597118869362</v>
      </c>
      <c r="Q945" s="26">
        <f t="shared" si="150"/>
        <v>0</v>
      </c>
      <c r="R945" s="26">
        <f t="shared" si="157"/>
        <v>5052979.3672348112</v>
      </c>
    </row>
    <row r="946" spans="3:18" x14ac:dyDescent="0.2">
      <c r="C946">
        <f t="shared" si="151"/>
        <v>943</v>
      </c>
      <c r="D946" s="3">
        <f t="shared" si="152"/>
        <v>45268</v>
      </c>
      <c r="F946" s="5">
        <f>IFERROR(VLOOKUP(D946,Contrato!$B:$H,7,FALSE),0)</f>
        <v>0</v>
      </c>
      <c r="G946" s="26">
        <f t="shared" si="148"/>
        <v>0</v>
      </c>
      <c r="L946" s="3">
        <f t="shared" si="153"/>
        <v>45269</v>
      </c>
      <c r="M946" s="3" t="str">
        <f t="shared" si="155"/>
        <v>2023_12</v>
      </c>
      <c r="N946" s="5">
        <f t="shared" si="149"/>
        <v>2023</v>
      </c>
      <c r="O946" s="26">
        <f t="shared" si="156"/>
        <v>5052979.3672348112</v>
      </c>
      <c r="P946" s="33">
        <f t="shared" si="154"/>
        <v>560.15806173979377</v>
      </c>
      <c r="Q946" s="26">
        <f t="shared" si="150"/>
        <v>0</v>
      </c>
      <c r="R946" s="26">
        <f t="shared" si="157"/>
        <v>5053539.5252965512</v>
      </c>
    </row>
    <row r="947" spans="3:18" x14ac:dyDescent="0.2">
      <c r="C947">
        <f t="shared" si="151"/>
        <v>944</v>
      </c>
      <c r="D947" s="3">
        <f t="shared" si="152"/>
        <v>45269</v>
      </c>
      <c r="F947" s="5">
        <f>IFERROR(VLOOKUP(D947,Contrato!$B:$H,7,FALSE),0)</f>
        <v>0</v>
      </c>
      <c r="G947" s="26">
        <f t="shared" si="148"/>
        <v>0</v>
      </c>
      <c r="L947" s="3">
        <f t="shared" si="153"/>
        <v>45270</v>
      </c>
      <c r="M947" s="3" t="str">
        <f t="shared" si="155"/>
        <v>2023_12</v>
      </c>
      <c r="N947" s="5">
        <f t="shared" si="149"/>
        <v>2023</v>
      </c>
      <c r="O947" s="26">
        <f t="shared" si="156"/>
        <v>5053539.5252965512</v>
      </c>
      <c r="P947" s="33">
        <f t="shared" si="154"/>
        <v>560.22015917406532</v>
      </c>
      <c r="Q947" s="26">
        <f t="shared" si="150"/>
        <v>0</v>
      </c>
      <c r="R947" s="26">
        <f t="shared" si="157"/>
        <v>5054099.7454557251</v>
      </c>
    </row>
    <row r="948" spans="3:18" x14ac:dyDescent="0.2">
      <c r="C948">
        <f t="shared" si="151"/>
        <v>945</v>
      </c>
      <c r="D948" s="3">
        <f t="shared" si="152"/>
        <v>45270</v>
      </c>
      <c r="F948" s="5">
        <f>IFERROR(VLOOKUP(D948,Contrato!$B:$H,7,FALSE),0)</f>
        <v>0</v>
      </c>
      <c r="G948" s="26">
        <f t="shared" si="148"/>
        <v>0</v>
      </c>
      <c r="L948" s="3">
        <f t="shared" si="153"/>
        <v>45271</v>
      </c>
      <c r="M948" s="3" t="str">
        <f t="shared" si="155"/>
        <v>2023_12</v>
      </c>
      <c r="N948" s="5">
        <f t="shared" si="149"/>
        <v>2023</v>
      </c>
      <c r="O948" s="26">
        <f t="shared" si="156"/>
        <v>5054099.7454557251</v>
      </c>
      <c r="P948" s="33">
        <f t="shared" si="154"/>
        <v>560.28226349227111</v>
      </c>
      <c r="Q948" s="26">
        <f t="shared" si="150"/>
        <v>-289533.48586000002</v>
      </c>
      <c r="R948" s="26">
        <f t="shared" si="157"/>
        <v>4765126.541859217</v>
      </c>
    </row>
    <row r="949" spans="3:18" x14ac:dyDescent="0.2">
      <c r="C949">
        <f t="shared" si="151"/>
        <v>946</v>
      </c>
      <c r="D949" s="3">
        <f t="shared" si="152"/>
        <v>45271</v>
      </c>
      <c r="F949" s="5">
        <f>IFERROR(VLOOKUP(D949,Contrato!$B:$H,7,FALSE),0)</f>
        <v>289533.48586000002</v>
      </c>
      <c r="G949" s="26">
        <f t="shared" si="148"/>
        <v>-289533.48586000002</v>
      </c>
      <c r="L949" s="3">
        <f t="shared" si="153"/>
        <v>45272</v>
      </c>
      <c r="M949" s="3" t="str">
        <f t="shared" si="155"/>
        <v>2023_12</v>
      </c>
      <c r="N949" s="5">
        <f t="shared" si="149"/>
        <v>2023</v>
      </c>
      <c r="O949" s="26">
        <f t="shared" si="156"/>
        <v>4765126.541859217</v>
      </c>
      <c r="P949" s="33">
        <f t="shared" si="154"/>
        <v>528.24756517725689</v>
      </c>
      <c r="Q949" s="26">
        <f t="shared" si="150"/>
        <v>0</v>
      </c>
      <c r="R949" s="26">
        <f t="shared" si="157"/>
        <v>4765654.7894243943</v>
      </c>
    </row>
    <row r="950" spans="3:18" x14ac:dyDescent="0.2">
      <c r="C950">
        <f t="shared" si="151"/>
        <v>947</v>
      </c>
      <c r="D950" s="3">
        <f t="shared" si="152"/>
        <v>45272</v>
      </c>
      <c r="F950" s="5">
        <f>IFERROR(VLOOKUP(D950,Contrato!$B:$H,7,FALSE),0)</f>
        <v>0</v>
      </c>
      <c r="G950" s="26">
        <f t="shared" si="148"/>
        <v>0</v>
      </c>
      <c r="L950" s="3">
        <f t="shared" si="153"/>
        <v>45273</v>
      </c>
      <c r="M950" s="3" t="str">
        <f t="shared" si="155"/>
        <v>2023_12</v>
      </c>
      <c r="N950" s="5">
        <f t="shared" si="149"/>
        <v>2023</v>
      </c>
      <c r="O950" s="26">
        <f t="shared" si="156"/>
        <v>4765654.7894243943</v>
      </c>
      <c r="P950" s="33">
        <f t="shared" si="154"/>
        <v>528.30612511006552</v>
      </c>
      <c r="Q950" s="26">
        <f t="shared" si="150"/>
        <v>0</v>
      </c>
      <c r="R950" s="26">
        <f t="shared" si="157"/>
        <v>4766183.0955495043</v>
      </c>
    </row>
    <row r="951" spans="3:18" x14ac:dyDescent="0.2">
      <c r="C951">
        <f t="shared" si="151"/>
        <v>948</v>
      </c>
      <c r="D951" s="3">
        <f t="shared" si="152"/>
        <v>45273</v>
      </c>
      <c r="F951" s="5">
        <f>IFERROR(VLOOKUP(D951,Contrato!$B:$H,7,FALSE),0)</f>
        <v>0</v>
      </c>
      <c r="G951" s="26">
        <f t="shared" si="148"/>
        <v>0</v>
      </c>
      <c r="L951" s="3">
        <f t="shared" si="153"/>
        <v>45274</v>
      </c>
      <c r="M951" s="3" t="str">
        <f t="shared" si="155"/>
        <v>2023_12</v>
      </c>
      <c r="N951" s="5">
        <f t="shared" si="149"/>
        <v>2023</v>
      </c>
      <c r="O951" s="26">
        <f t="shared" si="156"/>
        <v>4766183.0955495043</v>
      </c>
      <c r="P951" s="33">
        <f t="shared" si="154"/>
        <v>528.36469153465168</v>
      </c>
      <c r="Q951" s="26">
        <f t="shared" si="150"/>
        <v>0</v>
      </c>
      <c r="R951" s="26">
        <f t="shared" si="157"/>
        <v>4766711.4602410393</v>
      </c>
    </row>
    <row r="952" spans="3:18" x14ac:dyDescent="0.2">
      <c r="C952">
        <f t="shared" si="151"/>
        <v>949</v>
      </c>
      <c r="D952" s="3">
        <f t="shared" si="152"/>
        <v>45274</v>
      </c>
      <c r="F952" s="5">
        <f>IFERROR(VLOOKUP(D952,Contrato!$B:$H,7,FALSE),0)</f>
        <v>0</v>
      </c>
      <c r="G952" s="26">
        <f t="shared" si="148"/>
        <v>0</v>
      </c>
      <c r="L952" s="3">
        <f t="shared" si="153"/>
        <v>45275</v>
      </c>
      <c r="M952" s="3" t="str">
        <f t="shared" si="155"/>
        <v>2023_12</v>
      </c>
      <c r="N952" s="5">
        <f t="shared" si="149"/>
        <v>2023</v>
      </c>
      <c r="O952" s="26">
        <f t="shared" si="156"/>
        <v>4766711.4602410393</v>
      </c>
      <c r="P952" s="33">
        <f t="shared" si="154"/>
        <v>528.42326445173524</v>
      </c>
      <c r="Q952" s="26">
        <f t="shared" si="150"/>
        <v>0</v>
      </c>
      <c r="R952" s="26">
        <f t="shared" si="157"/>
        <v>4767239.8835054906</v>
      </c>
    </row>
    <row r="953" spans="3:18" x14ac:dyDescent="0.2">
      <c r="C953">
        <f t="shared" si="151"/>
        <v>950</v>
      </c>
      <c r="D953" s="3">
        <f t="shared" si="152"/>
        <v>45275</v>
      </c>
      <c r="F953" s="5">
        <f>IFERROR(VLOOKUP(D953,Contrato!$B:$H,7,FALSE),0)</f>
        <v>0</v>
      </c>
      <c r="G953" s="26">
        <f t="shared" si="148"/>
        <v>0</v>
      </c>
      <c r="L953" s="3">
        <f t="shared" si="153"/>
        <v>45276</v>
      </c>
      <c r="M953" s="3" t="str">
        <f t="shared" si="155"/>
        <v>2023_12</v>
      </c>
      <c r="N953" s="5">
        <f t="shared" si="149"/>
        <v>2023</v>
      </c>
      <c r="O953" s="26">
        <f t="shared" si="156"/>
        <v>4767239.8835054906</v>
      </c>
      <c r="P953" s="33">
        <f t="shared" si="154"/>
        <v>528.48184386203582</v>
      </c>
      <c r="Q953" s="26">
        <f t="shared" si="150"/>
        <v>0</v>
      </c>
      <c r="R953" s="26">
        <f t="shared" si="157"/>
        <v>4767768.3653493524</v>
      </c>
    </row>
    <row r="954" spans="3:18" x14ac:dyDescent="0.2">
      <c r="C954">
        <f t="shared" si="151"/>
        <v>951</v>
      </c>
      <c r="D954" s="3">
        <f t="shared" si="152"/>
        <v>45276</v>
      </c>
      <c r="F954" s="5">
        <f>IFERROR(VLOOKUP(D954,Contrato!$B:$H,7,FALSE),0)</f>
        <v>0</v>
      </c>
      <c r="G954" s="26">
        <f t="shared" si="148"/>
        <v>0</v>
      </c>
      <c r="L954" s="3">
        <f t="shared" si="153"/>
        <v>45277</v>
      </c>
      <c r="M954" s="3" t="str">
        <f t="shared" si="155"/>
        <v>2023_12</v>
      </c>
      <c r="N954" s="5">
        <f t="shared" si="149"/>
        <v>2023</v>
      </c>
      <c r="O954" s="26">
        <f t="shared" si="156"/>
        <v>4767768.3653493524</v>
      </c>
      <c r="P954" s="33">
        <f t="shared" si="154"/>
        <v>528.54042976627318</v>
      </c>
      <c r="Q954" s="26">
        <f t="shared" si="150"/>
        <v>0</v>
      </c>
      <c r="R954" s="26">
        <f t="shared" si="157"/>
        <v>4768296.9057791186</v>
      </c>
    </row>
    <row r="955" spans="3:18" x14ac:dyDescent="0.2">
      <c r="C955">
        <f t="shared" si="151"/>
        <v>952</v>
      </c>
      <c r="D955" s="3">
        <f t="shared" si="152"/>
        <v>45277</v>
      </c>
      <c r="F955" s="5">
        <f>IFERROR(VLOOKUP(D955,Contrato!$B:$H,7,FALSE),0)</f>
        <v>0</v>
      </c>
      <c r="G955" s="26">
        <f t="shared" si="148"/>
        <v>0</v>
      </c>
      <c r="L955" s="3">
        <f t="shared" si="153"/>
        <v>45278</v>
      </c>
      <c r="M955" s="3" t="str">
        <f t="shared" si="155"/>
        <v>2023_12</v>
      </c>
      <c r="N955" s="5">
        <f t="shared" si="149"/>
        <v>2023</v>
      </c>
      <c r="O955" s="26">
        <f t="shared" si="156"/>
        <v>4768296.9057791186</v>
      </c>
      <c r="P955" s="33">
        <f t="shared" si="154"/>
        <v>528.5990221651673</v>
      </c>
      <c r="Q955" s="26">
        <f t="shared" si="150"/>
        <v>0</v>
      </c>
      <c r="R955" s="26">
        <f t="shared" si="157"/>
        <v>4768825.5048012836</v>
      </c>
    </row>
    <row r="956" spans="3:18" x14ac:dyDescent="0.2">
      <c r="C956">
        <f t="shared" si="151"/>
        <v>953</v>
      </c>
      <c r="D956" s="3">
        <f t="shared" si="152"/>
        <v>45278</v>
      </c>
      <c r="F956" s="5">
        <f>IFERROR(VLOOKUP(D956,Contrato!$B:$H,7,FALSE),0)</f>
        <v>0</v>
      </c>
      <c r="G956" s="26">
        <f t="shared" si="148"/>
        <v>0</v>
      </c>
      <c r="L956" s="3">
        <f t="shared" si="153"/>
        <v>45279</v>
      </c>
      <c r="M956" s="3" t="str">
        <f t="shared" si="155"/>
        <v>2023_12</v>
      </c>
      <c r="N956" s="5">
        <f t="shared" si="149"/>
        <v>2023</v>
      </c>
      <c r="O956" s="26">
        <f t="shared" si="156"/>
        <v>4768825.5048012836</v>
      </c>
      <c r="P956" s="33">
        <f t="shared" si="154"/>
        <v>528.65762105943816</v>
      </c>
      <c r="Q956" s="26">
        <f t="shared" si="150"/>
        <v>0</v>
      </c>
      <c r="R956" s="26">
        <f t="shared" si="157"/>
        <v>4769354.1624223432</v>
      </c>
    </row>
    <row r="957" spans="3:18" x14ac:dyDescent="0.2">
      <c r="C957">
        <f t="shared" si="151"/>
        <v>954</v>
      </c>
      <c r="D957" s="3">
        <f t="shared" si="152"/>
        <v>45279</v>
      </c>
      <c r="F957" s="5">
        <f>IFERROR(VLOOKUP(D957,Contrato!$B:$H,7,FALSE),0)</f>
        <v>0</v>
      </c>
      <c r="G957" s="26">
        <f t="shared" si="148"/>
        <v>0</v>
      </c>
      <c r="L957" s="3">
        <f t="shared" si="153"/>
        <v>45280</v>
      </c>
      <c r="M957" s="3" t="str">
        <f t="shared" si="155"/>
        <v>2023_12</v>
      </c>
      <c r="N957" s="5">
        <f t="shared" si="149"/>
        <v>2023</v>
      </c>
      <c r="O957" s="26">
        <f t="shared" si="156"/>
        <v>4769354.1624223432</v>
      </c>
      <c r="P957" s="33">
        <f t="shared" si="154"/>
        <v>528.71622644980584</v>
      </c>
      <c r="Q957" s="26">
        <f t="shared" si="150"/>
        <v>0</v>
      </c>
      <c r="R957" s="26">
        <f t="shared" si="157"/>
        <v>4769882.8786487933</v>
      </c>
    </row>
    <row r="958" spans="3:18" x14ac:dyDescent="0.2">
      <c r="C958">
        <f t="shared" si="151"/>
        <v>955</v>
      </c>
      <c r="D958" s="3">
        <f t="shared" si="152"/>
        <v>45280</v>
      </c>
      <c r="F958" s="5">
        <f>IFERROR(VLOOKUP(D958,Contrato!$B:$H,7,FALSE),0)</f>
        <v>0</v>
      </c>
      <c r="G958" s="26">
        <f t="shared" si="148"/>
        <v>0</v>
      </c>
      <c r="L958" s="3">
        <f t="shared" si="153"/>
        <v>45281</v>
      </c>
      <c r="M958" s="3" t="str">
        <f t="shared" si="155"/>
        <v>2023_12</v>
      </c>
      <c r="N958" s="5">
        <f t="shared" si="149"/>
        <v>2023</v>
      </c>
      <c r="O958" s="26">
        <f t="shared" si="156"/>
        <v>4769882.8786487933</v>
      </c>
      <c r="P958" s="33">
        <f t="shared" si="154"/>
        <v>528.77483833699057</v>
      </c>
      <c r="Q958" s="26">
        <f t="shared" si="150"/>
        <v>0</v>
      </c>
      <c r="R958" s="26">
        <f t="shared" si="157"/>
        <v>4770411.6534871301</v>
      </c>
    </row>
    <row r="959" spans="3:18" x14ac:dyDescent="0.2">
      <c r="C959">
        <f t="shared" si="151"/>
        <v>956</v>
      </c>
      <c r="D959" s="3">
        <f t="shared" si="152"/>
        <v>45281</v>
      </c>
      <c r="F959" s="5">
        <f>IFERROR(VLOOKUP(D959,Contrato!$B:$H,7,FALSE),0)</f>
        <v>0</v>
      </c>
      <c r="G959" s="26">
        <f t="shared" si="148"/>
        <v>0</v>
      </c>
      <c r="L959" s="3">
        <f t="shared" si="153"/>
        <v>45282</v>
      </c>
      <c r="M959" s="3" t="str">
        <f t="shared" si="155"/>
        <v>2023_12</v>
      </c>
      <c r="N959" s="5">
        <f t="shared" si="149"/>
        <v>2023</v>
      </c>
      <c r="O959" s="26">
        <f t="shared" si="156"/>
        <v>4770411.6534871301</v>
      </c>
      <c r="P959" s="33">
        <f t="shared" si="154"/>
        <v>528.8334567217122</v>
      </c>
      <c r="Q959" s="26">
        <f t="shared" si="150"/>
        <v>0</v>
      </c>
      <c r="R959" s="26">
        <f t="shared" si="157"/>
        <v>4770940.4869438522</v>
      </c>
    </row>
    <row r="960" spans="3:18" x14ac:dyDescent="0.2">
      <c r="C960">
        <f t="shared" si="151"/>
        <v>957</v>
      </c>
      <c r="D960" s="3">
        <f t="shared" si="152"/>
        <v>45282</v>
      </c>
      <c r="F960" s="5">
        <f>IFERROR(VLOOKUP(D960,Contrato!$B:$H,7,FALSE),0)</f>
        <v>0</v>
      </c>
      <c r="G960" s="26">
        <f t="shared" si="148"/>
        <v>0</v>
      </c>
      <c r="L960" s="3">
        <f t="shared" si="153"/>
        <v>45283</v>
      </c>
      <c r="M960" s="3" t="str">
        <f t="shared" si="155"/>
        <v>2023_12</v>
      </c>
      <c r="N960" s="5">
        <f t="shared" si="149"/>
        <v>2023</v>
      </c>
      <c r="O960" s="26">
        <f t="shared" si="156"/>
        <v>4770940.4869438522</v>
      </c>
      <c r="P960" s="33">
        <f t="shared" si="154"/>
        <v>528.8920816046915</v>
      </c>
      <c r="Q960" s="26">
        <f t="shared" si="150"/>
        <v>0</v>
      </c>
      <c r="R960" s="26">
        <f t="shared" si="157"/>
        <v>4771469.3790254565</v>
      </c>
    </row>
    <row r="961" spans="3:18" x14ac:dyDescent="0.2">
      <c r="C961">
        <f t="shared" si="151"/>
        <v>958</v>
      </c>
      <c r="D961" s="3">
        <f t="shared" si="152"/>
        <v>45283</v>
      </c>
      <c r="F961" s="5">
        <f>IFERROR(VLOOKUP(D961,Contrato!$B:$H,7,FALSE),0)</f>
        <v>0</v>
      </c>
      <c r="G961" s="26">
        <f t="shared" si="148"/>
        <v>0</v>
      </c>
      <c r="L961" s="3">
        <f t="shared" si="153"/>
        <v>45284</v>
      </c>
      <c r="M961" s="3" t="str">
        <f t="shared" si="155"/>
        <v>2023_12</v>
      </c>
      <c r="N961" s="5">
        <f t="shared" si="149"/>
        <v>2023</v>
      </c>
      <c r="O961" s="26">
        <f t="shared" si="156"/>
        <v>4771469.3790254565</v>
      </c>
      <c r="P961" s="33">
        <f t="shared" si="154"/>
        <v>528.95071298664845</v>
      </c>
      <c r="Q961" s="26">
        <f t="shared" si="150"/>
        <v>0</v>
      </c>
      <c r="R961" s="26">
        <f t="shared" si="157"/>
        <v>4771998.3297384428</v>
      </c>
    </row>
    <row r="962" spans="3:18" x14ac:dyDescent="0.2">
      <c r="C962">
        <f t="shared" si="151"/>
        <v>959</v>
      </c>
      <c r="D962" s="3">
        <f t="shared" si="152"/>
        <v>45284</v>
      </c>
      <c r="F962" s="5">
        <f>IFERROR(VLOOKUP(D962,Contrato!$B:$H,7,FALSE),0)</f>
        <v>0</v>
      </c>
      <c r="G962" s="26">
        <f t="shared" si="148"/>
        <v>0</v>
      </c>
      <c r="L962" s="3">
        <f t="shared" si="153"/>
        <v>45285</v>
      </c>
      <c r="M962" s="3" t="str">
        <f t="shared" si="155"/>
        <v>2023_12</v>
      </c>
      <c r="N962" s="5">
        <f t="shared" si="149"/>
        <v>2023</v>
      </c>
      <c r="O962" s="26">
        <f t="shared" si="156"/>
        <v>4771998.3297384428</v>
      </c>
      <c r="P962" s="33">
        <f t="shared" si="154"/>
        <v>529.00935086830361</v>
      </c>
      <c r="Q962" s="26">
        <f t="shared" si="150"/>
        <v>0</v>
      </c>
      <c r="R962" s="26">
        <f t="shared" si="157"/>
        <v>4772527.3390893107</v>
      </c>
    </row>
    <row r="963" spans="3:18" x14ac:dyDescent="0.2">
      <c r="C963">
        <f t="shared" si="151"/>
        <v>960</v>
      </c>
      <c r="D963" s="3">
        <f t="shared" si="152"/>
        <v>45285</v>
      </c>
      <c r="F963" s="5">
        <f>IFERROR(VLOOKUP(D963,Contrato!$B:$H,7,FALSE),0)</f>
        <v>0</v>
      </c>
      <c r="G963" s="26">
        <f t="shared" si="148"/>
        <v>0</v>
      </c>
      <c r="L963" s="3">
        <f t="shared" si="153"/>
        <v>45286</v>
      </c>
      <c r="M963" s="3" t="str">
        <f t="shared" si="155"/>
        <v>2023_12</v>
      </c>
      <c r="N963" s="5">
        <f t="shared" si="149"/>
        <v>2023</v>
      </c>
      <c r="O963" s="26">
        <f t="shared" si="156"/>
        <v>4772527.3390893107</v>
      </c>
      <c r="P963" s="33">
        <f t="shared" si="154"/>
        <v>529.06799525037775</v>
      </c>
      <c r="Q963" s="26">
        <f t="shared" si="150"/>
        <v>0</v>
      </c>
      <c r="R963" s="26">
        <f t="shared" si="157"/>
        <v>4773056.407084561</v>
      </c>
    </row>
    <row r="964" spans="3:18" x14ac:dyDescent="0.2">
      <c r="C964">
        <f t="shared" si="151"/>
        <v>961</v>
      </c>
      <c r="D964" s="3">
        <f t="shared" si="152"/>
        <v>45286</v>
      </c>
      <c r="F964" s="5">
        <f>IFERROR(VLOOKUP(D964,Contrato!$B:$H,7,FALSE),0)</f>
        <v>0</v>
      </c>
      <c r="G964" s="26">
        <f t="shared" si="148"/>
        <v>0</v>
      </c>
      <c r="L964" s="3">
        <f t="shared" si="153"/>
        <v>45287</v>
      </c>
      <c r="M964" s="3" t="str">
        <f t="shared" si="155"/>
        <v>2023_12</v>
      </c>
      <c r="N964" s="5">
        <f t="shared" si="149"/>
        <v>2023</v>
      </c>
      <c r="O964" s="26">
        <f t="shared" si="156"/>
        <v>4773056.407084561</v>
      </c>
      <c r="P964" s="33">
        <f t="shared" si="154"/>
        <v>529.12664613359118</v>
      </c>
      <c r="Q964" s="26">
        <f t="shared" si="150"/>
        <v>0</v>
      </c>
      <c r="R964" s="26">
        <f t="shared" si="157"/>
        <v>4773585.5337306941</v>
      </c>
    </row>
    <row r="965" spans="3:18" x14ac:dyDescent="0.2">
      <c r="C965">
        <f t="shared" si="151"/>
        <v>962</v>
      </c>
      <c r="D965" s="3">
        <f t="shared" si="152"/>
        <v>45287</v>
      </c>
      <c r="F965" s="5">
        <f>IFERROR(VLOOKUP(D965,Contrato!$B:$H,7,FALSE),0)</f>
        <v>0</v>
      </c>
      <c r="G965" s="26">
        <f t="shared" ref="G965:G1028" si="158">+E965-F965</f>
        <v>0</v>
      </c>
      <c r="L965" s="3">
        <f t="shared" si="153"/>
        <v>45288</v>
      </c>
      <c r="M965" s="3" t="str">
        <f t="shared" si="155"/>
        <v>2023_12</v>
      </c>
      <c r="N965" s="5">
        <f t="shared" ref="N965:N1028" si="159">YEAR(L965)</f>
        <v>2023</v>
      </c>
      <c r="O965" s="26">
        <f t="shared" si="156"/>
        <v>4773585.5337306941</v>
      </c>
      <c r="P965" s="33">
        <f t="shared" si="154"/>
        <v>529.1853035186648</v>
      </c>
      <c r="Q965" s="26">
        <f t="shared" ref="Q965:Q1028" si="160">-F966</f>
        <v>0</v>
      </c>
      <c r="R965" s="26">
        <f t="shared" si="157"/>
        <v>4774114.7190342126</v>
      </c>
    </row>
    <row r="966" spans="3:18" x14ac:dyDescent="0.2">
      <c r="C966">
        <f t="shared" ref="C966:C1029" si="161">IF(D966="","",C965+1)</f>
        <v>963</v>
      </c>
      <c r="D966" s="3">
        <f t="shared" ref="D966:D1029" si="162">IFERROR(IF((D965+1)&gt;$B$5,"",(D965+1)),"")</f>
        <v>45288</v>
      </c>
      <c r="F966" s="5">
        <f>IFERROR(VLOOKUP(D966,Contrato!$B:$H,7,FALSE),0)</f>
        <v>0</v>
      </c>
      <c r="G966" s="26">
        <f t="shared" si="158"/>
        <v>0</v>
      </c>
      <c r="L966" s="3">
        <f t="shared" ref="L966:L1029" si="163">+D967</f>
        <v>45289</v>
      </c>
      <c r="M966" s="3" t="str">
        <f t="shared" si="155"/>
        <v>2023_12</v>
      </c>
      <c r="N966" s="5">
        <f t="shared" si="159"/>
        <v>2023</v>
      </c>
      <c r="O966" s="26">
        <f t="shared" si="156"/>
        <v>4774114.7190342126</v>
      </c>
      <c r="P966" s="33">
        <f t="shared" si="154"/>
        <v>529.24396740631937</v>
      </c>
      <c r="Q966" s="26">
        <f t="shared" si="160"/>
        <v>0</v>
      </c>
      <c r="R966" s="26">
        <f t="shared" si="157"/>
        <v>4774643.9630016191</v>
      </c>
    </row>
    <row r="967" spans="3:18" x14ac:dyDescent="0.2">
      <c r="C967">
        <f t="shared" si="161"/>
        <v>964</v>
      </c>
      <c r="D967" s="3">
        <f t="shared" si="162"/>
        <v>45289</v>
      </c>
      <c r="F967" s="5">
        <f>IFERROR(VLOOKUP(D967,Contrato!$B:$H,7,FALSE),0)</f>
        <v>0</v>
      </c>
      <c r="G967" s="26">
        <f t="shared" si="158"/>
        <v>0</v>
      </c>
      <c r="L967" s="3">
        <f t="shared" si="163"/>
        <v>45290</v>
      </c>
      <c r="M967" s="3" t="str">
        <f t="shared" si="155"/>
        <v>2023_12</v>
      </c>
      <c r="N967" s="5">
        <f t="shared" si="159"/>
        <v>2023</v>
      </c>
      <c r="O967" s="26">
        <f t="shared" si="156"/>
        <v>4774643.9630016191</v>
      </c>
      <c r="P967" s="33">
        <f t="shared" ref="P967:P1030" si="164">+O967*$I$4</f>
        <v>529.30263779727568</v>
      </c>
      <c r="Q967" s="26">
        <f t="shared" si="160"/>
        <v>0</v>
      </c>
      <c r="R967" s="26">
        <f t="shared" si="157"/>
        <v>4775173.2656394159</v>
      </c>
    </row>
    <row r="968" spans="3:18" x14ac:dyDescent="0.2">
      <c r="C968">
        <f t="shared" si="161"/>
        <v>965</v>
      </c>
      <c r="D968" s="3">
        <f t="shared" si="162"/>
        <v>45290</v>
      </c>
      <c r="F968" s="5">
        <f>IFERROR(VLOOKUP(D968,Contrato!$B:$H,7,FALSE),0)</f>
        <v>0</v>
      </c>
      <c r="G968" s="26">
        <f t="shared" si="158"/>
        <v>0</v>
      </c>
      <c r="L968" s="3">
        <f t="shared" si="163"/>
        <v>45291</v>
      </c>
      <c r="M968" s="3" t="str">
        <f t="shared" si="155"/>
        <v>2023_12</v>
      </c>
      <c r="N968" s="5">
        <f t="shared" si="159"/>
        <v>2023</v>
      </c>
      <c r="O968" s="26">
        <f t="shared" si="156"/>
        <v>4775173.2656394159</v>
      </c>
      <c r="P968" s="33">
        <f t="shared" si="164"/>
        <v>529.36131469225461</v>
      </c>
      <c r="Q968" s="26">
        <f t="shared" si="160"/>
        <v>0</v>
      </c>
      <c r="R968" s="26">
        <f t="shared" si="157"/>
        <v>4775702.6269541085</v>
      </c>
    </row>
    <row r="969" spans="3:18" x14ac:dyDescent="0.2">
      <c r="C969">
        <f t="shared" si="161"/>
        <v>966</v>
      </c>
      <c r="D969" s="3">
        <f t="shared" si="162"/>
        <v>45291</v>
      </c>
      <c r="F969" s="5">
        <f>IFERROR(VLOOKUP(D969,Contrato!$B:$H,7,FALSE),0)</f>
        <v>0</v>
      </c>
      <c r="G969" s="26">
        <f t="shared" si="158"/>
        <v>0</v>
      </c>
      <c r="L969" s="3">
        <f t="shared" si="163"/>
        <v>45292</v>
      </c>
      <c r="M969" s="3" t="str">
        <f t="shared" ref="M969:M1032" si="165">YEAR(L969)&amp;"_"&amp;MONTH(L969)</f>
        <v>2024_1</v>
      </c>
      <c r="N969" s="5">
        <f t="shared" si="159"/>
        <v>2024</v>
      </c>
      <c r="O969" s="26">
        <f t="shared" si="156"/>
        <v>4775702.6269541085</v>
      </c>
      <c r="P969" s="33">
        <f t="shared" si="164"/>
        <v>529.41999809197739</v>
      </c>
      <c r="Q969" s="26">
        <f t="shared" si="160"/>
        <v>0</v>
      </c>
      <c r="R969" s="26">
        <f t="shared" si="157"/>
        <v>4776232.0469522001</v>
      </c>
    </row>
    <row r="970" spans="3:18" x14ac:dyDescent="0.2">
      <c r="C970">
        <f t="shared" si="161"/>
        <v>967</v>
      </c>
      <c r="D970" s="3">
        <f t="shared" si="162"/>
        <v>45292</v>
      </c>
      <c r="F970" s="5">
        <f>IFERROR(VLOOKUP(D970,Contrato!$B:$H,7,FALSE),0)</f>
        <v>0</v>
      </c>
      <c r="G970" s="26">
        <f t="shared" si="158"/>
        <v>0</v>
      </c>
      <c r="L970" s="3">
        <f t="shared" si="163"/>
        <v>45293</v>
      </c>
      <c r="M970" s="3" t="str">
        <f t="shared" si="165"/>
        <v>2024_1</v>
      </c>
      <c r="N970" s="5">
        <f t="shared" si="159"/>
        <v>2024</v>
      </c>
      <c r="O970" s="26">
        <f t="shared" si="156"/>
        <v>4776232.0469522001</v>
      </c>
      <c r="P970" s="33">
        <f t="shared" si="164"/>
        <v>529.4786879971648</v>
      </c>
      <c r="Q970" s="26">
        <f t="shared" si="160"/>
        <v>0</v>
      </c>
      <c r="R970" s="26">
        <f t="shared" si="157"/>
        <v>4776761.5256401971</v>
      </c>
    </row>
    <row r="971" spans="3:18" x14ac:dyDescent="0.2">
      <c r="C971">
        <f t="shared" si="161"/>
        <v>968</v>
      </c>
      <c r="D971" s="3">
        <f t="shared" si="162"/>
        <v>45293</v>
      </c>
      <c r="F971" s="5">
        <f>IFERROR(VLOOKUP(D971,Contrato!$B:$H,7,FALSE),0)</f>
        <v>0</v>
      </c>
      <c r="G971" s="26">
        <f t="shared" si="158"/>
        <v>0</v>
      </c>
      <c r="L971" s="3">
        <f t="shared" si="163"/>
        <v>45294</v>
      </c>
      <c r="M971" s="3" t="str">
        <f t="shared" si="165"/>
        <v>2024_1</v>
      </c>
      <c r="N971" s="5">
        <f t="shared" si="159"/>
        <v>2024</v>
      </c>
      <c r="O971" s="26">
        <f t="shared" si="156"/>
        <v>4776761.5256401971</v>
      </c>
      <c r="P971" s="33">
        <f t="shared" si="164"/>
        <v>529.53738440853829</v>
      </c>
      <c r="Q971" s="26">
        <f t="shared" si="160"/>
        <v>0</v>
      </c>
      <c r="R971" s="26">
        <f t="shared" si="157"/>
        <v>4777291.0630246056</v>
      </c>
    </row>
    <row r="972" spans="3:18" x14ac:dyDescent="0.2">
      <c r="C972">
        <f t="shared" si="161"/>
        <v>969</v>
      </c>
      <c r="D972" s="3">
        <f t="shared" si="162"/>
        <v>45294</v>
      </c>
      <c r="F972" s="5">
        <f>IFERROR(VLOOKUP(D972,Contrato!$B:$H,7,FALSE),0)</f>
        <v>0</v>
      </c>
      <c r="G972" s="26">
        <f t="shared" si="158"/>
        <v>0</v>
      </c>
      <c r="L972" s="3">
        <f t="shared" si="163"/>
        <v>45295</v>
      </c>
      <c r="M972" s="3" t="str">
        <f t="shared" si="165"/>
        <v>2024_1</v>
      </c>
      <c r="N972" s="5">
        <f t="shared" si="159"/>
        <v>2024</v>
      </c>
      <c r="O972" s="26">
        <f t="shared" si="156"/>
        <v>4777291.0630246056</v>
      </c>
      <c r="P972" s="33">
        <f t="shared" si="164"/>
        <v>529.59608732681909</v>
      </c>
      <c r="Q972" s="26">
        <f t="shared" si="160"/>
        <v>0</v>
      </c>
      <c r="R972" s="26">
        <f t="shared" si="157"/>
        <v>4777820.6591119329</v>
      </c>
    </row>
    <row r="973" spans="3:18" x14ac:dyDescent="0.2">
      <c r="C973">
        <f t="shared" si="161"/>
        <v>970</v>
      </c>
      <c r="D973" s="3">
        <f t="shared" si="162"/>
        <v>45295</v>
      </c>
      <c r="F973" s="5">
        <f>IFERROR(VLOOKUP(D973,Contrato!$B:$H,7,FALSE),0)</f>
        <v>0</v>
      </c>
      <c r="G973" s="26">
        <f t="shared" si="158"/>
        <v>0</v>
      </c>
      <c r="L973" s="3">
        <f t="shared" si="163"/>
        <v>45296</v>
      </c>
      <c r="M973" s="3" t="str">
        <f t="shared" si="165"/>
        <v>2024_1</v>
      </c>
      <c r="N973" s="5">
        <f t="shared" si="159"/>
        <v>2024</v>
      </c>
      <c r="O973" s="26">
        <f t="shared" si="156"/>
        <v>4777820.6591119329</v>
      </c>
      <c r="P973" s="33">
        <f t="shared" si="164"/>
        <v>529.65479675272843</v>
      </c>
      <c r="Q973" s="26">
        <f t="shared" si="160"/>
        <v>0</v>
      </c>
      <c r="R973" s="26">
        <f t="shared" si="157"/>
        <v>4778350.3139086859</v>
      </c>
    </row>
    <row r="974" spans="3:18" x14ac:dyDescent="0.2">
      <c r="C974">
        <f t="shared" si="161"/>
        <v>971</v>
      </c>
      <c r="D974" s="3">
        <f t="shared" si="162"/>
        <v>45296</v>
      </c>
      <c r="F974" s="5">
        <f>IFERROR(VLOOKUP(D974,Contrato!$B:$H,7,FALSE),0)</f>
        <v>0</v>
      </c>
      <c r="G974" s="26">
        <f t="shared" si="158"/>
        <v>0</v>
      </c>
      <c r="L974" s="3">
        <f t="shared" si="163"/>
        <v>45297</v>
      </c>
      <c r="M974" s="3" t="str">
        <f t="shared" si="165"/>
        <v>2024_1</v>
      </c>
      <c r="N974" s="5">
        <f t="shared" si="159"/>
        <v>2024</v>
      </c>
      <c r="O974" s="26">
        <f t="shared" si="156"/>
        <v>4778350.3139086859</v>
      </c>
      <c r="P974" s="33">
        <f t="shared" si="164"/>
        <v>529.71351268698777</v>
      </c>
      <c r="Q974" s="26">
        <f t="shared" si="160"/>
        <v>0</v>
      </c>
      <c r="R974" s="26">
        <f t="shared" si="157"/>
        <v>4778880.0274213729</v>
      </c>
    </row>
    <row r="975" spans="3:18" x14ac:dyDescent="0.2">
      <c r="C975">
        <f t="shared" si="161"/>
        <v>972</v>
      </c>
      <c r="D975" s="3">
        <f t="shared" si="162"/>
        <v>45297</v>
      </c>
      <c r="F975" s="5">
        <f>IFERROR(VLOOKUP(D975,Contrato!$B:$H,7,FALSE),0)</f>
        <v>0</v>
      </c>
      <c r="G975" s="26">
        <f t="shared" si="158"/>
        <v>0</v>
      </c>
      <c r="L975" s="3">
        <f t="shared" si="163"/>
        <v>45298</v>
      </c>
      <c r="M975" s="3" t="str">
        <f t="shared" si="165"/>
        <v>2024_1</v>
      </c>
      <c r="N975" s="5">
        <f t="shared" si="159"/>
        <v>2024</v>
      </c>
      <c r="O975" s="26">
        <f t="shared" si="156"/>
        <v>4778880.0274213729</v>
      </c>
      <c r="P975" s="33">
        <f t="shared" si="164"/>
        <v>529.77223513031856</v>
      </c>
      <c r="Q975" s="26">
        <f t="shared" si="160"/>
        <v>0</v>
      </c>
      <c r="R975" s="26">
        <f t="shared" si="157"/>
        <v>4779409.7996565029</v>
      </c>
    </row>
    <row r="976" spans="3:18" x14ac:dyDescent="0.2">
      <c r="C976">
        <f t="shared" si="161"/>
        <v>973</v>
      </c>
      <c r="D976" s="3">
        <f t="shared" si="162"/>
        <v>45298</v>
      </c>
      <c r="F976" s="5">
        <f>IFERROR(VLOOKUP(D976,Contrato!$B:$H,7,FALSE),0)</f>
        <v>0</v>
      </c>
      <c r="G976" s="26">
        <f t="shared" si="158"/>
        <v>0</v>
      </c>
      <c r="L976" s="3">
        <f t="shared" si="163"/>
        <v>45299</v>
      </c>
      <c r="M976" s="3" t="str">
        <f t="shared" si="165"/>
        <v>2024_1</v>
      </c>
      <c r="N976" s="5">
        <f t="shared" si="159"/>
        <v>2024</v>
      </c>
      <c r="O976" s="26">
        <f t="shared" si="156"/>
        <v>4779409.7996565029</v>
      </c>
      <c r="P976" s="33">
        <f t="shared" si="164"/>
        <v>529.83096408344238</v>
      </c>
      <c r="Q976" s="26">
        <f t="shared" si="160"/>
        <v>0</v>
      </c>
      <c r="R976" s="26">
        <f t="shared" si="157"/>
        <v>4779939.6306205867</v>
      </c>
    </row>
    <row r="977" spans="3:18" x14ac:dyDescent="0.2">
      <c r="C977">
        <f t="shared" si="161"/>
        <v>974</v>
      </c>
      <c r="D977" s="3">
        <f t="shared" si="162"/>
        <v>45299</v>
      </c>
      <c r="F977" s="5">
        <f>IFERROR(VLOOKUP(D977,Contrato!$B:$H,7,FALSE),0)</f>
        <v>0</v>
      </c>
      <c r="G977" s="26">
        <f t="shared" si="158"/>
        <v>0</v>
      </c>
      <c r="L977" s="3">
        <f t="shared" si="163"/>
        <v>45300</v>
      </c>
      <c r="M977" s="3" t="str">
        <f t="shared" si="165"/>
        <v>2024_1</v>
      </c>
      <c r="N977" s="5">
        <f t="shared" si="159"/>
        <v>2024</v>
      </c>
      <c r="O977" s="26">
        <f t="shared" si="156"/>
        <v>4779939.6306205867</v>
      </c>
      <c r="P977" s="33">
        <f t="shared" si="164"/>
        <v>529.88969954708102</v>
      </c>
      <c r="Q977" s="26">
        <f t="shared" si="160"/>
        <v>0</v>
      </c>
      <c r="R977" s="26">
        <f t="shared" si="157"/>
        <v>4780469.5203201333</v>
      </c>
    </row>
    <row r="978" spans="3:18" x14ac:dyDescent="0.2">
      <c r="C978">
        <f t="shared" si="161"/>
        <v>975</v>
      </c>
      <c r="D978" s="3">
        <f t="shared" si="162"/>
        <v>45300</v>
      </c>
      <c r="F978" s="5">
        <f>IFERROR(VLOOKUP(D978,Contrato!$B:$H,7,FALSE),0)</f>
        <v>0</v>
      </c>
      <c r="G978" s="26">
        <f t="shared" si="158"/>
        <v>0</v>
      </c>
      <c r="L978" s="3">
        <f t="shared" si="163"/>
        <v>45301</v>
      </c>
      <c r="M978" s="3" t="str">
        <f t="shared" si="165"/>
        <v>2024_1</v>
      </c>
      <c r="N978" s="5">
        <f t="shared" si="159"/>
        <v>2024</v>
      </c>
      <c r="O978" s="26">
        <f t="shared" ref="O978:O1041" si="166">+R977</f>
        <v>4780469.5203201333</v>
      </c>
      <c r="P978" s="33">
        <f t="shared" si="164"/>
        <v>529.94844152195594</v>
      </c>
      <c r="Q978" s="26">
        <f t="shared" si="160"/>
        <v>-289463.27446499997</v>
      </c>
      <c r="R978" s="26">
        <f t="shared" ref="R978:R1041" si="167">+O978+P978+Q978</f>
        <v>4491536.1942966552</v>
      </c>
    </row>
    <row r="979" spans="3:18" x14ac:dyDescent="0.2">
      <c r="C979">
        <f t="shared" si="161"/>
        <v>976</v>
      </c>
      <c r="D979" s="3">
        <f t="shared" si="162"/>
        <v>45301</v>
      </c>
      <c r="F979" s="5">
        <f>IFERROR(VLOOKUP(D979,Contrato!$B:$H,7,FALSE),0)</f>
        <v>289463.27446499997</v>
      </c>
      <c r="G979" s="26">
        <f t="shared" si="158"/>
        <v>-289463.27446499997</v>
      </c>
      <c r="L979" s="3">
        <f t="shared" si="163"/>
        <v>45302</v>
      </c>
      <c r="M979" s="3" t="str">
        <f t="shared" si="165"/>
        <v>2024_1</v>
      </c>
      <c r="N979" s="5">
        <f t="shared" si="159"/>
        <v>2024</v>
      </c>
      <c r="O979" s="26">
        <f t="shared" si="166"/>
        <v>4491536.1942966552</v>
      </c>
      <c r="P979" s="33">
        <f t="shared" si="164"/>
        <v>497.91816391448708</v>
      </c>
      <c r="Q979" s="26">
        <f t="shared" si="160"/>
        <v>0</v>
      </c>
      <c r="R979" s="26">
        <f t="shared" si="167"/>
        <v>4492034.1124605695</v>
      </c>
    </row>
    <row r="980" spans="3:18" x14ac:dyDescent="0.2">
      <c r="C980">
        <f t="shared" si="161"/>
        <v>977</v>
      </c>
      <c r="D980" s="3">
        <f t="shared" si="162"/>
        <v>45302</v>
      </c>
      <c r="F980" s="5">
        <f>IFERROR(VLOOKUP(D980,Contrato!$B:$H,7,FALSE),0)</f>
        <v>0</v>
      </c>
      <c r="G980" s="26">
        <f t="shared" si="158"/>
        <v>0</v>
      </c>
      <c r="L980" s="3">
        <f t="shared" si="163"/>
        <v>45303</v>
      </c>
      <c r="M980" s="3" t="str">
        <f t="shared" si="165"/>
        <v>2024_1</v>
      </c>
      <c r="N980" s="5">
        <f t="shared" si="159"/>
        <v>2024</v>
      </c>
      <c r="O980" s="26">
        <f t="shared" si="166"/>
        <v>4492034.1124605695</v>
      </c>
      <c r="P980" s="33">
        <f t="shared" si="164"/>
        <v>497.97336162129187</v>
      </c>
      <c r="Q980" s="26">
        <f t="shared" si="160"/>
        <v>0</v>
      </c>
      <c r="R980" s="26">
        <f t="shared" si="167"/>
        <v>4492532.0858221911</v>
      </c>
    </row>
    <row r="981" spans="3:18" x14ac:dyDescent="0.2">
      <c r="C981">
        <f t="shared" si="161"/>
        <v>978</v>
      </c>
      <c r="D981" s="3">
        <f t="shared" si="162"/>
        <v>45303</v>
      </c>
      <c r="F981" s="5">
        <f>IFERROR(VLOOKUP(D981,Contrato!$B:$H,7,FALSE),0)</f>
        <v>0</v>
      </c>
      <c r="G981" s="26">
        <f t="shared" si="158"/>
        <v>0</v>
      </c>
      <c r="L981" s="3">
        <f t="shared" si="163"/>
        <v>45304</v>
      </c>
      <c r="M981" s="3" t="str">
        <f t="shared" si="165"/>
        <v>2024_1</v>
      </c>
      <c r="N981" s="5">
        <f t="shared" si="159"/>
        <v>2024</v>
      </c>
      <c r="O981" s="26">
        <f t="shared" si="166"/>
        <v>4492532.0858221911</v>
      </c>
      <c r="P981" s="33">
        <f t="shared" si="164"/>
        <v>498.02856544714814</v>
      </c>
      <c r="Q981" s="26">
        <f t="shared" si="160"/>
        <v>0</v>
      </c>
      <c r="R981" s="26">
        <f t="shared" si="167"/>
        <v>4493030.1143876379</v>
      </c>
    </row>
    <row r="982" spans="3:18" x14ac:dyDescent="0.2">
      <c r="C982">
        <f t="shared" si="161"/>
        <v>979</v>
      </c>
      <c r="D982" s="3">
        <f t="shared" si="162"/>
        <v>45304</v>
      </c>
      <c r="F982" s="5">
        <f>IFERROR(VLOOKUP(D982,Contrato!$B:$H,7,FALSE),0)</f>
        <v>0</v>
      </c>
      <c r="G982" s="26">
        <f t="shared" si="158"/>
        <v>0</v>
      </c>
      <c r="L982" s="3">
        <f t="shared" si="163"/>
        <v>45305</v>
      </c>
      <c r="M982" s="3" t="str">
        <f t="shared" si="165"/>
        <v>2024_1</v>
      </c>
      <c r="N982" s="5">
        <f t="shared" si="159"/>
        <v>2024</v>
      </c>
      <c r="O982" s="26">
        <f t="shared" si="166"/>
        <v>4493030.1143876379</v>
      </c>
      <c r="P982" s="33">
        <f t="shared" si="164"/>
        <v>498.08377539273403</v>
      </c>
      <c r="Q982" s="26">
        <f t="shared" si="160"/>
        <v>0</v>
      </c>
      <c r="R982" s="26">
        <f t="shared" si="167"/>
        <v>4493528.1981630307</v>
      </c>
    </row>
    <row r="983" spans="3:18" x14ac:dyDescent="0.2">
      <c r="C983">
        <f t="shared" si="161"/>
        <v>980</v>
      </c>
      <c r="D983" s="3">
        <f t="shared" si="162"/>
        <v>45305</v>
      </c>
      <c r="F983" s="5">
        <f>IFERROR(VLOOKUP(D983,Contrato!$B:$H,7,FALSE),0)</f>
        <v>0</v>
      </c>
      <c r="G983" s="26">
        <f t="shared" si="158"/>
        <v>0</v>
      </c>
      <c r="L983" s="3">
        <f t="shared" si="163"/>
        <v>45306</v>
      </c>
      <c r="M983" s="3" t="str">
        <f t="shared" si="165"/>
        <v>2024_1</v>
      </c>
      <c r="N983" s="5">
        <f t="shared" si="159"/>
        <v>2024</v>
      </c>
      <c r="O983" s="26">
        <f t="shared" si="166"/>
        <v>4493528.1981630307</v>
      </c>
      <c r="P983" s="33">
        <f t="shared" si="164"/>
        <v>498.13899145872813</v>
      </c>
      <c r="Q983" s="26">
        <f t="shared" si="160"/>
        <v>0</v>
      </c>
      <c r="R983" s="26">
        <f t="shared" si="167"/>
        <v>4494026.337154489</v>
      </c>
    </row>
    <row r="984" spans="3:18" x14ac:dyDescent="0.2">
      <c r="C984">
        <f t="shared" si="161"/>
        <v>981</v>
      </c>
      <c r="D984" s="3">
        <f t="shared" si="162"/>
        <v>45306</v>
      </c>
      <c r="F984" s="5">
        <f>IFERROR(VLOOKUP(D984,Contrato!$B:$H,7,FALSE),0)</f>
        <v>0</v>
      </c>
      <c r="G984" s="26">
        <f t="shared" si="158"/>
        <v>0</v>
      </c>
      <c r="L984" s="3">
        <f t="shared" si="163"/>
        <v>45307</v>
      </c>
      <c r="M984" s="3" t="str">
        <f t="shared" si="165"/>
        <v>2024_1</v>
      </c>
      <c r="N984" s="5">
        <f t="shared" si="159"/>
        <v>2024</v>
      </c>
      <c r="O984" s="26">
        <f t="shared" si="166"/>
        <v>4494026.337154489</v>
      </c>
      <c r="P984" s="33">
        <f t="shared" si="164"/>
        <v>498.19421364580882</v>
      </c>
      <c r="Q984" s="26">
        <f t="shared" si="160"/>
        <v>0</v>
      </c>
      <c r="R984" s="26">
        <f t="shared" si="167"/>
        <v>4494524.5313681345</v>
      </c>
    </row>
    <row r="985" spans="3:18" x14ac:dyDescent="0.2">
      <c r="C985">
        <f t="shared" si="161"/>
        <v>982</v>
      </c>
      <c r="D985" s="3">
        <f t="shared" si="162"/>
        <v>45307</v>
      </c>
      <c r="F985" s="5">
        <f>IFERROR(VLOOKUP(D985,Contrato!$B:$H,7,FALSE),0)</f>
        <v>0</v>
      </c>
      <c r="G985" s="26">
        <f t="shared" si="158"/>
        <v>0</v>
      </c>
      <c r="L985" s="3">
        <f t="shared" si="163"/>
        <v>45308</v>
      </c>
      <c r="M985" s="3" t="str">
        <f t="shared" si="165"/>
        <v>2024_1</v>
      </c>
      <c r="N985" s="5">
        <f t="shared" si="159"/>
        <v>2024</v>
      </c>
      <c r="O985" s="26">
        <f t="shared" si="166"/>
        <v>4494524.5313681345</v>
      </c>
      <c r="P985" s="33">
        <f t="shared" si="164"/>
        <v>498.24944195465474</v>
      </c>
      <c r="Q985" s="26">
        <f t="shared" si="160"/>
        <v>0</v>
      </c>
      <c r="R985" s="26">
        <f t="shared" si="167"/>
        <v>4495022.7808100889</v>
      </c>
    </row>
    <row r="986" spans="3:18" x14ac:dyDescent="0.2">
      <c r="C986">
        <f t="shared" si="161"/>
        <v>983</v>
      </c>
      <c r="D986" s="3">
        <f t="shared" si="162"/>
        <v>45308</v>
      </c>
      <c r="F986" s="5">
        <f>IFERROR(VLOOKUP(D986,Contrato!$B:$H,7,FALSE),0)</f>
        <v>0</v>
      </c>
      <c r="G986" s="26">
        <f t="shared" si="158"/>
        <v>0</v>
      </c>
      <c r="L986" s="3">
        <f t="shared" si="163"/>
        <v>45309</v>
      </c>
      <c r="M986" s="3" t="str">
        <f t="shared" si="165"/>
        <v>2024_1</v>
      </c>
      <c r="N986" s="5">
        <f t="shared" si="159"/>
        <v>2024</v>
      </c>
      <c r="O986" s="26">
        <f t="shared" si="166"/>
        <v>4495022.7808100889</v>
      </c>
      <c r="P986" s="33">
        <f t="shared" si="164"/>
        <v>498.3046763859445</v>
      </c>
      <c r="Q986" s="26">
        <f t="shared" si="160"/>
        <v>0</v>
      </c>
      <c r="R986" s="26">
        <f t="shared" si="167"/>
        <v>4495521.0854864744</v>
      </c>
    </row>
    <row r="987" spans="3:18" x14ac:dyDescent="0.2">
      <c r="C987">
        <f t="shared" si="161"/>
        <v>984</v>
      </c>
      <c r="D987" s="3">
        <f t="shared" si="162"/>
        <v>45309</v>
      </c>
      <c r="F987" s="5">
        <f>IFERROR(VLOOKUP(D987,Contrato!$B:$H,7,FALSE),0)</f>
        <v>0</v>
      </c>
      <c r="G987" s="26">
        <f t="shared" si="158"/>
        <v>0</v>
      </c>
      <c r="L987" s="3">
        <f t="shared" si="163"/>
        <v>45310</v>
      </c>
      <c r="M987" s="3" t="str">
        <f t="shared" si="165"/>
        <v>2024_1</v>
      </c>
      <c r="N987" s="5">
        <f t="shared" si="159"/>
        <v>2024</v>
      </c>
      <c r="O987" s="26">
        <f t="shared" si="166"/>
        <v>4495521.0854864744</v>
      </c>
      <c r="P987" s="33">
        <f t="shared" si="164"/>
        <v>498.35991694035681</v>
      </c>
      <c r="Q987" s="26">
        <f t="shared" si="160"/>
        <v>0</v>
      </c>
      <c r="R987" s="26">
        <f t="shared" si="167"/>
        <v>4496019.4454034148</v>
      </c>
    </row>
    <row r="988" spans="3:18" x14ac:dyDescent="0.2">
      <c r="C988">
        <f t="shared" si="161"/>
        <v>985</v>
      </c>
      <c r="D988" s="3">
        <f t="shared" si="162"/>
        <v>45310</v>
      </c>
      <c r="F988" s="5">
        <f>IFERROR(VLOOKUP(D988,Contrato!$B:$H,7,FALSE),0)</f>
        <v>0</v>
      </c>
      <c r="G988" s="26">
        <f t="shared" si="158"/>
        <v>0</v>
      </c>
      <c r="L988" s="3">
        <f t="shared" si="163"/>
        <v>45311</v>
      </c>
      <c r="M988" s="3" t="str">
        <f t="shared" si="165"/>
        <v>2024_1</v>
      </c>
      <c r="N988" s="5">
        <f t="shared" si="159"/>
        <v>2024</v>
      </c>
      <c r="O988" s="26">
        <f t="shared" si="166"/>
        <v>4496019.4454034148</v>
      </c>
      <c r="P988" s="33">
        <f t="shared" si="164"/>
        <v>498.41516361857049</v>
      </c>
      <c r="Q988" s="26">
        <f t="shared" si="160"/>
        <v>0</v>
      </c>
      <c r="R988" s="26">
        <f t="shared" si="167"/>
        <v>4496517.8605670333</v>
      </c>
    </row>
    <row r="989" spans="3:18" x14ac:dyDescent="0.2">
      <c r="C989">
        <f t="shared" si="161"/>
        <v>986</v>
      </c>
      <c r="D989" s="3">
        <f t="shared" si="162"/>
        <v>45311</v>
      </c>
      <c r="F989" s="5">
        <f>IFERROR(VLOOKUP(D989,Contrato!$B:$H,7,FALSE),0)</f>
        <v>0</v>
      </c>
      <c r="G989" s="26">
        <f t="shared" si="158"/>
        <v>0</v>
      </c>
      <c r="L989" s="3">
        <f t="shared" si="163"/>
        <v>45312</v>
      </c>
      <c r="M989" s="3" t="str">
        <f t="shared" si="165"/>
        <v>2024_1</v>
      </c>
      <c r="N989" s="5">
        <f t="shared" si="159"/>
        <v>2024</v>
      </c>
      <c r="O989" s="26">
        <f t="shared" si="166"/>
        <v>4496517.8605670333</v>
      </c>
      <c r="P989" s="33">
        <f t="shared" si="164"/>
        <v>498.47041642126442</v>
      </c>
      <c r="Q989" s="26">
        <f t="shared" si="160"/>
        <v>0</v>
      </c>
      <c r="R989" s="26">
        <f t="shared" si="167"/>
        <v>4497016.3309834544</v>
      </c>
    </row>
    <row r="990" spans="3:18" x14ac:dyDescent="0.2">
      <c r="C990">
        <f t="shared" si="161"/>
        <v>987</v>
      </c>
      <c r="D990" s="3">
        <f t="shared" si="162"/>
        <v>45312</v>
      </c>
      <c r="F990" s="5">
        <f>IFERROR(VLOOKUP(D990,Contrato!$B:$H,7,FALSE),0)</f>
        <v>0</v>
      </c>
      <c r="G990" s="26">
        <f t="shared" si="158"/>
        <v>0</v>
      </c>
      <c r="L990" s="3">
        <f t="shared" si="163"/>
        <v>45313</v>
      </c>
      <c r="M990" s="3" t="str">
        <f t="shared" si="165"/>
        <v>2024_1</v>
      </c>
      <c r="N990" s="5">
        <f t="shared" si="159"/>
        <v>2024</v>
      </c>
      <c r="O990" s="26">
        <f t="shared" si="166"/>
        <v>4497016.3309834544</v>
      </c>
      <c r="P990" s="33">
        <f t="shared" si="164"/>
        <v>498.52567534911748</v>
      </c>
      <c r="Q990" s="26">
        <f t="shared" si="160"/>
        <v>0</v>
      </c>
      <c r="R990" s="26">
        <f t="shared" si="167"/>
        <v>4497514.8566588033</v>
      </c>
    </row>
    <row r="991" spans="3:18" x14ac:dyDescent="0.2">
      <c r="C991">
        <f t="shared" si="161"/>
        <v>988</v>
      </c>
      <c r="D991" s="3">
        <f t="shared" si="162"/>
        <v>45313</v>
      </c>
      <c r="F991" s="5">
        <f>IFERROR(VLOOKUP(D991,Contrato!$B:$H,7,FALSE),0)</f>
        <v>0</v>
      </c>
      <c r="G991" s="26">
        <f t="shared" si="158"/>
        <v>0</v>
      </c>
      <c r="L991" s="3">
        <f t="shared" si="163"/>
        <v>45314</v>
      </c>
      <c r="M991" s="3" t="str">
        <f t="shared" si="165"/>
        <v>2024_1</v>
      </c>
      <c r="N991" s="5">
        <f t="shared" si="159"/>
        <v>2024</v>
      </c>
      <c r="O991" s="26">
        <f t="shared" si="166"/>
        <v>4497514.8566588033</v>
      </c>
      <c r="P991" s="33">
        <f t="shared" si="164"/>
        <v>498.58094040280872</v>
      </c>
      <c r="Q991" s="26">
        <f t="shared" si="160"/>
        <v>0</v>
      </c>
      <c r="R991" s="26">
        <f t="shared" si="167"/>
        <v>4498013.4375992063</v>
      </c>
    </row>
    <row r="992" spans="3:18" x14ac:dyDescent="0.2">
      <c r="C992">
        <f t="shared" si="161"/>
        <v>989</v>
      </c>
      <c r="D992" s="3">
        <f t="shared" si="162"/>
        <v>45314</v>
      </c>
      <c r="F992" s="5">
        <f>IFERROR(VLOOKUP(D992,Contrato!$B:$H,7,FALSE),0)</f>
        <v>0</v>
      </c>
      <c r="G992" s="26">
        <f t="shared" si="158"/>
        <v>0</v>
      </c>
      <c r="L992" s="3">
        <f t="shared" si="163"/>
        <v>45315</v>
      </c>
      <c r="M992" s="3" t="str">
        <f t="shared" si="165"/>
        <v>2024_1</v>
      </c>
      <c r="N992" s="5">
        <f t="shared" si="159"/>
        <v>2024</v>
      </c>
      <c r="O992" s="26">
        <f t="shared" si="166"/>
        <v>4498013.4375992063</v>
      </c>
      <c r="P992" s="33">
        <f t="shared" si="164"/>
        <v>498.63621158301731</v>
      </c>
      <c r="Q992" s="26">
        <f t="shared" si="160"/>
        <v>0</v>
      </c>
      <c r="R992" s="26">
        <f t="shared" si="167"/>
        <v>4498512.0738107897</v>
      </c>
    </row>
    <row r="993" spans="3:18" x14ac:dyDescent="0.2">
      <c r="C993">
        <f t="shared" si="161"/>
        <v>990</v>
      </c>
      <c r="D993" s="3">
        <f t="shared" si="162"/>
        <v>45315</v>
      </c>
      <c r="F993" s="5">
        <f>IFERROR(VLOOKUP(D993,Contrato!$B:$H,7,FALSE),0)</f>
        <v>0</v>
      </c>
      <c r="G993" s="26">
        <f t="shared" si="158"/>
        <v>0</v>
      </c>
      <c r="L993" s="3">
        <f t="shared" si="163"/>
        <v>45316</v>
      </c>
      <c r="M993" s="3" t="str">
        <f t="shared" si="165"/>
        <v>2024_1</v>
      </c>
      <c r="N993" s="5">
        <f t="shared" si="159"/>
        <v>2024</v>
      </c>
      <c r="O993" s="26">
        <f t="shared" si="166"/>
        <v>4498512.0738107897</v>
      </c>
      <c r="P993" s="33">
        <f t="shared" si="164"/>
        <v>498.69148889042231</v>
      </c>
      <c r="Q993" s="26">
        <f t="shared" si="160"/>
        <v>0</v>
      </c>
      <c r="R993" s="26">
        <f t="shared" si="167"/>
        <v>4499010.7652996797</v>
      </c>
    </row>
    <row r="994" spans="3:18" x14ac:dyDescent="0.2">
      <c r="C994">
        <f t="shared" si="161"/>
        <v>991</v>
      </c>
      <c r="D994" s="3">
        <f t="shared" si="162"/>
        <v>45316</v>
      </c>
      <c r="F994" s="5">
        <f>IFERROR(VLOOKUP(D994,Contrato!$B:$H,7,FALSE),0)</f>
        <v>0</v>
      </c>
      <c r="G994" s="26">
        <f t="shared" si="158"/>
        <v>0</v>
      </c>
      <c r="L994" s="3">
        <f t="shared" si="163"/>
        <v>45317</v>
      </c>
      <c r="M994" s="3" t="str">
        <f t="shared" si="165"/>
        <v>2024_1</v>
      </c>
      <c r="N994" s="5">
        <f t="shared" si="159"/>
        <v>2024</v>
      </c>
      <c r="O994" s="26">
        <f t="shared" si="166"/>
        <v>4499010.7652996797</v>
      </c>
      <c r="P994" s="33">
        <f t="shared" si="164"/>
        <v>498.74677232570292</v>
      </c>
      <c r="Q994" s="26">
        <f t="shared" si="160"/>
        <v>0</v>
      </c>
      <c r="R994" s="26">
        <f t="shared" si="167"/>
        <v>4499509.5120720053</v>
      </c>
    </row>
    <row r="995" spans="3:18" x14ac:dyDescent="0.2">
      <c r="C995">
        <f t="shared" si="161"/>
        <v>992</v>
      </c>
      <c r="D995" s="3">
        <f t="shared" si="162"/>
        <v>45317</v>
      </c>
      <c r="F995" s="5">
        <f>IFERROR(VLOOKUP(D995,Contrato!$B:$H,7,FALSE),0)</f>
        <v>0</v>
      </c>
      <c r="G995" s="26">
        <f t="shared" si="158"/>
        <v>0</v>
      </c>
      <c r="L995" s="3">
        <f t="shared" si="163"/>
        <v>45318</v>
      </c>
      <c r="M995" s="3" t="str">
        <f t="shared" si="165"/>
        <v>2024_1</v>
      </c>
      <c r="N995" s="5">
        <f t="shared" si="159"/>
        <v>2024</v>
      </c>
      <c r="O995" s="26">
        <f t="shared" si="166"/>
        <v>4499509.5120720053</v>
      </c>
      <c r="P995" s="33">
        <f t="shared" si="164"/>
        <v>498.80206188953855</v>
      </c>
      <c r="Q995" s="26">
        <f t="shared" si="160"/>
        <v>0</v>
      </c>
      <c r="R995" s="26">
        <f t="shared" si="167"/>
        <v>4500008.3141338946</v>
      </c>
    </row>
    <row r="996" spans="3:18" x14ac:dyDescent="0.2">
      <c r="C996">
        <f t="shared" si="161"/>
        <v>993</v>
      </c>
      <c r="D996" s="3">
        <f t="shared" si="162"/>
        <v>45318</v>
      </c>
      <c r="F996" s="5">
        <f>IFERROR(VLOOKUP(D996,Contrato!$B:$H,7,FALSE),0)</f>
        <v>0</v>
      </c>
      <c r="G996" s="26">
        <f t="shared" si="158"/>
        <v>0</v>
      </c>
      <c r="L996" s="3">
        <f t="shared" si="163"/>
        <v>45319</v>
      </c>
      <c r="M996" s="3" t="str">
        <f t="shared" si="165"/>
        <v>2024_1</v>
      </c>
      <c r="N996" s="5">
        <f t="shared" si="159"/>
        <v>2024</v>
      </c>
      <c r="O996" s="26">
        <f t="shared" si="166"/>
        <v>4500008.3141338946</v>
      </c>
      <c r="P996" s="33">
        <f t="shared" si="164"/>
        <v>498.85735758260859</v>
      </c>
      <c r="Q996" s="26">
        <f t="shared" si="160"/>
        <v>0</v>
      </c>
      <c r="R996" s="26">
        <f t="shared" si="167"/>
        <v>4500507.1714914776</v>
      </c>
    </row>
    <row r="997" spans="3:18" x14ac:dyDescent="0.2">
      <c r="C997">
        <f t="shared" si="161"/>
        <v>994</v>
      </c>
      <c r="D997" s="3">
        <f t="shared" si="162"/>
        <v>45319</v>
      </c>
      <c r="F997" s="5">
        <f>IFERROR(VLOOKUP(D997,Contrato!$B:$H,7,FALSE),0)</f>
        <v>0</v>
      </c>
      <c r="G997" s="26">
        <f t="shared" si="158"/>
        <v>0</v>
      </c>
      <c r="L997" s="3">
        <f t="shared" si="163"/>
        <v>45320</v>
      </c>
      <c r="M997" s="3" t="str">
        <f t="shared" si="165"/>
        <v>2024_1</v>
      </c>
      <c r="N997" s="5">
        <f t="shared" si="159"/>
        <v>2024</v>
      </c>
      <c r="O997" s="26">
        <f t="shared" si="166"/>
        <v>4500507.1714914776</v>
      </c>
      <c r="P997" s="33">
        <f t="shared" si="164"/>
        <v>498.91265940559248</v>
      </c>
      <c r="Q997" s="26">
        <f t="shared" si="160"/>
        <v>0</v>
      </c>
      <c r="R997" s="26">
        <f t="shared" si="167"/>
        <v>4501006.0841508834</v>
      </c>
    </row>
    <row r="998" spans="3:18" x14ac:dyDescent="0.2">
      <c r="C998">
        <f t="shared" si="161"/>
        <v>995</v>
      </c>
      <c r="D998" s="3">
        <f t="shared" si="162"/>
        <v>45320</v>
      </c>
      <c r="F998" s="5">
        <f>IFERROR(VLOOKUP(D998,Contrato!$B:$H,7,FALSE),0)</f>
        <v>0</v>
      </c>
      <c r="G998" s="26">
        <f t="shared" si="158"/>
        <v>0</v>
      </c>
      <c r="L998" s="3">
        <f t="shared" si="163"/>
        <v>45321</v>
      </c>
      <c r="M998" s="3" t="str">
        <f t="shared" si="165"/>
        <v>2024_1</v>
      </c>
      <c r="N998" s="5">
        <f t="shared" si="159"/>
        <v>2024</v>
      </c>
      <c r="O998" s="26">
        <f t="shared" si="166"/>
        <v>4501006.0841508834</v>
      </c>
      <c r="P998" s="33">
        <f t="shared" si="164"/>
        <v>498.96796735916979</v>
      </c>
      <c r="Q998" s="26">
        <f t="shared" si="160"/>
        <v>0</v>
      </c>
      <c r="R998" s="26">
        <f t="shared" si="167"/>
        <v>4501505.0521182427</v>
      </c>
    </row>
    <row r="999" spans="3:18" x14ac:dyDescent="0.2">
      <c r="C999">
        <f t="shared" si="161"/>
        <v>996</v>
      </c>
      <c r="D999" s="3">
        <f t="shared" si="162"/>
        <v>45321</v>
      </c>
      <c r="F999" s="5">
        <f>IFERROR(VLOOKUP(D999,Contrato!$B:$H,7,FALSE),0)</f>
        <v>0</v>
      </c>
      <c r="G999" s="26">
        <f t="shared" si="158"/>
        <v>0</v>
      </c>
      <c r="L999" s="3">
        <f t="shared" si="163"/>
        <v>45322</v>
      </c>
      <c r="M999" s="3" t="str">
        <f t="shared" si="165"/>
        <v>2024_1</v>
      </c>
      <c r="N999" s="5">
        <f t="shared" si="159"/>
        <v>2024</v>
      </c>
      <c r="O999" s="26">
        <f t="shared" si="166"/>
        <v>4501505.0521182427</v>
      </c>
      <c r="P999" s="33">
        <f t="shared" si="164"/>
        <v>499.02328144402014</v>
      </c>
      <c r="Q999" s="26">
        <f t="shared" si="160"/>
        <v>0</v>
      </c>
      <c r="R999" s="26">
        <f t="shared" si="167"/>
        <v>4502004.0753996866</v>
      </c>
    </row>
    <row r="1000" spans="3:18" x14ac:dyDescent="0.2">
      <c r="C1000">
        <f t="shared" si="161"/>
        <v>997</v>
      </c>
      <c r="D1000" s="3">
        <f t="shared" si="162"/>
        <v>45322</v>
      </c>
      <c r="F1000" s="5">
        <f>IFERROR(VLOOKUP(D1000,Contrato!$B:$H,7,FALSE),0)</f>
        <v>0</v>
      </c>
      <c r="G1000" s="26">
        <f t="shared" si="158"/>
        <v>0</v>
      </c>
      <c r="L1000" s="3">
        <f t="shared" si="163"/>
        <v>45323</v>
      </c>
      <c r="M1000" s="3" t="str">
        <f t="shared" si="165"/>
        <v>2024_2</v>
      </c>
      <c r="N1000" s="5">
        <f t="shared" si="159"/>
        <v>2024</v>
      </c>
      <c r="O1000" s="26">
        <f t="shared" si="166"/>
        <v>4502004.0753996866</v>
      </c>
      <c r="P1000" s="33">
        <f t="shared" si="164"/>
        <v>499.07860166082321</v>
      </c>
      <c r="Q1000" s="26">
        <f t="shared" si="160"/>
        <v>0</v>
      </c>
      <c r="R1000" s="26">
        <f t="shared" si="167"/>
        <v>4502503.1540013477</v>
      </c>
    </row>
    <row r="1001" spans="3:18" x14ac:dyDescent="0.2">
      <c r="C1001">
        <f t="shared" si="161"/>
        <v>998</v>
      </c>
      <c r="D1001" s="3">
        <f t="shared" si="162"/>
        <v>45323</v>
      </c>
      <c r="F1001" s="5">
        <f>IFERROR(VLOOKUP(D1001,Contrato!$B:$H,7,FALSE),0)</f>
        <v>0</v>
      </c>
      <c r="G1001" s="26">
        <f t="shared" si="158"/>
        <v>0</v>
      </c>
      <c r="L1001" s="3">
        <f t="shared" si="163"/>
        <v>45324</v>
      </c>
      <c r="M1001" s="3" t="str">
        <f t="shared" si="165"/>
        <v>2024_2</v>
      </c>
      <c r="N1001" s="5">
        <f t="shared" si="159"/>
        <v>2024</v>
      </c>
      <c r="O1001" s="26">
        <f t="shared" si="166"/>
        <v>4502503.1540013477</v>
      </c>
      <c r="P1001" s="33">
        <f t="shared" si="164"/>
        <v>499.13392801025873</v>
      </c>
      <c r="Q1001" s="26">
        <f t="shared" si="160"/>
        <v>0</v>
      </c>
      <c r="R1001" s="26">
        <f t="shared" si="167"/>
        <v>4503002.287929358</v>
      </c>
    </row>
    <row r="1002" spans="3:18" x14ac:dyDescent="0.2">
      <c r="C1002">
        <f t="shared" si="161"/>
        <v>999</v>
      </c>
      <c r="D1002" s="3">
        <f t="shared" si="162"/>
        <v>45324</v>
      </c>
      <c r="F1002" s="5">
        <f>IFERROR(VLOOKUP(D1002,Contrato!$B:$H,7,FALSE),0)</f>
        <v>0</v>
      </c>
      <c r="G1002" s="26">
        <f t="shared" si="158"/>
        <v>0</v>
      </c>
      <c r="L1002" s="3">
        <f t="shared" si="163"/>
        <v>45325</v>
      </c>
      <c r="M1002" s="3" t="str">
        <f t="shared" si="165"/>
        <v>2024_2</v>
      </c>
      <c r="N1002" s="5">
        <f t="shared" si="159"/>
        <v>2024</v>
      </c>
      <c r="O1002" s="26">
        <f t="shared" si="166"/>
        <v>4503002.287929358</v>
      </c>
      <c r="P1002" s="33">
        <f t="shared" si="164"/>
        <v>499.1892604930066</v>
      </c>
      <c r="Q1002" s="26">
        <f t="shared" si="160"/>
        <v>0</v>
      </c>
      <c r="R1002" s="26">
        <f t="shared" si="167"/>
        <v>4503501.477189851</v>
      </c>
    </row>
    <row r="1003" spans="3:18" x14ac:dyDescent="0.2">
      <c r="C1003">
        <f t="shared" si="161"/>
        <v>1000</v>
      </c>
      <c r="D1003" s="3">
        <f t="shared" si="162"/>
        <v>45325</v>
      </c>
      <c r="F1003" s="5">
        <f>IFERROR(VLOOKUP(D1003,Contrato!$B:$H,7,FALSE),0)</f>
        <v>0</v>
      </c>
      <c r="G1003" s="26">
        <f t="shared" si="158"/>
        <v>0</v>
      </c>
      <c r="L1003" s="3">
        <f t="shared" si="163"/>
        <v>45326</v>
      </c>
      <c r="M1003" s="3" t="str">
        <f t="shared" si="165"/>
        <v>2024_2</v>
      </c>
      <c r="N1003" s="5">
        <f t="shared" si="159"/>
        <v>2024</v>
      </c>
      <c r="O1003" s="26">
        <f t="shared" si="166"/>
        <v>4503501.477189851</v>
      </c>
      <c r="P1003" s="33">
        <f t="shared" si="164"/>
        <v>499.24459910974673</v>
      </c>
      <c r="Q1003" s="26">
        <f t="shared" si="160"/>
        <v>0</v>
      </c>
      <c r="R1003" s="26">
        <f t="shared" si="167"/>
        <v>4504000.7217889605</v>
      </c>
    </row>
    <row r="1004" spans="3:18" x14ac:dyDescent="0.2">
      <c r="C1004">
        <f t="shared" si="161"/>
        <v>1001</v>
      </c>
      <c r="D1004" s="3">
        <f t="shared" si="162"/>
        <v>45326</v>
      </c>
      <c r="F1004" s="5">
        <f>IFERROR(VLOOKUP(D1004,Contrato!$B:$H,7,FALSE),0)</f>
        <v>0</v>
      </c>
      <c r="G1004" s="26">
        <f t="shared" si="158"/>
        <v>0</v>
      </c>
      <c r="L1004" s="3">
        <f t="shared" si="163"/>
        <v>45327</v>
      </c>
      <c r="M1004" s="3" t="str">
        <f t="shared" si="165"/>
        <v>2024_2</v>
      </c>
      <c r="N1004" s="5">
        <f t="shared" si="159"/>
        <v>2024</v>
      </c>
      <c r="O1004" s="26">
        <f t="shared" si="166"/>
        <v>4504000.7217889605</v>
      </c>
      <c r="P1004" s="33">
        <f t="shared" si="164"/>
        <v>499.29994386115902</v>
      </c>
      <c r="Q1004" s="26">
        <f t="shared" si="160"/>
        <v>0</v>
      </c>
      <c r="R1004" s="26">
        <f t="shared" si="167"/>
        <v>4504500.0217328221</v>
      </c>
    </row>
    <row r="1005" spans="3:18" x14ac:dyDescent="0.2">
      <c r="C1005">
        <f t="shared" si="161"/>
        <v>1002</v>
      </c>
      <c r="D1005" s="3">
        <f t="shared" si="162"/>
        <v>45327</v>
      </c>
      <c r="F1005" s="5">
        <f>IFERROR(VLOOKUP(D1005,Contrato!$B:$H,7,FALSE),0)</f>
        <v>0</v>
      </c>
      <c r="G1005" s="26">
        <f t="shared" si="158"/>
        <v>0</v>
      </c>
      <c r="L1005" s="3">
        <f t="shared" si="163"/>
        <v>45328</v>
      </c>
      <c r="M1005" s="3" t="str">
        <f t="shared" si="165"/>
        <v>2024_2</v>
      </c>
      <c r="N1005" s="5">
        <f t="shared" si="159"/>
        <v>2024</v>
      </c>
      <c r="O1005" s="26">
        <f t="shared" si="166"/>
        <v>4504500.0217328221</v>
      </c>
      <c r="P1005" s="33">
        <f t="shared" si="164"/>
        <v>499.35529474792378</v>
      </c>
      <c r="Q1005" s="26">
        <f t="shared" si="160"/>
        <v>0</v>
      </c>
      <c r="R1005" s="26">
        <f t="shared" si="167"/>
        <v>4504999.3770275703</v>
      </c>
    </row>
    <row r="1006" spans="3:18" x14ac:dyDescent="0.2">
      <c r="C1006">
        <f t="shared" si="161"/>
        <v>1003</v>
      </c>
      <c r="D1006" s="3">
        <f t="shared" si="162"/>
        <v>45328</v>
      </c>
      <c r="F1006" s="5">
        <f>IFERROR(VLOOKUP(D1006,Contrato!$B:$H,7,FALSE),0)</f>
        <v>0</v>
      </c>
      <c r="G1006" s="26">
        <f t="shared" si="158"/>
        <v>0</v>
      </c>
      <c r="L1006" s="3">
        <f t="shared" si="163"/>
        <v>45329</v>
      </c>
      <c r="M1006" s="3" t="str">
        <f t="shared" si="165"/>
        <v>2024_2</v>
      </c>
      <c r="N1006" s="5">
        <f t="shared" si="159"/>
        <v>2024</v>
      </c>
      <c r="O1006" s="26">
        <f t="shared" si="166"/>
        <v>4504999.3770275703</v>
      </c>
      <c r="P1006" s="33">
        <f t="shared" si="164"/>
        <v>499.4106517707209</v>
      </c>
      <c r="Q1006" s="26">
        <f t="shared" si="160"/>
        <v>0</v>
      </c>
      <c r="R1006" s="26">
        <f t="shared" si="167"/>
        <v>4505498.7876793407</v>
      </c>
    </row>
    <row r="1007" spans="3:18" x14ac:dyDescent="0.2">
      <c r="C1007">
        <f t="shared" si="161"/>
        <v>1004</v>
      </c>
      <c r="D1007" s="3">
        <f t="shared" si="162"/>
        <v>45329</v>
      </c>
      <c r="F1007" s="5">
        <f>IFERROR(VLOOKUP(D1007,Contrato!$B:$H,7,FALSE),0)</f>
        <v>0</v>
      </c>
      <c r="G1007" s="26">
        <f t="shared" si="158"/>
        <v>0</v>
      </c>
      <c r="L1007" s="3">
        <f t="shared" si="163"/>
        <v>45330</v>
      </c>
      <c r="M1007" s="3" t="str">
        <f t="shared" si="165"/>
        <v>2024_2</v>
      </c>
      <c r="N1007" s="5">
        <f t="shared" si="159"/>
        <v>2024</v>
      </c>
      <c r="O1007" s="26">
        <f t="shared" si="166"/>
        <v>4505498.7876793407</v>
      </c>
      <c r="P1007" s="33">
        <f t="shared" si="164"/>
        <v>499.4660149302307</v>
      </c>
      <c r="Q1007" s="26">
        <f t="shared" si="160"/>
        <v>0</v>
      </c>
      <c r="R1007" s="26">
        <f t="shared" si="167"/>
        <v>4505998.2536942707</v>
      </c>
    </row>
    <row r="1008" spans="3:18" x14ac:dyDescent="0.2">
      <c r="C1008">
        <f t="shared" si="161"/>
        <v>1005</v>
      </c>
      <c r="D1008" s="3">
        <f t="shared" si="162"/>
        <v>45330</v>
      </c>
      <c r="F1008" s="5">
        <f>IFERROR(VLOOKUP(D1008,Contrato!$B:$H,7,FALSE),0)</f>
        <v>0</v>
      </c>
      <c r="G1008" s="26">
        <f t="shared" si="158"/>
        <v>0</v>
      </c>
      <c r="L1008" s="3">
        <f t="shared" si="163"/>
        <v>45331</v>
      </c>
      <c r="M1008" s="3" t="str">
        <f t="shared" si="165"/>
        <v>2024_2</v>
      </c>
      <c r="N1008" s="5">
        <f t="shared" si="159"/>
        <v>2024</v>
      </c>
      <c r="O1008" s="26">
        <f t="shared" si="166"/>
        <v>4505998.2536942707</v>
      </c>
      <c r="P1008" s="33">
        <f t="shared" si="164"/>
        <v>499.52138422713352</v>
      </c>
      <c r="Q1008" s="26">
        <f t="shared" si="160"/>
        <v>0</v>
      </c>
      <c r="R1008" s="26">
        <f t="shared" si="167"/>
        <v>4506497.7750784978</v>
      </c>
    </row>
    <row r="1009" spans="3:18" x14ac:dyDescent="0.2">
      <c r="C1009">
        <f t="shared" si="161"/>
        <v>1006</v>
      </c>
      <c r="D1009" s="3">
        <f t="shared" si="162"/>
        <v>45331</v>
      </c>
      <c r="F1009" s="5">
        <f>IFERROR(VLOOKUP(D1009,Contrato!$B:$H,7,FALSE),0)</f>
        <v>0</v>
      </c>
      <c r="G1009" s="26">
        <f t="shared" si="158"/>
        <v>0</v>
      </c>
      <c r="L1009" s="3">
        <f t="shared" si="163"/>
        <v>45332</v>
      </c>
      <c r="M1009" s="3" t="str">
        <f t="shared" si="165"/>
        <v>2024_2</v>
      </c>
      <c r="N1009" s="5">
        <f t="shared" si="159"/>
        <v>2024</v>
      </c>
      <c r="O1009" s="26">
        <f t="shared" si="166"/>
        <v>4506497.7750784978</v>
      </c>
      <c r="P1009" s="33">
        <f t="shared" si="164"/>
        <v>499.57675966210968</v>
      </c>
      <c r="Q1009" s="26">
        <f t="shared" si="160"/>
        <v>0</v>
      </c>
      <c r="R1009" s="26">
        <f t="shared" si="167"/>
        <v>4506997.3518381603</v>
      </c>
    </row>
    <row r="1010" spans="3:18" x14ac:dyDescent="0.2">
      <c r="C1010">
        <f t="shared" si="161"/>
        <v>1007</v>
      </c>
      <c r="D1010" s="3">
        <f t="shared" si="162"/>
        <v>45332</v>
      </c>
      <c r="F1010" s="5">
        <f>IFERROR(VLOOKUP(D1010,Contrato!$B:$H,7,FALSE),0)</f>
        <v>0</v>
      </c>
      <c r="G1010" s="26">
        <f t="shared" si="158"/>
        <v>0</v>
      </c>
      <c r="L1010" s="3">
        <f t="shared" si="163"/>
        <v>45333</v>
      </c>
      <c r="M1010" s="3" t="str">
        <f t="shared" si="165"/>
        <v>2024_2</v>
      </c>
      <c r="N1010" s="5">
        <f t="shared" si="159"/>
        <v>2024</v>
      </c>
      <c r="O1010" s="26">
        <f t="shared" si="166"/>
        <v>4506997.3518381603</v>
      </c>
      <c r="P1010" s="33">
        <f t="shared" si="164"/>
        <v>499.6321412358397</v>
      </c>
      <c r="Q1010" s="26">
        <f t="shared" si="160"/>
        <v>0</v>
      </c>
      <c r="R1010" s="26">
        <f t="shared" si="167"/>
        <v>4507496.9839793965</v>
      </c>
    </row>
    <row r="1011" spans="3:18" x14ac:dyDescent="0.2">
      <c r="C1011">
        <f t="shared" si="161"/>
        <v>1008</v>
      </c>
      <c r="D1011" s="3">
        <f t="shared" si="162"/>
        <v>45333</v>
      </c>
      <c r="F1011" s="5">
        <f>IFERROR(VLOOKUP(D1011,Contrato!$B:$H,7,FALSE),0)</f>
        <v>0</v>
      </c>
      <c r="G1011" s="26">
        <f t="shared" si="158"/>
        <v>0</v>
      </c>
      <c r="L1011" s="3">
        <f t="shared" si="163"/>
        <v>45334</v>
      </c>
      <c r="M1011" s="3" t="str">
        <f t="shared" si="165"/>
        <v>2024_2</v>
      </c>
      <c r="N1011" s="5">
        <f t="shared" si="159"/>
        <v>2024</v>
      </c>
      <c r="O1011" s="26">
        <f t="shared" si="166"/>
        <v>4507496.9839793965</v>
      </c>
      <c r="P1011" s="33">
        <f t="shared" si="164"/>
        <v>499.68752894900405</v>
      </c>
      <c r="Q1011" s="26">
        <f t="shared" si="160"/>
        <v>-289392.91553000006</v>
      </c>
      <c r="R1011" s="26">
        <f t="shared" si="167"/>
        <v>4218603.7559783459</v>
      </c>
    </row>
    <row r="1012" spans="3:18" x14ac:dyDescent="0.2">
      <c r="C1012">
        <f t="shared" si="161"/>
        <v>1009</v>
      </c>
      <c r="D1012" s="3">
        <f t="shared" si="162"/>
        <v>45334</v>
      </c>
      <c r="F1012" s="5">
        <f>IFERROR(VLOOKUP(D1012,Contrato!$B:$H,7,FALSE),0)</f>
        <v>289392.91553000006</v>
      </c>
      <c r="G1012" s="26">
        <f t="shared" si="158"/>
        <v>-289392.91553000006</v>
      </c>
      <c r="L1012" s="3">
        <f t="shared" si="163"/>
        <v>45335</v>
      </c>
      <c r="M1012" s="3" t="str">
        <f t="shared" si="165"/>
        <v>2024_2</v>
      </c>
      <c r="N1012" s="5">
        <f t="shared" si="159"/>
        <v>2024</v>
      </c>
      <c r="O1012" s="26">
        <f t="shared" si="166"/>
        <v>4218603.7559783459</v>
      </c>
      <c r="P1012" s="33">
        <f t="shared" si="164"/>
        <v>467.6616964874363</v>
      </c>
      <c r="Q1012" s="26">
        <f t="shared" si="160"/>
        <v>0</v>
      </c>
      <c r="R1012" s="26">
        <f t="shared" si="167"/>
        <v>4219071.417674833</v>
      </c>
    </row>
    <row r="1013" spans="3:18" x14ac:dyDescent="0.2">
      <c r="C1013">
        <f t="shared" si="161"/>
        <v>1010</v>
      </c>
      <c r="D1013" s="3">
        <f t="shared" si="162"/>
        <v>45335</v>
      </c>
      <c r="F1013" s="5">
        <f>IFERROR(VLOOKUP(D1013,Contrato!$B:$H,7,FALSE),0)</f>
        <v>0</v>
      </c>
      <c r="G1013" s="26">
        <f t="shared" si="158"/>
        <v>0</v>
      </c>
      <c r="L1013" s="3">
        <f t="shared" si="163"/>
        <v>45336</v>
      </c>
      <c r="M1013" s="3" t="str">
        <f t="shared" si="165"/>
        <v>2024_2</v>
      </c>
      <c r="N1013" s="5">
        <f t="shared" si="159"/>
        <v>2024</v>
      </c>
      <c r="O1013" s="26">
        <f t="shared" si="166"/>
        <v>4219071.417674833</v>
      </c>
      <c r="P1013" s="33">
        <f t="shared" si="164"/>
        <v>467.71354005346245</v>
      </c>
      <c r="Q1013" s="26">
        <f t="shared" si="160"/>
        <v>0</v>
      </c>
      <c r="R1013" s="26">
        <f t="shared" si="167"/>
        <v>4219539.1312148869</v>
      </c>
    </row>
    <row r="1014" spans="3:18" x14ac:dyDescent="0.2">
      <c r="C1014">
        <f t="shared" si="161"/>
        <v>1011</v>
      </c>
      <c r="D1014" s="3">
        <f t="shared" si="162"/>
        <v>45336</v>
      </c>
      <c r="F1014" s="5">
        <f>IFERROR(VLOOKUP(D1014,Contrato!$B:$H,7,FALSE),0)</f>
        <v>0</v>
      </c>
      <c r="G1014" s="26">
        <f t="shared" si="158"/>
        <v>0</v>
      </c>
      <c r="L1014" s="3">
        <f t="shared" si="163"/>
        <v>45337</v>
      </c>
      <c r="M1014" s="3" t="str">
        <f t="shared" si="165"/>
        <v>2024_2</v>
      </c>
      <c r="N1014" s="5">
        <f t="shared" si="159"/>
        <v>2024</v>
      </c>
      <c r="O1014" s="26">
        <f t="shared" si="166"/>
        <v>4219539.1312148869</v>
      </c>
      <c r="P1014" s="33">
        <f t="shared" si="164"/>
        <v>467.76538936671017</v>
      </c>
      <c r="Q1014" s="26">
        <f t="shared" si="160"/>
        <v>0</v>
      </c>
      <c r="R1014" s="26">
        <f t="shared" si="167"/>
        <v>4220006.8966042539</v>
      </c>
    </row>
    <row r="1015" spans="3:18" x14ac:dyDescent="0.2">
      <c r="C1015">
        <f t="shared" si="161"/>
        <v>1012</v>
      </c>
      <c r="D1015" s="3">
        <f t="shared" si="162"/>
        <v>45337</v>
      </c>
      <c r="F1015" s="5">
        <f>IFERROR(VLOOKUP(D1015,Contrato!$B:$H,7,FALSE),0)</f>
        <v>0</v>
      </c>
      <c r="G1015" s="26">
        <f t="shared" si="158"/>
        <v>0</v>
      </c>
      <c r="L1015" s="3">
        <f t="shared" si="163"/>
        <v>45338</v>
      </c>
      <c r="M1015" s="3" t="str">
        <f t="shared" si="165"/>
        <v>2024_2</v>
      </c>
      <c r="N1015" s="5">
        <f t="shared" si="159"/>
        <v>2024</v>
      </c>
      <c r="O1015" s="26">
        <f t="shared" si="166"/>
        <v>4220006.8966042539</v>
      </c>
      <c r="P1015" s="33">
        <f t="shared" si="164"/>
        <v>467.81724442781649</v>
      </c>
      <c r="Q1015" s="26">
        <f t="shared" si="160"/>
        <v>0</v>
      </c>
      <c r="R1015" s="26">
        <f t="shared" si="167"/>
        <v>4220474.7138486821</v>
      </c>
    </row>
    <row r="1016" spans="3:18" x14ac:dyDescent="0.2">
      <c r="C1016">
        <f t="shared" si="161"/>
        <v>1013</v>
      </c>
      <c r="D1016" s="3">
        <f t="shared" si="162"/>
        <v>45338</v>
      </c>
      <c r="F1016" s="5">
        <f>IFERROR(VLOOKUP(D1016,Contrato!$B:$H,7,FALSE),0)</f>
        <v>0</v>
      </c>
      <c r="G1016" s="26">
        <f t="shared" si="158"/>
        <v>0</v>
      </c>
      <c r="L1016" s="3">
        <f t="shared" si="163"/>
        <v>45339</v>
      </c>
      <c r="M1016" s="3" t="str">
        <f t="shared" si="165"/>
        <v>2024_2</v>
      </c>
      <c r="N1016" s="5">
        <f t="shared" si="159"/>
        <v>2024</v>
      </c>
      <c r="O1016" s="26">
        <f t="shared" si="166"/>
        <v>4220474.7138486821</v>
      </c>
      <c r="P1016" s="33">
        <f t="shared" si="164"/>
        <v>467.86910523741852</v>
      </c>
      <c r="Q1016" s="26">
        <f t="shared" si="160"/>
        <v>0</v>
      </c>
      <c r="R1016" s="26">
        <f t="shared" si="167"/>
        <v>4220942.5829539197</v>
      </c>
    </row>
    <row r="1017" spans="3:18" x14ac:dyDescent="0.2">
      <c r="C1017">
        <f t="shared" si="161"/>
        <v>1014</v>
      </c>
      <c r="D1017" s="3">
        <f t="shared" si="162"/>
        <v>45339</v>
      </c>
      <c r="F1017" s="5">
        <f>IFERROR(VLOOKUP(D1017,Contrato!$B:$H,7,FALSE),0)</f>
        <v>0</v>
      </c>
      <c r="G1017" s="26">
        <f t="shared" si="158"/>
        <v>0</v>
      </c>
      <c r="L1017" s="3">
        <f t="shared" si="163"/>
        <v>45340</v>
      </c>
      <c r="M1017" s="3" t="str">
        <f t="shared" si="165"/>
        <v>2024_2</v>
      </c>
      <c r="N1017" s="5">
        <f t="shared" si="159"/>
        <v>2024</v>
      </c>
      <c r="O1017" s="26">
        <f t="shared" si="166"/>
        <v>4220942.5829539197</v>
      </c>
      <c r="P1017" s="33">
        <f t="shared" si="164"/>
        <v>467.92097179615359</v>
      </c>
      <c r="Q1017" s="26">
        <f t="shared" si="160"/>
        <v>0</v>
      </c>
      <c r="R1017" s="26">
        <f t="shared" si="167"/>
        <v>4221410.5039257156</v>
      </c>
    </row>
    <row r="1018" spans="3:18" x14ac:dyDescent="0.2">
      <c r="C1018">
        <f t="shared" si="161"/>
        <v>1015</v>
      </c>
      <c r="D1018" s="3">
        <f t="shared" si="162"/>
        <v>45340</v>
      </c>
      <c r="F1018" s="5">
        <f>IFERROR(VLOOKUP(D1018,Contrato!$B:$H,7,FALSE),0)</f>
        <v>0</v>
      </c>
      <c r="G1018" s="26">
        <f t="shared" si="158"/>
        <v>0</v>
      </c>
      <c r="L1018" s="3">
        <f t="shared" si="163"/>
        <v>45341</v>
      </c>
      <c r="M1018" s="3" t="str">
        <f t="shared" si="165"/>
        <v>2024_2</v>
      </c>
      <c r="N1018" s="5">
        <f t="shared" si="159"/>
        <v>2024</v>
      </c>
      <c r="O1018" s="26">
        <f t="shared" si="166"/>
        <v>4221410.5039257156</v>
      </c>
      <c r="P1018" s="33">
        <f t="shared" si="164"/>
        <v>467.97284410465903</v>
      </c>
      <c r="Q1018" s="26">
        <f t="shared" si="160"/>
        <v>0</v>
      </c>
      <c r="R1018" s="26">
        <f t="shared" si="167"/>
        <v>4221878.4767698199</v>
      </c>
    </row>
    <row r="1019" spans="3:18" x14ac:dyDescent="0.2">
      <c r="C1019">
        <f t="shared" si="161"/>
        <v>1016</v>
      </c>
      <c r="D1019" s="3">
        <f t="shared" si="162"/>
        <v>45341</v>
      </c>
      <c r="F1019" s="5">
        <f>IFERROR(VLOOKUP(D1019,Contrato!$B:$H,7,FALSE),0)</f>
        <v>0</v>
      </c>
      <c r="G1019" s="26">
        <f t="shared" si="158"/>
        <v>0</v>
      </c>
      <c r="L1019" s="3">
        <f t="shared" si="163"/>
        <v>45342</v>
      </c>
      <c r="M1019" s="3" t="str">
        <f t="shared" si="165"/>
        <v>2024_2</v>
      </c>
      <c r="N1019" s="5">
        <f t="shared" si="159"/>
        <v>2024</v>
      </c>
      <c r="O1019" s="26">
        <f t="shared" si="166"/>
        <v>4221878.4767698199</v>
      </c>
      <c r="P1019" s="33">
        <f t="shared" si="164"/>
        <v>468.02472216357216</v>
      </c>
      <c r="Q1019" s="26">
        <f t="shared" si="160"/>
        <v>0</v>
      </c>
      <c r="R1019" s="26">
        <f t="shared" si="167"/>
        <v>4222346.5014919834</v>
      </c>
    </row>
    <row r="1020" spans="3:18" x14ac:dyDescent="0.2">
      <c r="C1020">
        <f t="shared" si="161"/>
        <v>1017</v>
      </c>
      <c r="D1020" s="3">
        <f t="shared" si="162"/>
        <v>45342</v>
      </c>
      <c r="F1020" s="5">
        <f>IFERROR(VLOOKUP(D1020,Contrato!$B:$H,7,FALSE),0)</f>
        <v>0</v>
      </c>
      <c r="G1020" s="26">
        <f t="shared" si="158"/>
        <v>0</v>
      </c>
      <c r="L1020" s="3">
        <f t="shared" si="163"/>
        <v>45343</v>
      </c>
      <c r="M1020" s="3" t="str">
        <f t="shared" si="165"/>
        <v>2024_2</v>
      </c>
      <c r="N1020" s="5">
        <f t="shared" si="159"/>
        <v>2024</v>
      </c>
      <c r="O1020" s="26">
        <f t="shared" si="166"/>
        <v>4222346.5014919834</v>
      </c>
      <c r="P1020" s="33">
        <f t="shared" si="164"/>
        <v>468.0766059735306</v>
      </c>
      <c r="Q1020" s="26">
        <f t="shared" si="160"/>
        <v>0</v>
      </c>
      <c r="R1020" s="26">
        <f t="shared" si="167"/>
        <v>4222814.5780979572</v>
      </c>
    </row>
    <row r="1021" spans="3:18" x14ac:dyDescent="0.2">
      <c r="C1021">
        <f t="shared" si="161"/>
        <v>1018</v>
      </c>
      <c r="D1021" s="3">
        <f t="shared" si="162"/>
        <v>45343</v>
      </c>
      <c r="F1021" s="5">
        <f>IFERROR(VLOOKUP(D1021,Contrato!$B:$H,7,FALSE),0)</f>
        <v>0</v>
      </c>
      <c r="G1021" s="26">
        <f t="shared" si="158"/>
        <v>0</v>
      </c>
      <c r="L1021" s="3">
        <f t="shared" si="163"/>
        <v>45344</v>
      </c>
      <c r="M1021" s="3" t="str">
        <f t="shared" si="165"/>
        <v>2024_2</v>
      </c>
      <c r="N1021" s="5">
        <f t="shared" si="159"/>
        <v>2024</v>
      </c>
      <c r="O1021" s="26">
        <f t="shared" si="166"/>
        <v>4222814.5780979572</v>
      </c>
      <c r="P1021" s="33">
        <f t="shared" si="164"/>
        <v>468.12849553517179</v>
      </c>
      <c r="Q1021" s="26">
        <f t="shared" si="160"/>
        <v>0</v>
      </c>
      <c r="R1021" s="26">
        <f t="shared" si="167"/>
        <v>4223282.7065934921</v>
      </c>
    </row>
    <row r="1022" spans="3:18" x14ac:dyDescent="0.2">
      <c r="C1022">
        <f t="shared" si="161"/>
        <v>1019</v>
      </c>
      <c r="D1022" s="3">
        <f t="shared" si="162"/>
        <v>45344</v>
      </c>
      <c r="F1022" s="5">
        <f>IFERROR(VLOOKUP(D1022,Contrato!$B:$H,7,FALSE),0)</f>
        <v>0</v>
      </c>
      <c r="G1022" s="26">
        <f t="shared" si="158"/>
        <v>0</v>
      </c>
      <c r="L1022" s="3">
        <f t="shared" si="163"/>
        <v>45345</v>
      </c>
      <c r="M1022" s="3" t="str">
        <f t="shared" si="165"/>
        <v>2024_2</v>
      </c>
      <c r="N1022" s="5">
        <f t="shared" si="159"/>
        <v>2024</v>
      </c>
      <c r="O1022" s="26">
        <f t="shared" si="166"/>
        <v>4223282.7065934921</v>
      </c>
      <c r="P1022" s="33">
        <f t="shared" si="164"/>
        <v>468.1803908491334</v>
      </c>
      <c r="Q1022" s="26">
        <f t="shared" si="160"/>
        <v>0</v>
      </c>
      <c r="R1022" s="26">
        <f t="shared" si="167"/>
        <v>4223750.8869843408</v>
      </c>
    </row>
    <row r="1023" spans="3:18" x14ac:dyDescent="0.2">
      <c r="C1023">
        <f t="shared" si="161"/>
        <v>1020</v>
      </c>
      <c r="D1023" s="3">
        <f t="shared" si="162"/>
        <v>45345</v>
      </c>
      <c r="F1023" s="5">
        <f>IFERROR(VLOOKUP(D1023,Contrato!$B:$H,7,FALSE),0)</f>
        <v>0</v>
      </c>
      <c r="G1023" s="26">
        <f t="shared" si="158"/>
        <v>0</v>
      </c>
      <c r="L1023" s="3">
        <f t="shared" si="163"/>
        <v>45346</v>
      </c>
      <c r="M1023" s="3" t="str">
        <f t="shared" si="165"/>
        <v>2024_2</v>
      </c>
      <c r="N1023" s="5">
        <f t="shared" si="159"/>
        <v>2024</v>
      </c>
      <c r="O1023" s="26">
        <f t="shared" si="166"/>
        <v>4223750.8869843408</v>
      </c>
      <c r="P1023" s="33">
        <f t="shared" si="164"/>
        <v>468.23229191605304</v>
      </c>
      <c r="Q1023" s="26">
        <f t="shared" si="160"/>
        <v>0</v>
      </c>
      <c r="R1023" s="26">
        <f t="shared" si="167"/>
        <v>4224219.1192762572</v>
      </c>
    </row>
    <row r="1024" spans="3:18" x14ac:dyDescent="0.2">
      <c r="C1024">
        <f t="shared" si="161"/>
        <v>1021</v>
      </c>
      <c r="D1024" s="3">
        <f t="shared" si="162"/>
        <v>45346</v>
      </c>
      <c r="F1024" s="5">
        <f>IFERROR(VLOOKUP(D1024,Contrato!$B:$H,7,FALSE),0)</f>
        <v>0</v>
      </c>
      <c r="G1024" s="26">
        <f t="shared" si="158"/>
        <v>0</v>
      </c>
      <c r="L1024" s="3">
        <f t="shared" si="163"/>
        <v>45347</v>
      </c>
      <c r="M1024" s="3" t="str">
        <f t="shared" si="165"/>
        <v>2024_2</v>
      </c>
      <c r="N1024" s="5">
        <f t="shared" si="159"/>
        <v>2024</v>
      </c>
      <c r="O1024" s="26">
        <f t="shared" si="166"/>
        <v>4224219.1192762572</v>
      </c>
      <c r="P1024" s="33">
        <f t="shared" si="164"/>
        <v>468.28419873656856</v>
      </c>
      <c r="Q1024" s="26">
        <f t="shared" si="160"/>
        <v>0</v>
      </c>
      <c r="R1024" s="26">
        <f t="shared" si="167"/>
        <v>4224687.403474994</v>
      </c>
    </row>
    <row r="1025" spans="3:18" x14ac:dyDescent="0.2">
      <c r="C1025">
        <f t="shared" si="161"/>
        <v>1022</v>
      </c>
      <c r="D1025" s="3">
        <f t="shared" si="162"/>
        <v>45347</v>
      </c>
      <c r="F1025" s="5">
        <f>IFERROR(VLOOKUP(D1025,Contrato!$B:$H,7,FALSE),0)</f>
        <v>0</v>
      </c>
      <c r="G1025" s="26">
        <f t="shared" si="158"/>
        <v>0</v>
      </c>
      <c r="L1025" s="3">
        <f t="shared" si="163"/>
        <v>45348</v>
      </c>
      <c r="M1025" s="3" t="str">
        <f t="shared" si="165"/>
        <v>2024_2</v>
      </c>
      <c r="N1025" s="5">
        <f t="shared" si="159"/>
        <v>2024</v>
      </c>
      <c r="O1025" s="26">
        <f t="shared" si="166"/>
        <v>4224687.403474994</v>
      </c>
      <c r="P1025" s="33">
        <f t="shared" si="164"/>
        <v>468.33611131131778</v>
      </c>
      <c r="Q1025" s="26">
        <f t="shared" si="160"/>
        <v>0</v>
      </c>
      <c r="R1025" s="26">
        <f t="shared" si="167"/>
        <v>4225155.7395863049</v>
      </c>
    </row>
    <row r="1026" spans="3:18" x14ac:dyDescent="0.2">
      <c r="C1026">
        <f t="shared" si="161"/>
        <v>1023</v>
      </c>
      <c r="D1026" s="3">
        <f t="shared" si="162"/>
        <v>45348</v>
      </c>
      <c r="F1026" s="5">
        <f>IFERROR(VLOOKUP(D1026,Contrato!$B:$H,7,FALSE),0)</f>
        <v>0</v>
      </c>
      <c r="G1026" s="26">
        <f t="shared" si="158"/>
        <v>0</v>
      </c>
      <c r="L1026" s="3">
        <f t="shared" si="163"/>
        <v>45349</v>
      </c>
      <c r="M1026" s="3" t="str">
        <f t="shared" si="165"/>
        <v>2024_2</v>
      </c>
      <c r="N1026" s="5">
        <f t="shared" si="159"/>
        <v>2024</v>
      </c>
      <c r="O1026" s="26">
        <f t="shared" si="166"/>
        <v>4225155.7395863049</v>
      </c>
      <c r="P1026" s="33">
        <f t="shared" si="164"/>
        <v>468.3880296409385</v>
      </c>
      <c r="Q1026" s="26">
        <f t="shared" si="160"/>
        <v>0</v>
      </c>
      <c r="R1026" s="26">
        <f t="shared" si="167"/>
        <v>4225624.1276159454</v>
      </c>
    </row>
    <row r="1027" spans="3:18" x14ac:dyDescent="0.2">
      <c r="C1027">
        <f t="shared" si="161"/>
        <v>1024</v>
      </c>
      <c r="D1027" s="3">
        <f t="shared" si="162"/>
        <v>45349</v>
      </c>
      <c r="F1027" s="5">
        <f>IFERROR(VLOOKUP(D1027,Contrato!$B:$H,7,FALSE),0)</f>
        <v>0</v>
      </c>
      <c r="G1027" s="26">
        <f t="shared" si="158"/>
        <v>0</v>
      </c>
      <c r="L1027" s="3">
        <f t="shared" si="163"/>
        <v>45350</v>
      </c>
      <c r="M1027" s="3" t="str">
        <f t="shared" si="165"/>
        <v>2024_2</v>
      </c>
      <c r="N1027" s="5">
        <f t="shared" si="159"/>
        <v>2024</v>
      </c>
      <c r="O1027" s="26">
        <f t="shared" si="166"/>
        <v>4225624.1276159454</v>
      </c>
      <c r="P1027" s="33">
        <f t="shared" si="164"/>
        <v>468.43995372606872</v>
      </c>
      <c r="Q1027" s="26">
        <f t="shared" si="160"/>
        <v>0</v>
      </c>
      <c r="R1027" s="26">
        <f t="shared" si="167"/>
        <v>4226092.5675696712</v>
      </c>
    </row>
    <row r="1028" spans="3:18" x14ac:dyDescent="0.2">
      <c r="C1028">
        <f t="shared" si="161"/>
        <v>1025</v>
      </c>
      <c r="D1028" s="3">
        <f t="shared" si="162"/>
        <v>45350</v>
      </c>
      <c r="F1028" s="5">
        <f>IFERROR(VLOOKUP(D1028,Contrato!$B:$H,7,FALSE),0)</f>
        <v>0</v>
      </c>
      <c r="G1028" s="26">
        <f t="shared" si="158"/>
        <v>0</v>
      </c>
      <c r="L1028" s="3">
        <f t="shared" si="163"/>
        <v>45351</v>
      </c>
      <c r="M1028" s="3" t="str">
        <f t="shared" si="165"/>
        <v>2024_2</v>
      </c>
      <c r="N1028" s="5">
        <f t="shared" si="159"/>
        <v>2024</v>
      </c>
      <c r="O1028" s="26">
        <f t="shared" si="166"/>
        <v>4226092.5675696712</v>
      </c>
      <c r="P1028" s="33">
        <f t="shared" si="164"/>
        <v>468.49188356734652</v>
      </c>
      <c r="Q1028" s="26">
        <f t="shared" si="160"/>
        <v>0</v>
      </c>
      <c r="R1028" s="26">
        <f t="shared" si="167"/>
        <v>4226561.0594532387</v>
      </c>
    </row>
    <row r="1029" spans="3:18" x14ac:dyDescent="0.2">
      <c r="C1029">
        <f t="shared" si="161"/>
        <v>1026</v>
      </c>
      <c r="D1029" s="3">
        <f t="shared" si="162"/>
        <v>45351</v>
      </c>
      <c r="F1029" s="5">
        <f>IFERROR(VLOOKUP(D1029,Contrato!$B:$H,7,FALSE),0)</f>
        <v>0</v>
      </c>
      <c r="G1029" s="26">
        <f t="shared" ref="G1029:G1092" si="168">+E1029-F1029</f>
        <v>0</v>
      </c>
      <c r="L1029" s="3">
        <f t="shared" si="163"/>
        <v>45352</v>
      </c>
      <c r="M1029" s="3" t="str">
        <f t="shared" si="165"/>
        <v>2024_3</v>
      </c>
      <c r="N1029" s="5">
        <f t="shared" ref="N1029:N1092" si="169">YEAR(L1029)</f>
        <v>2024</v>
      </c>
      <c r="O1029" s="26">
        <f t="shared" si="166"/>
        <v>4226561.0594532387</v>
      </c>
      <c r="P1029" s="33">
        <f t="shared" si="164"/>
        <v>468.54381916541001</v>
      </c>
      <c r="Q1029" s="26">
        <f t="shared" ref="Q1029:Q1092" si="170">-F1030</f>
        <v>0</v>
      </c>
      <c r="R1029" s="26">
        <f t="shared" si="167"/>
        <v>4227029.6032724045</v>
      </c>
    </row>
    <row r="1030" spans="3:18" x14ac:dyDescent="0.2">
      <c r="C1030">
        <f t="shared" ref="C1030:C1093" si="171">IF(D1030="","",C1029+1)</f>
        <v>1027</v>
      </c>
      <c r="D1030" s="3">
        <f t="shared" ref="D1030:D1093" si="172">IFERROR(IF((D1029+1)&gt;$B$5,"",(D1029+1)),"")</f>
        <v>45352</v>
      </c>
      <c r="F1030" s="5">
        <f>IFERROR(VLOOKUP(D1030,Contrato!$B:$H,7,FALSE),0)</f>
        <v>0</v>
      </c>
      <c r="G1030" s="26">
        <f t="shared" si="168"/>
        <v>0</v>
      </c>
      <c r="L1030" s="3">
        <f t="shared" ref="L1030:L1093" si="173">+D1031</f>
        <v>45353</v>
      </c>
      <c r="M1030" s="3" t="str">
        <f t="shared" si="165"/>
        <v>2024_3</v>
      </c>
      <c r="N1030" s="5">
        <f t="shared" si="169"/>
        <v>2024</v>
      </c>
      <c r="O1030" s="26">
        <f t="shared" si="166"/>
        <v>4227029.6032724045</v>
      </c>
      <c r="P1030" s="33">
        <f t="shared" si="164"/>
        <v>468.59576052089744</v>
      </c>
      <c r="Q1030" s="26">
        <f t="shared" si="170"/>
        <v>0</v>
      </c>
      <c r="R1030" s="26">
        <f t="shared" si="167"/>
        <v>4227498.1990329251</v>
      </c>
    </row>
    <row r="1031" spans="3:18" x14ac:dyDescent="0.2">
      <c r="C1031">
        <f t="shared" si="171"/>
        <v>1028</v>
      </c>
      <c r="D1031" s="3">
        <f t="shared" si="172"/>
        <v>45353</v>
      </c>
      <c r="F1031" s="5">
        <f>IFERROR(VLOOKUP(D1031,Contrato!$B:$H,7,FALSE),0)</f>
        <v>0</v>
      </c>
      <c r="G1031" s="26">
        <f t="shared" si="168"/>
        <v>0</v>
      </c>
      <c r="L1031" s="3">
        <f t="shared" si="173"/>
        <v>45354</v>
      </c>
      <c r="M1031" s="3" t="str">
        <f t="shared" si="165"/>
        <v>2024_3</v>
      </c>
      <c r="N1031" s="5">
        <f t="shared" si="169"/>
        <v>2024</v>
      </c>
      <c r="O1031" s="26">
        <f t="shared" si="166"/>
        <v>4227498.1990329251</v>
      </c>
      <c r="P1031" s="33">
        <f t="shared" ref="P1031:P1094" si="174">+O1031*$I$4</f>
        <v>468.64770763444687</v>
      </c>
      <c r="Q1031" s="26">
        <f t="shared" si="170"/>
        <v>0</v>
      </c>
      <c r="R1031" s="26">
        <f t="shared" si="167"/>
        <v>4227966.8467405597</v>
      </c>
    </row>
    <row r="1032" spans="3:18" x14ac:dyDescent="0.2">
      <c r="C1032">
        <f t="shared" si="171"/>
        <v>1029</v>
      </c>
      <c r="D1032" s="3">
        <f t="shared" si="172"/>
        <v>45354</v>
      </c>
      <c r="F1032" s="5">
        <f>IFERROR(VLOOKUP(D1032,Contrato!$B:$H,7,FALSE),0)</f>
        <v>0</v>
      </c>
      <c r="G1032" s="26">
        <f t="shared" si="168"/>
        <v>0</v>
      </c>
      <c r="L1032" s="3">
        <f t="shared" si="173"/>
        <v>45355</v>
      </c>
      <c r="M1032" s="3" t="str">
        <f t="shared" si="165"/>
        <v>2024_3</v>
      </c>
      <c r="N1032" s="5">
        <f t="shared" si="169"/>
        <v>2024</v>
      </c>
      <c r="O1032" s="26">
        <f t="shared" si="166"/>
        <v>4227966.8467405597</v>
      </c>
      <c r="P1032" s="33">
        <f t="shared" si="174"/>
        <v>468.69966050669677</v>
      </c>
      <c r="Q1032" s="26">
        <f t="shared" si="170"/>
        <v>0</v>
      </c>
      <c r="R1032" s="26">
        <f t="shared" si="167"/>
        <v>4228435.5464010667</v>
      </c>
    </row>
    <row r="1033" spans="3:18" x14ac:dyDescent="0.2">
      <c r="C1033">
        <f t="shared" si="171"/>
        <v>1030</v>
      </c>
      <c r="D1033" s="3">
        <f t="shared" si="172"/>
        <v>45355</v>
      </c>
      <c r="F1033" s="5">
        <f>IFERROR(VLOOKUP(D1033,Contrato!$B:$H,7,FALSE),0)</f>
        <v>0</v>
      </c>
      <c r="G1033" s="26">
        <f t="shared" si="168"/>
        <v>0</v>
      </c>
      <c r="L1033" s="3">
        <f t="shared" si="173"/>
        <v>45356</v>
      </c>
      <c r="M1033" s="3" t="str">
        <f t="shared" ref="M1033:M1096" si="175">YEAR(L1033)&amp;"_"&amp;MONTH(L1033)</f>
        <v>2024_3</v>
      </c>
      <c r="N1033" s="5">
        <f t="shared" si="169"/>
        <v>2024</v>
      </c>
      <c r="O1033" s="26">
        <f t="shared" si="166"/>
        <v>4228435.5464010667</v>
      </c>
      <c r="P1033" s="33">
        <f t="shared" si="174"/>
        <v>468.75161913828555</v>
      </c>
      <c r="Q1033" s="26">
        <f t="shared" si="170"/>
        <v>0</v>
      </c>
      <c r="R1033" s="26">
        <f t="shared" si="167"/>
        <v>4228904.2980202045</v>
      </c>
    </row>
    <row r="1034" spans="3:18" x14ac:dyDescent="0.2">
      <c r="C1034">
        <f t="shared" si="171"/>
        <v>1031</v>
      </c>
      <c r="D1034" s="3">
        <f t="shared" si="172"/>
        <v>45356</v>
      </c>
      <c r="F1034" s="5">
        <f>IFERROR(VLOOKUP(D1034,Contrato!$B:$H,7,FALSE),0)</f>
        <v>0</v>
      </c>
      <c r="G1034" s="26">
        <f t="shared" si="168"/>
        <v>0</v>
      </c>
      <c r="L1034" s="3">
        <f t="shared" si="173"/>
        <v>45357</v>
      </c>
      <c r="M1034" s="3" t="str">
        <f t="shared" si="175"/>
        <v>2024_3</v>
      </c>
      <c r="N1034" s="5">
        <f t="shared" si="169"/>
        <v>2024</v>
      </c>
      <c r="O1034" s="26">
        <f t="shared" si="166"/>
        <v>4228904.2980202045</v>
      </c>
      <c r="P1034" s="33">
        <f t="shared" si="174"/>
        <v>468.80358352985149</v>
      </c>
      <c r="Q1034" s="26">
        <f t="shared" si="170"/>
        <v>0</v>
      </c>
      <c r="R1034" s="26">
        <f t="shared" si="167"/>
        <v>4229373.1016037343</v>
      </c>
    </row>
    <row r="1035" spans="3:18" x14ac:dyDescent="0.2">
      <c r="C1035">
        <f t="shared" si="171"/>
        <v>1032</v>
      </c>
      <c r="D1035" s="3">
        <f t="shared" si="172"/>
        <v>45357</v>
      </c>
      <c r="F1035" s="5">
        <f>IFERROR(VLOOKUP(D1035,Contrato!$B:$H,7,FALSE),0)</f>
        <v>0</v>
      </c>
      <c r="G1035" s="26">
        <f t="shared" si="168"/>
        <v>0</v>
      </c>
      <c r="L1035" s="3">
        <f t="shared" si="173"/>
        <v>45358</v>
      </c>
      <c r="M1035" s="3" t="str">
        <f t="shared" si="175"/>
        <v>2024_3</v>
      </c>
      <c r="N1035" s="5">
        <f t="shared" si="169"/>
        <v>2024</v>
      </c>
      <c r="O1035" s="26">
        <f t="shared" si="166"/>
        <v>4229373.1016037343</v>
      </c>
      <c r="P1035" s="33">
        <f t="shared" si="174"/>
        <v>468.8555536820333</v>
      </c>
      <c r="Q1035" s="26">
        <f t="shared" si="170"/>
        <v>0</v>
      </c>
      <c r="R1035" s="26">
        <f t="shared" si="167"/>
        <v>4229841.9571574163</v>
      </c>
    </row>
    <row r="1036" spans="3:18" x14ac:dyDescent="0.2">
      <c r="C1036">
        <f t="shared" si="171"/>
        <v>1033</v>
      </c>
      <c r="D1036" s="3">
        <f t="shared" si="172"/>
        <v>45358</v>
      </c>
      <c r="F1036" s="5">
        <f>IFERROR(VLOOKUP(D1036,Contrato!$B:$H,7,FALSE),0)</f>
        <v>0</v>
      </c>
      <c r="G1036" s="26">
        <f t="shared" si="168"/>
        <v>0</v>
      </c>
      <c r="L1036" s="3">
        <f t="shared" si="173"/>
        <v>45359</v>
      </c>
      <c r="M1036" s="3" t="str">
        <f t="shared" si="175"/>
        <v>2024_3</v>
      </c>
      <c r="N1036" s="5">
        <f t="shared" si="169"/>
        <v>2024</v>
      </c>
      <c r="O1036" s="26">
        <f t="shared" si="166"/>
        <v>4229841.9571574163</v>
      </c>
      <c r="P1036" s="33">
        <f t="shared" si="174"/>
        <v>468.9075295954695</v>
      </c>
      <c r="Q1036" s="26">
        <f t="shared" si="170"/>
        <v>0</v>
      </c>
      <c r="R1036" s="26">
        <f t="shared" si="167"/>
        <v>4230310.8646870116</v>
      </c>
    </row>
    <row r="1037" spans="3:18" x14ac:dyDescent="0.2">
      <c r="C1037">
        <f t="shared" si="171"/>
        <v>1034</v>
      </c>
      <c r="D1037" s="3">
        <f t="shared" si="172"/>
        <v>45359</v>
      </c>
      <c r="F1037" s="5">
        <f>IFERROR(VLOOKUP(D1037,Contrato!$B:$H,7,FALSE),0)</f>
        <v>0</v>
      </c>
      <c r="G1037" s="26">
        <f t="shared" si="168"/>
        <v>0</v>
      </c>
      <c r="L1037" s="3">
        <f t="shared" si="173"/>
        <v>45360</v>
      </c>
      <c r="M1037" s="3" t="str">
        <f t="shared" si="175"/>
        <v>2024_3</v>
      </c>
      <c r="N1037" s="5">
        <f t="shared" si="169"/>
        <v>2024</v>
      </c>
      <c r="O1037" s="26">
        <f t="shared" si="166"/>
        <v>4230310.8646870116</v>
      </c>
      <c r="P1037" s="33">
        <f t="shared" si="174"/>
        <v>468.95951127079883</v>
      </c>
      <c r="Q1037" s="26">
        <f t="shared" si="170"/>
        <v>0</v>
      </c>
      <c r="R1037" s="26">
        <f t="shared" si="167"/>
        <v>4230779.8241982823</v>
      </c>
    </row>
    <row r="1038" spans="3:18" x14ac:dyDescent="0.2">
      <c r="C1038">
        <f t="shared" si="171"/>
        <v>1035</v>
      </c>
      <c r="D1038" s="3">
        <f t="shared" si="172"/>
        <v>45360</v>
      </c>
      <c r="F1038" s="5">
        <f>IFERROR(VLOOKUP(D1038,Contrato!$B:$H,7,FALSE),0)</f>
        <v>0</v>
      </c>
      <c r="G1038" s="26">
        <f t="shared" si="168"/>
        <v>0</v>
      </c>
      <c r="L1038" s="3">
        <f t="shared" si="173"/>
        <v>45361</v>
      </c>
      <c r="M1038" s="3" t="str">
        <f t="shared" si="175"/>
        <v>2024_3</v>
      </c>
      <c r="N1038" s="5">
        <f t="shared" si="169"/>
        <v>2024</v>
      </c>
      <c r="O1038" s="26">
        <f t="shared" si="166"/>
        <v>4230779.8241982823</v>
      </c>
      <c r="P1038" s="33">
        <f t="shared" si="174"/>
        <v>469.01149870865999</v>
      </c>
      <c r="Q1038" s="26">
        <f t="shared" si="170"/>
        <v>0</v>
      </c>
      <c r="R1038" s="26">
        <f t="shared" si="167"/>
        <v>4231248.8356969906</v>
      </c>
    </row>
    <row r="1039" spans="3:18" x14ac:dyDescent="0.2">
      <c r="C1039">
        <f t="shared" si="171"/>
        <v>1036</v>
      </c>
      <c r="D1039" s="3">
        <f t="shared" si="172"/>
        <v>45361</v>
      </c>
      <c r="F1039" s="5">
        <f>IFERROR(VLOOKUP(D1039,Contrato!$B:$H,7,FALSE),0)</f>
        <v>0</v>
      </c>
      <c r="G1039" s="26">
        <f t="shared" si="168"/>
        <v>0</v>
      </c>
      <c r="L1039" s="3">
        <f t="shared" si="173"/>
        <v>45362</v>
      </c>
      <c r="M1039" s="3" t="str">
        <f t="shared" si="175"/>
        <v>2024_3</v>
      </c>
      <c r="N1039" s="5">
        <f t="shared" si="169"/>
        <v>2024</v>
      </c>
      <c r="O1039" s="26">
        <f t="shared" si="166"/>
        <v>4231248.8356969906</v>
      </c>
      <c r="P1039" s="33">
        <f t="shared" si="174"/>
        <v>469.06349190969178</v>
      </c>
      <c r="Q1039" s="26">
        <f t="shared" si="170"/>
        <v>-289322.61350750003</v>
      </c>
      <c r="R1039" s="26">
        <f t="shared" si="167"/>
        <v>3942395.2856814004</v>
      </c>
    </row>
    <row r="1040" spans="3:18" x14ac:dyDescent="0.2">
      <c r="C1040">
        <f t="shared" si="171"/>
        <v>1037</v>
      </c>
      <c r="D1040" s="3">
        <f t="shared" si="172"/>
        <v>45362</v>
      </c>
      <c r="F1040" s="5">
        <f>IFERROR(VLOOKUP(D1040,Contrato!$B:$H,7,FALSE),0)</f>
        <v>289322.61350750003</v>
      </c>
      <c r="G1040" s="26">
        <f t="shared" si="168"/>
        <v>-289322.61350750003</v>
      </c>
      <c r="L1040" s="3">
        <f t="shared" si="173"/>
        <v>45363</v>
      </c>
      <c r="M1040" s="3" t="str">
        <f t="shared" si="175"/>
        <v>2024_3</v>
      </c>
      <c r="N1040" s="5">
        <f t="shared" si="169"/>
        <v>2024</v>
      </c>
      <c r="O1040" s="26">
        <f t="shared" si="166"/>
        <v>3942395.2856814004</v>
      </c>
      <c r="P1040" s="33">
        <f t="shared" si="174"/>
        <v>437.04205802999303</v>
      </c>
      <c r="Q1040" s="26">
        <f t="shared" si="170"/>
        <v>0</v>
      </c>
      <c r="R1040" s="26">
        <f t="shared" si="167"/>
        <v>3942832.3277394306</v>
      </c>
    </row>
    <row r="1041" spans="3:18" x14ac:dyDescent="0.2">
      <c r="C1041">
        <f t="shared" si="171"/>
        <v>1038</v>
      </c>
      <c r="D1041" s="3">
        <f t="shared" si="172"/>
        <v>45363</v>
      </c>
      <c r="F1041" s="5">
        <f>IFERROR(VLOOKUP(D1041,Contrato!$B:$H,7,FALSE),0)</f>
        <v>0</v>
      </c>
      <c r="G1041" s="26">
        <f t="shared" si="168"/>
        <v>0</v>
      </c>
      <c r="L1041" s="3">
        <f t="shared" si="173"/>
        <v>45364</v>
      </c>
      <c r="M1041" s="3" t="str">
        <f t="shared" si="175"/>
        <v>2024_3</v>
      </c>
      <c r="N1041" s="5">
        <f t="shared" si="169"/>
        <v>2024</v>
      </c>
      <c r="O1041" s="26">
        <f t="shared" si="166"/>
        <v>3942832.3277394306</v>
      </c>
      <c r="P1041" s="33">
        <f t="shared" si="174"/>
        <v>437.0905071951949</v>
      </c>
      <c r="Q1041" s="26">
        <f t="shared" si="170"/>
        <v>0</v>
      </c>
      <c r="R1041" s="26">
        <f t="shared" si="167"/>
        <v>3943269.4182466259</v>
      </c>
    </row>
    <row r="1042" spans="3:18" x14ac:dyDescent="0.2">
      <c r="C1042">
        <f t="shared" si="171"/>
        <v>1039</v>
      </c>
      <c r="D1042" s="3">
        <f t="shared" si="172"/>
        <v>45364</v>
      </c>
      <c r="F1042" s="5">
        <f>IFERROR(VLOOKUP(D1042,Contrato!$B:$H,7,FALSE),0)</f>
        <v>0</v>
      </c>
      <c r="G1042" s="26">
        <f t="shared" si="168"/>
        <v>0</v>
      </c>
      <c r="L1042" s="3">
        <f t="shared" si="173"/>
        <v>45365</v>
      </c>
      <c r="M1042" s="3" t="str">
        <f t="shared" si="175"/>
        <v>2024_3</v>
      </c>
      <c r="N1042" s="5">
        <f t="shared" si="169"/>
        <v>2024</v>
      </c>
      <c r="O1042" s="26">
        <f t="shared" ref="O1042:O1105" si="176">+R1041</f>
        <v>3943269.4182466259</v>
      </c>
      <c r="P1042" s="33">
        <f t="shared" si="174"/>
        <v>437.1389617313252</v>
      </c>
      <c r="Q1042" s="26">
        <f t="shared" si="170"/>
        <v>0</v>
      </c>
      <c r="R1042" s="26">
        <f t="shared" ref="R1042:R1105" si="177">+O1042+P1042+Q1042</f>
        <v>3943706.5572083574</v>
      </c>
    </row>
    <row r="1043" spans="3:18" x14ac:dyDescent="0.2">
      <c r="C1043">
        <f t="shared" si="171"/>
        <v>1040</v>
      </c>
      <c r="D1043" s="3">
        <f t="shared" si="172"/>
        <v>45365</v>
      </c>
      <c r="F1043" s="5">
        <f>IFERROR(VLOOKUP(D1043,Contrato!$B:$H,7,FALSE),0)</f>
        <v>0</v>
      </c>
      <c r="G1043" s="26">
        <f t="shared" si="168"/>
        <v>0</v>
      </c>
      <c r="L1043" s="3">
        <f t="shared" si="173"/>
        <v>45366</v>
      </c>
      <c r="M1043" s="3" t="str">
        <f t="shared" si="175"/>
        <v>2024_3</v>
      </c>
      <c r="N1043" s="5">
        <f t="shared" si="169"/>
        <v>2024</v>
      </c>
      <c r="O1043" s="26">
        <f t="shared" si="176"/>
        <v>3943706.5572083574</v>
      </c>
      <c r="P1043" s="33">
        <f t="shared" si="174"/>
        <v>437.18742163897934</v>
      </c>
      <c r="Q1043" s="26">
        <f t="shared" si="170"/>
        <v>0</v>
      </c>
      <c r="R1043" s="26">
        <f t="shared" si="177"/>
        <v>3944143.7446299964</v>
      </c>
    </row>
    <row r="1044" spans="3:18" x14ac:dyDescent="0.2">
      <c r="C1044">
        <f t="shared" si="171"/>
        <v>1041</v>
      </c>
      <c r="D1044" s="3">
        <f t="shared" si="172"/>
        <v>45366</v>
      </c>
      <c r="F1044" s="5">
        <f>IFERROR(VLOOKUP(D1044,Contrato!$B:$H,7,FALSE),0)</f>
        <v>0</v>
      </c>
      <c r="G1044" s="26">
        <f t="shared" si="168"/>
        <v>0</v>
      </c>
      <c r="L1044" s="3">
        <f t="shared" si="173"/>
        <v>45367</v>
      </c>
      <c r="M1044" s="3" t="str">
        <f t="shared" si="175"/>
        <v>2024_3</v>
      </c>
      <c r="N1044" s="5">
        <f t="shared" si="169"/>
        <v>2024</v>
      </c>
      <c r="O1044" s="26">
        <f t="shared" si="176"/>
        <v>3944143.7446299964</v>
      </c>
      <c r="P1044" s="33">
        <f t="shared" si="174"/>
        <v>437.23588691875278</v>
      </c>
      <c r="Q1044" s="26">
        <f t="shared" si="170"/>
        <v>0</v>
      </c>
      <c r="R1044" s="26">
        <f t="shared" si="177"/>
        <v>3944580.9805169152</v>
      </c>
    </row>
    <row r="1045" spans="3:18" x14ac:dyDescent="0.2">
      <c r="C1045">
        <f t="shared" si="171"/>
        <v>1042</v>
      </c>
      <c r="D1045" s="3">
        <f t="shared" si="172"/>
        <v>45367</v>
      </c>
      <c r="F1045" s="5">
        <f>IFERROR(VLOOKUP(D1045,Contrato!$B:$H,7,FALSE),0)</f>
        <v>0</v>
      </c>
      <c r="G1045" s="26">
        <f t="shared" si="168"/>
        <v>0</v>
      </c>
      <c r="L1045" s="3">
        <f t="shared" si="173"/>
        <v>45368</v>
      </c>
      <c r="M1045" s="3" t="str">
        <f t="shared" si="175"/>
        <v>2024_3</v>
      </c>
      <c r="N1045" s="5">
        <f t="shared" si="169"/>
        <v>2024</v>
      </c>
      <c r="O1045" s="26">
        <f t="shared" si="176"/>
        <v>3944580.9805169152</v>
      </c>
      <c r="P1045" s="33">
        <f t="shared" si="174"/>
        <v>437.284357571241</v>
      </c>
      <c r="Q1045" s="26">
        <f t="shared" si="170"/>
        <v>0</v>
      </c>
      <c r="R1045" s="26">
        <f t="shared" si="177"/>
        <v>3945018.2648744863</v>
      </c>
    </row>
    <row r="1046" spans="3:18" x14ac:dyDescent="0.2">
      <c r="C1046">
        <f t="shared" si="171"/>
        <v>1043</v>
      </c>
      <c r="D1046" s="3">
        <f t="shared" si="172"/>
        <v>45368</v>
      </c>
      <c r="F1046" s="5">
        <f>IFERROR(VLOOKUP(D1046,Contrato!$B:$H,7,FALSE),0)</f>
        <v>0</v>
      </c>
      <c r="G1046" s="26">
        <f t="shared" si="168"/>
        <v>0</v>
      </c>
      <c r="L1046" s="3">
        <f t="shared" si="173"/>
        <v>45369</v>
      </c>
      <c r="M1046" s="3" t="str">
        <f t="shared" si="175"/>
        <v>2024_3</v>
      </c>
      <c r="N1046" s="5">
        <f t="shared" si="169"/>
        <v>2024</v>
      </c>
      <c r="O1046" s="26">
        <f t="shared" si="176"/>
        <v>3945018.2648744863</v>
      </c>
      <c r="P1046" s="33">
        <f t="shared" si="174"/>
        <v>437.33283359703967</v>
      </c>
      <c r="Q1046" s="26">
        <f t="shared" si="170"/>
        <v>0</v>
      </c>
      <c r="R1046" s="26">
        <f t="shared" si="177"/>
        <v>3945455.5977080832</v>
      </c>
    </row>
    <row r="1047" spans="3:18" x14ac:dyDescent="0.2">
      <c r="C1047">
        <f t="shared" si="171"/>
        <v>1044</v>
      </c>
      <c r="D1047" s="3">
        <f t="shared" si="172"/>
        <v>45369</v>
      </c>
      <c r="F1047" s="5">
        <f>IFERROR(VLOOKUP(D1047,Contrato!$B:$H,7,FALSE),0)</f>
        <v>0</v>
      </c>
      <c r="G1047" s="26">
        <f t="shared" si="168"/>
        <v>0</v>
      </c>
      <c r="L1047" s="3">
        <f t="shared" si="173"/>
        <v>45370</v>
      </c>
      <c r="M1047" s="3" t="str">
        <f t="shared" si="175"/>
        <v>2024_3</v>
      </c>
      <c r="N1047" s="5">
        <f t="shared" si="169"/>
        <v>2024</v>
      </c>
      <c r="O1047" s="26">
        <f t="shared" si="176"/>
        <v>3945455.5977080832</v>
      </c>
      <c r="P1047" s="33">
        <f t="shared" si="174"/>
        <v>437.38131499674444</v>
      </c>
      <c r="Q1047" s="26">
        <f t="shared" si="170"/>
        <v>0</v>
      </c>
      <c r="R1047" s="26">
        <f t="shared" si="177"/>
        <v>3945892.9790230799</v>
      </c>
    </row>
    <row r="1048" spans="3:18" x14ac:dyDescent="0.2">
      <c r="C1048">
        <f t="shared" si="171"/>
        <v>1045</v>
      </c>
      <c r="D1048" s="3">
        <f t="shared" si="172"/>
        <v>45370</v>
      </c>
      <c r="F1048" s="5">
        <f>IFERROR(VLOOKUP(D1048,Contrato!$B:$H,7,FALSE),0)</f>
        <v>0</v>
      </c>
      <c r="G1048" s="26">
        <f t="shared" si="168"/>
        <v>0</v>
      </c>
      <c r="L1048" s="3">
        <f t="shared" si="173"/>
        <v>45371</v>
      </c>
      <c r="M1048" s="3" t="str">
        <f t="shared" si="175"/>
        <v>2024_3</v>
      </c>
      <c r="N1048" s="5">
        <f t="shared" si="169"/>
        <v>2024</v>
      </c>
      <c r="O1048" s="26">
        <f t="shared" si="176"/>
        <v>3945892.9790230799</v>
      </c>
      <c r="P1048" s="33">
        <f t="shared" si="174"/>
        <v>437.42980177095103</v>
      </c>
      <c r="Q1048" s="26">
        <f t="shared" si="170"/>
        <v>0</v>
      </c>
      <c r="R1048" s="26">
        <f t="shared" si="177"/>
        <v>3946330.4088248508</v>
      </c>
    </row>
    <row r="1049" spans="3:18" x14ac:dyDescent="0.2">
      <c r="C1049">
        <f t="shared" si="171"/>
        <v>1046</v>
      </c>
      <c r="D1049" s="3">
        <f t="shared" si="172"/>
        <v>45371</v>
      </c>
      <c r="F1049" s="5">
        <f>IFERROR(VLOOKUP(D1049,Contrato!$B:$H,7,FALSE),0)</f>
        <v>0</v>
      </c>
      <c r="G1049" s="26">
        <f t="shared" si="168"/>
        <v>0</v>
      </c>
      <c r="L1049" s="3">
        <f t="shared" si="173"/>
        <v>45372</v>
      </c>
      <c r="M1049" s="3" t="str">
        <f t="shared" si="175"/>
        <v>2024_3</v>
      </c>
      <c r="N1049" s="5">
        <f t="shared" si="169"/>
        <v>2024</v>
      </c>
      <c r="O1049" s="26">
        <f t="shared" si="176"/>
        <v>3946330.4088248508</v>
      </c>
      <c r="P1049" s="33">
        <f t="shared" si="174"/>
        <v>437.47829392025528</v>
      </c>
      <c r="Q1049" s="26">
        <f t="shared" si="170"/>
        <v>0</v>
      </c>
      <c r="R1049" s="26">
        <f t="shared" si="177"/>
        <v>3946767.8871187712</v>
      </c>
    </row>
    <row r="1050" spans="3:18" x14ac:dyDescent="0.2">
      <c r="C1050">
        <f t="shared" si="171"/>
        <v>1047</v>
      </c>
      <c r="D1050" s="3">
        <f t="shared" si="172"/>
        <v>45372</v>
      </c>
      <c r="F1050" s="5">
        <f>IFERROR(VLOOKUP(D1050,Contrato!$B:$H,7,FALSE),0)</f>
        <v>0</v>
      </c>
      <c r="G1050" s="26">
        <f t="shared" si="168"/>
        <v>0</v>
      </c>
      <c r="L1050" s="3">
        <f t="shared" si="173"/>
        <v>45373</v>
      </c>
      <c r="M1050" s="3" t="str">
        <f t="shared" si="175"/>
        <v>2024_3</v>
      </c>
      <c r="N1050" s="5">
        <f t="shared" si="169"/>
        <v>2024</v>
      </c>
      <c r="O1050" s="26">
        <f t="shared" si="176"/>
        <v>3946767.8871187712</v>
      </c>
      <c r="P1050" s="33">
        <f t="shared" si="174"/>
        <v>437.52679144525302</v>
      </c>
      <c r="Q1050" s="26">
        <f t="shared" si="170"/>
        <v>0</v>
      </c>
      <c r="R1050" s="26">
        <f t="shared" si="177"/>
        <v>3947205.4139102167</v>
      </c>
    </row>
    <row r="1051" spans="3:18" x14ac:dyDescent="0.2">
      <c r="C1051">
        <f t="shared" si="171"/>
        <v>1048</v>
      </c>
      <c r="D1051" s="3">
        <f t="shared" si="172"/>
        <v>45373</v>
      </c>
      <c r="F1051" s="5">
        <f>IFERROR(VLOOKUP(D1051,Contrato!$B:$H,7,FALSE),0)</f>
        <v>0</v>
      </c>
      <c r="G1051" s="26">
        <f t="shared" si="168"/>
        <v>0</v>
      </c>
      <c r="L1051" s="3">
        <f t="shared" si="173"/>
        <v>45374</v>
      </c>
      <c r="M1051" s="3" t="str">
        <f t="shared" si="175"/>
        <v>2024_3</v>
      </c>
      <c r="N1051" s="5">
        <f t="shared" si="169"/>
        <v>2024</v>
      </c>
      <c r="O1051" s="26">
        <f t="shared" si="176"/>
        <v>3947205.4139102167</v>
      </c>
      <c r="P1051" s="33">
        <f t="shared" si="174"/>
        <v>437.57529434654026</v>
      </c>
      <c r="Q1051" s="26">
        <f t="shared" si="170"/>
        <v>0</v>
      </c>
      <c r="R1051" s="26">
        <f t="shared" si="177"/>
        <v>3947642.9892045632</v>
      </c>
    </row>
    <row r="1052" spans="3:18" x14ac:dyDescent="0.2">
      <c r="C1052">
        <f t="shared" si="171"/>
        <v>1049</v>
      </c>
      <c r="D1052" s="3">
        <f t="shared" si="172"/>
        <v>45374</v>
      </c>
      <c r="F1052" s="5">
        <f>IFERROR(VLOOKUP(D1052,Contrato!$B:$H,7,FALSE),0)</f>
        <v>0</v>
      </c>
      <c r="G1052" s="26">
        <f t="shared" si="168"/>
        <v>0</v>
      </c>
      <c r="L1052" s="3">
        <f t="shared" si="173"/>
        <v>45375</v>
      </c>
      <c r="M1052" s="3" t="str">
        <f t="shared" si="175"/>
        <v>2024_3</v>
      </c>
      <c r="N1052" s="5">
        <f t="shared" si="169"/>
        <v>2024</v>
      </c>
      <c r="O1052" s="26">
        <f t="shared" si="176"/>
        <v>3947642.9892045632</v>
      </c>
      <c r="P1052" s="33">
        <f t="shared" si="174"/>
        <v>437.62380262471288</v>
      </c>
      <c r="Q1052" s="26">
        <f t="shared" si="170"/>
        <v>0</v>
      </c>
      <c r="R1052" s="26">
        <f t="shared" si="177"/>
        <v>3948080.6130071878</v>
      </c>
    </row>
    <row r="1053" spans="3:18" x14ac:dyDescent="0.2">
      <c r="C1053">
        <f t="shared" si="171"/>
        <v>1050</v>
      </c>
      <c r="D1053" s="3">
        <f t="shared" si="172"/>
        <v>45375</v>
      </c>
      <c r="F1053" s="5">
        <f>IFERROR(VLOOKUP(D1053,Contrato!$B:$H,7,FALSE),0)</f>
        <v>0</v>
      </c>
      <c r="G1053" s="26">
        <f t="shared" si="168"/>
        <v>0</v>
      </c>
      <c r="L1053" s="3">
        <f t="shared" si="173"/>
        <v>45376</v>
      </c>
      <c r="M1053" s="3" t="str">
        <f t="shared" si="175"/>
        <v>2024_3</v>
      </c>
      <c r="N1053" s="5">
        <f t="shared" si="169"/>
        <v>2024</v>
      </c>
      <c r="O1053" s="26">
        <f t="shared" si="176"/>
        <v>3948080.6130071878</v>
      </c>
      <c r="P1053" s="33">
        <f t="shared" si="174"/>
        <v>437.672316280367</v>
      </c>
      <c r="Q1053" s="26">
        <f t="shared" si="170"/>
        <v>0</v>
      </c>
      <c r="R1053" s="26">
        <f t="shared" si="177"/>
        <v>3948518.285323468</v>
      </c>
    </row>
    <row r="1054" spans="3:18" x14ac:dyDescent="0.2">
      <c r="C1054">
        <f t="shared" si="171"/>
        <v>1051</v>
      </c>
      <c r="D1054" s="3">
        <f t="shared" si="172"/>
        <v>45376</v>
      </c>
      <c r="F1054" s="5">
        <f>IFERROR(VLOOKUP(D1054,Contrato!$B:$H,7,FALSE),0)</f>
        <v>0</v>
      </c>
      <c r="G1054" s="26">
        <f t="shared" si="168"/>
        <v>0</v>
      </c>
      <c r="L1054" s="3">
        <f t="shared" si="173"/>
        <v>45377</v>
      </c>
      <c r="M1054" s="3" t="str">
        <f t="shared" si="175"/>
        <v>2024_3</v>
      </c>
      <c r="N1054" s="5">
        <f t="shared" si="169"/>
        <v>2024</v>
      </c>
      <c r="O1054" s="26">
        <f t="shared" si="176"/>
        <v>3948518.285323468</v>
      </c>
      <c r="P1054" s="33">
        <f t="shared" si="174"/>
        <v>437.72083531409874</v>
      </c>
      <c r="Q1054" s="26">
        <f t="shared" si="170"/>
        <v>0</v>
      </c>
      <c r="R1054" s="26">
        <f t="shared" si="177"/>
        <v>3948956.0061587822</v>
      </c>
    </row>
    <row r="1055" spans="3:18" x14ac:dyDescent="0.2">
      <c r="C1055">
        <f t="shared" si="171"/>
        <v>1052</v>
      </c>
      <c r="D1055" s="3">
        <f t="shared" si="172"/>
        <v>45377</v>
      </c>
      <c r="F1055" s="5">
        <f>IFERROR(VLOOKUP(D1055,Contrato!$B:$H,7,FALSE),0)</f>
        <v>0</v>
      </c>
      <c r="G1055" s="26">
        <f t="shared" si="168"/>
        <v>0</v>
      </c>
      <c r="L1055" s="3">
        <f t="shared" si="173"/>
        <v>45378</v>
      </c>
      <c r="M1055" s="3" t="str">
        <f t="shared" si="175"/>
        <v>2024_3</v>
      </c>
      <c r="N1055" s="5">
        <f t="shared" si="169"/>
        <v>2024</v>
      </c>
      <c r="O1055" s="26">
        <f t="shared" si="176"/>
        <v>3948956.0061587822</v>
      </c>
      <c r="P1055" s="33">
        <f t="shared" si="174"/>
        <v>437.76935972650438</v>
      </c>
      <c r="Q1055" s="26">
        <f t="shared" si="170"/>
        <v>0</v>
      </c>
      <c r="R1055" s="26">
        <f t="shared" si="177"/>
        <v>3949393.7755185086</v>
      </c>
    </row>
    <row r="1056" spans="3:18" x14ac:dyDescent="0.2">
      <c r="C1056">
        <f t="shared" si="171"/>
        <v>1053</v>
      </c>
      <c r="D1056" s="3">
        <f t="shared" si="172"/>
        <v>45378</v>
      </c>
      <c r="F1056" s="5">
        <f>IFERROR(VLOOKUP(D1056,Contrato!$B:$H,7,FALSE),0)</f>
        <v>0</v>
      </c>
      <c r="G1056" s="26">
        <f t="shared" si="168"/>
        <v>0</v>
      </c>
      <c r="L1056" s="3">
        <f t="shared" si="173"/>
        <v>45379</v>
      </c>
      <c r="M1056" s="3" t="str">
        <f t="shared" si="175"/>
        <v>2024_3</v>
      </c>
      <c r="N1056" s="5">
        <f t="shared" si="169"/>
        <v>2024</v>
      </c>
      <c r="O1056" s="26">
        <f t="shared" si="176"/>
        <v>3949393.7755185086</v>
      </c>
      <c r="P1056" s="33">
        <f t="shared" si="174"/>
        <v>437.81788951818004</v>
      </c>
      <c r="Q1056" s="26">
        <f t="shared" si="170"/>
        <v>0</v>
      </c>
      <c r="R1056" s="26">
        <f t="shared" si="177"/>
        <v>3949831.5934080267</v>
      </c>
    </row>
    <row r="1057" spans="3:18" x14ac:dyDescent="0.2">
      <c r="C1057">
        <f t="shared" si="171"/>
        <v>1054</v>
      </c>
      <c r="D1057" s="3">
        <f t="shared" si="172"/>
        <v>45379</v>
      </c>
      <c r="F1057" s="5">
        <f>IFERROR(VLOOKUP(D1057,Contrato!$B:$H,7,FALSE),0)</f>
        <v>0</v>
      </c>
      <c r="G1057" s="26">
        <f t="shared" si="168"/>
        <v>0</v>
      </c>
      <c r="L1057" s="3">
        <f t="shared" si="173"/>
        <v>45380</v>
      </c>
      <c r="M1057" s="3" t="str">
        <f t="shared" si="175"/>
        <v>2024_3</v>
      </c>
      <c r="N1057" s="5">
        <f t="shared" si="169"/>
        <v>2024</v>
      </c>
      <c r="O1057" s="26">
        <f t="shared" si="176"/>
        <v>3949831.5934080267</v>
      </c>
      <c r="P1057" s="33">
        <f t="shared" si="174"/>
        <v>437.86642468972218</v>
      </c>
      <c r="Q1057" s="26">
        <f t="shared" si="170"/>
        <v>0</v>
      </c>
      <c r="R1057" s="26">
        <f t="shared" si="177"/>
        <v>3950269.4598327163</v>
      </c>
    </row>
    <row r="1058" spans="3:18" x14ac:dyDescent="0.2">
      <c r="C1058">
        <f t="shared" si="171"/>
        <v>1055</v>
      </c>
      <c r="D1058" s="3">
        <f t="shared" si="172"/>
        <v>45380</v>
      </c>
      <c r="F1058" s="5">
        <f>IFERROR(VLOOKUP(D1058,Contrato!$B:$H,7,FALSE),0)</f>
        <v>0</v>
      </c>
      <c r="G1058" s="26">
        <f t="shared" si="168"/>
        <v>0</v>
      </c>
      <c r="L1058" s="3">
        <f t="shared" si="173"/>
        <v>45381</v>
      </c>
      <c r="M1058" s="3" t="str">
        <f t="shared" si="175"/>
        <v>2024_3</v>
      </c>
      <c r="N1058" s="5">
        <f t="shared" si="169"/>
        <v>2024</v>
      </c>
      <c r="O1058" s="26">
        <f t="shared" si="176"/>
        <v>3950269.4598327163</v>
      </c>
      <c r="P1058" s="33">
        <f t="shared" si="174"/>
        <v>437.91496524172709</v>
      </c>
      <c r="Q1058" s="26">
        <f t="shared" si="170"/>
        <v>0</v>
      </c>
      <c r="R1058" s="26">
        <f t="shared" si="177"/>
        <v>3950707.3747979579</v>
      </c>
    </row>
    <row r="1059" spans="3:18" x14ac:dyDescent="0.2">
      <c r="C1059">
        <f t="shared" si="171"/>
        <v>1056</v>
      </c>
      <c r="D1059" s="3">
        <f t="shared" si="172"/>
        <v>45381</v>
      </c>
      <c r="F1059" s="5">
        <f>IFERROR(VLOOKUP(D1059,Contrato!$B:$H,7,FALSE),0)</f>
        <v>0</v>
      </c>
      <c r="G1059" s="26">
        <f t="shared" si="168"/>
        <v>0</v>
      </c>
      <c r="L1059" s="3">
        <f t="shared" si="173"/>
        <v>45382</v>
      </c>
      <c r="M1059" s="3" t="str">
        <f t="shared" si="175"/>
        <v>2024_3</v>
      </c>
      <c r="N1059" s="5">
        <f t="shared" si="169"/>
        <v>2024</v>
      </c>
      <c r="O1059" s="26">
        <f t="shared" si="176"/>
        <v>3950707.3747979579</v>
      </c>
      <c r="P1059" s="33">
        <f t="shared" si="174"/>
        <v>437.96351117479128</v>
      </c>
      <c r="Q1059" s="26">
        <f t="shared" si="170"/>
        <v>0</v>
      </c>
      <c r="R1059" s="26">
        <f t="shared" si="177"/>
        <v>3951145.338309133</v>
      </c>
    </row>
    <row r="1060" spans="3:18" x14ac:dyDescent="0.2">
      <c r="C1060">
        <f t="shared" si="171"/>
        <v>1057</v>
      </c>
      <c r="D1060" s="3">
        <f t="shared" si="172"/>
        <v>45382</v>
      </c>
      <c r="F1060" s="5">
        <f>IFERROR(VLOOKUP(D1060,Contrato!$B:$H,7,FALSE),0)</f>
        <v>0</v>
      </c>
      <c r="G1060" s="26">
        <f t="shared" si="168"/>
        <v>0</v>
      </c>
      <c r="L1060" s="3">
        <f t="shared" si="173"/>
        <v>45383</v>
      </c>
      <c r="M1060" s="3" t="str">
        <f t="shared" si="175"/>
        <v>2024_4</v>
      </c>
      <c r="N1060" s="5">
        <f t="shared" si="169"/>
        <v>2024</v>
      </c>
      <c r="O1060" s="26">
        <f t="shared" si="176"/>
        <v>3951145.338309133</v>
      </c>
      <c r="P1060" s="33">
        <f t="shared" si="174"/>
        <v>438.01206248951132</v>
      </c>
      <c r="Q1060" s="26">
        <f t="shared" si="170"/>
        <v>0</v>
      </c>
      <c r="R1060" s="26">
        <f t="shared" si="177"/>
        <v>3951583.3503716225</v>
      </c>
    </row>
    <row r="1061" spans="3:18" x14ac:dyDescent="0.2">
      <c r="C1061">
        <f t="shared" si="171"/>
        <v>1058</v>
      </c>
      <c r="D1061" s="3">
        <f t="shared" si="172"/>
        <v>45383</v>
      </c>
      <c r="F1061" s="5">
        <f>IFERROR(VLOOKUP(D1061,Contrato!$B:$H,7,FALSE),0)</f>
        <v>0</v>
      </c>
      <c r="G1061" s="26">
        <f t="shared" si="168"/>
        <v>0</v>
      </c>
      <c r="L1061" s="3">
        <f t="shared" si="173"/>
        <v>45384</v>
      </c>
      <c r="M1061" s="3" t="str">
        <f t="shared" si="175"/>
        <v>2024_4</v>
      </c>
      <c r="N1061" s="5">
        <f t="shared" si="169"/>
        <v>2024</v>
      </c>
      <c r="O1061" s="26">
        <f t="shared" si="176"/>
        <v>3951583.3503716225</v>
      </c>
      <c r="P1061" s="33">
        <f t="shared" si="174"/>
        <v>438.06061918648379</v>
      </c>
      <c r="Q1061" s="26">
        <f t="shared" si="170"/>
        <v>0</v>
      </c>
      <c r="R1061" s="26">
        <f t="shared" si="177"/>
        <v>3952021.4109908091</v>
      </c>
    </row>
    <row r="1062" spans="3:18" x14ac:dyDescent="0.2">
      <c r="C1062">
        <f t="shared" si="171"/>
        <v>1059</v>
      </c>
      <c r="D1062" s="3">
        <f t="shared" si="172"/>
        <v>45384</v>
      </c>
      <c r="F1062" s="5">
        <f>IFERROR(VLOOKUP(D1062,Contrato!$B:$H,7,FALSE),0)</f>
        <v>0</v>
      </c>
      <c r="G1062" s="26">
        <f t="shared" si="168"/>
        <v>0</v>
      </c>
      <c r="L1062" s="3">
        <f t="shared" si="173"/>
        <v>45385</v>
      </c>
      <c r="M1062" s="3" t="str">
        <f t="shared" si="175"/>
        <v>2024_4</v>
      </c>
      <c r="N1062" s="5">
        <f t="shared" si="169"/>
        <v>2024</v>
      </c>
      <c r="O1062" s="26">
        <f t="shared" si="176"/>
        <v>3952021.4109908091</v>
      </c>
      <c r="P1062" s="33">
        <f t="shared" si="174"/>
        <v>438.10918126630526</v>
      </c>
      <c r="Q1062" s="26">
        <f t="shared" si="170"/>
        <v>0</v>
      </c>
      <c r="R1062" s="26">
        <f t="shared" si="177"/>
        <v>3952459.5201720754</v>
      </c>
    </row>
    <row r="1063" spans="3:18" x14ac:dyDescent="0.2">
      <c r="C1063">
        <f t="shared" si="171"/>
        <v>1060</v>
      </c>
      <c r="D1063" s="3">
        <f t="shared" si="172"/>
        <v>45385</v>
      </c>
      <c r="F1063" s="5">
        <f>IFERROR(VLOOKUP(D1063,Contrato!$B:$H,7,FALSE),0)</f>
        <v>0</v>
      </c>
      <c r="G1063" s="26">
        <f t="shared" si="168"/>
        <v>0</v>
      </c>
      <c r="L1063" s="3">
        <f t="shared" si="173"/>
        <v>45386</v>
      </c>
      <c r="M1063" s="3" t="str">
        <f t="shared" si="175"/>
        <v>2024_4</v>
      </c>
      <c r="N1063" s="5">
        <f t="shared" si="169"/>
        <v>2024</v>
      </c>
      <c r="O1063" s="26">
        <f t="shared" si="176"/>
        <v>3952459.5201720754</v>
      </c>
      <c r="P1063" s="33">
        <f t="shared" si="174"/>
        <v>438.15774872957257</v>
      </c>
      <c r="Q1063" s="26">
        <f t="shared" si="170"/>
        <v>0</v>
      </c>
      <c r="R1063" s="26">
        <f t="shared" si="177"/>
        <v>3952897.6779208048</v>
      </c>
    </row>
    <row r="1064" spans="3:18" x14ac:dyDescent="0.2">
      <c r="C1064">
        <f t="shared" si="171"/>
        <v>1061</v>
      </c>
      <c r="D1064" s="3">
        <f t="shared" si="172"/>
        <v>45386</v>
      </c>
      <c r="F1064" s="5">
        <f>IFERROR(VLOOKUP(D1064,Contrato!$B:$H,7,FALSE),0)</f>
        <v>0</v>
      </c>
      <c r="G1064" s="26">
        <f t="shared" si="168"/>
        <v>0</v>
      </c>
      <c r="L1064" s="3">
        <f t="shared" si="173"/>
        <v>45387</v>
      </c>
      <c r="M1064" s="3" t="str">
        <f t="shared" si="175"/>
        <v>2024_4</v>
      </c>
      <c r="N1064" s="5">
        <f t="shared" si="169"/>
        <v>2024</v>
      </c>
      <c r="O1064" s="26">
        <f t="shared" si="176"/>
        <v>3952897.6779208048</v>
      </c>
      <c r="P1064" s="33">
        <f t="shared" si="174"/>
        <v>438.20632157688243</v>
      </c>
      <c r="Q1064" s="26">
        <f t="shared" si="170"/>
        <v>0</v>
      </c>
      <c r="R1064" s="26">
        <f t="shared" si="177"/>
        <v>3953335.8842423819</v>
      </c>
    </row>
    <row r="1065" spans="3:18" x14ac:dyDescent="0.2">
      <c r="C1065">
        <f t="shared" si="171"/>
        <v>1062</v>
      </c>
      <c r="D1065" s="3">
        <f t="shared" si="172"/>
        <v>45387</v>
      </c>
      <c r="F1065" s="5">
        <f>IFERROR(VLOOKUP(D1065,Contrato!$B:$H,7,FALSE),0)</f>
        <v>0</v>
      </c>
      <c r="G1065" s="26">
        <f t="shared" si="168"/>
        <v>0</v>
      </c>
      <c r="L1065" s="3">
        <f t="shared" si="173"/>
        <v>45388</v>
      </c>
      <c r="M1065" s="3" t="str">
        <f t="shared" si="175"/>
        <v>2024_4</v>
      </c>
      <c r="N1065" s="5">
        <f t="shared" si="169"/>
        <v>2024</v>
      </c>
      <c r="O1065" s="26">
        <f t="shared" si="176"/>
        <v>3953335.8842423819</v>
      </c>
      <c r="P1065" s="33">
        <f t="shared" si="174"/>
        <v>438.25489980883174</v>
      </c>
      <c r="Q1065" s="26">
        <f t="shared" si="170"/>
        <v>0</v>
      </c>
      <c r="R1065" s="26">
        <f t="shared" si="177"/>
        <v>3953774.1391421906</v>
      </c>
    </row>
    <row r="1066" spans="3:18" x14ac:dyDescent="0.2">
      <c r="C1066">
        <f t="shared" si="171"/>
        <v>1063</v>
      </c>
      <c r="D1066" s="3">
        <f t="shared" si="172"/>
        <v>45388</v>
      </c>
      <c r="F1066" s="5">
        <f>IFERROR(VLOOKUP(D1066,Contrato!$B:$H,7,FALSE),0)</f>
        <v>0</v>
      </c>
      <c r="G1066" s="26">
        <f t="shared" si="168"/>
        <v>0</v>
      </c>
      <c r="L1066" s="3">
        <f t="shared" si="173"/>
        <v>45389</v>
      </c>
      <c r="M1066" s="3" t="str">
        <f t="shared" si="175"/>
        <v>2024_4</v>
      </c>
      <c r="N1066" s="5">
        <f t="shared" si="169"/>
        <v>2024</v>
      </c>
      <c r="O1066" s="26">
        <f t="shared" si="176"/>
        <v>3953774.1391421906</v>
      </c>
      <c r="P1066" s="33">
        <f t="shared" si="174"/>
        <v>438.30348342601741</v>
      </c>
      <c r="Q1066" s="26">
        <f t="shared" si="170"/>
        <v>0</v>
      </c>
      <c r="R1066" s="26">
        <f t="shared" si="177"/>
        <v>3954212.4426256167</v>
      </c>
    </row>
    <row r="1067" spans="3:18" x14ac:dyDescent="0.2">
      <c r="C1067">
        <f t="shared" si="171"/>
        <v>1064</v>
      </c>
      <c r="D1067" s="3">
        <f t="shared" si="172"/>
        <v>45389</v>
      </c>
      <c r="F1067" s="5">
        <f>IFERROR(VLOOKUP(D1067,Contrato!$B:$H,7,FALSE),0)</f>
        <v>0</v>
      </c>
      <c r="G1067" s="26">
        <f t="shared" si="168"/>
        <v>0</v>
      </c>
      <c r="L1067" s="3">
        <f t="shared" si="173"/>
        <v>45390</v>
      </c>
      <c r="M1067" s="3" t="str">
        <f t="shared" si="175"/>
        <v>2024_4</v>
      </c>
      <c r="N1067" s="5">
        <f t="shared" si="169"/>
        <v>2024</v>
      </c>
      <c r="O1067" s="26">
        <f t="shared" si="176"/>
        <v>3954212.4426256167</v>
      </c>
      <c r="P1067" s="33">
        <f t="shared" si="174"/>
        <v>438.35207242903647</v>
      </c>
      <c r="Q1067" s="26">
        <f t="shared" si="170"/>
        <v>0</v>
      </c>
      <c r="R1067" s="26">
        <f t="shared" si="177"/>
        <v>3954650.7946980456</v>
      </c>
    </row>
    <row r="1068" spans="3:18" x14ac:dyDescent="0.2">
      <c r="C1068">
        <f t="shared" si="171"/>
        <v>1065</v>
      </c>
      <c r="D1068" s="3">
        <f t="shared" si="172"/>
        <v>45390</v>
      </c>
      <c r="F1068" s="5">
        <f>IFERROR(VLOOKUP(D1068,Contrato!$B:$H,7,FALSE),0)</f>
        <v>0</v>
      </c>
      <c r="G1068" s="26">
        <f t="shared" si="168"/>
        <v>0</v>
      </c>
      <c r="L1068" s="3">
        <f t="shared" si="173"/>
        <v>45391</v>
      </c>
      <c r="M1068" s="3" t="str">
        <f t="shared" si="175"/>
        <v>2024_4</v>
      </c>
      <c r="N1068" s="5">
        <f t="shared" si="169"/>
        <v>2024</v>
      </c>
      <c r="O1068" s="26">
        <f t="shared" si="176"/>
        <v>3954650.7946980456</v>
      </c>
      <c r="P1068" s="33">
        <f t="shared" si="174"/>
        <v>438.40066681848589</v>
      </c>
      <c r="Q1068" s="26">
        <f t="shared" si="170"/>
        <v>0</v>
      </c>
      <c r="R1068" s="26">
        <f t="shared" si="177"/>
        <v>3955089.1953648641</v>
      </c>
    </row>
    <row r="1069" spans="3:18" x14ac:dyDescent="0.2">
      <c r="C1069">
        <f t="shared" si="171"/>
        <v>1066</v>
      </c>
      <c r="D1069" s="3">
        <f t="shared" si="172"/>
        <v>45391</v>
      </c>
      <c r="F1069" s="5">
        <f>IFERROR(VLOOKUP(D1069,Contrato!$B:$H,7,FALSE),0)</f>
        <v>0</v>
      </c>
      <c r="G1069" s="26">
        <f t="shared" si="168"/>
        <v>0</v>
      </c>
      <c r="L1069" s="3">
        <f t="shared" si="173"/>
        <v>45392</v>
      </c>
      <c r="M1069" s="3" t="str">
        <f t="shared" si="175"/>
        <v>2024_4</v>
      </c>
      <c r="N1069" s="5">
        <f t="shared" si="169"/>
        <v>2024</v>
      </c>
      <c r="O1069" s="26">
        <f t="shared" si="176"/>
        <v>3955089.1953648641</v>
      </c>
      <c r="P1069" s="33">
        <f t="shared" si="174"/>
        <v>438.44926659496292</v>
      </c>
      <c r="Q1069" s="26">
        <f t="shared" si="170"/>
        <v>-289251.97758250003</v>
      </c>
      <c r="R1069" s="26">
        <f t="shared" si="177"/>
        <v>3666275.6670489591</v>
      </c>
    </row>
    <row r="1070" spans="3:18" x14ac:dyDescent="0.2">
      <c r="C1070">
        <f t="shared" si="171"/>
        <v>1067</v>
      </c>
      <c r="D1070" s="3">
        <f t="shared" si="172"/>
        <v>45392</v>
      </c>
      <c r="F1070" s="5">
        <f>IFERROR(VLOOKUP(D1070,Contrato!$B:$H,7,FALSE),0)</f>
        <v>289251.97758250003</v>
      </c>
      <c r="G1070" s="26">
        <f t="shared" si="168"/>
        <v>-289251.97758250003</v>
      </c>
      <c r="L1070" s="3">
        <f t="shared" si="173"/>
        <v>45393</v>
      </c>
      <c r="M1070" s="3" t="str">
        <f t="shared" si="175"/>
        <v>2024_4</v>
      </c>
      <c r="N1070" s="5">
        <f t="shared" si="169"/>
        <v>2024</v>
      </c>
      <c r="O1070" s="26">
        <f t="shared" si="176"/>
        <v>3666275.6670489591</v>
      </c>
      <c r="P1070" s="33">
        <f t="shared" si="174"/>
        <v>406.43226940025608</v>
      </c>
      <c r="Q1070" s="26">
        <f t="shared" si="170"/>
        <v>0</v>
      </c>
      <c r="R1070" s="26">
        <f t="shared" si="177"/>
        <v>3666682.0993183595</v>
      </c>
    </row>
    <row r="1071" spans="3:18" x14ac:dyDescent="0.2">
      <c r="C1071">
        <f t="shared" si="171"/>
        <v>1068</v>
      </c>
      <c r="D1071" s="3">
        <f t="shared" si="172"/>
        <v>45393</v>
      </c>
      <c r="F1071" s="5">
        <f>IFERROR(VLOOKUP(D1071,Contrato!$B:$H,7,FALSE),0)</f>
        <v>0</v>
      </c>
      <c r="G1071" s="26">
        <f t="shared" si="168"/>
        <v>0</v>
      </c>
      <c r="L1071" s="3">
        <f t="shared" si="173"/>
        <v>45394</v>
      </c>
      <c r="M1071" s="3" t="str">
        <f t="shared" si="175"/>
        <v>2024_4</v>
      </c>
      <c r="N1071" s="5">
        <f t="shared" si="169"/>
        <v>2024</v>
      </c>
      <c r="O1071" s="26">
        <f t="shared" si="176"/>
        <v>3666682.0993183595</v>
      </c>
      <c r="P1071" s="33">
        <f t="shared" si="174"/>
        <v>406.47732525655584</v>
      </c>
      <c r="Q1071" s="26">
        <f t="shared" si="170"/>
        <v>0</v>
      </c>
      <c r="R1071" s="26">
        <f t="shared" si="177"/>
        <v>3667088.576643616</v>
      </c>
    </row>
    <row r="1072" spans="3:18" x14ac:dyDescent="0.2">
      <c r="C1072">
        <f t="shared" si="171"/>
        <v>1069</v>
      </c>
      <c r="D1072" s="3">
        <f t="shared" si="172"/>
        <v>45394</v>
      </c>
      <c r="F1072" s="5">
        <f>IFERROR(VLOOKUP(D1072,Contrato!$B:$H,7,FALSE),0)</f>
        <v>0</v>
      </c>
      <c r="G1072" s="26">
        <f t="shared" si="168"/>
        <v>0</v>
      </c>
      <c r="L1072" s="3">
        <f t="shared" si="173"/>
        <v>45395</v>
      </c>
      <c r="M1072" s="3" t="str">
        <f t="shared" si="175"/>
        <v>2024_4</v>
      </c>
      <c r="N1072" s="5">
        <f t="shared" si="169"/>
        <v>2024</v>
      </c>
      <c r="O1072" s="26">
        <f t="shared" si="176"/>
        <v>3667088.576643616</v>
      </c>
      <c r="P1072" s="33">
        <f t="shared" si="174"/>
        <v>406.52238610761202</v>
      </c>
      <c r="Q1072" s="26">
        <f t="shared" si="170"/>
        <v>0</v>
      </c>
      <c r="R1072" s="26">
        <f t="shared" si="177"/>
        <v>3667495.0990297236</v>
      </c>
    </row>
    <row r="1073" spans="3:18" x14ac:dyDescent="0.2">
      <c r="C1073">
        <f t="shared" si="171"/>
        <v>1070</v>
      </c>
      <c r="D1073" s="3">
        <f t="shared" si="172"/>
        <v>45395</v>
      </c>
      <c r="F1073" s="5">
        <f>IFERROR(VLOOKUP(D1073,Contrato!$B:$H,7,FALSE),0)</f>
        <v>0</v>
      </c>
      <c r="G1073" s="26">
        <f t="shared" si="168"/>
        <v>0</v>
      </c>
      <c r="L1073" s="3">
        <f t="shared" si="173"/>
        <v>45396</v>
      </c>
      <c r="M1073" s="3" t="str">
        <f t="shared" si="175"/>
        <v>2024_4</v>
      </c>
      <c r="N1073" s="5">
        <f t="shared" si="169"/>
        <v>2024</v>
      </c>
      <c r="O1073" s="26">
        <f t="shared" si="176"/>
        <v>3667495.0990297236</v>
      </c>
      <c r="P1073" s="33">
        <f t="shared" si="174"/>
        <v>406.56745195397832</v>
      </c>
      <c r="Q1073" s="26">
        <f t="shared" si="170"/>
        <v>0</v>
      </c>
      <c r="R1073" s="26">
        <f t="shared" si="177"/>
        <v>3667901.6664816774</v>
      </c>
    </row>
    <row r="1074" spans="3:18" x14ac:dyDescent="0.2">
      <c r="C1074">
        <f t="shared" si="171"/>
        <v>1071</v>
      </c>
      <c r="D1074" s="3">
        <f t="shared" si="172"/>
        <v>45396</v>
      </c>
      <c r="F1074" s="5">
        <f>IFERROR(VLOOKUP(D1074,Contrato!$B:$H,7,FALSE),0)</f>
        <v>0</v>
      </c>
      <c r="G1074" s="26">
        <f t="shared" si="168"/>
        <v>0</v>
      </c>
      <c r="L1074" s="3">
        <f t="shared" si="173"/>
        <v>45397</v>
      </c>
      <c r="M1074" s="3" t="str">
        <f t="shared" si="175"/>
        <v>2024_4</v>
      </c>
      <c r="N1074" s="5">
        <f t="shared" si="169"/>
        <v>2024</v>
      </c>
      <c r="O1074" s="26">
        <f t="shared" si="176"/>
        <v>3667901.6664816774</v>
      </c>
      <c r="P1074" s="33">
        <f t="shared" si="174"/>
        <v>406.61252279620851</v>
      </c>
      <c r="Q1074" s="26">
        <f t="shared" si="170"/>
        <v>0</v>
      </c>
      <c r="R1074" s="26">
        <f t="shared" si="177"/>
        <v>3668308.2790044737</v>
      </c>
    </row>
    <row r="1075" spans="3:18" x14ac:dyDescent="0.2">
      <c r="C1075">
        <f t="shared" si="171"/>
        <v>1072</v>
      </c>
      <c r="D1075" s="3">
        <f t="shared" si="172"/>
        <v>45397</v>
      </c>
      <c r="F1075" s="5">
        <f>IFERROR(VLOOKUP(D1075,Contrato!$B:$H,7,FALSE),0)</f>
        <v>0</v>
      </c>
      <c r="G1075" s="26">
        <f t="shared" si="168"/>
        <v>0</v>
      </c>
      <c r="L1075" s="3">
        <f t="shared" si="173"/>
        <v>45398</v>
      </c>
      <c r="M1075" s="3" t="str">
        <f t="shared" si="175"/>
        <v>2024_4</v>
      </c>
      <c r="N1075" s="5">
        <f t="shared" si="169"/>
        <v>2024</v>
      </c>
      <c r="O1075" s="26">
        <f t="shared" si="176"/>
        <v>3668308.2790044737</v>
      </c>
      <c r="P1075" s="33">
        <f t="shared" si="174"/>
        <v>406.65759863485641</v>
      </c>
      <c r="Q1075" s="26">
        <f t="shared" si="170"/>
        <v>0</v>
      </c>
      <c r="R1075" s="26">
        <f t="shared" si="177"/>
        <v>3668714.9366031084</v>
      </c>
    </row>
    <row r="1076" spans="3:18" x14ac:dyDescent="0.2">
      <c r="C1076">
        <f t="shared" si="171"/>
        <v>1073</v>
      </c>
      <c r="D1076" s="3">
        <f t="shared" si="172"/>
        <v>45398</v>
      </c>
      <c r="F1076" s="5">
        <f>IFERROR(VLOOKUP(D1076,Contrato!$B:$H,7,FALSE),0)</f>
        <v>0</v>
      </c>
      <c r="G1076" s="26">
        <f t="shared" si="168"/>
        <v>0</v>
      </c>
      <c r="L1076" s="3">
        <f t="shared" si="173"/>
        <v>45399</v>
      </c>
      <c r="M1076" s="3" t="str">
        <f t="shared" si="175"/>
        <v>2024_4</v>
      </c>
      <c r="N1076" s="5">
        <f t="shared" si="169"/>
        <v>2024</v>
      </c>
      <c r="O1076" s="26">
        <f t="shared" si="176"/>
        <v>3668714.9366031084</v>
      </c>
      <c r="P1076" s="33">
        <f t="shared" si="174"/>
        <v>406.70267947047591</v>
      </c>
      <c r="Q1076" s="26">
        <f t="shared" si="170"/>
        <v>0</v>
      </c>
      <c r="R1076" s="26">
        <f t="shared" si="177"/>
        <v>3669121.6392825791</v>
      </c>
    </row>
    <row r="1077" spans="3:18" x14ac:dyDescent="0.2">
      <c r="C1077">
        <f t="shared" si="171"/>
        <v>1074</v>
      </c>
      <c r="D1077" s="3">
        <f t="shared" si="172"/>
        <v>45399</v>
      </c>
      <c r="F1077" s="5">
        <f>IFERROR(VLOOKUP(D1077,Contrato!$B:$H,7,FALSE),0)</f>
        <v>0</v>
      </c>
      <c r="G1077" s="26">
        <f t="shared" si="168"/>
        <v>0</v>
      </c>
      <c r="L1077" s="3">
        <f t="shared" si="173"/>
        <v>45400</v>
      </c>
      <c r="M1077" s="3" t="str">
        <f t="shared" si="175"/>
        <v>2024_4</v>
      </c>
      <c r="N1077" s="5">
        <f t="shared" si="169"/>
        <v>2024</v>
      </c>
      <c r="O1077" s="26">
        <f t="shared" si="176"/>
        <v>3669121.6392825791</v>
      </c>
      <c r="P1077" s="33">
        <f t="shared" si="174"/>
        <v>406.74776530362095</v>
      </c>
      <c r="Q1077" s="26">
        <f t="shared" si="170"/>
        <v>0</v>
      </c>
      <c r="R1077" s="26">
        <f t="shared" si="177"/>
        <v>3669528.3870478827</v>
      </c>
    </row>
    <row r="1078" spans="3:18" x14ac:dyDescent="0.2">
      <c r="C1078">
        <f t="shared" si="171"/>
        <v>1075</v>
      </c>
      <c r="D1078" s="3">
        <f t="shared" si="172"/>
        <v>45400</v>
      </c>
      <c r="F1078" s="5">
        <f>IFERROR(VLOOKUP(D1078,Contrato!$B:$H,7,FALSE),0)</f>
        <v>0</v>
      </c>
      <c r="G1078" s="26">
        <f t="shared" si="168"/>
        <v>0</v>
      </c>
      <c r="L1078" s="3">
        <f t="shared" si="173"/>
        <v>45401</v>
      </c>
      <c r="M1078" s="3" t="str">
        <f t="shared" si="175"/>
        <v>2024_4</v>
      </c>
      <c r="N1078" s="5">
        <f t="shared" si="169"/>
        <v>2024</v>
      </c>
      <c r="O1078" s="26">
        <f t="shared" si="176"/>
        <v>3669528.3870478827</v>
      </c>
      <c r="P1078" s="33">
        <f t="shared" si="174"/>
        <v>406.79285613484558</v>
      </c>
      <c r="Q1078" s="26">
        <f t="shared" si="170"/>
        <v>0</v>
      </c>
      <c r="R1078" s="26">
        <f t="shared" si="177"/>
        <v>3669935.1799040176</v>
      </c>
    </row>
    <row r="1079" spans="3:18" x14ac:dyDescent="0.2">
      <c r="C1079">
        <f t="shared" si="171"/>
        <v>1076</v>
      </c>
      <c r="D1079" s="3">
        <f t="shared" si="172"/>
        <v>45401</v>
      </c>
      <c r="F1079" s="5">
        <f>IFERROR(VLOOKUP(D1079,Contrato!$B:$H,7,FALSE),0)</f>
        <v>0</v>
      </c>
      <c r="G1079" s="26">
        <f t="shared" si="168"/>
        <v>0</v>
      </c>
      <c r="L1079" s="3">
        <f t="shared" si="173"/>
        <v>45402</v>
      </c>
      <c r="M1079" s="3" t="str">
        <f t="shared" si="175"/>
        <v>2024_4</v>
      </c>
      <c r="N1079" s="5">
        <f t="shared" si="169"/>
        <v>2024</v>
      </c>
      <c r="O1079" s="26">
        <f t="shared" si="176"/>
        <v>3669935.1799040176</v>
      </c>
      <c r="P1079" s="33">
        <f t="shared" si="174"/>
        <v>406.83795196470385</v>
      </c>
      <c r="Q1079" s="26">
        <f t="shared" si="170"/>
        <v>0</v>
      </c>
      <c r="R1079" s="26">
        <f t="shared" si="177"/>
        <v>3670342.0178559823</v>
      </c>
    </row>
    <row r="1080" spans="3:18" x14ac:dyDescent="0.2">
      <c r="C1080">
        <f t="shared" si="171"/>
        <v>1077</v>
      </c>
      <c r="D1080" s="3">
        <f t="shared" si="172"/>
        <v>45402</v>
      </c>
      <c r="F1080" s="5">
        <f>IFERROR(VLOOKUP(D1080,Contrato!$B:$H,7,FALSE),0)</f>
        <v>0</v>
      </c>
      <c r="G1080" s="26">
        <f t="shared" si="168"/>
        <v>0</v>
      </c>
      <c r="L1080" s="3">
        <f t="shared" si="173"/>
        <v>45403</v>
      </c>
      <c r="M1080" s="3" t="str">
        <f t="shared" si="175"/>
        <v>2024_4</v>
      </c>
      <c r="N1080" s="5">
        <f t="shared" si="169"/>
        <v>2024</v>
      </c>
      <c r="O1080" s="26">
        <f t="shared" si="176"/>
        <v>3670342.0178559823</v>
      </c>
      <c r="P1080" s="33">
        <f t="shared" si="174"/>
        <v>406.88305279374987</v>
      </c>
      <c r="Q1080" s="26">
        <f t="shared" si="170"/>
        <v>0</v>
      </c>
      <c r="R1080" s="26">
        <f t="shared" si="177"/>
        <v>3670748.9009087761</v>
      </c>
    </row>
    <row r="1081" spans="3:18" x14ac:dyDescent="0.2">
      <c r="C1081">
        <f t="shared" si="171"/>
        <v>1078</v>
      </c>
      <c r="D1081" s="3">
        <f t="shared" si="172"/>
        <v>45403</v>
      </c>
      <c r="F1081" s="5">
        <f>IFERROR(VLOOKUP(D1081,Contrato!$B:$H,7,FALSE),0)</f>
        <v>0</v>
      </c>
      <c r="G1081" s="26">
        <f t="shared" si="168"/>
        <v>0</v>
      </c>
      <c r="L1081" s="3">
        <f t="shared" si="173"/>
        <v>45404</v>
      </c>
      <c r="M1081" s="3" t="str">
        <f t="shared" si="175"/>
        <v>2024_4</v>
      </c>
      <c r="N1081" s="5">
        <f t="shared" si="169"/>
        <v>2024</v>
      </c>
      <c r="O1081" s="26">
        <f t="shared" si="176"/>
        <v>3670748.9009087761</v>
      </c>
      <c r="P1081" s="33">
        <f t="shared" si="174"/>
        <v>406.92815862253786</v>
      </c>
      <c r="Q1081" s="26">
        <f t="shared" si="170"/>
        <v>0</v>
      </c>
      <c r="R1081" s="26">
        <f t="shared" si="177"/>
        <v>3671155.8290673988</v>
      </c>
    </row>
    <row r="1082" spans="3:18" x14ac:dyDescent="0.2">
      <c r="C1082">
        <f t="shared" si="171"/>
        <v>1079</v>
      </c>
      <c r="D1082" s="3">
        <f t="shared" si="172"/>
        <v>45404</v>
      </c>
      <c r="F1082" s="5">
        <f>IFERROR(VLOOKUP(D1082,Contrato!$B:$H,7,FALSE),0)</f>
        <v>0</v>
      </c>
      <c r="G1082" s="26">
        <f t="shared" si="168"/>
        <v>0</v>
      </c>
      <c r="L1082" s="3">
        <f t="shared" si="173"/>
        <v>45405</v>
      </c>
      <c r="M1082" s="3" t="str">
        <f t="shared" si="175"/>
        <v>2024_4</v>
      </c>
      <c r="N1082" s="5">
        <f t="shared" si="169"/>
        <v>2024</v>
      </c>
      <c r="O1082" s="26">
        <f t="shared" si="176"/>
        <v>3671155.8290673988</v>
      </c>
      <c r="P1082" s="33">
        <f t="shared" si="174"/>
        <v>406.97326945162206</v>
      </c>
      <c r="Q1082" s="26">
        <f t="shared" si="170"/>
        <v>0</v>
      </c>
      <c r="R1082" s="26">
        <f t="shared" si="177"/>
        <v>3671562.8023368502</v>
      </c>
    </row>
    <row r="1083" spans="3:18" x14ac:dyDescent="0.2">
      <c r="C1083">
        <f t="shared" si="171"/>
        <v>1080</v>
      </c>
      <c r="D1083" s="3">
        <f t="shared" si="172"/>
        <v>45405</v>
      </c>
      <c r="F1083" s="5">
        <f>IFERROR(VLOOKUP(D1083,Contrato!$B:$H,7,FALSE),0)</f>
        <v>0</v>
      </c>
      <c r="G1083" s="26">
        <f t="shared" si="168"/>
        <v>0</v>
      </c>
      <c r="L1083" s="3">
        <f t="shared" si="173"/>
        <v>45406</v>
      </c>
      <c r="M1083" s="3" t="str">
        <f t="shared" si="175"/>
        <v>2024_4</v>
      </c>
      <c r="N1083" s="5">
        <f t="shared" si="169"/>
        <v>2024</v>
      </c>
      <c r="O1083" s="26">
        <f t="shared" si="176"/>
        <v>3671562.8023368502</v>
      </c>
      <c r="P1083" s="33">
        <f t="shared" si="174"/>
        <v>407.01838528155679</v>
      </c>
      <c r="Q1083" s="26">
        <f t="shared" si="170"/>
        <v>0</v>
      </c>
      <c r="R1083" s="26">
        <f t="shared" si="177"/>
        <v>3671969.820722132</v>
      </c>
    </row>
    <row r="1084" spans="3:18" x14ac:dyDescent="0.2">
      <c r="C1084">
        <f t="shared" si="171"/>
        <v>1081</v>
      </c>
      <c r="D1084" s="3">
        <f t="shared" si="172"/>
        <v>45406</v>
      </c>
      <c r="F1084" s="5">
        <f>IFERROR(VLOOKUP(D1084,Contrato!$B:$H,7,FALSE),0)</f>
        <v>0</v>
      </c>
      <c r="G1084" s="26">
        <f t="shared" si="168"/>
        <v>0</v>
      </c>
      <c r="L1084" s="3">
        <f t="shared" si="173"/>
        <v>45407</v>
      </c>
      <c r="M1084" s="3" t="str">
        <f t="shared" si="175"/>
        <v>2024_4</v>
      </c>
      <c r="N1084" s="5">
        <f t="shared" si="169"/>
        <v>2024</v>
      </c>
      <c r="O1084" s="26">
        <f t="shared" si="176"/>
        <v>3671969.820722132</v>
      </c>
      <c r="P1084" s="33">
        <f t="shared" si="174"/>
        <v>407.0635061128965</v>
      </c>
      <c r="Q1084" s="26">
        <f t="shared" si="170"/>
        <v>0</v>
      </c>
      <c r="R1084" s="26">
        <f t="shared" si="177"/>
        <v>3672376.8842282449</v>
      </c>
    </row>
    <row r="1085" spans="3:18" x14ac:dyDescent="0.2">
      <c r="C1085">
        <f t="shared" si="171"/>
        <v>1082</v>
      </c>
      <c r="D1085" s="3">
        <f t="shared" si="172"/>
        <v>45407</v>
      </c>
      <c r="F1085" s="5">
        <f>IFERROR(VLOOKUP(D1085,Contrato!$B:$H,7,FALSE),0)</f>
        <v>0</v>
      </c>
      <c r="G1085" s="26">
        <f t="shared" si="168"/>
        <v>0</v>
      </c>
      <c r="L1085" s="3">
        <f t="shared" si="173"/>
        <v>45408</v>
      </c>
      <c r="M1085" s="3" t="str">
        <f t="shared" si="175"/>
        <v>2024_4</v>
      </c>
      <c r="N1085" s="5">
        <f t="shared" si="169"/>
        <v>2024</v>
      </c>
      <c r="O1085" s="26">
        <f t="shared" si="176"/>
        <v>3672376.8842282449</v>
      </c>
      <c r="P1085" s="33">
        <f t="shared" si="174"/>
        <v>407.10863194619549</v>
      </c>
      <c r="Q1085" s="26">
        <f t="shared" si="170"/>
        <v>0</v>
      </c>
      <c r="R1085" s="26">
        <f t="shared" si="177"/>
        <v>3672783.992860191</v>
      </c>
    </row>
    <row r="1086" spans="3:18" x14ac:dyDescent="0.2">
      <c r="C1086">
        <f t="shared" si="171"/>
        <v>1083</v>
      </c>
      <c r="D1086" s="3">
        <f t="shared" si="172"/>
        <v>45408</v>
      </c>
      <c r="F1086" s="5">
        <f>IFERROR(VLOOKUP(D1086,Contrato!$B:$H,7,FALSE),0)</f>
        <v>0</v>
      </c>
      <c r="G1086" s="26">
        <f t="shared" si="168"/>
        <v>0</v>
      </c>
      <c r="L1086" s="3">
        <f t="shared" si="173"/>
        <v>45409</v>
      </c>
      <c r="M1086" s="3" t="str">
        <f t="shared" si="175"/>
        <v>2024_4</v>
      </c>
      <c r="N1086" s="5">
        <f t="shared" si="169"/>
        <v>2024</v>
      </c>
      <c r="O1086" s="26">
        <f t="shared" si="176"/>
        <v>3672783.992860191</v>
      </c>
      <c r="P1086" s="33">
        <f t="shared" si="174"/>
        <v>407.15376278200836</v>
      </c>
      <c r="Q1086" s="26">
        <f t="shared" si="170"/>
        <v>0</v>
      </c>
      <c r="R1086" s="26">
        <f t="shared" si="177"/>
        <v>3673191.146622973</v>
      </c>
    </row>
    <row r="1087" spans="3:18" x14ac:dyDescent="0.2">
      <c r="C1087">
        <f t="shared" si="171"/>
        <v>1084</v>
      </c>
      <c r="D1087" s="3">
        <f t="shared" si="172"/>
        <v>45409</v>
      </c>
      <c r="F1087" s="5">
        <f>IFERROR(VLOOKUP(D1087,Contrato!$B:$H,7,FALSE),0)</f>
        <v>0</v>
      </c>
      <c r="G1087" s="26">
        <f t="shared" si="168"/>
        <v>0</v>
      </c>
      <c r="L1087" s="3">
        <f t="shared" si="173"/>
        <v>45410</v>
      </c>
      <c r="M1087" s="3" t="str">
        <f t="shared" si="175"/>
        <v>2024_4</v>
      </c>
      <c r="N1087" s="5">
        <f t="shared" si="169"/>
        <v>2024</v>
      </c>
      <c r="O1087" s="26">
        <f t="shared" si="176"/>
        <v>3673191.146622973</v>
      </c>
      <c r="P1087" s="33">
        <f t="shared" si="174"/>
        <v>407.19889862088968</v>
      </c>
      <c r="Q1087" s="26">
        <f t="shared" si="170"/>
        <v>0</v>
      </c>
      <c r="R1087" s="26">
        <f t="shared" si="177"/>
        <v>3673598.3455215939</v>
      </c>
    </row>
    <row r="1088" spans="3:18" x14ac:dyDescent="0.2">
      <c r="C1088">
        <f t="shared" si="171"/>
        <v>1085</v>
      </c>
      <c r="D1088" s="3">
        <f t="shared" si="172"/>
        <v>45410</v>
      </c>
      <c r="F1088" s="5">
        <f>IFERROR(VLOOKUP(D1088,Contrato!$B:$H,7,FALSE),0)</f>
        <v>0</v>
      </c>
      <c r="G1088" s="26">
        <f t="shared" si="168"/>
        <v>0</v>
      </c>
      <c r="L1088" s="3">
        <f t="shared" si="173"/>
        <v>45411</v>
      </c>
      <c r="M1088" s="3" t="str">
        <f t="shared" si="175"/>
        <v>2024_4</v>
      </c>
      <c r="N1088" s="5">
        <f t="shared" si="169"/>
        <v>2024</v>
      </c>
      <c r="O1088" s="26">
        <f t="shared" si="176"/>
        <v>3673598.3455215939</v>
      </c>
      <c r="P1088" s="33">
        <f t="shared" si="174"/>
        <v>407.24403946339402</v>
      </c>
      <c r="Q1088" s="26">
        <f t="shared" si="170"/>
        <v>0</v>
      </c>
      <c r="R1088" s="26">
        <f t="shared" si="177"/>
        <v>3674005.5895610573</v>
      </c>
    </row>
    <row r="1089" spans="3:18" x14ac:dyDescent="0.2">
      <c r="C1089">
        <f t="shared" si="171"/>
        <v>1086</v>
      </c>
      <c r="D1089" s="3">
        <f t="shared" si="172"/>
        <v>45411</v>
      </c>
      <c r="F1089" s="5">
        <f>IFERROR(VLOOKUP(D1089,Contrato!$B:$H,7,FALSE),0)</f>
        <v>0</v>
      </c>
      <c r="G1089" s="26">
        <f t="shared" si="168"/>
        <v>0</v>
      </c>
      <c r="L1089" s="3">
        <f t="shared" si="173"/>
        <v>45412</v>
      </c>
      <c r="M1089" s="3" t="str">
        <f t="shared" si="175"/>
        <v>2024_4</v>
      </c>
      <c r="N1089" s="5">
        <f t="shared" si="169"/>
        <v>2024</v>
      </c>
      <c r="O1089" s="26">
        <f t="shared" si="176"/>
        <v>3674005.5895610573</v>
      </c>
      <c r="P1089" s="33">
        <f t="shared" si="174"/>
        <v>407.28918531007611</v>
      </c>
      <c r="Q1089" s="26">
        <f t="shared" si="170"/>
        <v>0</v>
      </c>
      <c r="R1089" s="26">
        <f t="shared" si="177"/>
        <v>3674412.8787463675</v>
      </c>
    </row>
    <row r="1090" spans="3:18" x14ac:dyDescent="0.2">
      <c r="C1090">
        <f t="shared" si="171"/>
        <v>1087</v>
      </c>
      <c r="D1090" s="3">
        <f t="shared" si="172"/>
        <v>45412</v>
      </c>
      <c r="F1090" s="5">
        <f>IFERROR(VLOOKUP(D1090,Contrato!$B:$H,7,FALSE),0)</f>
        <v>0</v>
      </c>
      <c r="G1090" s="26">
        <f t="shared" si="168"/>
        <v>0</v>
      </c>
      <c r="L1090" s="3">
        <f t="shared" si="173"/>
        <v>45413</v>
      </c>
      <c r="M1090" s="3" t="str">
        <f t="shared" si="175"/>
        <v>2024_5</v>
      </c>
      <c r="N1090" s="5">
        <f t="shared" si="169"/>
        <v>2024</v>
      </c>
      <c r="O1090" s="26">
        <f t="shared" si="176"/>
        <v>3674412.8787463675</v>
      </c>
      <c r="P1090" s="33">
        <f t="shared" si="174"/>
        <v>407.33433616149068</v>
      </c>
      <c r="Q1090" s="26">
        <f t="shared" si="170"/>
        <v>0</v>
      </c>
      <c r="R1090" s="26">
        <f t="shared" si="177"/>
        <v>3674820.2130825291</v>
      </c>
    </row>
    <row r="1091" spans="3:18" x14ac:dyDescent="0.2">
      <c r="C1091">
        <f t="shared" si="171"/>
        <v>1088</v>
      </c>
      <c r="D1091" s="3">
        <f t="shared" si="172"/>
        <v>45413</v>
      </c>
      <c r="F1091" s="5">
        <f>IFERROR(VLOOKUP(D1091,Contrato!$B:$H,7,FALSE),0)</f>
        <v>0</v>
      </c>
      <c r="G1091" s="26">
        <f t="shared" si="168"/>
        <v>0</v>
      </c>
      <c r="L1091" s="3">
        <f t="shared" si="173"/>
        <v>45414</v>
      </c>
      <c r="M1091" s="3" t="str">
        <f t="shared" si="175"/>
        <v>2024_5</v>
      </c>
      <c r="N1091" s="5">
        <f t="shared" si="169"/>
        <v>2024</v>
      </c>
      <c r="O1091" s="26">
        <f t="shared" si="176"/>
        <v>3674820.2130825291</v>
      </c>
      <c r="P1091" s="33">
        <f t="shared" si="174"/>
        <v>407.37949201819254</v>
      </c>
      <c r="Q1091" s="26">
        <f t="shared" si="170"/>
        <v>0</v>
      </c>
      <c r="R1091" s="26">
        <f t="shared" si="177"/>
        <v>3675227.5925745475</v>
      </c>
    </row>
    <row r="1092" spans="3:18" x14ac:dyDescent="0.2">
      <c r="C1092">
        <f t="shared" si="171"/>
        <v>1089</v>
      </c>
      <c r="D1092" s="3">
        <f t="shared" si="172"/>
        <v>45414</v>
      </c>
      <c r="F1092" s="5">
        <f>IFERROR(VLOOKUP(D1092,Contrato!$B:$H,7,FALSE),0)</f>
        <v>0</v>
      </c>
      <c r="G1092" s="26">
        <f t="shared" si="168"/>
        <v>0</v>
      </c>
      <c r="L1092" s="3">
        <f t="shared" si="173"/>
        <v>45415</v>
      </c>
      <c r="M1092" s="3" t="str">
        <f t="shared" si="175"/>
        <v>2024_5</v>
      </c>
      <c r="N1092" s="5">
        <f t="shared" si="169"/>
        <v>2024</v>
      </c>
      <c r="O1092" s="26">
        <f t="shared" si="176"/>
        <v>3675227.5925745475</v>
      </c>
      <c r="P1092" s="33">
        <f t="shared" si="174"/>
        <v>407.42465288073657</v>
      </c>
      <c r="Q1092" s="26">
        <f t="shared" si="170"/>
        <v>0</v>
      </c>
      <c r="R1092" s="26">
        <f t="shared" si="177"/>
        <v>3675635.017227428</v>
      </c>
    </row>
    <row r="1093" spans="3:18" x14ac:dyDescent="0.2">
      <c r="C1093">
        <f t="shared" si="171"/>
        <v>1090</v>
      </c>
      <c r="D1093" s="3">
        <f t="shared" si="172"/>
        <v>45415</v>
      </c>
      <c r="F1093" s="5">
        <f>IFERROR(VLOOKUP(D1093,Contrato!$B:$H,7,FALSE),0)</f>
        <v>0</v>
      </c>
      <c r="G1093" s="26">
        <f t="shared" ref="G1093:G1156" si="178">+E1093-F1093</f>
        <v>0</v>
      </c>
      <c r="L1093" s="3">
        <f t="shared" si="173"/>
        <v>45416</v>
      </c>
      <c r="M1093" s="3" t="str">
        <f t="shared" si="175"/>
        <v>2024_5</v>
      </c>
      <c r="N1093" s="5">
        <f t="shared" ref="N1093:N1156" si="179">YEAR(L1093)</f>
        <v>2024</v>
      </c>
      <c r="O1093" s="26">
        <f t="shared" si="176"/>
        <v>3675635.017227428</v>
      </c>
      <c r="P1093" s="33">
        <f t="shared" si="174"/>
        <v>407.4698187496777</v>
      </c>
      <c r="Q1093" s="26">
        <f t="shared" ref="Q1093:Q1156" si="180">-F1094</f>
        <v>0</v>
      </c>
      <c r="R1093" s="26">
        <f t="shared" si="177"/>
        <v>3676042.4870461775</v>
      </c>
    </row>
    <row r="1094" spans="3:18" x14ac:dyDescent="0.2">
      <c r="C1094">
        <f t="shared" ref="C1094:C1157" si="181">IF(D1094="","",C1093+1)</f>
        <v>1091</v>
      </c>
      <c r="D1094" s="3">
        <f t="shared" ref="D1094:D1157" si="182">IFERROR(IF((D1093+1)&gt;$B$5,"",(D1093+1)),"")</f>
        <v>45416</v>
      </c>
      <c r="F1094" s="5">
        <f>IFERROR(VLOOKUP(D1094,Contrato!$B:$H,7,FALSE),0)</f>
        <v>0</v>
      </c>
      <c r="G1094" s="26">
        <f t="shared" si="178"/>
        <v>0</v>
      </c>
      <c r="L1094" s="3">
        <f t="shared" ref="L1094:L1157" si="183">+D1095</f>
        <v>45417</v>
      </c>
      <c r="M1094" s="3" t="str">
        <f t="shared" si="175"/>
        <v>2024_5</v>
      </c>
      <c r="N1094" s="5">
        <f t="shared" si="179"/>
        <v>2024</v>
      </c>
      <c r="O1094" s="26">
        <f t="shared" si="176"/>
        <v>3676042.4870461775</v>
      </c>
      <c r="P1094" s="33">
        <f t="shared" si="174"/>
        <v>407.51498962557088</v>
      </c>
      <c r="Q1094" s="26">
        <f t="shared" si="180"/>
        <v>0</v>
      </c>
      <c r="R1094" s="26">
        <f t="shared" si="177"/>
        <v>3676450.0020358032</v>
      </c>
    </row>
    <row r="1095" spans="3:18" x14ac:dyDescent="0.2">
      <c r="C1095">
        <f t="shared" si="181"/>
        <v>1092</v>
      </c>
      <c r="D1095" s="3">
        <f t="shared" si="182"/>
        <v>45417</v>
      </c>
      <c r="F1095" s="5">
        <f>IFERROR(VLOOKUP(D1095,Contrato!$B:$H,7,FALSE),0)</f>
        <v>0</v>
      </c>
      <c r="G1095" s="26">
        <f t="shared" si="178"/>
        <v>0</v>
      </c>
      <c r="L1095" s="3">
        <f t="shared" si="183"/>
        <v>45418</v>
      </c>
      <c r="M1095" s="3" t="str">
        <f t="shared" si="175"/>
        <v>2024_5</v>
      </c>
      <c r="N1095" s="5">
        <f t="shared" si="179"/>
        <v>2024</v>
      </c>
      <c r="O1095" s="26">
        <f t="shared" si="176"/>
        <v>3676450.0020358032</v>
      </c>
      <c r="P1095" s="33">
        <f t="shared" ref="P1095:P1158" si="184">+O1095*$I$4</f>
        <v>407.56016550897124</v>
      </c>
      <c r="Q1095" s="26">
        <f t="shared" si="180"/>
        <v>0</v>
      </c>
      <c r="R1095" s="26">
        <f t="shared" si="177"/>
        <v>3676857.5622013123</v>
      </c>
    </row>
    <row r="1096" spans="3:18" x14ac:dyDescent="0.2">
      <c r="C1096">
        <f t="shared" si="181"/>
        <v>1093</v>
      </c>
      <c r="D1096" s="3">
        <f t="shared" si="182"/>
        <v>45418</v>
      </c>
      <c r="F1096" s="5">
        <f>IFERROR(VLOOKUP(D1096,Contrato!$B:$H,7,FALSE),0)</f>
        <v>0</v>
      </c>
      <c r="G1096" s="26">
        <f t="shared" si="178"/>
        <v>0</v>
      </c>
      <c r="L1096" s="3">
        <f t="shared" si="183"/>
        <v>45419</v>
      </c>
      <c r="M1096" s="3" t="str">
        <f t="shared" si="175"/>
        <v>2024_5</v>
      </c>
      <c r="N1096" s="5">
        <f t="shared" si="179"/>
        <v>2024</v>
      </c>
      <c r="O1096" s="26">
        <f t="shared" si="176"/>
        <v>3676857.5622013123</v>
      </c>
      <c r="P1096" s="33">
        <f t="shared" si="184"/>
        <v>407.60534640043386</v>
      </c>
      <c r="Q1096" s="26">
        <f t="shared" si="180"/>
        <v>0</v>
      </c>
      <c r="R1096" s="26">
        <f t="shared" si="177"/>
        <v>3677265.1675477126</v>
      </c>
    </row>
    <row r="1097" spans="3:18" x14ac:dyDescent="0.2">
      <c r="C1097">
        <f t="shared" si="181"/>
        <v>1094</v>
      </c>
      <c r="D1097" s="3">
        <f t="shared" si="182"/>
        <v>45419</v>
      </c>
      <c r="F1097" s="5">
        <f>IFERROR(VLOOKUP(D1097,Contrato!$B:$H,7,FALSE),0)</f>
        <v>0</v>
      </c>
      <c r="G1097" s="26">
        <f t="shared" si="178"/>
        <v>0</v>
      </c>
      <c r="L1097" s="3">
        <f t="shared" si="183"/>
        <v>45420</v>
      </c>
      <c r="M1097" s="3" t="str">
        <f t="shared" ref="M1097:M1160" si="185">YEAR(L1097)&amp;"_"&amp;MONTH(L1097)</f>
        <v>2024_5</v>
      </c>
      <c r="N1097" s="5">
        <f t="shared" si="179"/>
        <v>2024</v>
      </c>
      <c r="O1097" s="26">
        <f t="shared" si="176"/>
        <v>3677265.1675477126</v>
      </c>
      <c r="P1097" s="33">
        <f t="shared" si="184"/>
        <v>407.65053230051387</v>
      </c>
      <c r="Q1097" s="26">
        <f t="shared" si="180"/>
        <v>0</v>
      </c>
      <c r="R1097" s="26">
        <f t="shared" si="177"/>
        <v>3677672.8180800132</v>
      </c>
    </row>
    <row r="1098" spans="3:18" x14ac:dyDescent="0.2">
      <c r="C1098">
        <f t="shared" si="181"/>
        <v>1095</v>
      </c>
      <c r="D1098" s="3">
        <f t="shared" si="182"/>
        <v>45420</v>
      </c>
      <c r="F1098" s="5">
        <f>IFERROR(VLOOKUP(D1098,Contrato!$B:$H,7,FALSE),0)</f>
        <v>0</v>
      </c>
      <c r="G1098" s="26">
        <f t="shared" si="178"/>
        <v>0</v>
      </c>
      <c r="L1098" s="3">
        <f t="shared" si="183"/>
        <v>45421</v>
      </c>
      <c r="M1098" s="3" t="str">
        <f t="shared" si="185"/>
        <v>2024_5</v>
      </c>
      <c r="N1098" s="5">
        <f t="shared" si="179"/>
        <v>2024</v>
      </c>
      <c r="O1098" s="26">
        <f t="shared" si="176"/>
        <v>3677672.8180800132</v>
      </c>
      <c r="P1098" s="33">
        <f t="shared" si="184"/>
        <v>407.69572320976664</v>
      </c>
      <c r="Q1098" s="26">
        <f t="shared" si="180"/>
        <v>0</v>
      </c>
      <c r="R1098" s="26">
        <f t="shared" si="177"/>
        <v>3678080.5138032231</v>
      </c>
    </row>
    <row r="1099" spans="3:18" x14ac:dyDescent="0.2">
      <c r="C1099">
        <f t="shared" si="181"/>
        <v>1096</v>
      </c>
      <c r="D1099" s="3">
        <f t="shared" si="182"/>
        <v>45421</v>
      </c>
      <c r="F1099" s="5">
        <f>IFERROR(VLOOKUP(D1099,Contrato!$B:$H,7,FALSE),0)</f>
        <v>0</v>
      </c>
      <c r="G1099" s="26">
        <f t="shared" si="178"/>
        <v>0</v>
      </c>
      <c r="L1099" s="3">
        <f t="shared" si="183"/>
        <v>45422</v>
      </c>
      <c r="M1099" s="3" t="str">
        <f t="shared" si="185"/>
        <v>2024_5</v>
      </c>
      <c r="N1099" s="5">
        <f t="shared" si="179"/>
        <v>2024</v>
      </c>
      <c r="O1099" s="26">
        <f t="shared" si="176"/>
        <v>3678080.5138032231</v>
      </c>
      <c r="P1099" s="33">
        <f t="shared" si="184"/>
        <v>407.74091912874735</v>
      </c>
      <c r="Q1099" s="26">
        <f t="shared" si="180"/>
        <v>-289181.342435</v>
      </c>
      <c r="R1099" s="26">
        <f t="shared" si="177"/>
        <v>3389306.9122873517</v>
      </c>
    </row>
    <row r="1100" spans="3:18" x14ac:dyDescent="0.2">
      <c r="C1100">
        <f t="shared" si="181"/>
        <v>1097</v>
      </c>
      <c r="D1100" s="3">
        <f t="shared" si="182"/>
        <v>45422</v>
      </c>
      <c r="F1100" s="5">
        <f>IFERROR(VLOOKUP(D1100,Contrato!$B:$H,7,FALSE),0)</f>
        <v>289181.342435</v>
      </c>
      <c r="G1100" s="26">
        <f t="shared" si="178"/>
        <v>-289181.342435</v>
      </c>
      <c r="L1100" s="3">
        <f t="shared" si="183"/>
        <v>45423</v>
      </c>
      <c r="M1100" s="3" t="str">
        <f t="shared" si="185"/>
        <v>2024_5</v>
      </c>
      <c r="N1100" s="5">
        <f t="shared" si="179"/>
        <v>2024</v>
      </c>
      <c r="O1100" s="26">
        <f t="shared" si="176"/>
        <v>3389306.9122873517</v>
      </c>
      <c r="P1100" s="33">
        <f t="shared" si="184"/>
        <v>375.72834809874314</v>
      </c>
      <c r="Q1100" s="26">
        <f t="shared" si="180"/>
        <v>0</v>
      </c>
      <c r="R1100" s="26">
        <f t="shared" si="177"/>
        <v>3389682.6406354504</v>
      </c>
    </row>
    <row r="1101" spans="3:18" x14ac:dyDescent="0.2">
      <c r="C1101">
        <f t="shared" si="181"/>
        <v>1098</v>
      </c>
      <c r="D1101" s="3">
        <f t="shared" si="182"/>
        <v>45423</v>
      </c>
      <c r="F1101" s="5">
        <f>IFERROR(VLOOKUP(D1101,Contrato!$B:$H,7,FALSE),0)</f>
        <v>0</v>
      </c>
      <c r="G1101" s="26">
        <f t="shared" si="178"/>
        <v>0</v>
      </c>
      <c r="L1101" s="3">
        <f t="shared" si="183"/>
        <v>45424</v>
      </c>
      <c r="M1101" s="3" t="str">
        <f t="shared" si="185"/>
        <v>2024_5</v>
      </c>
      <c r="N1101" s="5">
        <f t="shared" si="179"/>
        <v>2024</v>
      </c>
      <c r="O1101" s="26">
        <f t="shared" si="176"/>
        <v>3389682.6406354504</v>
      </c>
      <c r="P1101" s="33">
        <f t="shared" si="184"/>
        <v>375.7700002108765</v>
      </c>
      <c r="Q1101" s="26">
        <f t="shared" si="180"/>
        <v>0</v>
      </c>
      <c r="R1101" s="26">
        <f t="shared" si="177"/>
        <v>3390058.4106356613</v>
      </c>
    </row>
    <row r="1102" spans="3:18" x14ac:dyDescent="0.2">
      <c r="C1102">
        <f t="shared" si="181"/>
        <v>1099</v>
      </c>
      <c r="D1102" s="3">
        <f t="shared" si="182"/>
        <v>45424</v>
      </c>
      <c r="F1102" s="5">
        <f>IFERROR(VLOOKUP(D1102,Contrato!$B:$H,7,FALSE),0)</f>
        <v>0</v>
      </c>
      <c r="G1102" s="26">
        <f t="shared" si="178"/>
        <v>0</v>
      </c>
      <c r="L1102" s="3">
        <f t="shared" si="183"/>
        <v>45425</v>
      </c>
      <c r="M1102" s="3" t="str">
        <f t="shared" si="185"/>
        <v>2024_5</v>
      </c>
      <c r="N1102" s="5">
        <f t="shared" si="179"/>
        <v>2024</v>
      </c>
      <c r="O1102" s="26">
        <f t="shared" si="176"/>
        <v>3390058.4106356613</v>
      </c>
      <c r="P1102" s="33">
        <f t="shared" si="184"/>
        <v>375.8116569404375</v>
      </c>
      <c r="Q1102" s="26">
        <f t="shared" si="180"/>
        <v>0</v>
      </c>
      <c r="R1102" s="26">
        <f t="shared" si="177"/>
        <v>3390434.2222926016</v>
      </c>
    </row>
    <row r="1103" spans="3:18" x14ac:dyDescent="0.2">
      <c r="C1103">
        <f t="shared" si="181"/>
        <v>1100</v>
      </c>
      <c r="D1103" s="3">
        <f t="shared" si="182"/>
        <v>45425</v>
      </c>
      <c r="F1103" s="5">
        <f>IFERROR(VLOOKUP(D1103,Contrato!$B:$H,7,FALSE),0)</f>
        <v>0</v>
      </c>
      <c r="G1103" s="26">
        <f t="shared" si="178"/>
        <v>0</v>
      </c>
      <c r="L1103" s="3">
        <f t="shared" si="183"/>
        <v>45426</v>
      </c>
      <c r="M1103" s="3" t="str">
        <f t="shared" si="185"/>
        <v>2024_5</v>
      </c>
      <c r="N1103" s="5">
        <f t="shared" si="179"/>
        <v>2024</v>
      </c>
      <c r="O1103" s="26">
        <f t="shared" si="176"/>
        <v>3390434.2222926016</v>
      </c>
      <c r="P1103" s="33">
        <f t="shared" si="184"/>
        <v>375.85331828793795</v>
      </c>
      <c r="Q1103" s="26">
        <f t="shared" si="180"/>
        <v>0</v>
      </c>
      <c r="R1103" s="26">
        <f t="shared" si="177"/>
        <v>3390810.0756108896</v>
      </c>
    </row>
    <row r="1104" spans="3:18" x14ac:dyDescent="0.2">
      <c r="C1104">
        <f t="shared" si="181"/>
        <v>1101</v>
      </c>
      <c r="D1104" s="3">
        <f t="shared" si="182"/>
        <v>45426</v>
      </c>
      <c r="F1104" s="5">
        <f>IFERROR(VLOOKUP(D1104,Contrato!$B:$H,7,FALSE),0)</f>
        <v>0</v>
      </c>
      <c r="G1104" s="26">
        <f t="shared" si="178"/>
        <v>0</v>
      </c>
      <c r="L1104" s="3">
        <f t="shared" si="183"/>
        <v>45427</v>
      </c>
      <c r="M1104" s="3" t="str">
        <f t="shared" si="185"/>
        <v>2024_5</v>
      </c>
      <c r="N1104" s="5">
        <f t="shared" si="179"/>
        <v>2024</v>
      </c>
      <c r="O1104" s="26">
        <f t="shared" si="176"/>
        <v>3390810.0756108896</v>
      </c>
      <c r="P1104" s="33">
        <f t="shared" si="184"/>
        <v>375.89498425388979</v>
      </c>
      <c r="Q1104" s="26">
        <f t="shared" si="180"/>
        <v>0</v>
      </c>
      <c r="R1104" s="26">
        <f t="shared" si="177"/>
        <v>3391185.9705951433</v>
      </c>
    </row>
    <row r="1105" spans="3:18" x14ac:dyDescent="0.2">
      <c r="C1105">
        <f t="shared" si="181"/>
        <v>1102</v>
      </c>
      <c r="D1105" s="3">
        <f t="shared" si="182"/>
        <v>45427</v>
      </c>
      <c r="F1105" s="5">
        <f>IFERROR(VLOOKUP(D1105,Contrato!$B:$H,7,FALSE),0)</f>
        <v>0</v>
      </c>
      <c r="G1105" s="26">
        <f t="shared" si="178"/>
        <v>0</v>
      </c>
      <c r="L1105" s="3">
        <f t="shared" si="183"/>
        <v>45428</v>
      </c>
      <c r="M1105" s="3" t="str">
        <f t="shared" si="185"/>
        <v>2024_5</v>
      </c>
      <c r="N1105" s="5">
        <f t="shared" si="179"/>
        <v>2024</v>
      </c>
      <c r="O1105" s="26">
        <f t="shared" si="176"/>
        <v>3391185.9705951433</v>
      </c>
      <c r="P1105" s="33">
        <f t="shared" si="184"/>
        <v>375.93665483880505</v>
      </c>
      <c r="Q1105" s="26">
        <f t="shared" si="180"/>
        <v>0</v>
      </c>
      <c r="R1105" s="26">
        <f t="shared" si="177"/>
        <v>3391561.907249982</v>
      </c>
    </row>
    <row r="1106" spans="3:18" x14ac:dyDescent="0.2">
      <c r="C1106">
        <f t="shared" si="181"/>
        <v>1103</v>
      </c>
      <c r="D1106" s="3">
        <f t="shared" si="182"/>
        <v>45428</v>
      </c>
      <c r="F1106" s="5">
        <f>IFERROR(VLOOKUP(D1106,Contrato!$B:$H,7,FALSE),0)</f>
        <v>0</v>
      </c>
      <c r="G1106" s="26">
        <f t="shared" si="178"/>
        <v>0</v>
      </c>
      <c r="L1106" s="3">
        <f t="shared" si="183"/>
        <v>45429</v>
      </c>
      <c r="M1106" s="3" t="str">
        <f t="shared" si="185"/>
        <v>2024_5</v>
      </c>
      <c r="N1106" s="5">
        <f t="shared" si="179"/>
        <v>2024</v>
      </c>
      <c r="O1106" s="26">
        <f t="shared" ref="O1106:O1169" si="186">+R1105</f>
        <v>3391561.907249982</v>
      </c>
      <c r="P1106" s="33">
        <f t="shared" si="184"/>
        <v>375.97833004319568</v>
      </c>
      <c r="Q1106" s="26">
        <f t="shared" si="180"/>
        <v>0</v>
      </c>
      <c r="R1106" s="26">
        <f t="shared" ref="R1106:R1169" si="187">+O1106+P1106+Q1106</f>
        <v>3391937.8855800251</v>
      </c>
    </row>
    <row r="1107" spans="3:18" x14ac:dyDescent="0.2">
      <c r="C1107">
        <f t="shared" si="181"/>
        <v>1104</v>
      </c>
      <c r="D1107" s="3">
        <f t="shared" si="182"/>
        <v>45429</v>
      </c>
      <c r="F1107" s="5">
        <f>IFERROR(VLOOKUP(D1107,Contrato!$B:$H,7,FALSE),0)</f>
        <v>0</v>
      </c>
      <c r="G1107" s="26">
        <f t="shared" si="178"/>
        <v>0</v>
      </c>
      <c r="L1107" s="3">
        <f t="shared" si="183"/>
        <v>45430</v>
      </c>
      <c r="M1107" s="3" t="str">
        <f t="shared" si="185"/>
        <v>2024_5</v>
      </c>
      <c r="N1107" s="5">
        <f t="shared" si="179"/>
        <v>2024</v>
      </c>
      <c r="O1107" s="26">
        <f t="shared" si="186"/>
        <v>3391937.8855800251</v>
      </c>
      <c r="P1107" s="33">
        <f t="shared" si="184"/>
        <v>376.02000986757395</v>
      </c>
      <c r="Q1107" s="26">
        <f t="shared" si="180"/>
        <v>0</v>
      </c>
      <c r="R1107" s="26">
        <f t="shared" si="187"/>
        <v>3392313.9055898925</v>
      </c>
    </row>
    <row r="1108" spans="3:18" x14ac:dyDescent="0.2">
      <c r="C1108">
        <f t="shared" si="181"/>
        <v>1105</v>
      </c>
      <c r="D1108" s="3">
        <f t="shared" si="182"/>
        <v>45430</v>
      </c>
      <c r="F1108" s="5">
        <f>IFERROR(VLOOKUP(D1108,Contrato!$B:$H,7,FALSE),0)</f>
        <v>0</v>
      </c>
      <c r="G1108" s="26">
        <f t="shared" si="178"/>
        <v>0</v>
      </c>
      <c r="L1108" s="3">
        <f t="shared" si="183"/>
        <v>45431</v>
      </c>
      <c r="M1108" s="3" t="str">
        <f t="shared" si="185"/>
        <v>2024_5</v>
      </c>
      <c r="N1108" s="5">
        <f t="shared" si="179"/>
        <v>2024</v>
      </c>
      <c r="O1108" s="26">
        <f t="shared" si="186"/>
        <v>3392313.9055898925</v>
      </c>
      <c r="P1108" s="33">
        <f t="shared" si="184"/>
        <v>376.06169431245183</v>
      </c>
      <c r="Q1108" s="26">
        <f t="shared" si="180"/>
        <v>0</v>
      </c>
      <c r="R1108" s="26">
        <f t="shared" si="187"/>
        <v>3392689.9672842049</v>
      </c>
    </row>
    <row r="1109" spans="3:18" x14ac:dyDescent="0.2">
      <c r="C1109">
        <f t="shared" si="181"/>
        <v>1106</v>
      </c>
      <c r="D1109" s="3">
        <f t="shared" si="182"/>
        <v>45431</v>
      </c>
      <c r="F1109" s="5">
        <f>IFERROR(VLOOKUP(D1109,Contrato!$B:$H,7,FALSE),0)</f>
        <v>0</v>
      </c>
      <c r="G1109" s="26">
        <f t="shared" si="178"/>
        <v>0</v>
      </c>
      <c r="L1109" s="3">
        <f t="shared" si="183"/>
        <v>45432</v>
      </c>
      <c r="M1109" s="3" t="str">
        <f t="shared" si="185"/>
        <v>2024_5</v>
      </c>
      <c r="N1109" s="5">
        <f t="shared" si="179"/>
        <v>2024</v>
      </c>
      <c r="O1109" s="26">
        <f t="shared" si="186"/>
        <v>3392689.9672842049</v>
      </c>
      <c r="P1109" s="33">
        <f t="shared" si="184"/>
        <v>376.10338337834168</v>
      </c>
      <c r="Q1109" s="26">
        <f t="shared" si="180"/>
        <v>0</v>
      </c>
      <c r="R1109" s="26">
        <f t="shared" si="187"/>
        <v>3393066.070667583</v>
      </c>
    </row>
    <row r="1110" spans="3:18" x14ac:dyDescent="0.2">
      <c r="C1110">
        <f t="shared" si="181"/>
        <v>1107</v>
      </c>
      <c r="D1110" s="3">
        <f t="shared" si="182"/>
        <v>45432</v>
      </c>
      <c r="F1110" s="5">
        <f>IFERROR(VLOOKUP(D1110,Contrato!$B:$H,7,FALSE),0)</f>
        <v>0</v>
      </c>
      <c r="G1110" s="26">
        <f t="shared" si="178"/>
        <v>0</v>
      </c>
      <c r="L1110" s="3">
        <f t="shared" si="183"/>
        <v>45433</v>
      </c>
      <c r="M1110" s="3" t="str">
        <f t="shared" si="185"/>
        <v>2024_5</v>
      </c>
      <c r="N1110" s="5">
        <f t="shared" si="179"/>
        <v>2024</v>
      </c>
      <c r="O1110" s="26">
        <f t="shared" si="186"/>
        <v>3393066.070667583</v>
      </c>
      <c r="P1110" s="33">
        <f t="shared" si="184"/>
        <v>376.14507706575569</v>
      </c>
      <c r="Q1110" s="26">
        <f t="shared" si="180"/>
        <v>0</v>
      </c>
      <c r="R1110" s="26">
        <f t="shared" si="187"/>
        <v>3393442.2157446486</v>
      </c>
    </row>
    <row r="1111" spans="3:18" x14ac:dyDescent="0.2">
      <c r="C1111">
        <f t="shared" si="181"/>
        <v>1108</v>
      </c>
      <c r="D1111" s="3">
        <f t="shared" si="182"/>
        <v>45433</v>
      </c>
      <c r="F1111" s="5">
        <f>IFERROR(VLOOKUP(D1111,Contrato!$B:$H,7,FALSE),0)</f>
        <v>0</v>
      </c>
      <c r="G1111" s="26">
        <f t="shared" si="178"/>
        <v>0</v>
      </c>
      <c r="L1111" s="3">
        <f t="shared" si="183"/>
        <v>45434</v>
      </c>
      <c r="M1111" s="3" t="str">
        <f t="shared" si="185"/>
        <v>2024_5</v>
      </c>
      <c r="N1111" s="5">
        <f t="shared" si="179"/>
        <v>2024</v>
      </c>
      <c r="O1111" s="26">
        <f t="shared" si="186"/>
        <v>3393442.2157446486</v>
      </c>
      <c r="P1111" s="33">
        <f t="shared" si="184"/>
        <v>376.1867753752062</v>
      </c>
      <c r="Q1111" s="26">
        <f t="shared" si="180"/>
        <v>0</v>
      </c>
      <c r="R1111" s="26">
        <f t="shared" si="187"/>
        <v>3393818.4025200238</v>
      </c>
    </row>
    <row r="1112" spans="3:18" x14ac:dyDescent="0.2">
      <c r="C1112">
        <f t="shared" si="181"/>
        <v>1109</v>
      </c>
      <c r="D1112" s="3">
        <f t="shared" si="182"/>
        <v>45434</v>
      </c>
      <c r="F1112" s="5">
        <f>IFERROR(VLOOKUP(D1112,Contrato!$B:$H,7,FALSE),0)</f>
        <v>0</v>
      </c>
      <c r="G1112" s="26">
        <f t="shared" si="178"/>
        <v>0</v>
      </c>
      <c r="L1112" s="3">
        <f t="shared" si="183"/>
        <v>45435</v>
      </c>
      <c r="M1112" s="3" t="str">
        <f t="shared" si="185"/>
        <v>2024_5</v>
      </c>
      <c r="N1112" s="5">
        <f t="shared" si="179"/>
        <v>2024</v>
      </c>
      <c r="O1112" s="26">
        <f t="shared" si="186"/>
        <v>3393818.4025200238</v>
      </c>
      <c r="P1112" s="33">
        <f t="shared" si="184"/>
        <v>376.22847830720559</v>
      </c>
      <c r="Q1112" s="26">
        <f t="shared" si="180"/>
        <v>0</v>
      </c>
      <c r="R1112" s="26">
        <f t="shared" si="187"/>
        <v>3394194.6309983311</v>
      </c>
    </row>
    <row r="1113" spans="3:18" x14ac:dyDescent="0.2">
      <c r="C1113">
        <f t="shared" si="181"/>
        <v>1110</v>
      </c>
      <c r="D1113" s="3">
        <f t="shared" si="182"/>
        <v>45435</v>
      </c>
      <c r="F1113" s="5">
        <f>IFERROR(VLOOKUP(D1113,Contrato!$B:$H,7,FALSE),0)</f>
        <v>0</v>
      </c>
      <c r="G1113" s="26">
        <f t="shared" si="178"/>
        <v>0</v>
      </c>
      <c r="L1113" s="3">
        <f t="shared" si="183"/>
        <v>45436</v>
      </c>
      <c r="M1113" s="3" t="str">
        <f t="shared" si="185"/>
        <v>2024_5</v>
      </c>
      <c r="N1113" s="5">
        <f t="shared" si="179"/>
        <v>2024</v>
      </c>
      <c r="O1113" s="26">
        <f t="shared" si="186"/>
        <v>3394194.6309983311</v>
      </c>
      <c r="P1113" s="33">
        <f t="shared" si="184"/>
        <v>376.27018586226637</v>
      </c>
      <c r="Q1113" s="26">
        <f t="shared" si="180"/>
        <v>0</v>
      </c>
      <c r="R1113" s="26">
        <f t="shared" si="187"/>
        <v>3394570.9011841933</v>
      </c>
    </row>
    <row r="1114" spans="3:18" x14ac:dyDescent="0.2">
      <c r="C1114">
        <f t="shared" si="181"/>
        <v>1111</v>
      </c>
      <c r="D1114" s="3">
        <f t="shared" si="182"/>
        <v>45436</v>
      </c>
      <c r="F1114" s="5">
        <f>IFERROR(VLOOKUP(D1114,Contrato!$B:$H,7,FALSE),0)</f>
        <v>0</v>
      </c>
      <c r="G1114" s="26">
        <f t="shared" si="178"/>
        <v>0</v>
      </c>
      <c r="L1114" s="3">
        <f t="shared" si="183"/>
        <v>45437</v>
      </c>
      <c r="M1114" s="3" t="str">
        <f t="shared" si="185"/>
        <v>2024_5</v>
      </c>
      <c r="N1114" s="5">
        <f t="shared" si="179"/>
        <v>2024</v>
      </c>
      <c r="O1114" s="26">
        <f t="shared" si="186"/>
        <v>3394570.9011841933</v>
      </c>
      <c r="P1114" s="33">
        <f t="shared" si="184"/>
        <v>376.31189804090099</v>
      </c>
      <c r="Q1114" s="26">
        <f t="shared" si="180"/>
        <v>0</v>
      </c>
      <c r="R1114" s="26">
        <f t="shared" si="187"/>
        <v>3394947.2130822344</v>
      </c>
    </row>
    <row r="1115" spans="3:18" x14ac:dyDescent="0.2">
      <c r="C1115">
        <f t="shared" si="181"/>
        <v>1112</v>
      </c>
      <c r="D1115" s="3">
        <f t="shared" si="182"/>
        <v>45437</v>
      </c>
      <c r="F1115" s="5">
        <f>IFERROR(VLOOKUP(D1115,Contrato!$B:$H,7,FALSE),0)</f>
        <v>0</v>
      </c>
      <c r="G1115" s="26">
        <f t="shared" si="178"/>
        <v>0</v>
      </c>
      <c r="L1115" s="3">
        <f t="shared" si="183"/>
        <v>45438</v>
      </c>
      <c r="M1115" s="3" t="str">
        <f t="shared" si="185"/>
        <v>2024_5</v>
      </c>
      <c r="N1115" s="5">
        <f t="shared" si="179"/>
        <v>2024</v>
      </c>
      <c r="O1115" s="26">
        <f t="shared" si="186"/>
        <v>3394947.2130822344</v>
      </c>
      <c r="P1115" s="33">
        <f t="shared" si="184"/>
        <v>376.35361484362198</v>
      </c>
      <c r="Q1115" s="26">
        <f t="shared" si="180"/>
        <v>0</v>
      </c>
      <c r="R1115" s="26">
        <f t="shared" si="187"/>
        <v>3395323.5666970778</v>
      </c>
    </row>
    <row r="1116" spans="3:18" x14ac:dyDescent="0.2">
      <c r="C1116">
        <f t="shared" si="181"/>
        <v>1113</v>
      </c>
      <c r="D1116" s="3">
        <f t="shared" si="182"/>
        <v>45438</v>
      </c>
      <c r="F1116" s="5">
        <f>IFERROR(VLOOKUP(D1116,Contrato!$B:$H,7,FALSE),0)</f>
        <v>0</v>
      </c>
      <c r="G1116" s="26">
        <f t="shared" si="178"/>
        <v>0</v>
      </c>
      <c r="L1116" s="3">
        <f t="shared" si="183"/>
        <v>45439</v>
      </c>
      <c r="M1116" s="3" t="str">
        <f t="shared" si="185"/>
        <v>2024_5</v>
      </c>
      <c r="N1116" s="5">
        <f t="shared" si="179"/>
        <v>2024</v>
      </c>
      <c r="O1116" s="26">
        <f t="shared" si="186"/>
        <v>3395323.5666970778</v>
      </c>
      <c r="P1116" s="33">
        <f t="shared" si="184"/>
        <v>376.39533627094198</v>
      </c>
      <c r="Q1116" s="26">
        <f t="shared" si="180"/>
        <v>0</v>
      </c>
      <c r="R1116" s="26">
        <f t="shared" si="187"/>
        <v>3395699.9620333486</v>
      </c>
    </row>
    <row r="1117" spans="3:18" x14ac:dyDescent="0.2">
      <c r="C1117">
        <f t="shared" si="181"/>
        <v>1114</v>
      </c>
      <c r="D1117" s="3">
        <f t="shared" si="182"/>
        <v>45439</v>
      </c>
      <c r="F1117" s="5">
        <f>IFERROR(VLOOKUP(D1117,Contrato!$B:$H,7,FALSE),0)</f>
        <v>0</v>
      </c>
      <c r="G1117" s="26">
        <f t="shared" si="178"/>
        <v>0</v>
      </c>
      <c r="L1117" s="3">
        <f t="shared" si="183"/>
        <v>45440</v>
      </c>
      <c r="M1117" s="3" t="str">
        <f t="shared" si="185"/>
        <v>2024_5</v>
      </c>
      <c r="N1117" s="5">
        <f t="shared" si="179"/>
        <v>2024</v>
      </c>
      <c r="O1117" s="26">
        <f t="shared" si="186"/>
        <v>3395699.9620333486</v>
      </c>
      <c r="P1117" s="33">
        <f t="shared" si="184"/>
        <v>376.43706232337365</v>
      </c>
      <c r="Q1117" s="26">
        <f t="shared" si="180"/>
        <v>0</v>
      </c>
      <c r="R1117" s="26">
        <f t="shared" si="187"/>
        <v>3396076.3990956722</v>
      </c>
    </row>
    <row r="1118" spans="3:18" x14ac:dyDescent="0.2">
      <c r="C1118">
        <f t="shared" si="181"/>
        <v>1115</v>
      </c>
      <c r="D1118" s="3">
        <f t="shared" si="182"/>
        <v>45440</v>
      </c>
      <c r="F1118" s="5">
        <f>IFERROR(VLOOKUP(D1118,Contrato!$B:$H,7,FALSE),0)</f>
        <v>0</v>
      </c>
      <c r="G1118" s="26">
        <f t="shared" si="178"/>
        <v>0</v>
      </c>
      <c r="L1118" s="3">
        <f t="shared" si="183"/>
        <v>45441</v>
      </c>
      <c r="M1118" s="3" t="str">
        <f t="shared" si="185"/>
        <v>2024_5</v>
      </c>
      <c r="N1118" s="5">
        <f t="shared" si="179"/>
        <v>2024</v>
      </c>
      <c r="O1118" s="26">
        <f t="shared" si="186"/>
        <v>3396076.3990956722</v>
      </c>
      <c r="P1118" s="33">
        <f t="shared" si="184"/>
        <v>376.47879300142978</v>
      </c>
      <c r="Q1118" s="26">
        <f t="shared" si="180"/>
        <v>0</v>
      </c>
      <c r="R1118" s="26">
        <f t="shared" si="187"/>
        <v>3396452.8778886735</v>
      </c>
    </row>
    <row r="1119" spans="3:18" x14ac:dyDescent="0.2">
      <c r="C1119">
        <f t="shared" si="181"/>
        <v>1116</v>
      </c>
      <c r="D1119" s="3">
        <f t="shared" si="182"/>
        <v>45441</v>
      </c>
      <c r="F1119" s="5">
        <f>IFERROR(VLOOKUP(D1119,Contrato!$B:$H,7,FALSE),0)</f>
        <v>0</v>
      </c>
      <c r="G1119" s="26">
        <f t="shared" si="178"/>
        <v>0</v>
      </c>
      <c r="L1119" s="3">
        <f t="shared" si="183"/>
        <v>45442</v>
      </c>
      <c r="M1119" s="3" t="str">
        <f t="shared" si="185"/>
        <v>2024_5</v>
      </c>
      <c r="N1119" s="5">
        <f t="shared" si="179"/>
        <v>2024</v>
      </c>
      <c r="O1119" s="26">
        <f t="shared" si="186"/>
        <v>3396452.8778886735</v>
      </c>
      <c r="P1119" s="33">
        <f t="shared" si="184"/>
        <v>376.52052830562297</v>
      </c>
      <c r="Q1119" s="26">
        <f t="shared" si="180"/>
        <v>0</v>
      </c>
      <c r="R1119" s="26">
        <f t="shared" si="187"/>
        <v>3396829.3984169792</v>
      </c>
    </row>
    <row r="1120" spans="3:18" x14ac:dyDescent="0.2">
      <c r="C1120">
        <f t="shared" si="181"/>
        <v>1117</v>
      </c>
      <c r="D1120" s="3">
        <f t="shared" si="182"/>
        <v>45442</v>
      </c>
      <c r="F1120" s="5">
        <f>IFERROR(VLOOKUP(D1120,Contrato!$B:$H,7,FALSE),0)</f>
        <v>0</v>
      </c>
      <c r="G1120" s="26">
        <f t="shared" si="178"/>
        <v>0</v>
      </c>
      <c r="L1120" s="3">
        <f t="shared" si="183"/>
        <v>45443</v>
      </c>
      <c r="M1120" s="3" t="str">
        <f t="shared" si="185"/>
        <v>2024_5</v>
      </c>
      <c r="N1120" s="5">
        <f t="shared" si="179"/>
        <v>2024</v>
      </c>
      <c r="O1120" s="26">
        <f t="shared" si="186"/>
        <v>3396829.3984169792</v>
      </c>
      <c r="P1120" s="33">
        <f t="shared" si="184"/>
        <v>376.56226823646631</v>
      </c>
      <c r="Q1120" s="26">
        <f t="shared" si="180"/>
        <v>0</v>
      </c>
      <c r="R1120" s="26">
        <f t="shared" si="187"/>
        <v>3397205.9606852159</v>
      </c>
    </row>
    <row r="1121" spans="3:18" x14ac:dyDescent="0.2">
      <c r="C1121">
        <f t="shared" si="181"/>
        <v>1118</v>
      </c>
      <c r="D1121" s="3">
        <f t="shared" si="182"/>
        <v>45443</v>
      </c>
      <c r="F1121" s="5">
        <f>IFERROR(VLOOKUP(D1121,Contrato!$B:$H,7,FALSE),0)</f>
        <v>0</v>
      </c>
      <c r="G1121" s="26">
        <f t="shared" si="178"/>
        <v>0</v>
      </c>
      <c r="L1121" s="3">
        <f t="shared" si="183"/>
        <v>45444</v>
      </c>
      <c r="M1121" s="3" t="str">
        <f t="shared" si="185"/>
        <v>2024_6</v>
      </c>
      <c r="N1121" s="5">
        <f t="shared" si="179"/>
        <v>2024</v>
      </c>
      <c r="O1121" s="26">
        <f t="shared" si="186"/>
        <v>3397205.9606852159</v>
      </c>
      <c r="P1121" s="33">
        <f t="shared" si="184"/>
        <v>376.60401279447251</v>
      </c>
      <c r="Q1121" s="26">
        <f t="shared" si="180"/>
        <v>0</v>
      </c>
      <c r="R1121" s="26">
        <f t="shared" si="187"/>
        <v>3397582.5646980102</v>
      </c>
    </row>
    <row r="1122" spans="3:18" x14ac:dyDescent="0.2">
      <c r="C1122">
        <f t="shared" si="181"/>
        <v>1119</v>
      </c>
      <c r="D1122" s="3">
        <f t="shared" si="182"/>
        <v>45444</v>
      </c>
      <c r="F1122" s="5">
        <f>IFERROR(VLOOKUP(D1122,Contrato!$B:$H,7,FALSE),0)</f>
        <v>0</v>
      </c>
      <c r="G1122" s="26">
        <f t="shared" si="178"/>
        <v>0</v>
      </c>
      <c r="L1122" s="3">
        <f t="shared" si="183"/>
        <v>45445</v>
      </c>
      <c r="M1122" s="3" t="str">
        <f t="shared" si="185"/>
        <v>2024_6</v>
      </c>
      <c r="N1122" s="5">
        <f t="shared" si="179"/>
        <v>2024</v>
      </c>
      <c r="O1122" s="26">
        <f t="shared" si="186"/>
        <v>3397582.5646980102</v>
      </c>
      <c r="P1122" s="33">
        <f t="shared" si="184"/>
        <v>376.64576198015459</v>
      </c>
      <c r="Q1122" s="26">
        <f t="shared" si="180"/>
        <v>0</v>
      </c>
      <c r="R1122" s="26">
        <f t="shared" si="187"/>
        <v>3397959.2104599904</v>
      </c>
    </row>
    <row r="1123" spans="3:18" x14ac:dyDescent="0.2">
      <c r="C1123">
        <f t="shared" si="181"/>
        <v>1120</v>
      </c>
      <c r="D1123" s="3">
        <f t="shared" si="182"/>
        <v>45445</v>
      </c>
      <c r="F1123" s="5">
        <f>IFERROR(VLOOKUP(D1123,Contrato!$B:$H,7,FALSE),0)</f>
        <v>0</v>
      </c>
      <c r="G1123" s="26">
        <f t="shared" si="178"/>
        <v>0</v>
      </c>
      <c r="L1123" s="3">
        <f t="shared" si="183"/>
        <v>45446</v>
      </c>
      <c r="M1123" s="3" t="str">
        <f t="shared" si="185"/>
        <v>2024_6</v>
      </c>
      <c r="N1123" s="5">
        <f t="shared" si="179"/>
        <v>2024</v>
      </c>
      <c r="O1123" s="26">
        <f t="shared" si="186"/>
        <v>3397959.2104599904</v>
      </c>
      <c r="P1123" s="33">
        <f t="shared" si="184"/>
        <v>376.68751579402556</v>
      </c>
      <c r="Q1123" s="26">
        <f t="shared" si="180"/>
        <v>0</v>
      </c>
      <c r="R1123" s="26">
        <f t="shared" si="187"/>
        <v>3398335.8979757843</v>
      </c>
    </row>
    <row r="1124" spans="3:18" x14ac:dyDescent="0.2">
      <c r="C1124">
        <f t="shared" si="181"/>
        <v>1121</v>
      </c>
      <c r="D1124" s="3">
        <f t="shared" si="182"/>
        <v>45446</v>
      </c>
      <c r="F1124" s="5">
        <f>IFERROR(VLOOKUP(D1124,Contrato!$B:$H,7,FALSE),0)</f>
        <v>0</v>
      </c>
      <c r="G1124" s="26">
        <f t="shared" si="178"/>
        <v>0</v>
      </c>
      <c r="L1124" s="3">
        <f t="shared" si="183"/>
        <v>45447</v>
      </c>
      <c r="M1124" s="3" t="str">
        <f t="shared" si="185"/>
        <v>2024_6</v>
      </c>
      <c r="N1124" s="5">
        <f t="shared" si="179"/>
        <v>2024</v>
      </c>
      <c r="O1124" s="26">
        <f t="shared" si="186"/>
        <v>3398335.8979757843</v>
      </c>
      <c r="P1124" s="33">
        <f t="shared" si="184"/>
        <v>376.72927423659843</v>
      </c>
      <c r="Q1124" s="26">
        <f t="shared" si="180"/>
        <v>0</v>
      </c>
      <c r="R1124" s="26">
        <f t="shared" si="187"/>
        <v>3398712.6272500209</v>
      </c>
    </row>
    <row r="1125" spans="3:18" x14ac:dyDescent="0.2">
      <c r="C1125">
        <f t="shared" si="181"/>
        <v>1122</v>
      </c>
      <c r="D1125" s="3">
        <f t="shared" si="182"/>
        <v>45447</v>
      </c>
      <c r="F1125" s="5">
        <f>IFERROR(VLOOKUP(D1125,Contrato!$B:$H,7,FALSE),0)</f>
        <v>0</v>
      </c>
      <c r="G1125" s="26">
        <f t="shared" si="178"/>
        <v>0</v>
      </c>
      <c r="L1125" s="3">
        <f t="shared" si="183"/>
        <v>45448</v>
      </c>
      <c r="M1125" s="3" t="str">
        <f t="shared" si="185"/>
        <v>2024_6</v>
      </c>
      <c r="N1125" s="5">
        <f t="shared" si="179"/>
        <v>2024</v>
      </c>
      <c r="O1125" s="26">
        <f t="shared" si="186"/>
        <v>3398712.6272500209</v>
      </c>
      <c r="P1125" s="33">
        <f t="shared" si="184"/>
        <v>376.77103730838638</v>
      </c>
      <c r="Q1125" s="26">
        <f t="shared" si="180"/>
        <v>0</v>
      </c>
      <c r="R1125" s="26">
        <f t="shared" si="187"/>
        <v>3399089.3982873294</v>
      </c>
    </row>
    <row r="1126" spans="3:18" x14ac:dyDescent="0.2">
      <c r="C1126">
        <f t="shared" si="181"/>
        <v>1123</v>
      </c>
      <c r="D1126" s="3">
        <f t="shared" si="182"/>
        <v>45448</v>
      </c>
      <c r="F1126" s="5">
        <f>IFERROR(VLOOKUP(D1126,Contrato!$B:$H,7,FALSE),0)</f>
        <v>0</v>
      </c>
      <c r="G1126" s="26">
        <f t="shared" si="178"/>
        <v>0</v>
      </c>
      <c r="L1126" s="3">
        <f t="shared" si="183"/>
        <v>45449</v>
      </c>
      <c r="M1126" s="3" t="str">
        <f t="shared" si="185"/>
        <v>2024_6</v>
      </c>
      <c r="N1126" s="5">
        <f t="shared" si="179"/>
        <v>2024</v>
      </c>
      <c r="O1126" s="26">
        <f t="shared" si="186"/>
        <v>3399089.3982873294</v>
      </c>
      <c r="P1126" s="33">
        <f t="shared" si="184"/>
        <v>376.81280500990266</v>
      </c>
      <c r="Q1126" s="26">
        <f t="shared" si="180"/>
        <v>0</v>
      </c>
      <c r="R1126" s="26">
        <f t="shared" si="187"/>
        <v>3399466.2110923394</v>
      </c>
    </row>
    <row r="1127" spans="3:18" x14ac:dyDescent="0.2">
      <c r="C1127">
        <f t="shared" si="181"/>
        <v>1124</v>
      </c>
      <c r="D1127" s="3">
        <f t="shared" si="182"/>
        <v>45449</v>
      </c>
      <c r="F1127" s="5">
        <f>IFERROR(VLOOKUP(D1127,Contrato!$B:$H,7,FALSE),0)</f>
        <v>0</v>
      </c>
      <c r="G1127" s="26">
        <f t="shared" si="178"/>
        <v>0</v>
      </c>
      <c r="L1127" s="3">
        <f t="shared" si="183"/>
        <v>45450</v>
      </c>
      <c r="M1127" s="3" t="str">
        <f t="shared" si="185"/>
        <v>2024_6</v>
      </c>
      <c r="N1127" s="5">
        <f t="shared" si="179"/>
        <v>2024</v>
      </c>
      <c r="O1127" s="26">
        <f t="shared" si="186"/>
        <v>3399466.2110923394</v>
      </c>
      <c r="P1127" s="33">
        <f t="shared" si="184"/>
        <v>376.85457734166039</v>
      </c>
      <c r="Q1127" s="26">
        <f t="shared" si="180"/>
        <v>0</v>
      </c>
      <c r="R1127" s="26">
        <f t="shared" si="187"/>
        <v>3399843.0656696809</v>
      </c>
    </row>
    <row r="1128" spans="3:18" x14ac:dyDescent="0.2">
      <c r="C1128">
        <f t="shared" si="181"/>
        <v>1125</v>
      </c>
      <c r="D1128" s="3">
        <f t="shared" si="182"/>
        <v>45450</v>
      </c>
      <c r="F1128" s="5">
        <f>IFERROR(VLOOKUP(D1128,Contrato!$B:$H,7,FALSE),0)</f>
        <v>0</v>
      </c>
      <c r="G1128" s="26">
        <f t="shared" si="178"/>
        <v>0</v>
      </c>
      <c r="L1128" s="3">
        <f t="shared" si="183"/>
        <v>45451</v>
      </c>
      <c r="M1128" s="3" t="str">
        <f t="shared" si="185"/>
        <v>2024_6</v>
      </c>
      <c r="N1128" s="5">
        <f t="shared" si="179"/>
        <v>2024</v>
      </c>
      <c r="O1128" s="26">
        <f t="shared" si="186"/>
        <v>3399843.0656696809</v>
      </c>
      <c r="P1128" s="33">
        <f t="shared" si="184"/>
        <v>376.89635430417292</v>
      </c>
      <c r="Q1128" s="26">
        <f t="shared" si="180"/>
        <v>0</v>
      </c>
      <c r="R1128" s="26">
        <f t="shared" si="187"/>
        <v>3400219.9620239851</v>
      </c>
    </row>
    <row r="1129" spans="3:18" x14ac:dyDescent="0.2">
      <c r="C1129">
        <f t="shared" si="181"/>
        <v>1126</v>
      </c>
      <c r="D1129" s="3">
        <f t="shared" si="182"/>
        <v>45451</v>
      </c>
      <c r="F1129" s="5">
        <f>IFERROR(VLOOKUP(D1129,Contrato!$B:$H,7,FALSE),0)</f>
        <v>0</v>
      </c>
      <c r="G1129" s="26">
        <f t="shared" si="178"/>
        <v>0</v>
      </c>
      <c r="L1129" s="3">
        <f t="shared" si="183"/>
        <v>45452</v>
      </c>
      <c r="M1129" s="3" t="str">
        <f t="shared" si="185"/>
        <v>2024_6</v>
      </c>
      <c r="N1129" s="5">
        <f t="shared" si="179"/>
        <v>2024</v>
      </c>
      <c r="O1129" s="26">
        <f t="shared" si="186"/>
        <v>3400219.9620239851</v>
      </c>
      <c r="P1129" s="33">
        <f t="shared" si="184"/>
        <v>376.93813589795354</v>
      </c>
      <c r="Q1129" s="26">
        <f t="shared" si="180"/>
        <v>0</v>
      </c>
      <c r="R1129" s="26">
        <f t="shared" si="187"/>
        <v>3400596.9001598828</v>
      </c>
    </row>
    <row r="1130" spans="3:18" x14ac:dyDescent="0.2">
      <c r="C1130">
        <f t="shared" si="181"/>
        <v>1127</v>
      </c>
      <c r="D1130" s="3">
        <f t="shared" si="182"/>
        <v>45452</v>
      </c>
      <c r="F1130" s="5">
        <f>IFERROR(VLOOKUP(D1130,Contrato!$B:$H,7,FALSE),0)</f>
        <v>0</v>
      </c>
      <c r="G1130" s="26">
        <f t="shared" si="178"/>
        <v>0</v>
      </c>
      <c r="L1130" s="3">
        <f t="shared" si="183"/>
        <v>45453</v>
      </c>
      <c r="M1130" s="3" t="str">
        <f t="shared" si="185"/>
        <v>2024_6</v>
      </c>
      <c r="N1130" s="5">
        <f t="shared" si="179"/>
        <v>2024</v>
      </c>
      <c r="O1130" s="26">
        <f t="shared" si="186"/>
        <v>3400596.9001598828</v>
      </c>
      <c r="P1130" s="33">
        <f t="shared" si="184"/>
        <v>376.97992212351573</v>
      </c>
      <c r="Q1130" s="26">
        <f t="shared" si="180"/>
        <v>-289110.61495249998</v>
      </c>
      <c r="R1130" s="26">
        <f t="shared" si="187"/>
        <v>3111863.2651295066</v>
      </c>
    </row>
    <row r="1131" spans="3:18" x14ac:dyDescent="0.2">
      <c r="C1131">
        <f t="shared" si="181"/>
        <v>1128</v>
      </c>
      <c r="D1131" s="3">
        <f t="shared" si="182"/>
        <v>45453</v>
      </c>
      <c r="F1131" s="5">
        <f>IFERROR(VLOOKUP(D1131,Contrato!$B:$H,7,FALSE),0)</f>
        <v>289110.61495249998</v>
      </c>
      <c r="G1131" s="26">
        <f t="shared" si="178"/>
        <v>-289110.61495249998</v>
      </c>
      <c r="L1131" s="3">
        <f t="shared" si="183"/>
        <v>45454</v>
      </c>
      <c r="M1131" s="3" t="str">
        <f t="shared" si="185"/>
        <v>2024_6</v>
      </c>
      <c r="N1131" s="5">
        <f t="shared" si="179"/>
        <v>2024</v>
      </c>
      <c r="O1131" s="26">
        <f t="shared" si="186"/>
        <v>3111863.2651295066</v>
      </c>
      <c r="P1131" s="33">
        <f t="shared" si="184"/>
        <v>344.97178165762477</v>
      </c>
      <c r="Q1131" s="26">
        <f t="shared" si="180"/>
        <v>0</v>
      </c>
      <c r="R1131" s="26">
        <f t="shared" si="187"/>
        <v>3112208.2369111641</v>
      </c>
    </row>
    <row r="1132" spans="3:18" x14ac:dyDescent="0.2">
      <c r="C1132">
        <f t="shared" si="181"/>
        <v>1129</v>
      </c>
      <c r="D1132" s="3">
        <f t="shared" si="182"/>
        <v>45454</v>
      </c>
      <c r="F1132" s="5">
        <f>IFERROR(VLOOKUP(D1132,Contrato!$B:$H,7,FALSE),0)</f>
        <v>0</v>
      </c>
      <c r="G1132" s="26">
        <f t="shared" si="178"/>
        <v>0</v>
      </c>
      <c r="L1132" s="3">
        <f t="shared" si="183"/>
        <v>45455</v>
      </c>
      <c r="M1132" s="3" t="str">
        <f t="shared" si="185"/>
        <v>2024_6</v>
      </c>
      <c r="N1132" s="5">
        <f t="shared" si="179"/>
        <v>2024</v>
      </c>
      <c r="O1132" s="26">
        <f t="shared" si="186"/>
        <v>3112208.2369111641</v>
      </c>
      <c r="P1132" s="33">
        <f t="shared" si="184"/>
        <v>345.01002418951026</v>
      </c>
      <c r="Q1132" s="26">
        <f t="shared" si="180"/>
        <v>0</v>
      </c>
      <c r="R1132" s="26">
        <f t="shared" si="187"/>
        <v>3112553.2469353536</v>
      </c>
    </row>
    <row r="1133" spans="3:18" x14ac:dyDescent="0.2">
      <c r="C1133">
        <f t="shared" si="181"/>
        <v>1130</v>
      </c>
      <c r="D1133" s="3">
        <f t="shared" si="182"/>
        <v>45455</v>
      </c>
      <c r="F1133" s="5">
        <f>IFERROR(VLOOKUP(D1133,Contrato!$B:$H,7,FALSE),0)</f>
        <v>0</v>
      </c>
      <c r="G1133" s="26">
        <f t="shared" si="178"/>
        <v>0</v>
      </c>
      <c r="L1133" s="3">
        <f t="shared" si="183"/>
        <v>45456</v>
      </c>
      <c r="M1133" s="3" t="str">
        <f t="shared" si="185"/>
        <v>2024_6</v>
      </c>
      <c r="N1133" s="5">
        <f t="shared" si="179"/>
        <v>2024</v>
      </c>
      <c r="O1133" s="26">
        <f t="shared" si="186"/>
        <v>3112553.2469353536</v>
      </c>
      <c r="P1133" s="33">
        <f t="shared" si="184"/>
        <v>345.04827096084756</v>
      </c>
      <c r="Q1133" s="26">
        <f t="shared" si="180"/>
        <v>0</v>
      </c>
      <c r="R1133" s="26">
        <f t="shared" si="187"/>
        <v>3112898.2952063144</v>
      </c>
    </row>
    <row r="1134" spans="3:18" x14ac:dyDescent="0.2">
      <c r="C1134">
        <f t="shared" si="181"/>
        <v>1131</v>
      </c>
      <c r="D1134" s="3">
        <f t="shared" si="182"/>
        <v>45456</v>
      </c>
      <c r="F1134" s="5">
        <f>IFERROR(VLOOKUP(D1134,Contrato!$B:$H,7,FALSE),0)</f>
        <v>0</v>
      </c>
      <c r="G1134" s="26">
        <f t="shared" si="178"/>
        <v>0</v>
      </c>
      <c r="L1134" s="3">
        <f t="shared" si="183"/>
        <v>45457</v>
      </c>
      <c r="M1134" s="3" t="str">
        <f t="shared" si="185"/>
        <v>2024_6</v>
      </c>
      <c r="N1134" s="5">
        <f t="shared" si="179"/>
        <v>2024</v>
      </c>
      <c r="O1134" s="26">
        <f t="shared" si="186"/>
        <v>3112898.2952063144</v>
      </c>
      <c r="P1134" s="33">
        <f t="shared" si="184"/>
        <v>345.08652197210665</v>
      </c>
      <c r="Q1134" s="26">
        <f t="shared" si="180"/>
        <v>0</v>
      </c>
      <c r="R1134" s="26">
        <f t="shared" si="187"/>
        <v>3113243.3817282864</v>
      </c>
    </row>
    <row r="1135" spans="3:18" x14ac:dyDescent="0.2">
      <c r="C1135">
        <f t="shared" si="181"/>
        <v>1132</v>
      </c>
      <c r="D1135" s="3">
        <f t="shared" si="182"/>
        <v>45457</v>
      </c>
      <c r="F1135" s="5">
        <f>IFERROR(VLOOKUP(D1135,Contrato!$B:$H,7,FALSE),0)</f>
        <v>0</v>
      </c>
      <c r="G1135" s="26">
        <f t="shared" si="178"/>
        <v>0</v>
      </c>
      <c r="L1135" s="3">
        <f t="shared" si="183"/>
        <v>45458</v>
      </c>
      <c r="M1135" s="3" t="str">
        <f t="shared" si="185"/>
        <v>2024_6</v>
      </c>
      <c r="N1135" s="5">
        <f t="shared" si="179"/>
        <v>2024</v>
      </c>
      <c r="O1135" s="26">
        <f t="shared" si="186"/>
        <v>3113243.3817282864</v>
      </c>
      <c r="P1135" s="33">
        <f t="shared" si="184"/>
        <v>345.12477722375758</v>
      </c>
      <c r="Q1135" s="26">
        <f t="shared" si="180"/>
        <v>0</v>
      </c>
      <c r="R1135" s="26">
        <f t="shared" si="187"/>
        <v>3113588.5065055103</v>
      </c>
    </row>
    <row r="1136" spans="3:18" x14ac:dyDescent="0.2">
      <c r="C1136">
        <f t="shared" si="181"/>
        <v>1133</v>
      </c>
      <c r="D1136" s="3">
        <f t="shared" si="182"/>
        <v>45458</v>
      </c>
      <c r="F1136" s="5">
        <f>IFERROR(VLOOKUP(D1136,Contrato!$B:$H,7,FALSE),0)</f>
        <v>0</v>
      </c>
      <c r="G1136" s="26">
        <f t="shared" si="178"/>
        <v>0</v>
      </c>
      <c r="L1136" s="3">
        <f t="shared" si="183"/>
        <v>45459</v>
      </c>
      <c r="M1136" s="3" t="str">
        <f t="shared" si="185"/>
        <v>2024_6</v>
      </c>
      <c r="N1136" s="5">
        <f t="shared" si="179"/>
        <v>2024</v>
      </c>
      <c r="O1136" s="26">
        <f t="shared" si="186"/>
        <v>3113588.5065055103</v>
      </c>
      <c r="P1136" s="33">
        <f t="shared" si="184"/>
        <v>345.16303671627037</v>
      </c>
      <c r="Q1136" s="26">
        <f t="shared" si="180"/>
        <v>0</v>
      </c>
      <c r="R1136" s="26">
        <f t="shared" si="187"/>
        <v>3113933.6695422265</v>
      </c>
    </row>
    <row r="1137" spans="3:18" x14ac:dyDescent="0.2">
      <c r="C1137">
        <f t="shared" si="181"/>
        <v>1134</v>
      </c>
      <c r="D1137" s="3">
        <f t="shared" si="182"/>
        <v>45459</v>
      </c>
      <c r="F1137" s="5">
        <f>IFERROR(VLOOKUP(D1137,Contrato!$B:$H,7,FALSE),0)</f>
        <v>0</v>
      </c>
      <c r="G1137" s="26">
        <f t="shared" si="178"/>
        <v>0</v>
      </c>
      <c r="L1137" s="3">
        <f t="shared" si="183"/>
        <v>45460</v>
      </c>
      <c r="M1137" s="3" t="str">
        <f t="shared" si="185"/>
        <v>2024_6</v>
      </c>
      <c r="N1137" s="5">
        <f t="shared" si="179"/>
        <v>2024</v>
      </c>
      <c r="O1137" s="26">
        <f t="shared" si="186"/>
        <v>3113933.6695422265</v>
      </c>
      <c r="P1137" s="33">
        <f t="shared" si="184"/>
        <v>345.20130045011518</v>
      </c>
      <c r="Q1137" s="26">
        <f t="shared" si="180"/>
        <v>0</v>
      </c>
      <c r="R1137" s="26">
        <f t="shared" si="187"/>
        <v>3114278.8708426766</v>
      </c>
    </row>
    <row r="1138" spans="3:18" x14ac:dyDescent="0.2">
      <c r="C1138">
        <f t="shared" si="181"/>
        <v>1135</v>
      </c>
      <c r="D1138" s="3">
        <f t="shared" si="182"/>
        <v>45460</v>
      </c>
      <c r="F1138" s="5">
        <f>IFERROR(VLOOKUP(D1138,Contrato!$B:$H,7,FALSE),0)</f>
        <v>0</v>
      </c>
      <c r="G1138" s="26">
        <f t="shared" si="178"/>
        <v>0</v>
      </c>
      <c r="L1138" s="3">
        <f t="shared" si="183"/>
        <v>45461</v>
      </c>
      <c r="M1138" s="3" t="str">
        <f t="shared" si="185"/>
        <v>2024_6</v>
      </c>
      <c r="N1138" s="5">
        <f t="shared" si="179"/>
        <v>2024</v>
      </c>
      <c r="O1138" s="26">
        <f t="shared" si="186"/>
        <v>3114278.8708426766</v>
      </c>
      <c r="P1138" s="33">
        <f t="shared" si="184"/>
        <v>345.23956842576223</v>
      </c>
      <c r="Q1138" s="26">
        <f t="shared" si="180"/>
        <v>0</v>
      </c>
      <c r="R1138" s="26">
        <f t="shared" si="187"/>
        <v>3114624.1104111024</v>
      </c>
    </row>
    <row r="1139" spans="3:18" x14ac:dyDescent="0.2">
      <c r="C1139">
        <f t="shared" si="181"/>
        <v>1136</v>
      </c>
      <c r="D1139" s="3">
        <f t="shared" si="182"/>
        <v>45461</v>
      </c>
      <c r="F1139" s="5">
        <f>IFERROR(VLOOKUP(D1139,Contrato!$B:$H,7,FALSE),0)</f>
        <v>0</v>
      </c>
      <c r="G1139" s="26">
        <f t="shared" si="178"/>
        <v>0</v>
      </c>
      <c r="L1139" s="3">
        <f t="shared" si="183"/>
        <v>45462</v>
      </c>
      <c r="M1139" s="3" t="str">
        <f t="shared" si="185"/>
        <v>2024_6</v>
      </c>
      <c r="N1139" s="5">
        <f t="shared" si="179"/>
        <v>2024</v>
      </c>
      <c r="O1139" s="26">
        <f t="shared" si="186"/>
        <v>3114624.1104111024</v>
      </c>
      <c r="P1139" s="33">
        <f t="shared" si="184"/>
        <v>345.27784064368166</v>
      </c>
      <c r="Q1139" s="26">
        <f t="shared" si="180"/>
        <v>0</v>
      </c>
      <c r="R1139" s="26">
        <f t="shared" si="187"/>
        <v>3114969.3882517461</v>
      </c>
    </row>
    <row r="1140" spans="3:18" x14ac:dyDescent="0.2">
      <c r="C1140">
        <f t="shared" si="181"/>
        <v>1137</v>
      </c>
      <c r="D1140" s="3">
        <f t="shared" si="182"/>
        <v>45462</v>
      </c>
      <c r="F1140" s="5">
        <f>IFERROR(VLOOKUP(D1140,Contrato!$B:$H,7,FALSE),0)</f>
        <v>0</v>
      </c>
      <c r="G1140" s="26">
        <f t="shared" si="178"/>
        <v>0</v>
      </c>
      <c r="L1140" s="3">
        <f t="shared" si="183"/>
        <v>45463</v>
      </c>
      <c r="M1140" s="3" t="str">
        <f t="shared" si="185"/>
        <v>2024_6</v>
      </c>
      <c r="N1140" s="5">
        <f t="shared" si="179"/>
        <v>2024</v>
      </c>
      <c r="O1140" s="26">
        <f t="shared" si="186"/>
        <v>3114969.3882517461</v>
      </c>
      <c r="P1140" s="33">
        <f t="shared" si="184"/>
        <v>345.31611710434379</v>
      </c>
      <c r="Q1140" s="26">
        <f t="shared" si="180"/>
        <v>0</v>
      </c>
      <c r="R1140" s="26">
        <f t="shared" si="187"/>
        <v>3115314.7043688502</v>
      </c>
    </row>
    <row r="1141" spans="3:18" x14ac:dyDescent="0.2">
      <c r="C1141">
        <f t="shared" si="181"/>
        <v>1138</v>
      </c>
      <c r="D1141" s="3">
        <f t="shared" si="182"/>
        <v>45463</v>
      </c>
      <c r="F1141" s="5">
        <f>IFERROR(VLOOKUP(D1141,Contrato!$B:$H,7,FALSE),0)</f>
        <v>0</v>
      </c>
      <c r="G1141" s="26">
        <f t="shared" si="178"/>
        <v>0</v>
      </c>
      <c r="L1141" s="3">
        <f t="shared" si="183"/>
        <v>45464</v>
      </c>
      <c r="M1141" s="3" t="str">
        <f t="shared" si="185"/>
        <v>2024_6</v>
      </c>
      <c r="N1141" s="5">
        <f t="shared" si="179"/>
        <v>2024</v>
      </c>
      <c r="O1141" s="26">
        <f t="shared" si="186"/>
        <v>3115314.7043688502</v>
      </c>
      <c r="P1141" s="33">
        <f t="shared" si="184"/>
        <v>345.35439780821901</v>
      </c>
      <c r="Q1141" s="26">
        <f t="shared" si="180"/>
        <v>0</v>
      </c>
      <c r="R1141" s="26">
        <f t="shared" si="187"/>
        <v>3115660.0587666584</v>
      </c>
    </row>
    <row r="1142" spans="3:18" x14ac:dyDescent="0.2">
      <c r="C1142">
        <f t="shared" si="181"/>
        <v>1139</v>
      </c>
      <c r="D1142" s="3">
        <f t="shared" si="182"/>
        <v>45464</v>
      </c>
      <c r="F1142" s="5">
        <f>IFERROR(VLOOKUP(D1142,Contrato!$B:$H,7,FALSE),0)</f>
        <v>0</v>
      </c>
      <c r="G1142" s="26">
        <f t="shared" si="178"/>
        <v>0</v>
      </c>
      <c r="L1142" s="3">
        <f t="shared" si="183"/>
        <v>45465</v>
      </c>
      <c r="M1142" s="3" t="str">
        <f t="shared" si="185"/>
        <v>2024_6</v>
      </c>
      <c r="N1142" s="5">
        <f t="shared" si="179"/>
        <v>2024</v>
      </c>
      <c r="O1142" s="26">
        <f t="shared" si="186"/>
        <v>3115660.0587666584</v>
      </c>
      <c r="P1142" s="33">
        <f t="shared" si="184"/>
        <v>345.39268275577768</v>
      </c>
      <c r="Q1142" s="26">
        <f t="shared" si="180"/>
        <v>0</v>
      </c>
      <c r="R1142" s="26">
        <f t="shared" si="187"/>
        <v>3116005.4514494142</v>
      </c>
    </row>
    <row r="1143" spans="3:18" x14ac:dyDescent="0.2">
      <c r="C1143">
        <f t="shared" si="181"/>
        <v>1140</v>
      </c>
      <c r="D1143" s="3">
        <f t="shared" si="182"/>
        <v>45465</v>
      </c>
      <c r="F1143" s="5">
        <f>IFERROR(VLOOKUP(D1143,Contrato!$B:$H,7,FALSE),0)</f>
        <v>0</v>
      </c>
      <c r="G1143" s="26">
        <f t="shared" si="178"/>
        <v>0</v>
      </c>
      <c r="L1143" s="3">
        <f t="shared" si="183"/>
        <v>45466</v>
      </c>
      <c r="M1143" s="3" t="str">
        <f t="shared" si="185"/>
        <v>2024_6</v>
      </c>
      <c r="N1143" s="5">
        <f t="shared" si="179"/>
        <v>2024</v>
      </c>
      <c r="O1143" s="26">
        <f t="shared" si="186"/>
        <v>3116005.4514494142</v>
      </c>
      <c r="P1143" s="33">
        <f t="shared" si="184"/>
        <v>345.43097194749021</v>
      </c>
      <c r="Q1143" s="26">
        <f t="shared" si="180"/>
        <v>0</v>
      </c>
      <c r="R1143" s="26">
        <f t="shared" si="187"/>
        <v>3116350.8824213617</v>
      </c>
    </row>
    <row r="1144" spans="3:18" x14ac:dyDescent="0.2">
      <c r="C1144">
        <f t="shared" si="181"/>
        <v>1141</v>
      </c>
      <c r="D1144" s="3">
        <f t="shared" si="182"/>
        <v>45466</v>
      </c>
      <c r="F1144" s="5">
        <f>IFERROR(VLOOKUP(D1144,Contrato!$B:$H,7,FALSE),0)</f>
        <v>0</v>
      </c>
      <c r="G1144" s="26">
        <f t="shared" si="178"/>
        <v>0</v>
      </c>
      <c r="L1144" s="3">
        <f t="shared" si="183"/>
        <v>45467</v>
      </c>
      <c r="M1144" s="3" t="str">
        <f t="shared" si="185"/>
        <v>2024_6</v>
      </c>
      <c r="N1144" s="5">
        <f t="shared" si="179"/>
        <v>2024</v>
      </c>
      <c r="O1144" s="26">
        <f t="shared" si="186"/>
        <v>3116350.8824213617</v>
      </c>
      <c r="P1144" s="33">
        <f t="shared" si="184"/>
        <v>345.46926538382712</v>
      </c>
      <c r="Q1144" s="26">
        <f t="shared" si="180"/>
        <v>0</v>
      </c>
      <c r="R1144" s="26">
        <f t="shared" si="187"/>
        <v>3116696.3516867454</v>
      </c>
    </row>
    <row r="1145" spans="3:18" x14ac:dyDescent="0.2">
      <c r="C1145">
        <f t="shared" si="181"/>
        <v>1142</v>
      </c>
      <c r="D1145" s="3">
        <f t="shared" si="182"/>
        <v>45467</v>
      </c>
      <c r="F1145" s="5">
        <f>IFERROR(VLOOKUP(D1145,Contrato!$B:$H,7,FALSE),0)</f>
        <v>0</v>
      </c>
      <c r="G1145" s="26">
        <f t="shared" si="178"/>
        <v>0</v>
      </c>
      <c r="L1145" s="3">
        <f t="shared" si="183"/>
        <v>45468</v>
      </c>
      <c r="M1145" s="3" t="str">
        <f t="shared" si="185"/>
        <v>2024_6</v>
      </c>
      <c r="N1145" s="5">
        <f t="shared" si="179"/>
        <v>2024</v>
      </c>
      <c r="O1145" s="26">
        <f t="shared" si="186"/>
        <v>3116696.3516867454</v>
      </c>
      <c r="P1145" s="33">
        <f t="shared" si="184"/>
        <v>345.50756306525898</v>
      </c>
      <c r="Q1145" s="26">
        <f t="shared" si="180"/>
        <v>0</v>
      </c>
      <c r="R1145" s="26">
        <f t="shared" si="187"/>
        <v>3117041.8592498107</v>
      </c>
    </row>
    <row r="1146" spans="3:18" x14ac:dyDescent="0.2">
      <c r="C1146">
        <f t="shared" si="181"/>
        <v>1143</v>
      </c>
      <c r="D1146" s="3">
        <f t="shared" si="182"/>
        <v>45468</v>
      </c>
      <c r="F1146" s="5">
        <f>IFERROR(VLOOKUP(D1146,Contrato!$B:$H,7,FALSE),0)</f>
        <v>0</v>
      </c>
      <c r="G1146" s="26">
        <f t="shared" si="178"/>
        <v>0</v>
      </c>
      <c r="L1146" s="3">
        <f t="shared" si="183"/>
        <v>45469</v>
      </c>
      <c r="M1146" s="3" t="str">
        <f t="shared" si="185"/>
        <v>2024_6</v>
      </c>
      <c r="N1146" s="5">
        <f t="shared" si="179"/>
        <v>2024</v>
      </c>
      <c r="O1146" s="26">
        <f t="shared" si="186"/>
        <v>3117041.8592498107</v>
      </c>
      <c r="P1146" s="33">
        <f t="shared" si="184"/>
        <v>345.54586499225633</v>
      </c>
      <c r="Q1146" s="26">
        <f t="shared" si="180"/>
        <v>0</v>
      </c>
      <c r="R1146" s="26">
        <f t="shared" si="187"/>
        <v>3117387.405114803</v>
      </c>
    </row>
    <row r="1147" spans="3:18" x14ac:dyDescent="0.2">
      <c r="C1147">
        <f t="shared" si="181"/>
        <v>1144</v>
      </c>
      <c r="D1147" s="3">
        <f t="shared" si="182"/>
        <v>45469</v>
      </c>
      <c r="F1147" s="5">
        <f>IFERROR(VLOOKUP(D1147,Contrato!$B:$H,7,FALSE),0)</f>
        <v>0</v>
      </c>
      <c r="G1147" s="26">
        <f t="shared" si="178"/>
        <v>0</v>
      </c>
      <c r="L1147" s="3">
        <f t="shared" si="183"/>
        <v>45470</v>
      </c>
      <c r="M1147" s="3" t="str">
        <f t="shared" si="185"/>
        <v>2024_6</v>
      </c>
      <c r="N1147" s="5">
        <f t="shared" si="179"/>
        <v>2024</v>
      </c>
      <c r="O1147" s="26">
        <f t="shared" si="186"/>
        <v>3117387.405114803</v>
      </c>
      <c r="P1147" s="33">
        <f t="shared" si="184"/>
        <v>345.58417116528989</v>
      </c>
      <c r="Q1147" s="26">
        <f t="shared" si="180"/>
        <v>0</v>
      </c>
      <c r="R1147" s="26">
        <f t="shared" si="187"/>
        <v>3117732.9892859682</v>
      </c>
    </row>
    <row r="1148" spans="3:18" x14ac:dyDescent="0.2">
      <c r="C1148">
        <f t="shared" si="181"/>
        <v>1145</v>
      </c>
      <c r="D1148" s="3">
        <f t="shared" si="182"/>
        <v>45470</v>
      </c>
      <c r="F1148" s="5">
        <f>IFERROR(VLOOKUP(D1148,Contrato!$B:$H,7,FALSE),0)</f>
        <v>0</v>
      </c>
      <c r="G1148" s="26">
        <f t="shared" si="178"/>
        <v>0</v>
      </c>
      <c r="L1148" s="3">
        <f t="shared" si="183"/>
        <v>45471</v>
      </c>
      <c r="M1148" s="3" t="str">
        <f t="shared" si="185"/>
        <v>2024_6</v>
      </c>
      <c r="N1148" s="5">
        <f t="shared" si="179"/>
        <v>2024</v>
      </c>
      <c r="O1148" s="26">
        <f t="shared" si="186"/>
        <v>3117732.9892859682</v>
      </c>
      <c r="P1148" s="33">
        <f t="shared" si="184"/>
        <v>345.62248158483033</v>
      </c>
      <c r="Q1148" s="26">
        <f t="shared" si="180"/>
        <v>0</v>
      </c>
      <c r="R1148" s="26">
        <f t="shared" si="187"/>
        <v>3118078.6117675533</v>
      </c>
    </row>
    <row r="1149" spans="3:18" x14ac:dyDescent="0.2">
      <c r="C1149">
        <f t="shared" si="181"/>
        <v>1146</v>
      </c>
      <c r="D1149" s="3">
        <f t="shared" si="182"/>
        <v>45471</v>
      </c>
      <c r="F1149" s="5">
        <f>IFERROR(VLOOKUP(D1149,Contrato!$B:$H,7,FALSE),0)</f>
        <v>0</v>
      </c>
      <c r="G1149" s="26">
        <f t="shared" si="178"/>
        <v>0</v>
      </c>
      <c r="L1149" s="3">
        <f t="shared" si="183"/>
        <v>45472</v>
      </c>
      <c r="M1149" s="3" t="str">
        <f t="shared" si="185"/>
        <v>2024_6</v>
      </c>
      <c r="N1149" s="5">
        <f t="shared" si="179"/>
        <v>2024</v>
      </c>
      <c r="O1149" s="26">
        <f t="shared" si="186"/>
        <v>3118078.6117675533</v>
      </c>
      <c r="P1149" s="33">
        <f t="shared" si="184"/>
        <v>345.66079625134842</v>
      </c>
      <c r="Q1149" s="26">
        <f t="shared" si="180"/>
        <v>0</v>
      </c>
      <c r="R1149" s="26">
        <f t="shared" si="187"/>
        <v>3118424.2725638044</v>
      </c>
    </row>
    <row r="1150" spans="3:18" x14ac:dyDescent="0.2">
      <c r="C1150">
        <f t="shared" si="181"/>
        <v>1147</v>
      </c>
      <c r="D1150" s="3">
        <f t="shared" si="182"/>
        <v>45472</v>
      </c>
      <c r="F1150" s="5">
        <f>IFERROR(VLOOKUP(D1150,Contrato!$B:$H,7,FALSE),0)</f>
        <v>0</v>
      </c>
      <c r="G1150" s="26">
        <f t="shared" si="178"/>
        <v>0</v>
      </c>
      <c r="L1150" s="3">
        <f t="shared" si="183"/>
        <v>45473</v>
      </c>
      <c r="M1150" s="3" t="str">
        <f t="shared" si="185"/>
        <v>2024_6</v>
      </c>
      <c r="N1150" s="5">
        <f t="shared" si="179"/>
        <v>2024</v>
      </c>
      <c r="O1150" s="26">
        <f t="shared" si="186"/>
        <v>3118424.2725638044</v>
      </c>
      <c r="P1150" s="33">
        <f t="shared" si="184"/>
        <v>345.69911516531488</v>
      </c>
      <c r="Q1150" s="26">
        <f t="shared" si="180"/>
        <v>0</v>
      </c>
      <c r="R1150" s="26">
        <f t="shared" si="187"/>
        <v>3118769.9716789699</v>
      </c>
    </row>
    <row r="1151" spans="3:18" x14ac:dyDescent="0.2">
      <c r="C1151">
        <f t="shared" si="181"/>
        <v>1148</v>
      </c>
      <c r="D1151" s="3">
        <f t="shared" si="182"/>
        <v>45473</v>
      </c>
      <c r="F1151" s="5">
        <f>IFERROR(VLOOKUP(D1151,Contrato!$B:$H,7,FALSE),0)</f>
        <v>0</v>
      </c>
      <c r="G1151" s="26">
        <f t="shared" si="178"/>
        <v>0</v>
      </c>
      <c r="L1151" s="3">
        <f t="shared" si="183"/>
        <v>45474</v>
      </c>
      <c r="M1151" s="3" t="str">
        <f t="shared" si="185"/>
        <v>2024_7</v>
      </c>
      <c r="N1151" s="5">
        <f t="shared" si="179"/>
        <v>2024</v>
      </c>
      <c r="O1151" s="26">
        <f t="shared" si="186"/>
        <v>3118769.9716789699</v>
      </c>
      <c r="P1151" s="33">
        <f t="shared" si="184"/>
        <v>345.73743832720072</v>
      </c>
      <c r="Q1151" s="26">
        <f t="shared" si="180"/>
        <v>0</v>
      </c>
      <c r="R1151" s="26">
        <f t="shared" si="187"/>
        <v>3119115.7091172971</v>
      </c>
    </row>
    <row r="1152" spans="3:18" x14ac:dyDescent="0.2">
      <c r="C1152">
        <f t="shared" si="181"/>
        <v>1149</v>
      </c>
      <c r="D1152" s="3">
        <f t="shared" si="182"/>
        <v>45474</v>
      </c>
      <c r="F1152" s="5">
        <f>IFERROR(VLOOKUP(D1152,Contrato!$B:$H,7,FALSE),0)</f>
        <v>0</v>
      </c>
      <c r="G1152" s="26">
        <f t="shared" si="178"/>
        <v>0</v>
      </c>
      <c r="L1152" s="3">
        <f t="shared" si="183"/>
        <v>45475</v>
      </c>
      <c r="M1152" s="3" t="str">
        <f t="shared" si="185"/>
        <v>2024_7</v>
      </c>
      <c r="N1152" s="5">
        <f t="shared" si="179"/>
        <v>2024</v>
      </c>
      <c r="O1152" s="26">
        <f t="shared" si="186"/>
        <v>3119115.7091172971</v>
      </c>
      <c r="P1152" s="33">
        <f t="shared" si="184"/>
        <v>345.77576573747672</v>
      </c>
      <c r="Q1152" s="26">
        <f t="shared" si="180"/>
        <v>0</v>
      </c>
      <c r="R1152" s="26">
        <f t="shared" si="187"/>
        <v>3119461.4848830346</v>
      </c>
    </row>
    <row r="1153" spans="3:18" x14ac:dyDescent="0.2">
      <c r="C1153">
        <f t="shared" si="181"/>
        <v>1150</v>
      </c>
      <c r="D1153" s="3">
        <f t="shared" si="182"/>
        <v>45475</v>
      </c>
      <c r="F1153" s="5">
        <f>IFERROR(VLOOKUP(D1153,Contrato!$B:$H,7,FALSE),0)</f>
        <v>0</v>
      </c>
      <c r="G1153" s="26">
        <f t="shared" si="178"/>
        <v>0</v>
      </c>
      <c r="L1153" s="3">
        <f t="shared" si="183"/>
        <v>45476</v>
      </c>
      <c r="M1153" s="3" t="str">
        <f t="shared" si="185"/>
        <v>2024_7</v>
      </c>
      <c r="N1153" s="5">
        <f t="shared" si="179"/>
        <v>2024</v>
      </c>
      <c r="O1153" s="26">
        <f t="shared" si="186"/>
        <v>3119461.4848830346</v>
      </c>
      <c r="P1153" s="33">
        <f t="shared" si="184"/>
        <v>345.81409739661393</v>
      </c>
      <c r="Q1153" s="26">
        <f t="shared" si="180"/>
        <v>0</v>
      </c>
      <c r="R1153" s="26">
        <f t="shared" si="187"/>
        <v>3119807.2989804312</v>
      </c>
    </row>
    <row r="1154" spans="3:18" x14ac:dyDescent="0.2">
      <c r="C1154">
        <f t="shared" si="181"/>
        <v>1151</v>
      </c>
      <c r="D1154" s="3">
        <f t="shared" si="182"/>
        <v>45476</v>
      </c>
      <c r="F1154" s="5">
        <f>IFERROR(VLOOKUP(D1154,Contrato!$B:$H,7,FALSE),0)</f>
        <v>0</v>
      </c>
      <c r="G1154" s="26">
        <f t="shared" si="178"/>
        <v>0</v>
      </c>
      <c r="L1154" s="3">
        <f t="shared" si="183"/>
        <v>45477</v>
      </c>
      <c r="M1154" s="3" t="str">
        <f t="shared" si="185"/>
        <v>2024_7</v>
      </c>
      <c r="N1154" s="5">
        <f t="shared" si="179"/>
        <v>2024</v>
      </c>
      <c r="O1154" s="26">
        <f t="shared" si="186"/>
        <v>3119807.2989804312</v>
      </c>
      <c r="P1154" s="33">
        <f t="shared" si="184"/>
        <v>345.85243330508331</v>
      </c>
      <c r="Q1154" s="26">
        <f t="shared" si="180"/>
        <v>0</v>
      </c>
      <c r="R1154" s="26">
        <f t="shared" si="187"/>
        <v>3120153.1514137364</v>
      </c>
    </row>
    <row r="1155" spans="3:18" x14ac:dyDescent="0.2">
      <c r="C1155">
        <f t="shared" si="181"/>
        <v>1152</v>
      </c>
      <c r="D1155" s="3">
        <f t="shared" si="182"/>
        <v>45477</v>
      </c>
      <c r="F1155" s="5">
        <f>IFERROR(VLOOKUP(D1155,Contrato!$B:$H,7,FALSE),0)</f>
        <v>0</v>
      </c>
      <c r="G1155" s="26">
        <f t="shared" si="178"/>
        <v>0</v>
      </c>
      <c r="L1155" s="3">
        <f t="shared" si="183"/>
        <v>45478</v>
      </c>
      <c r="M1155" s="3" t="str">
        <f t="shared" si="185"/>
        <v>2024_7</v>
      </c>
      <c r="N1155" s="5">
        <f t="shared" si="179"/>
        <v>2024</v>
      </c>
      <c r="O1155" s="26">
        <f t="shared" si="186"/>
        <v>3120153.1514137364</v>
      </c>
      <c r="P1155" s="33">
        <f t="shared" si="184"/>
        <v>345.89077346335597</v>
      </c>
      <c r="Q1155" s="26">
        <f t="shared" si="180"/>
        <v>0</v>
      </c>
      <c r="R1155" s="26">
        <f t="shared" si="187"/>
        <v>3120499.0421871999</v>
      </c>
    </row>
    <row r="1156" spans="3:18" x14ac:dyDescent="0.2">
      <c r="C1156">
        <f t="shared" si="181"/>
        <v>1153</v>
      </c>
      <c r="D1156" s="3">
        <f t="shared" si="182"/>
        <v>45478</v>
      </c>
      <c r="F1156" s="5">
        <f>IFERROR(VLOOKUP(D1156,Contrato!$B:$H,7,FALSE),0)</f>
        <v>0</v>
      </c>
      <c r="G1156" s="26">
        <f t="shared" si="178"/>
        <v>0</v>
      </c>
      <c r="L1156" s="3">
        <f t="shared" si="183"/>
        <v>45479</v>
      </c>
      <c r="M1156" s="3" t="str">
        <f t="shared" si="185"/>
        <v>2024_7</v>
      </c>
      <c r="N1156" s="5">
        <f t="shared" si="179"/>
        <v>2024</v>
      </c>
      <c r="O1156" s="26">
        <f t="shared" si="186"/>
        <v>3120499.0421871999</v>
      </c>
      <c r="P1156" s="33">
        <f t="shared" si="184"/>
        <v>345.92911787190297</v>
      </c>
      <c r="Q1156" s="26">
        <f t="shared" si="180"/>
        <v>0</v>
      </c>
      <c r="R1156" s="26">
        <f t="shared" si="187"/>
        <v>3120844.9713050718</v>
      </c>
    </row>
    <row r="1157" spans="3:18" x14ac:dyDescent="0.2">
      <c r="C1157">
        <f t="shared" si="181"/>
        <v>1154</v>
      </c>
      <c r="D1157" s="3">
        <f t="shared" si="182"/>
        <v>45479</v>
      </c>
      <c r="F1157" s="5">
        <f>IFERROR(VLOOKUP(D1157,Contrato!$B:$H,7,FALSE),0)</f>
        <v>0</v>
      </c>
      <c r="G1157" s="26">
        <f t="shared" ref="G1157:G1220" si="188">+E1157-F1157</f>
        <v>0</v>
      </c>
      <c r="L1157" s="3">
        <f t="shared" si="183"/>
        <v>45480</v>
      </c>
      <c r="M1157" s="3" t="str">
        <f t="shared" si="185"/>
        <v>2024_7</v>
      </c>
      <c r="N1157" s="5">
        <f t="shared" ref="N1157:N1220" si="189">YEAR(L1157)</f>
        <v>2024</v>
      </c>
      <c r="O1157" s="26">
        <f t="shared" si="186"/>
        <v>3120844.9713050718</v>
      </c>
      <c r="P1157" s="33">
        <f t="shared" si="184"/>
        <v>345.96746653119556</v>
      </c>
      <c r="Q1157" s="26">
        <f t="shared" ref="Q1157:Q1220" si="190">-F1158</f>
        <v>0</v>
      </c>
      <c r="R1157" s="26">
        <f t="shared" si="187"/>
        <v>3121190.9387716032</v>
      </c>
    </row>
    <row r="1158" spans="3:18" x14ac:dyDescent="0.2">
      <c r="C1158">
        <f t="shared" ref="C1158:C1221" si="191">IF(D1158="","",C1157+1)</f>
        <v>1155</v>
      </c>
      <c r="D1158" s="3">
        <f t="shared" ref="D1158:D1221" si="192">IFERROR(IF((D1157+1)&gt;$B$5,"",(D1157+1)),"")</f>
        <v>45480</v>
      </c>
      <c r="F1158" s="5">
        <f>IFERROR(VLOOKUP(D1158,Contrato!$B:$H,7,FALSE),0)</f>
        <v>0</v>
      </c>
      <c r="G1158" s="26">
        <f t="shared" si="188"/>
        <v>0</v>
      </c>
      <c r="L1158" s="3">
        <f t="shared" ref="L1158:L1221" si="193">+D1159</f>
        <v>45481</v>
      </c>
      <c r="M1158" s="3" t="str">
        <f t="shared" si="185"/>
        <v>2024_7</v>
      </c>
      <c r="N1158" s="5">
        <f t="shared" si="189"/>
        <v>2024</v>
      </c>
      <c r="O1158" s="26">
        <f t="shared" si="186"/>
        <v>3121190.9387716032</v>
      </c>
      <c r="P1158" s="33">
        <f t="shared" si="184"/>
        <v>346.00581944170494</v>
      </c>
      <c r="Q1158" s="26">
        <f t="shared" si="190"/>
        <v>0</v>
      </c>
      <c r="R1158" s="26">
        <f t="shared" si="187"/>
        <v>3121536.9445910449</v>
      </c>
    </row>
    <row r="1159" spans="3:18" x14ac:dyDescent="0.2">
      <c r="C1159">
        <f t="shared" si="191"/>
        <v>1156</v>
      </c>
      <c r="D1159" s="3">
        <f t="shared" si="192"/>
        <v>45481</v>
      </c>
      <c r="F1159" s="5">
        <f>IFERROR(VLOOKUP(D1159,Contrato!$B:$H,7,FALSE),0)</f>
        <v>0</v>
      </c>
      <c r="G1159" s="26">
        <f t="shared" si="188"/>
        <v>0</v>
      </c>
      <c r="L1159" s="3">
        <f t="shared" si="193"/>
        <v>45482</v>
      </c>
      <c r="M1159" s="3" t="str">
        <f t="shared" si="185"/>
        <v>2024_7</v>
      </c>
      <c r="N1159" s="5">
        <f t="shared" si="189"/>
        <v>2024</v>
      </c>
      <c r="O1159" s="26">
        <f t="shared" si="186"/>
        <v>3121536.9445910449</v>
      </c>
      <c r="P1159" s="33">
        <f t="shared" ref="P1159:P1222" si="194">+O1159*$I$4</f>
        <v>346.04417660390232</v>
      </c>
      <c r="Q1159" s="26">
        <f t="shared" si="190"/>
        <v>0</v>
      </c>
      <c r="R1159" s="26">
        <f t="shared" si="187"/>
        <v>3121882.988767649</v>
      </c>
    </row>
    <row r="1160" spans="3:18" x14ac:dyDescent="0.2">
      <c r="C1160">
        <f t="shared" si="191"/>
        <v>1157</v>
      </c>
      <c r="D1160" s="3">
        <f t="shared" si="192"/>
        <v>45482</v>
      </c>
      <c r="F1160" s="5">
        <f>IFERROR(VLOOKUP(D1160,Contrato!$B:$H,7,FALSE),0)</f>
        <v>0</v>
      </c>
      <c r="G1160" s="26">
        <f t="shared" si="188"/>
        <v>0</v>
      </c>
      <c r="L1160" s="3">
        <f t="shared" si="193"/>
        <v>45483</v>
      </c>
      <c r="M1160" s="3" t="str">
        <f t="shared" si="185"/>
        <v>2024_7</v>
      </c>
      <c r="N1160" s="5">
        <f t="shared" si="189"/>
        <v>2024</v>
      </c>
      <c r="O1160" s="26">
        <f t="shared" si="186"/>
        <v>3121882.988767649</v>
      </c>
      <c r="P1160" s="33">
        <f t="shared" si="194"/>
        <v>346.08253801825913</v>
      </c>
      <c r="Q1160" s="26">
        <f t="shared" si="190"/>
        <v>-289039.83233</v>
      </c>
      <c r="R1160" s="26">
        <f t="shared" si="187"/>
        <v>2833189.2389756674</v>
      </c>
    </row>
    <row r="1161" spans="3:18" x14ac:dyDescent="0.2">
      <c r="C1161">
        <f t="shared" si="191"/>
        <v>1158</v>
      </c>
      <c r="D1161" s="3">
        <f t="shared" si="192"/>
        <v>45483</v>
      </c>
      <c r="F1161" s="5">
        <f>IFERROR(VLOOKUP(D1161,Contrato!$B:$H,7,FALSE),0)</f>
        <v>289039.83233</v>
      </c>
      <c r="G1161" s="26">
        <f t="shared" si="188"/>
        <v>-289039.83233</v>
      </c>
      <c r="L1161" s="3">
        <f t="shared" si="193"/>
        <v>45484</v>
      </c>
      <c r="M1161" s="3" t="str">
        <f t="shared" ref="M1161:M1224" si="195">YEAR(L1161)&amp;"_"&amp;MONTH(L1161)</f>
        <v>2024_7</v>
      </c>
      <c r="N1161" s="5">
        <f t="shared" si="189"/>
        <v>2024</v>
      </c>
      <c r="O1161" s="26">
        <f t="shared" si="186"/>
        <v>2833189.2389756674</v>
      </c>
      <c r="P1161" s="33">
        <f t="shared" si="194"/>
        <v>314.07881910967279</v>
      </c>
      <c r="Q1161" s="26">
        <f t="shared" si="190"/>
        <v>0</v>
      </c>
      <c r="R1161" s="26">
        <f t="shared" si="187"/>
        <v>2833503.317794777</v>
      </c>
    </row>
    <row r="1162" spans="3:18" x14ac:dyDescent="0.2">
      <c r="C1162">
        <f t="shared" si="191"/>
        <v>1159</v>
      </c>
      <c r="D1162" s="3">
        <f t="shared" si="192"/>
        <v>45484</v>
      </c>
      <c r="F1162" s="5">
        <f>IFERROR(VLOOKUP(D1162,Contrato!$B:$H,7,FALSE),0)</f>
        <v>0</v>
      </c>
      <c r="G1162" s="26">
        <f t="shared" si="188"/>
        <v>0</v>
      </c>
      <c r="L1162" s="3">
        <f t="shared" si="193"/>
        <v>45485</v>
      </c>
      <c r="M1162" s="3" t="str">
        <f t="shared" si="195"/>
        <v>2024_7</v>
      </c>
      <c r="N1162" s="5">
        <f t="shared" si="189"/>
        <v>2024</v>
      </c>
      <c r="O1162" s="26">
        <f t="shared" si="186"/>
        <v>2833503.317794777</v>
      </c>
      <c r="P1162" s="33">
        <f t="shared" si="194"/>
        <v>314.11363694084912</v>
      </c>
      <c r="Q1162" s="26">
        <f t="shared" si="190"/>
        <v>0</v>
      </c>
      <c r="R1162" s="26">
        <f t="shared" si="187"/>
        <v>2833817.4314317177</v>
      </c>
    </row>
    <row r="1163" spans="3:18" x14ac:dyDescent="0.2">
      <c r="C1163">
        <f t="shared" si="191"/>
        <v>1160</v>
      </c>
      <c r="D1163" s="3">
        <f t="shared" si="192"/>
        <v>45485</v>
      </c>
      <c r="F1163" s="5">
        <f>IFERROR(VLOOKUP(D1163,Contrato!$B:$H,7,FALSE),0)</f>
        <v>0</v>
      </c>
      <c r="G1163" s="26">
        <f t="shared" si="188"/>
        <v>0</v>
      </c>
      <c r="L1163" s="3">
        <f t="shared" si="193"/>
        <v>45486</v>
      </c>
      <c r="M1163" s="3" t="str">
        <f t="shared" si="195"/>
        <v>2024_7</v>
      </c>
      <c r="N1163" s="5">
        <f t="shared" si="189"/>
        <v>2024</v>
      </c>
      <c r="O1163" s="26">
        <f t="shared" si="186"/>
        <v>2833817.4314317177</v>
      </c>
      <c r="P1163" s="33">
        <f t="shared" si="194"/>
        <v>314.14845863182529</v>
      </c>
      <c r="Q1163" s="26">
        <f t="shared" si="190"/>
        <v>0</v>
      </c>
      <c r="R1163" s="26">
        <f t="shared" si="187"/>
        <v>2834131.5798903494</v>
      </c>
    </row>
    <row r="1164" spans="3:18" x14ac:dyDescent="0.2">
      <c r="C1164">
        <f t="shared" si="191"/>
        <v>1161</v>
      </c>
      <c r="D1164" s="3">
        <f t="shared" si="192"/>
        <v>45486</v>
      </c>
      <c r="F1164" s="5">
        <f>IFERROR(VLOOKUP(D1164,Contrato!$B:$H,7,FALSE),0)</f>
        <v>0</v>
      </c>
      <c r="G1164" s="26">
        <f t="shared" si="188"/>
        <v>0</v>
      </c>
      <c r="L1164" s="3">
        <f t="shared" si="193"/>
        <v>45487</v>
      </c>
      <c r="M1164" s="3" t="str">
        <f t="shared" si="195"/>
        <v>2024_7</v>
      </c>
      <c r="N1164" s="5">
        <f t="shared" si="189"/>
        <v>2024</v>
      </c>
      <c r="O1164" s="26">
        <f t="shared" si="186"/>
        <v>2834131.5798903494</v>
      </c>
      <c r="P1164" s="33">
        <f t="shared" si="194"/>
        <v>314.18328418302917</v>
      </c>
      <c r="Q1164" s="26">
        <f t="shared" si="190"/>
        <v>0</v>
      </c>
      <c r="R1164" s="26">
        <f t="shared" si="187"/>
        <v>2834445.7631745324</v>
      </c>
    </row>
    <row r="1165" spans="3:18" x14ac:dyDescent="0.2">
      <c r="C1165">
        <f t="shared" si="191"/>
        <v>1162</v>
      </c>
      <c r="D1165" s="3">
        <f t="shared" si="192"/>
        <v>45487</v>
      </c>
      <c r="F1165" s="5">
        <f>IFERROR(VLOOKUP(D1165,Contrato!$B:$H,7,FALSE),0)</f>
        <v>0</v>
      </c>
      <c r="G1165" s="26">
        <f t="shared" si="188"/>
        <v>0</v>
      </c>
      <c r="L1165" s="3">
        <f t="shared" si="193"/>
        <v>45488</v>
      </c>
      <c r="M1165" s="3" t="str">
        <f t="shared" si="195"/>
        <v>2024_7</v>
      </c>
      <c r="N1165" s="5">
        <f t="shared" si="189"/>
        <v>2024</v>
      </c>
      <c r="O1165" s="26">
        <f t="shared" si="186"/>
        <v>2834445.7631745324</v>
      </c>
      <c r="P1165" s="33">
        <f t="shared" si="194"/>
        <v>314.21811359488868</v>
      </c>
      <c r="Q1165" s="26">
        <f t="shared" si="190"/>
        <v>0</v>
      </c>
      <c r="R1165" s="26">
        <f t="shared" si="187"/>
        <v>2834759.9812881271</v>
      </c>
    </row>
    <row r="1166" spans="3:18" x14ac:dyDescent="0.2">
      <c r="C1166">
        <f t="shared" si="191"/>
        <v>1163</v>
      </c>
      <c r="D1166" s="3">
        <f t="shared" si="192"/>
        <v>45488</v>
      </c>
      <c r="F1166" s="5">
        <f>IFERROR(VLOOKUP(D1166,Contrato!$B:$H,7,FALSE),0)</f>
        <v>0</v>
      </c>
      <c r="G1166" s="26">
        <f t="shared" si="188"/>
        <v>0</v>
      </c>
      <c r="L1166" s="3">
        <f t="shared" si="193"/>
        <v>45489</v>
      </c>
      <c r="M1166" s="3" t="str">
        <f t="shared" si="195"/>
        <v>2024_7</v>
      </c>
      <c r="N1166" s="5">
        <f t="shared" si="189"/>
        <v>2024</v>
      </c>
      <c r="O1166" s="26">
        <f t="shared" si="186"/>
        <v>2834759.9812881271</v>
      </c>
      <c r="P1166" s="33">
        <f t="shared" si="194"/>
        <v>314.25294686783178</v>
      </c>
      <c r="Q1166" s="26">
        <f t="shared" si="190"/>
        <v>0</v>
      </c>
      <c r="R1166" s="26">
        <f t="shared" si="187"/>
        <v>2835074.2342349947</v>
      </c>
    </row>
    <row r="1167" spans="3:18" x14ac:dyDescent="0.2">
      <c r="C1167">
        <f t="shared" si="191"/>
        <v>1164</v>
      </c>
      <c r="D1167" s="3">
        <f t="shared" si="192"/>
        <v>45489</v>
      </c>
      <c r="F1167" s="5">
        <f>IFERROR(VLOOKUP(D1167,Contrato!$B:$H,7,FALSE),0)</f>
        <v>0</v>
      </c>
      <c r="G1167" s="26">
        <f t="shared" si="188"/>
        <v>0</v>
      </c>
      <c r="L1167" s="3">
        <f t="shared" si="193"/>
        <v>45490</v>
      </c>
      <c r="M1167" s="3" t="str">
        <f t="shared" si="195"/>
        <v>2024_7</v>
      </c>
      <c r="N1167" s="5">
        <f t="shared" si="189"/>
        <v>2024</v>
      </c>
      <c r="O1167" s="26">
        <f t="shared" si="186"/>
        <v>2835074.2342349947</v>
      </c>
      <c r="P1167" s="33">
        <f t="shared" si="194"/>
        <v>314.28778400228651</v>
      </c>
      <c r="Q1167" s="26">
        <f t="shared" si="190"/>
        <v>0</v>
      </c>
      <c r="R1167" s="26">
        <f t="shared" si="187"/>
        <v>2835388.522018997</v>
      </c>
    </row>
    <row r="1168" spans="3:18" x14ac:dyDescent="0.2">
      <c r="C1168">
        <f t="shared" si="191"/>
        <v>1165</v>
      </c>
      <c r="D1168" s="3">
        <f t="shared" si="192"/>
        <v>45490</v>
      </c>
      <c r="F1168" s="5">
        <f>IFERROR(VLOOKUP(D1168,Contrato!$B:$H,7,FALSE),0)</f>
        <v>0</v>
      </c>
      <c r="G1168" s="26">
        <f t="shared" si="188"/>
        <v>0</v>
      </c>
      <c r="L1168" s="3">
        <f t="shared" si="193"/>
        <v>45491</v>
      </c>
      <c r="M1168" s="3" t="str">
        <f t="shared" si="195"/>
        <v>2024_7</v>
      </c>
      <c r="N1168" s="5">
        <f t="shared" si="189"/>
        <v>2024</v>
      </c>
      <c r="O1168" s="26">
        <f t="shared" si="186"/>
        <v>2835388.522018997</v>
      </c>
      <c r="P1168" s="33">
        <f t="shared" si="194"/>
        <v>314.32262499868096</v>
      </c>
      <c r="Q1168" s="26">
        <f t="shared" si="190"/>
        <v>0</v>
      </c>
      <c r="R1168" s="26">
        <f t="shared" si="187"/>
        <v>2835702.8446439956</v>
      </c>
    </row>
    <row r="1169" spans="3:18" x14ac:dyDescent="0.2">
      <c r="C1169">
        <f t="shared" si="191"/>
        <v>1166</v>
      </c>
      <c r="D1169" s="3">
        <f t="shared" si="192"/>
        <v>45491</v>
      </c>
      <c r="F1169" s="5">
        <f>IFERROR(VLOOKUP(D1169,Contrato!$B:$H,7,FALSE),0)</f>
        <v>0</v>
      </c>
      <c r="G1169" s="26">
        <f t="shared" si="188"/>
        <v>0</v>
      </c>
      <c r="L1169" s="3">
        <f t="shared" si="193"/>
        <v>45492</v>
      </c>
      <c r="M1169" s="3" t="str">
        <f t="shared" si="195"/>
        <v>2024_7</v>
      </c>
      <c r="N1169" s="5">
        <f t="shared" si="189"/>
        <v>2024</v>
      </c>
      <c r="O1169" s="26">
        <f t="shared" si="186"/>
        <v>2835702.8446439956</v>
      </c>
      <c r="P1169" s="33">
        <f t="shared" si="194"/>
        <v>314.35746985744328</v>
      </c>
      <c r="Q1169" s="26">
        <f t="shared" si="190"/>
        <v>0</v>
      </c>
      <c r="R1169" s="26">
        <f t="shared" si="187"/>
        <v>2836017.2021138533</v>
      </c>
    </row>
    <row r="1170" spans="3:18" x14ac:dyDescent="0.2">
      <c r="C1170">
        <f t="shared" si="191"/>
        <v>1167</v>
      </c>
      <c r="D1170" s="3">
        <f t="shared" si="192"/>
        <v>45492</v>
      </c>
      <c r="F1170" s="5">
        <f>IFERROR(VLOOKUP(D1170,Contrato!$B:$H,7,FALSE),0)</f>
        <v>0</v>
      </c>
      <c r="G1170" s="26">
        <f t="shared" si="188"/>
        <v>0</v>
      </c>
      <c r="L1170" s="3">
        <f t="shared" si="193"/>
        <v>45493</v>
      </c>
      <c r="M1170" s="3" t="str">
        <f t="shared" si="195"/>
        <v>2024_7</v>
      </c>
      <c r="N1170" s="5">
        <f t="shared" si="189"/>
        <v>2024</v>
      </c>
      <c r="O1170" s="26">
        <f t="shared" ref="O1170:O1233" si="196">+R1169</f>
        <v>2836017.2021138533</v>
      </c>
      <c r="P1170" s="33">
        <f t="shared" si="194"/>
        <v>314.39231857900165</v>
      </c>
      <c r="Q1170" s="26">
        <f t="shared" si="190"/>
        <v>0</v>
      </c>
      <c r="R1170" s="26">
        <f t="shared" ref="R1170:R1233" si="197">+O1170+P1170+Q1170</f>
        <v>2836331.5944324322</v>
      </c>
    </row>
    <row r="1171" spans="3:18" x14ac:dyDescent="0.2">
      <c r="C1171">
        <f t="shared" si="191"/>
        <v>1168</v>
      </c>
      <c r="D1171" s="3">
        <f t="shared" si="192"/>
        <v>45493</v>
      </c>
      <c r="F1171" s="5">
        <f>IFERROR(VLOOKUP(D1171,Contrato!$B:$H,7,FALSE),0)</f>
        <v>0</v>
      </c>
      <c r="G1171" s="26">
        <f t="shared" si="188"/>
        <v>0</v>
      </c>
      <c r="L1171" s="3">
        <f t="shared" si="193"/>
        <v>45494</v>
      </c>
      <c r="M1171" s="3" t="str">
        <f t="shared" si="195"/>
        <v>2024_7</v>
      </c>
      <c r="N1171" s="5">
        <f t="shared" si="189"/>
        <v>2024</v>
      </c>
      <c r="O1171" s="26">
        <f t="shared" si="196"/>
        <v>2836331.5944324322</v>
      </c>
      <c r="P1171" s="33">
        <f t="shared" si="194"/>
        <v>314.42717116378424</v>
      </c>
      <c r="Q1171" s="26">
        <f t="shared" si="190"/>
        <v>0</v>
      </c>
      <c r="R1171" s="26">
        <f t="shared" si="197"/>
        <v>2836646.0216035959</v>
      </c>
    </row>
    <row r="1172" spans="3:18" x14ac:dyDescent="0.2">
      <c r="C1172">
        <f t="shared" si="191"/>
        <v>1169</v>
      </c>
      <c r="D1172" s="3">
        <f t="shared" si="192"/>
        <v>45494</v>
      </c>
      <c r="F1172" s="5">
        <f>IFERROR(VLOOKUP(D1172,Contrato!$B:$H,7,FALSE),0)</f>
        <v>0</v>
      </c>
      <c r="G1172" s="26">
        <f t="shared" si="188"/>
        <v>0</v>
      </c>
      <c r="L1172" s="3">
        <f t="shared" si="193"/>
        <v>45495</v>
      </c>
      <c r="M1172" s="3" t="str">
        <f t="shared" si="195"/>
        <v>2024_7</v>
      </c>
      <c r="N1172" s="5">
        <f t="shared" si="189"/>
        <v>2024</v>
      </c>
      <c r="O1172" s="26">
        <f t="shared" si="196"/>
        <v>2836646.0216035959</v>
      </c>
      <c r="P1172" s="33">
        <f t="shared" si="194"/>
        <v>314.46202761221929</v>
      </c>
      <c r="Q1172" s="26">
        <f t="shared" si="190"/>
        <v>0</v>
      </c>
      <c r="R1172" s="26">
        <f t="shared" si="197"/>
        <v>2836960.4836312081</v>
      </c>
    </row>
    <row r="1173" spans="3:18" x14ac:dyDescent="0.2">
      <c r="C1173">
        <f t="shared" si="191"/>
        <v>1170</v>
      </c>
      <c r="D1173" s="3">
        <f t="shared" si="192"/>
        <v>45495</v>
      </c>
      <c r="F1173" s="5">
        <f>IFERROR(VLOOKUP(D1173,Contrato!$B:$H,7,FALSE),0)</f>
        <v>0</v>
      </c>
      <c r="G1173" s="26">
        <f t="shared" si="188"/>
        <v>0</v>
      </c>
      <c r="L1173" s="3">
        <f t="shared" si="193"/>
        <v>45496</v>
      </c>
      <c r="M1173" s="3" t="str">
        <f t="shared" si="195"/>
        <v>2024_7</v>
      </c>
      <c r="N1173" s="5">
        <f t="shared" si="189"/>
        <v>2024</v>
      </c>
      <c r="O1173" s="26">
        <f t="shared" si="196"/>
        <v>2836960.4836312081</v>
      </c>
      <c r="P1173" s="33">
        <f t="shared" si="194"/>
        <v>314.49688792473512</v>
      </c>
      <c r="Q1173" s="26">
        <f t="shared" si="190"/>
        <v>0</v>
      </c>
      <c r="R1173" s="26">
        <f t="shared" si="197"/>
        <v>2837274.9805191327</v>
      </c>
    </row>
    <row r="1174" spans="3:18" x14ac:dyDescent="0.2">
      <c r="C1174">
        <f t="shared" si="191"/>
        <v>1171</v>
      </c>
      <c r="D1174" s="3">
        <f t="shared" si="192"/>
        <v>45496</v>
      </c>
      <c r="F1174" s="5">
        <f>IFERROR(VLOOKUP(D1174,Contrato!$B:$H,7,FALSE),0)</f>
        <v>0</v>
      </c>
      <c r="G1174" s="26">
        <f t="shared" si="188"/>
        <v>0</v>
      </c>
      <c r="L1174" s="3">
        <f t="shared" si="193"/>
        <v>45497</v>
      </c>
      <c r="M1174" s="3" t="str">
        <f t="shared" si="195"/>
        <v>2024_7</v>
      </c>
      <c r="N1174" s="5">
        <f t="shared" si="189"/>
        <v>2024</v>
      </c>
      <c r="O1174" s="26">
        <f t="shared" si="196"/>
        <v>2837274.9805191327</v>
      </c>
      <c r="P1174" s="33">
        <f t="shared" si="194"/>
        <v>314.53175210176016</v>
      </c>
      <c r="Q1174" s="26">
        <f t="shared" si="190"/>
        <v>0</v>
      </c>
      <c r="R1174" s="26">
        <f t="shared" si="197"/>
        <v>2837589.5122712343</v>
      </c>
    </row>
    <row r="1175" spans="3:18" x14ac:dyDescent="0.2">
      <c r="C1175">
        <f t="shared" si="191"/>
        <v>1172</v>
      </c>
      <c r="D1175" s="3">
        <f t="shared" si="192"/>
        <v>45497</v>
      </c>
      <c r="F1175" s="5">
        <f>IFERROR(VLOOKUP(D1175,Contrato!$B:$H,7,FALSE),0)</f>
        <v>0</v>
      </c>
      <c r="G1175" s="26">
        <f t="shared" si="188"/>
        <v>0</v>
      </c>
      <c r="L1175" s="3">
        <f t="shared" si="193"/>
        <v>45498</v>
      </c>
      <c r="M1175" s="3" t="str">
        <f t="shared" si="195"/>
        <v>2024_7</v>
      </c>
      <c r="N1175" s="5">
        <f t="shared" si="189"/>
        <v>2024</v>
      </c>
      <c r="O1175" s="26">
        <f t="shared" si="196"/>
        <v>2837589.5122712343</v>
      </c>
      <c r="P1175" s="33">
        <f t="shared" si="194"/>
        <v>314.56662014372273</v>
      </c>
      <c r="Q1175" s="26">
        <f t="shared" si="190"/>
        <v>0</v>
      </c>
      <c r="R1175" s="26">
        <f t="shared" si="197"/>
        <v>2837904.0788913779</v>
      </c>
    </row>
    <row r="1176" spans="3:18" x14ac:dyDescent="0.2">
      <c r="C1176">
        <f t="shared" si="191"/>
        <v>1173</v>
      </c>
      <c r="D1176" s="3">
        <f t="shared" si="192"/>
        <v>45498</v>
      </c>
      <c r="F1176" s="5">
        <f>IFERROR(VLOOKUP(D1176,Contrato!$B:$H,7,FALSE),0)</f>
        <v>0</v>
      </c>
      <c r="G1176" s="26">
        <f t="shared" si="188"/>
        <v>0</v>
      </c>
      <c r="L1176" s="3">
        <f t="shared" si="193"/>
        <v>45499</v>
      </c>
      <c r="M1176" s="3" t="str">
        <f t="shared" si="195"/>
        <v>2024_7</v>
      </c>
      <c r="N1176" s="5">
        <f t="shared" si="189"/>
        <v>2024</v>
      </c>
      <c r="O1176" s="26">
        <f t="shared" si="196"/>
        <v>2837904.0788913779</v>
      </c>
      <c r="P1176" s="33">
        <f t="shared" si="194"/>
        <v>314.60149205105137</v>
      </c>
      <c r="Q1176" s="26">
        <f t="shared" si="190"/>
        <v>0</v>
      </c>
      <c r="R1176" s="26">
        <f t="shared" si="197"/>
        <v>2838218.6803834289</v>
      </c>
    </row>
    <row r="1177" spans="3:18" x14ac:dyDescent="0.2">
      <c r="C1177">
        <f t="shared" si="191"/>
        <v>1174</v>
      </c>
      <c r="D1177" s="3">
        <f t="shared" si="192"/>
        <v>45499</v>
      </c>
      <c r="F1177" s="5">
        <f>IFERROR(VLOOKUP(D1177,Contrato!$B:$H,7,FALSE),0)</f>
        <v>0</v>
      </c>
      <c r="G1177" s="26">
        <f t="shared" si="188"/>
        <v>0</v>
      </c>
      <c r="L1177" s="3">
        <f t="shared" si="193"/>
        <v>45500</v>
      </c>
      <c r="M1177" s="3" t="str">
        <f t="shared" si="195"/>
        <v>2024_7</v>
      </c>
      <c r="N1177" s="5">
        <f t="shared" si="189"/>
        <v>2024</v>
      </c>
      <c r="O1177" s="26">
        <f t="shared" si="196"/>
        <v>2838218.6803834289</v>
      </c>
      <c r="P1177" s="33">
        <f t="shared" si="194"/>
        <v>314.63636782417456</v>
      </c>
      <c r="Q1177" s="26">
        <f t="shared" si="190"/>
        <v>0</v>
      </c>
      <c r="R1177" s="26">
        <f t="shared" si="197"/>
        <v>2838533.3167512533</v>
      </c>
    </row>
    <row r="1178" spans="3:18" x14ac:dyDescent="0.2">
      <c r="C1178">
        <f t="shared" si="191"/>
        <v>1175</v>
      </c>
      <c r="D1178" s="3">
        <f t="shared" si="192"/>
        <v>45500</v>
      </c>
      <c r="F1178" s="5">
        <f>IFERROR(VLOOKUP(D1178,Contrato!$B:$H,7,FALSE),0)</f>
        <v>0</v>
      </c>
      <c r="G1178" s="26">
        <f t="shared" si="188"/>
        <v>0</v>
      </c>
      <c r="L1178" s="3">
        <f t="shared" si="193"/>
        <v>45501</v>
      </c>
      <c r="M1178" s="3" t="str">
        <f t="shared" si="195"/>
        <v>2024_7</v>
      </c>
      <c r="N1178" s="5">
        <f t="shared" si="189"/>
        <v>2024</v>
      </c>
      <c r="O1178" s="26">
        <f t="shared" si="196"/>
        <v>2838533.3167512533</v>
      </c>
      <c r="P1178" s="33">
        <f t="shared" si="194"/>
        <v>314.67124746352084</v>
      </c>
      <c r="Q1178" s="26">
        <f t="shared" si="190"/>
        <v>0</v>
      </c>
      <c r="R1178" s="26">
        <f t="shared" si="197"/>
        <v>2838847.987998717</v>
      </c>
    </row>
    <row r="1179" spans="3:18" x14ac:dyDescent="0.2">
      <c r="C1179">
        <f t="shared" si="191"/>
        <v>1176</v>
      </c>
      <c r="D1179" s="3">
        <f t="shared" si="192"/>
        <v>45501</v>
      </c>
      <c r="F1179" s="5">
        <f>IFERROR(VLOOKUP(D1179,Contrato!$B:$H,7,FALSE),0)</f>
        <v>0</v>
      </c>
      <c r="G1179" s="26">
        <f t="shared" si="188"/>
        <v>0</v>
      </c>
      <c r="L1179" s="3">
        <f t="shared" si="193"/>
        <v>45502</v>
      </c>
      <c r="M1179" s="3" t="str">
        <f t="shared" si="195"/>
        <v>2024_7</v>
      </c>
      <c r="N1179" s="5">
        <f t="shared" si="189"/>
        <v>2024</v>
      </c>
      <c r="O1179" s="26">
        <f t="shared" si="196"/>
        <v>2838847.987998717</v>
      </c>
      <c r="P1179" s="33">
        <f t="shared" si="194"/>
        <v>314.70613096951877</v>
      </c>
      <c r="Q1179" s="26">
        <f t="shared" si="190"/>
        <v>0</v>
      </c>
      <c r="R1179" s="26">
        <f t="shared" si="197"/>
        <v>2839162.6941296863</v>
      </c>
    </row>
    <row r="1180" spans="3:18" x14ac:dyDescent="0.2">
      <c r="C1180">
        <f t="shared" si="191"/>
        <v>1177</v>
      </c>
      <c r="D1180" s="3">
        <f t="shared" si="192"/>
        <v>45502</v>
      </c>
      <c r="F1180" s="5">
        <f>IFERROR(VLOOKUP(D1180,Contrato!$B:$H,7,FALSE),0)</f>
        <v>0</v>
      </c>
      <c r="G1180" s="26">
        <f t="shared" si="188"/>
        <v>0</v>
      </c>
      <c r="L1180" s="3">
        <f t="shared" si="193"/>
        <v>45503</v>
      </c>
      <c r="M1180" s="3" t="str">
        <f t="shared" si="195"/>
        <v>2024_7</v>
      </c>
      <c r="N1180" s="5">
        <f t="shared" si="189"/>
        <v>2024</v>
      </c>
      <c r="O1180" s="26">
        <f t="shared" si="196"/>
        <v>2839162.6941296863</v>
      </c>
      <c r="P1180" s="33">
        <f t="shared" si="194"/>
        <v>314.74101834259704</v>
      </c>
      <c r="Q1180" s="26">
        <f t="shared" si="190"/>
        <v>0</v>
      </c>
      <c r="R1180" s="26">
        <f t="shared" si="197"/>
        <v>2839477.4351480291</v>
      </c>
    </row>
    <row r="1181" spans="3:18" x14ac:dyDescent="0.2">
      <c r="C1181">
        <f t="shared" si="191"/>
        <v>1178</v>
      </c>
      <c r="D1181" s="3">
        <f t="shared" si="192"/>
        <v>45503</v>
      </c>
      <c r="F1181" s="5">
        <f>IFERROR(VLOOKUP(D1181,Contrato!$B:$H,7,FALSE),0)</f>
        <v>0</v>
      </c>
      <c r="G1181" s="26">
        <f t="shared" si="188"/>
        <v>0</v>
      </c>
      <c r="L1181" s="3">
        <f t="shared" si="193"/>
        <v>45504</v>
      </c>
      <c r="M1181" s="3" t="str">
        <f t="shared" si="195"/>
        <v>2024_7</v>
      </c>
      <c r="N1181" s="5">
        <f t="shared" si="189"/>
        <v>2024</v>
      </c>
      <c r="O1181" s="26">
        <f t="shared" si="196"/>
        <v>2839477.4351480291</v>
      </c>
      <c r="P1181" s="33">
        <f t="shared" si="194"/>
        <v>314.77590958318433</v>
      </c>
      <c r="Q1181" s="26">
        <f t="shared" si="190"/>
        <v>0</v>
      </c>
      <c r="R1181" s="26">
        <f t="shared" si="197"/>
        <v>2839792.2110576122</v>
      </c>
    </row>
    <row r="1182" spans="3:18" x14ac:dyDescent="0.2">
      <c r="C1182">
        <f t="shared" si="191"/>
        <v>1179</v>
      </c>
      <c r="D1182" s="3">
        <f t="shared" si="192"/>
        <v>45504</v>
      </c>
      <c r="F1182" s="5">
        <f>IFERROR(VLOOKUP(D1182,Contrato!$B:$H,7,FALSE),0)</f>
        <v>0</v>
      </c>
      <c r="G1182" s="26">
        <f t="shared" si="188"/>
        <v>0</v>
      </c>
      <c r="L1182" s="3">
        <f t="shared" si="193"/>
        <v>45505</v>
      </c>
      <c r="M1182" s="3" t="str">
        <f t="shared" si="195"/>
        <v>2024_8</v>
      </c>
      <c r="N1182" s="5">
        <f t="shared" si="189"/>
        <v>2024</v>
      </c>
      <c r="O1182" s="26">
        <f t="shared" si="196"/>
        <v>2839792.2110576122</v>
      </c>
      <c r="P1182" s="33">
        <f t="shared" si="194"/>
        <v>314.81080469170939</v>
      </c>
      <c r="Q1182" s="26">
        <f t="shared" si="190"/>
        <v>0</v>
      </c>
      <c r="R1182" s="26">
        <f t="shared" si="197"/>
        <v>2840107.0218623038</v>
      </c>
    </row>
    <row r="1183" spans="3:18" x14ac:dyDescent="0.2">
      <c r="C1183">
        <f t="shared" si="191"/>
        <v>1180</v>
      </c>
      <c r="D1183" s="3">
        <f t="shared" si="192"/>
        <v>45505</v>
      </c>
      <c r="F1183" s="5">
        <f>IFERROR(VLOOKUP(D1183,Contrato!$B:$H,7,FALSE),0)</f>
        <v>0</v>
      </c>
      <c r="G1183" s="26">
        <f t="shared" si="188"/>
        <v>0</v>
      </c>
      <c r="L1183" s="3">
        <f t="shared" si="193"/>
        <v>45506</v>
      </c>
      <c r="M1183" s="3" t="str">
        <f t="shared" si="195"/>
        <v>2024_8</v>
      </c>
      <c r="N1183" s="5">
        <f t="shared" si="189"/>
        <v>2024</v>
      </c>
      <c r="O1183" s="26">
        <f t="shared" si="196"/>
        <v>2840107.0218623038</v>
      </c>
      <c r="P1183" s="33">
        <f t="shared" si="194"/>
        <v>314.84570366860095</v>
      </c>
      <c r="Q1183" s="26">
        <f t="shared" si="190"/>
        <v>0</v>
      </c>
      <c r="R1183" s="26">
        <f t="shared" si="197"/>
        <v>2840421.8675659723</v>
      </c>
    </row>
    <row r="1184" spans="3:18" x14ac:dyDescent="0.2">
      <c r="C1184">
        <f t="shared" si="191"/>
        <v>1181</v>
      </c>
      <c r="D1184" s="3">
        <f t="shared" si="192"/>
        <v>45506</v>
      </c>
      <c r="F1184" s="5">
        <f>IFERROR(VLOOKUP(D1184,Contrato!$B:$H,7,FALSE),0)</f>
        <v>0</v>
      </c>
      <c r="G1184" s="26">
        <f t="shared" si="188"/>
        <v>0</v>
      </c>
      <c r="L1184" s="3">
        <f t="shared" si="193"/>
        <v>45507</v>
      </c>
      <c r="M1184" s="3" t="str">
        <f t="shared" si="195"/>
        <v>2024_8</v>
      </c>
      <c r="N1184" s="5">
        <f t="shared" si="189"/>
        <v>2024</v>
      </c>
      <c r="O1184" s="26">
        <f t="shared" si="196"/>
        <v>2840421.8675659723</v>
      </c>
      <c r="P1184" s="33">
        <f t="shared" si="194"/>
        <v>314.88060651428793</v>
      </c>
      <c r="Q1184" s="26">
        <f t="shared" si="190"/>
        <v>0</v>
      </c>
      <c r="R1184" s="26">
        <f t="shared" si="197"/>
        <v>2840736.7481724867</v>
      </c>
    </row>
    <row r="1185" spans="3:18" x14ac:dyDescent="0.2">
      <c r="C1185">
        <f t="shared" si="191"/>
        <v>1182</v>
      </c>
      <c r="D1185" s="3">
        <f t="shared" si="192"/>
        <v>45507</v>
      </c>
      <c r="F1185" s="5">
        <f>IFERROR(VLOOKUP(D1185,Contrato!$B:$H,7,FALSE),0)</f>
        <v>0</v>
      </c>
      <c r="G1185" s="26">
        <f t="shared" si="188"/>
        <v>0</v>
      </c>
      <c r="L1185" s="3">
        <f t="shared" si="193"/>
        <v>45508</v>
      </c>
      <c r="M1185" s="3" t="str">
        <f t="shared" si="195"/>
        <v>2024_8</v>
      </c>
      <c r="N1185" s="5">
        <f t="shared" si="189"/>
        <v>2024</v>
      </c>
      <c r="O1185" s="26">
        <f t="shared" si="196"/>
        <v>2840736.7481724867</v>
      </c>
      <c r="P1185" s="33">
        <f t="shared" si="194"/>
        <v>314.91551322919918</v>
      </c>
      <c r="Q1185" s="26">
        <f t="shared" si="190"/>
        <v>0</v>
      </c>
      <c r="R1185" s="26">
        <f t="shared" si="197"/>
        <v>2841051.6636857158</v>
      </c>
    </row>
    <row r="1186" spans="3:18" x14ac:dyDescent="0.2">
      <c r="C1186">
        <f t="shared" si="191"/>
        <v>1183</v>
      </c>
      <c r="D1186" s="3">
        <f t="shared" si="192"/>
        <v>45508</v>
      </c>
      <c r="F1186" s="5">
        <f>IFERROR(VLOOKUP(D1186,Contrato!$B:$H,7,FALSE),0)</f>
        <v>0</v>
      </c>
      <c r="G1186" s="26">
        <f t="shared" si="188"/>
        <v>0</v>
      </c>
      <c r="L1186" s="3">
        <f t="shared" si="193"/>
        <v>45509</v>
      </c>
      <c r="M1186" s="3" t="str">
        <f t="shared" si="195"/>
        <v>2024_8</v>
      </c>
      <c r="N1186" s="5">
        <f t="shared" si="189"/>
        <v>2024</v>
      </c>
      <c r="O1186" s="26">
        <f t="shared" si="196"/>
        <v>2841051.6636857158</v>
      </c>
      <c r="P1186" s="33">
        <f t="shared" si="194"/>
        <v>314.95042381376362</v>
      </c>
      <c r="Q1186" s="26">
        <f t="shared" si="190"/>
        <v>0</v>
      </c>
      <c r="R1186" s="26">
        <f t="shared" si="197"/>
        <v>2841366.6141095296</v>
      </c>
    </row>
    <row r="1187" spans="3:18" x14ac:dyDescent="0.2">
      <c r="C1187">
        <f t="shared" si="191"/>
        <v>1184</v>
      </c>
      <c r="D1187" s="3">
        <f t="shared" si="192"/>
        <v>45509</v>
      </c>
      <c r="F1187" s="5">
        <f>IFERROR(VLOOKUP(D1187,Contrato!$B:$H,7,FALSE),0)</f>
        <v>0</v>
      </c>
      <c r="G1187" s="26">
        <f t="shared" si="188"/>
        <v>0</v>
      </c>
      <c r="L1187" s="3">
        <f t="shared" si="193"/>
        <v>45510</v>
      </c>
      <c r="M1187" s="3" t="str">
        <f t="shared" si="195"/>
        <v>2024_8</v>
      </c>
      <c r="N1187" s="5">
        <f t="shared" si="189"/>
        <v>2024</v>
      </c>
      <c r="O1187" s="26">
        <f t="shared" si="196"/>
        <v>2841366.6141095296</v>
      </c>
      <c r="P1187" s="33">
        <f t="shared" si="194"/>
        <v>314.98533826841026</v>
      </c>
      <c r="Q1187" s="26">
        <f t="shared" si="190"/>
        <v>0</v>
      </c>
      <c r="R1187" s="26">
        <f t="shared" si="197"/>
        <v>2841681.599447798</v>
      </c>
    </row>
    <row r="1188" spans="3:18" x14ac:dyDescent="0.2">
      <c r="C1188">
        <f t="shared" si="191"/>
        <v>1185</v>
      </c>
      <c r="D1188" s="3">
        <f t="shared" si="192"/>
        <v>45510</v>
      </c>
      <c r="F1188" s="5">
        <f>IFERROR(VLOOKUP(D1188,Contrato!$B:$H,7,FALSE),0)</f>
        <v>0</v>
      </c>
      <c r="G1188" s="26">
        <f t="shared" si="188"/>
        <v>0</v>
      </c>
      <c r="L1188" s="3">
        <f t="shared" si="193"/>
        <v>45511</v>
      </c>
      <c r="M1188" s="3" t="str">
        <f t="shared" si="195"/>
        <v>2024_8</v>
      </c>
      <c r="N1188" s="5">
        <f t="shared" si="189"/>
        <v>2024</v>
      </c>
      <c r="O1188" s="26">
        <f t="shared" si="196"/>
        <v>2841681.599447798</v>
      </c>
      <c r="P1188" s="33">
        <f t="shared" si="194"/>
        <v>315.02025659356809</v>
      </c>
      <c r="Q1188" s="26">
        <f t="shared" si="190"/>
        <v>0</v>
      </c>
      <c r="R1188" s="26">
        <f t="shared" si="197"/>
        <v>2841996.6197043913</v>
      </c>
    </row>
    <row r="1189" spans="3:18" x14ac:dyDescent="0.2">
      <c r="C1189">
        <f t="shared" si="191"/>
        <v>1186</v>
      </c>
      <c r="D1189" s="3">
        <f t="shared" si="192"/>
        <v>45511</v>
      </c>
      <c r="F1189" s="5">
        <f>IFERROR(VLOOKUP(D1189,Contrato!$B:$H,7,FALSE),0)</f>
        <v>0</v>
      </c>
      <c r="G1189" s="26">
        <f t="shared" si="188"/>
        <v>0</v>
      </c>
      <c r="L1189" s="3">
        <f t="shared" si="193"/>
        <v>45512</v>
      </c>
      <c r="M1189" s="3" t="str">
        <f t="shared" si="195"/>
        <v>2024_8</v>
      </c>
      <c r="N1189" s="5">
        <f t="shared" si="189"/>
        <v>2024</v>
      </c>
      <c r="O1189" s="26">
        <f t="shared" si="196"/>
        <v>2841996.6197043913</v>
      </c>
      <c r="P1189" s="33">
        <f t="shared" si="194"/>
        <v>315.05517878966617</v>
      </c>
      <c r="Q1189" s="26">
        <f t="shared" si="190"/>
        <v>0</v>
      </c>
      <c r="R1189" s="26">
        <f t="shared" si="197"/>
        <v>2842311.6748831812</v>
      </c>
    </row>
    <row r="1190" spans="3:18" x14ac:dyDescent="0.2">
      <c r="C1190">
        <f t="shared" si="191"/>
        <v>1187</v>
      </c>
      <c r="D1190" s="3">
        <f t="shared" si="192"/>
        <v>45512</v>
      </c>
      <c r="F1190" s="5">
        <f>IFERROR(VLOOKUP(D1190,Contrato!$B:$H,7,FALSE),0)</f>
        <v>0</v>
      </c>
      <c r="G1190" s="26">
        <f t="shared" si="188"/>
        <v>0</v>
      </c>
      <c r="L1190" s="3">
        <f t="shared" si="193"/>
        <v>45513</v>
      </c>
      <c r="M1190" s="3" t="str">
        <f t="shared" si="195"/>
        <v>2024_8</v>
      </c>
      <c r="N1190" s="5">
        <f t="shared" si="189"/>
        <v>2024</v>
      </c>
      <c r="O1190" s="26">
        <f t="shared" si="196"/>
        <v>2842311.6748831812</v>
      </c>
      <c r="P1190" s="33">
        <f t="shared" si="194"/>
        <v>315.09010485713367</v>
      </c>
      <c r="Q1190" s="26">
        <f t="shared" si="190"/>
        <v>0</v>
      </c>
      <c r="R1190" s="26">
        <f t="shared" si="197"/>
        <v>2842626.7649880382</v>
      </c>
    </row>
    <row r="1191" spans="3:18" x14ac:dyDescent="0.2">
      <c r="C1191">
        <f t="shared" si="191"/>
        <v>1188</v>
      </c>
      <c r="D1191" s="3">
        <f t="shared" si="192"/>
        <v>45513</v>
      </c>
      <c r="F1191" s="5">
        <f>IFERROR(VLOOKUP(D1191,Contrato!$B:$H,7,FALSE),0)</f>
        <v>0</v>
      </c>
      <c r="G1191" s="26">
        <f t="shared" si="188"/>
        <v>0</v>
      </c>
      <c r="L1191" s="3">
        <f t="shared" si="193"/>
        <v>45514</v>
      </c>
      <c r="M1191" s="3" t="str">
        <f t="shared" si="195"/>
        <v>2024_8</v>
      </c>
      <c r="N1191" s="5">
        <f t="shared" si="189"/>
        <v>2024</v>
      </c>
      <c r="O1191" s="26">
        <f t="shared" si="196"/>
        <v>2842626.7649880382</v>
      </c>
      <c r="P1191" s="33">
        <f t="shared" si="194"/>
        <v>315.12503479639969</v>
      </c>
      <c r="Q1191" s="26">
        <f t="shared" si="190"/>
        <v>0</v>
      </c>
      <c r="R1191" s="26">
        <f t="shared" si="197"/>
        <v>2842941.8900228348</v>
      </c>
    </row>
    <row r="1192" spans="3:18" x14ac:dyDescent="0.2">
      <c r="C1192">
        <f t="shared" si="191"/>
        <v>1189</v>
      </c>
      <c r="D1192" s="3">
        <f t="shared" si="192"/>
        <v>45514</v>
      </c>
      <c r="F1192" s="5">
        <f>IFERROR(VLOOKUP(D1192,Contrato!$B:$H,7,FALSE),0)</f>
        <v>0</v>
      </c>
      <c r="G1192" s="26">
        <f t="shared" si="188"/>
        <v>0</v>
      </c>
      <c r="L1192" s="3">
        <f t="shared" si="193"/>
        <v>45515</v>
      </c>
      <c r="M1192" s="3" t="str">
        <f t="shared" si="195"/>
        <v>2024_8</v>
      </c>
      <c r="N1192" s="5">
        <f t="shared" si="189"/>
        <v>2024</v>
      </c>
      <c r="O1192" s="26">
        <f t="shared" si="196"/>
        <v>2842941.8900228348</v>
      </c>
      <c r="P1192" s="33">
        <f t="shared" si="194"/>
        <v>315.15996860789357</v>
      </c>
      <c r="Q1192" s="26">
        <f t="shared" si="190"/>
        <v>0</v>
      </c>
      <c r="R1192" s="26">
        <f t="shared" si="197"/>
        <v>2843257.0499914428</v>
      </c>
    </row>
    <row r="1193" spans="3:18" x14ac:dyDescent="0.2">
      <c r="C1193">
        <f t="shared" si="191"/>
        <v>1190</v>
      </c>
      <c r="D1193" s="3">
        <f t="shared" si="192"/>
        <v>45515</v>
      </c>
      <c r="F1193" s="5">
        <f>IFERROR(VLOOKUP(D1193,Contrato!$B:$H,7,FALSE),0)</f>
        <v>0</v>
      </c>
      <c r="G1193" s="26">
        <f t="shared" si="188"/>
        <v>0</v>
      </c>
      <c r="L1193" s="3">
        <f t="shared" si="193"/>
        <v>45516</v>
      </c>
      <c r="M1193" s="3" t="str">
        <f t="shared" si="195"/>
        <v>2024_8</v>
      </c>
      <c r="N1193" s="5">
        <f t="shared" si="189"/>
        <v>2024</v>
      </c>
      <c r="O1193" s="26">
        <f t="shared" si="196"/>
        <v>2843257.0499914428</v>
      </c>
      <c r="P1193" s="33">
        <f t="shared" si="194"/>
        <v>315.19490629204449</v>
      </c>
      <c r="Q1193" s="26">
        <f t="shared" si="190"/>
        <v>-288968.91985999997</v>
      </c>
      <c r="R1193" s="26">
        <f t="shared" si="197"/>
        <v>2554603.325037735</v>
      </c>
    </row>
    <row r="1194" spans="3:18" x14ac:dyDescent="0.2">
      <c r="C1194">
        <f t="shared" si="191"/>
        <v>1191</v>
      </c>
      <c r="D1194" s="3">
        <f t="shared" si="192"/>
        <v>45516</v>
      </c>
      <c r="F1194" s="5">
        <f>IFERROR(VLOOKUP(D1194,Contrato!$B:$H,7,FALSE),0)</f>
        <v>288968.91985999997</v>
      </c>
      <c r="G1194" s="26">
        <f t="shared" si="188"/>
        <v>-288968.91985999997</v>
      </c>
      <c r="L1194" s="3">
        <f t="shared" si="193"/>
        <v>45517</v>
      </c>
      <c r="M1194" s="3" t="str">
        <f t="shared" si="195"/>
        <v>2024_8</v>
      </c>
      <c r="N1194" s="5">
        <f t="shared" si="189"/>
        <v>2024</v>
      </c>
      <c r="O1194" s="26">
        <f t="shared" si="196"/>
        <v>2554603.325037735</v>
      </c>
      <c r="P1194" s="33">
        <f t="shared" si="194"/>
        <v>283.19562441638453</v>
      </c>
      <c r="Q1194" s="26">
        <f t="shared" si="190"/>
        <v>0</v>
      </c>
      <c r="R1194" s="26">
        <f t="shared" si="197"/>
        <v>2554886.5206621513</v>
      </c>
    </row>
    <row r="1195" spans="3:18" x14ac:dyDescent="0.2">
      <c r="C1195">
        <f t="shared" si="191"/>
        <v>1192</v>
      </c>
      <c r="D1195" s="3">
        <f t="shared" si="192"/>
        <v>45517</v>
      </c>
      <c r="F1195" s="5">
        <f>IFERROR(VLOOKUP(D1195,Contrato!$B:$H,7,FALSE),0)</f>
        <v>0</v>
      </c>
      <c r="G1195" s="26">
        <f t="shared" si="188"/>
        <v>0</v>
      </c>
      <c r="L1195" s="3">
        <f t="shared" si="193"/>
        <v>45518</v>
      </c>
      <c r="M1195" s="3" t="str">
        <f t="shared" si="195"/>
        <v>2024_8</v>
      </c>
      <c r="N1195" s="5">
        <f t="shared" si="189"/>
        <v>2024</v>
      </c>
      <c r="O1195" s="26">
        <f t="shared" si="196"/>
        <v>2554886.5206621513</v>
      </c>
      <c r="P1195" s="33">
        <f t="shared" si="194"/>
        <v>283.22701862968665</v>
      </c>
      <c r="Q1195" s="26">
        <f t="shared" si="190"/>
        <v>0</v>
      </c>
      <c r="R1195" s="26">
        <f t="shared" si="197"/>
        <v>2555169.7476807809</v>
      </c>
    </row>
    <row r="1196" spans="3:18" x14ac:dyDescent="0.2">
      <c r="C1196">
        <f t="shared" si="191"/>
        <v>1193</v>
      </c>
      <c r="D1196" s="3">
        <f t="shared" si="192"/>
        <v>45518</v>
      </c>
      <c r="F1196" s="5">
        <f>IFERROR(VLOOKUP(D1196,Contrato!$B:$H,7,FALSE),0)</f>
        <v>0</v>
      </c>
      <c r="G1196" s="26">
        <f t="shared" si="188"/>
        <v>0</v>
      </c>
      <c r="L1196" s="3">
        <f t="shared" si="193"/>
        <v>45519</v>
      </c>
      <c r="M1196" s="3" t="str">
        <f t="shared" si="195"/>
        <v>2024_8</v>
      </c>
      <c r="N1196" s="5">
        <f t="shared" si="189"/>
        <v>2024</v>
      </c>
      <c r="O1196" s="26">
        <f t="shared" si="196"/>
        <v>2555169.7476807809</v>
      </c>
      <c r="P1196" s="33">
        <f t="shared" si="194"/>
        <v>283.25841632325665</v>
      </c>
      <c r="Q1196" s="26">
        <f t="shared" si="190"/>
        <v>0</v>
      </c>
      <c r="R1196" s="26">
        <f t="shared" si="197"/>
        <v>2555453.0060971044</v>
      </c>
    </row>
    <row r="1197" spans="3:18" x14ac:dyDescent="0.2">
      <c r="C1197">
        <f t="shared" si="191"/>
        <v>1194</v>
      </c>
      <c r="D1197" s="3">
        <f t="shared" si="192"/>
        <v>45519</v>
      </c>
      <c r="F1197" s="5">
        <f>IFERROR(VLOOKUP(D1197,Contrato!$B:$H,7,FALSE),0)</f>
        <v>0</v>
      </c>
      <c r="G1197" s="26">
        <f t="shared" si="188"/>
        <v>0</v>
      </c>
      <c r="L1197" s="3">
        <f t="shared" si="193"/>
        <v>45520</v>
      </c>
      <c r="M1197" s="3" t="str">
        <f t="shared" si="195"/>
        <v>2024_8</v>
      </c>
      <c r="N1197" s="5">
        <f t="shared" si="189"/>
        <v>2024</v>
      </c>
      <c r="O1197" s="26">
        <f t="shared" si="196"/>
        <v>2555453.0060971044</v>
      </c>
      <c r="P1197" s="33">
        <f t="shared" si="194"/>
        <v>283.28981749748033</v>
      </c>
      <c r="Q1197" s="26">
        <f t="shared" si="190"/>
        <v>0</v>
      </c>
      <c r="R1197" s="26">
        <f t="shared" si="197"/>
        <v>2555736.295914602</v>
      </c>
    </row>
    <row r="1198" spans="3:18" x14ac:dyDescent="0.2">
      <c r="C1198">
        <f t="shared" si="191"/>
        <v>1195</v>
      </c>
      <c r="D1198" s="3">
        <f t="shared" si="192"/>
        <v>45520</v>
      </c>
      <c r="F1198" s="5">
        <f>IFERROR(VLOOKUP(D1198,Contrato!$B:$H,7,FALSE),0)</f>
        <v>0</v>
      </c>
      <c r="G1198" s="26">
        <f t="shared" si="188"/>
        <v>0</v>
      </c>
      <c r="L1198" s="3">
        <f t="shared" si="193"/>
        <v>45521</v>
      </c>
      <c r="M1198" s="3" t="str">
        <f t="shared" si="195"/>
        <v>2024_8</v>
      </c>
      <c r="N1198" s="5">
        <f t="shared" si="189"/>
        <v>2024</v>
      </c>
      <c r="O1198" s="26">
        <f t="shared" si="196"/>
        <v>2555736.295914602</v>
      </c>
      <c r="P1198" s="33">
        <f t="shared" si="194"/>
        <v>283.32122215274353</v>
      </c>
      <c r="Q1198" s="26">
        <f t="shared" si="190"/>
        <v>0</v>
      </c>
      <c r="R1198" s="26">
        <f t="shared" si="197"/>
        <v>2556019.6171367546</v>
      </c>
    </row>
    <row r="1199" spans="3:18" x14ac:dyDescent="0.2">
      <c r="C1199">
        <f t="shared" si="191"/>
        <v>1196</v>
      </c>
      <c r="D1199" s="3">
        <f t="shared" si="192"/>
        <v>45521</v>
      </c>
      <c r="F1199" s="5">
        <f>IFERROR(VLOOKUP(D1199,Contrato!$B:$H,7,FALSE),0)</f>
        <v>0</v>
      </c>
      <c r="G1199" s="26">
        <f t="shared" si="188"/>
        <v>0</v>
      </c>
      <c r="L1199" s="3">
        <f t="shared" si="193"/>
        <v>45522</v>
      </c>
      <c r="M1199" s="3" t="str">
        <f t="shared" si="195"/>
        <v>2024_8</v>
      </c>
      <c r="N1199" s="5">
        <f t="shared" si="189"/>
        <v>2024</v>
      </c>
      <c r="O1199" s="26">
        <f t="shared" si="196"/>
        <v>2556019.6171367546</v>
      </c>
      <c r="P1199" s="33">
        <f t="shared" si="194"/>
        <v>283.35263028943211</v>
      </c>
      <c r="Q1199" s="26">
        <f t="shared" si="190"/>
        <v>0</v>
      </c>
      <c r="R1199" s="26">
        <f t="shared" si="197"/>
        <v>2556302.9697670438</v>
      </c>
    </row>
    <row r="1200" spans="3:18" x14ac:dyDescent="0.2">
      <c r="C1200">
        <f t="shared" si="191"/>
        <v>1197</v>
      </c>
      <c r="D1200" s="3">
        <f t="shared" si="192"/>
        <v>45522</v>
      </c>
      <c r="F1200" s="5">
        <f>IFERROR(VLOOKUP(D1200,Contrato!$B:$H,7,FALSE),0)</f>
        <v>0</v>
      </c>
      <c r="G1200" s="26">
        <f t="shared" si="188"/>
        <v>0</v>
      </c>
      <c r="L1200" s="3">
        <f t="shared" si="193"/>
        <v>45523</v>
      </c>
      <c r="M1200" s="3" t="str">
        <f t="shared" si="195"/>
        <v>2024_8</v>
      </c>
      <c r="N1200" s="5">
        <f t="shared" si="189"/>
        <v>2024</v>
      </c>
      <c r="O1200" s="26">
        <f t="shared" si="196"/>
        <v>2556302.9697670438</v>
      </c>
      <c r="P1200" s="33">
        <f t="shared" si="194"/>
        <v>283.3840419079321</v>
      </c>
      <c r="Q1200" s="26">
        <f t="shared" si="190"/>
        <v>0</v>
      </c>
      <c r="R1200" s="26">
        <f t="shared" si="197"/>
        <v>2556586.3538089516</v>
      </c>
    </row>
    <row r="1201" spans="3:18" x14ac:dyDescent="0.2">
      <c r="C1201">
        <f t="shared" si="191"/>
        <v>1198</v>
      </c>
      <c r="D1201" s="3">
        <f t="shared" si="192"/>
        <v>45523</v>
      </c>
      <c r="F1201" s="5">
        <f>IFERROR(VLOOKUP(D1201,Contrato!$B:$H,7,FALSE),0)</f>
        <v>0</v>
      </c>
      <c r="G1201" s="26">
        <f t="shared" si="188"/>
        <v>0</v>
      </c>
      <c r="L1201" s="3">
        <f t="shared" si="193"/>
        <v>45524</v>
      </c>
      <c r="M1201" s="3" t="str">
        <f t="shared" si="195"/>
        <v>2024_8</v>
      </c>
      <c r="N1201" s="5">
        <f t="shared" si="189"/>
        <v>2024</v>
      </c>
      <c r="O1201" s="26">
        <f t="shared" si="196"/>
        <v>2556586.3538089516</v>
      </c>
      <c r="P1201" s="33">
        <f t="shared" si="194"/>
        <v>283.41545700862935</v>
      </c>
      <c r="Q1201" s="26">
        <f t="shared" si="190"/>
        <v>0</v>
      </c>
      <c r="R1201" s="26">
        <f t="shared" si="197"/>
        <v>2556869.76926596</v>
      </c>
    </row>
    <row r="1202" spans="3:18" x14ac:dyDescent="0.2">
      <c r="C1202">
        <f t="shared" si="191"/>
        <v>1199</v>
      </c>
      <c r="D1202" s="3">
        <f t="shared" si="192"/>
        <v>45524</v>
      </c>
      <c r="F1202" s="5">
        <f>IFERROR(VLOOKUP(D1202,Contrato!$B:$H,7,FALSE),0)</f>
        <v>0</v>
      </c>
      <c r="G1202" s="26">
        <f t="shared" si="188"/>
        <v>0</v>
      </c>
      <c r="L1202" s="3">
        <f t="shared" si="193"/>
        <v>45525</v>
      </c>
      <c r="M1202" s="3" t="str">
        <f t="shared" si="195"/>
        <v>2024_8</v>
      </c>
      <c r="N1202" s="5">
        <f t="shared" si="189"/>
        <v>2024</v>
      </c>
      <c r="O1202" s="26">
        <f t="shared" si="196"/>
        <v>2556869.76926596</v>
      </c>
      <c r="P1202" s="33">
        <f t="shared" si="194"/>
        <v>283.44687559191004</v>
      </c>
      <c r="Q1202" s="26">
        <f t="shared" si="190"/>
        <v>0</v>
      </c>
      <c r="R1202" s="26">
        <f t="shared" si="197"/>
        <v>2557153.2161415517</v>
      </c>
    </row>
    <row r="1203" spans="3:18" x14ac:dyDescent="0.2">
      <c r="C1203">
        <f t="shared" si="191"/>
        <v>1200</v>
      </c>
      <c r="D1203" s="3">
        <f t="shared" si="192"/>
        <v>45525</v>
      </c>
      <c r="F1203" s="5">
        <f>IFERROR(VLOOKUP(D1203,Contrato!$B:$H,7,FALSE),0)</f>
        <v>0</v>
      </c>
      <c r="G1203" s="26">
        <f t="shared" si="188"/>
        <v>0</v>
      </c>
      <c r="L1203" s="3">
        <f t="shared" si="193"/>
        <v>45526</v>
      </c>
      <c r="M1203" s="3" t="str">
        <f t="shared" si="195"/>
        <v>2024_8</v>
      </c>
      <c r="N1203" s="5">
        <f t="shared" si="189"/>
        <v>2024</v>
      </c>
      <c r="O1203" s="26">
        <f t="shared" si="196"/>
        <v>2557153.2161415517</v>
      </c>
      <c r="P1203" s="33">
        <f t="shared" si="194"/>
        <v>283.47829765816016</v>
      </c>
      <c r="Q1203" s="26">
        <f t="shared" si="190"/>
        <v>0</v>
      </c>
      <c r="R1203" s="26">
        <f t="shared" si="197"/>
        <v>2557436.69443921</v>
      </c>
    </row>
    <row r="1204" spans="3:18" x14ac:dyDescent="0.2">
      <c r="C1204">
        <f t="shared" si="191"/>
        <v>1201</v>
      </c>
      <c r="D1204" s="3">
        <f t="shared" si="192"/>
        <v>45526</v>
      </c>
      <c r="F1204" s="5">
        <f>IFERROR(VLOOKUP(D1204,Contrato!$B:$H,7,FALSE),0)</f>
        <v>0</v>
      </c>
      <c r="G1204" s="26">
        <f t="shared" si="188"/>
        <v>0</v>
      </c>
      <c r="L1204" s="3">
        <f t="shared" si="193"/>
        <v>45527</v>
      </c>
      <c r="M1204" s="3" t="str">
        <f t="shared" si="195"/>
        <v>2024_8</v>
      </c>
      <c r="N1204" s="5">
        <f t="shared" si="189"/>
        <v>2024</v>
      </c>
      <c r="O1204" s="26">
        <f t="shared" si="196"/>
        <v>2557436.69443921</v>
      </c>
      <c r="P1204" s="33">
        <f t="shared" si="194"/>
        <v>283.50972320776583</v>
      </c>
      <c r="Q1204" s="26">
        <f t="shared" si="190"/>
        <v>0</v>
      </c>
      <c r="R1204" s="26">
        <f t="shared" si="197"/>
        <v>2557720.2041624179</v>
      </c>
    </row>
    <row r="1205" spans="3:18" x14ac:dyDescent="0.2">
      <c r="C1205">
        <f t="shared" si="191"/>
        <v>1202</v>
      </c>
      <c r="D1205" s="3">
        <f t="shared" si="192"/>
        <v>45527</v>
      </c>
      <c r="F1205" s="5">
        <f>IFERROR(VLOOKUP(D1205,Contrato!$B:$H,7,FALSE),0)</f>
        <v>0</v>
      </c>
      <c r="G1205" s="26">
        <f t="shared" si="188"/>
        <v>0</v>
      </c>
      <c r="L1205" s="3">
        <f t="shared" si="193"/>
        <v>45528</v>
      </c>
      <c r="M1205" s="3" t="str">
        <f t="shared" si="195"/>
        <v>2024_8</v>
      </c>
      <c r="N1205" s="5">
        <f t="shared" si="189"/>
        <v>2024</v>
      </c>
      <c r="O1205" s="26">
        <f t="shared" si="196"/>
        <v>2557720.2041624179</v>
      </c>
      <c r="P1205" s="33">
        <f t="shared" si="194"/>
        <v>283.54115224111325</v>
      </c>
      <c r="Q1205" s="26">
        <f t="shared" si="190"/>
        <v>0</v>
      </c>
      <c r="R1205" s="26">
        <f t="shared" si="197"/>
        <v>2558003.7453146591</v>
      </c>
    </row>
    <row r="1206" spans="3:18" x14ac:dyDescent="0.2">
      <c r="C1206">
        <f t="shared" si="191"/>
        <v>1203</v>
      </c>
      <c r="D1206" s="3">
        <f t="shared" si="192"/>
        <v>45528</v>
      </c>
      <c r="F1206" s="5">
        <f>IFERROR(VLOOKUP(D1206,Contrato!$B:$H,7,FALSE),0)</f>
        <v>0</v>
      </c>
      <c r="G1206" s="26">
        <f t="shared" si="188"/>
        <v>0</v>
      </c>
      <c r="L1206" s="3">
        <f t="shared" si="193"/>
        <v>45529</v>
      </c>
      <c r="M1206" s="3" t="str">
        <f t="shared" si="195"/>
        <v>2024_8</v>
      </c>
      <c r="N1206" s="5">
        <f t="shared" si="189"/>
        <v>2024</v>
      </c>
      <c r="O1206" s="26">
        <f t="shared" si="196"/>
        <v>2558003.7453146591</v>
      </c>
      <c r="P1206" s="33">
        <f t="shared" si="194"/>
        <v>283.5725847585885</v>
      </c>
      <c r="Q1206" s="26">
        <f t="shared" si="190"/>
        <v>0</v>
      </c>
      <c r="R1206" s="26">
        <f t="shared" si="197"/>
        <v>2558287.3178994176</v>
      </c>
    </row>
    <row r="1207" spans="3:18" x14ac:dyDescent="0.2">
      <c r="C1207">
        <f t="shared" si="191"/>
        <v>1204</v>
      </c>
      <c r="D1207" s="3">
        <f t="shared" si="192"/>
        <v>45529</v>
      </c>
      <c r="F1207" s="5">
        <f>IFERROR(VLOOKUP(D1207,Contrato!$B:$H,7,FALSE),0)</f>
        <v>0</v>
      </c>
      <c r="G1207" s="26">
        <f t="shared" si="188"/>
        <v>0</v>
      </c>
      <c r="L1207" s="3">
        <f t="shared" si="193"/>
        <v>45530</v>
      </c>
      <c r="M1207" s="3" t="str">
        <f t="shared" si="195"/>
        <v>2024_8</v>
      </c>
      <c r="N1207" s="5">
        <f t="shared" si="189"/>
        <v>2024</v>
      </c>
      <c r="O1207" s="26">
        <f t="shared" si="196"/>
        <v>2558287.3178994176</v>
      </c>
      <c r="P1207" s="33">
        <f t="shared" si="194"/>
        <v>283.60402076057795</v>
      </c>
      <c r="Q1207" s="26">
        <f t="shared" si="190"/>
        <v>0</v>
      </c>
      <c r="R1207" s="26">
        <f t="shared" si="197"/>
        <v>2558570.921920178</v>
      </c>
    </row>
    <row r="1208" spans="3:18" x14ac:dyDescent="0.2">
      <c r="C1208">
        <f t="shared" si="191"/>
        <v>1205</v>
      </c>
      <c r="D1208" s="3">
        <f t="shared" si="192"/>
        <v>45530</v>
      </c>
      <c r="F1208" s="5">
        <f>IFERROR(VLOOKUP(D1208,Contrato!$B:$H,7,FALSE),0)</f>
        <v>0</v>
      </c>
      <c r="G1208" s="26">
        <f t="shared" si="188"/>
        <v>0</v>
      </c>
      <c r="L1208" s="3">
        <f t="shared" si="193"/>
        <v>45531</v>
      </c>
      <c r="M1208" s="3" t="str">
        <f t="shared" si="195"/>
        <v>2024_8</v>
      </c>
      <c r="N1208" s="5">
        <f t="shared" si="189"/>
        <v>2024</v>
      </c>
      <c r="O1208" s="26">
        <f t="shared" si="196"/>
        <v>2558570.921920178</v>
      </c>
      <c r="P1208" s="33">
        <f t="shared" si="194"/>
        <v>283.63546024746773</v>
      </c>
      <c r="Q1208" s="26">
        <f t="shared" si="190"/>
        <v>0</v>
      </c>
      <c r="R1208" s="26">
        <f t="shared" si="197"/>
        <v>2558854.5573804253</v>
      </c>
    </row>
    <row r="1209" spans="3:18" x14ac:dyDescent="0.2">
      <c r="C1209">
        <f t="shared" si="191"/>
        <v>1206</v>
      </c>
      <c r="D1209" s="3">
        <f t="shared" si="192"/>
        <v>45531</v>
      </c>
      <c r="F1209" s="5">
        <f>IFERROR(VLOOKUP(D1209,Contrato!$B:$H,7,FALSE),0)</f>
        <v>0</v>
      </c>
      <c r="G1209" s="26">
        <f t="shared" si="188"/>
        <v>0</v>
      </c>
      <c r="L1209" s="3">
        <f t="shared" si="193"/>
        <v>45532</v>
      </c>
      <c r="M1209" s="3" t="str">
        <f t="shared" si="195"/>
        <v>2024_8</v>
      </c>
      <c r="N1209" s="5">
        <f t="shared" si="189"/>
        <v>2024</v>
      </c>
      <c r="O1209" s="26">
        <f t="shared" si="196"/>
        <v>2558854.5573804253</v>
      </c>
      <c r="P1209" s="33">
        <f t="shared" si="194"/>
        <v>283.66690321964433</v>
      </c>
      <c r="Q1209" s="26">
        <f t="shared" si="190"/>
        <v>0</v>
      </c>
      <c r="R1209" s="26">
        <f t="shared" si="197"/>
        <v>2559138.2242836449</v>
      </c>
    </row>
    <row r="1210" spans="3:18" x14ac:dyDescent="0.2">
      <c r="C1210">
        <f t="shared" si="191"/>
        <v>1207</v>
      </c>
      <c r="D1210" s="3">
        <f t="shared" si="192"/>
        <v>45532</v>
      </c>
      <c r="F1210" s="5">
        <f>IFERROR(VLOOKUP(D1210,Contrato!$B:$H,7,FALSE),0)</f>
        <v>0</v>
      </c>
      <c r="G1210" s="26">
        <f t="shared" si="188"/>
        <v>0</v>
      </c>
      <c r="L1210" s="3">
        <f t="shared" si="193"/>
        <v>45533</v>
      </c>
      <c r="M1210" s="3" t="str">
        <f t="shared" si="195"/>
        <v>2024_8</v>
      </c>
      <c r="N1210" s="5">
        <f t="shared" si="189"/>
        <v>2024</v>
      </c>
      <c r="O1210" s="26">
        <f t="shared" si="196"/>
        <v>2559138.2242836449</v>
      </c>
      <c r="P1210" s="33">
        <f t="shared" si="194"/>
        <v>283.69834967749404</v>
      </c>
      <c r="Q1210" s="26">
        <f t="shared" si="190"/>
        <v>0</v>
      </c>
      <c r="R1210" s="26">
        <f t="shared" si="197"/>
        <v>2559421.9226333224</v>
      </c>
    </row>
    <row r="1211" spans="3:18" x14ac:dyDescent="0.2">
      <c r="C1211">
        <f t="shared" si="191"/>
        <v>1208</v>
      </c>
      <c r="D1211" s="3">
        <f t="shared" si="192"/>
        <v>45533</v>
      </c>
      <c r="F1211" s="5">
        <f>IFERROR(VLOOKUP(D1211,Contrato!$B:$H,7,FALSE),0)</f>
        <v>0</v>
      </c>
      <c r="G1211" s="26">
        <f t="shared" si="188"/>
        <v>0</v>
      </c>
      <c r="L1211" s="3">
        <f t="shared" si="193"/>
        <v>45534</v>
      </c>
      <c r="M1211" s="3" t="str">
        <f t="shared" si="195"/>
        <v>2024_8</v>
      </c>
      <c r="N1211" s="5">
        <f t="shared" si="189"/>
        <v>2024</v>
      </c>
      <c r="O1211" s="26">
        <f t="shared" si="196"/>
        <v>2559421.9226333224</v>
      </c>
      <c r="P1211" s="33">
        <f t="shared" si="194"/>
        <v>283.72979962140329</v>
      </c>
      <c r="Q1211" s="26">
        <f t="shared" si="190"/>
        <v>0</v>
      </c>
      <c r="R1211" s="26">
        <f t="shared" si="197"/>
        <v>2559705.6524329437</v>
      </c>
    </row>
    <row r="1212" spans="3:18" x14ac:dyDescent="0.2">
      <c r="C1212">
        <f t="shared" si="191"/>
        <v>1209</v>
      </c>
      <c r="D1212" s="3">
        <f t="shared" si="192"/>
        <v>45534</v>
      </c>
      <c r="F1212" s="5">
        <f>IFERROR(VLOOKUP(D1212,Contrato!$B:$H,7,FALSE),0)</f>
        <v>0</v>
      </c>
      <c r="G1212" s="26">
        <f t="shared" si="188"/>
        <v>0</v>
      </c>
      <c r="L1212" s="3">
        <f t="shared" si="193"/>
        <v>45535</v>
      </c>
      <c r="M1212" s="3" t="str">
        <f t="shared" si="195"/>
        <v>2024_8</v>
      </c>
      <c r="N1212" s="5">
        <f t="shared" si="189"/>
        <v>2024</v>
      </c>
      <c r="O1212" s="26">
        <f t="shared" si="196"/>
        <v>2559705.6524329437</v>
      </c>
      <c r="P1212" s="33">
        <f t="shared" si="194"/>
        <v>283.7612530517585</v>
      </c>
      <c r="Q1212" s="26">
        <f t="shared" si="190"/>
        <v>0</v>
      </c>
      <c r="R1212" s="26">
        <f t="shared" si="197"/>
        <v>2559989.4136859956</v>
      </c>
    </row>
    <row r="1213" spans="3:18" x14ac:dyDescent="0.2">
      <c r="C1213">
        <f t="shared" si="191"/>
        <v>1210</v>
      </c>
      <c r="D1213" s="3">
        <f t="shared" si="192"/>
        <v>45535</v>
      </c>
      <c r="F1213" s="5">
        <f>IFERROR(VLOOKUP(D1213,Contrato!$B:$H,7,FALSE),0)</f>
        <v>0</v>
      </c>
      <c r="G1213" s="26">
        <f t="shared" si="188"/>
        <v>0</v>
      </c>
      <c r="L1213" s="3">
        <f t="shared" si="193"/>
        <v>45536</v>
      </c>
      <c r="M1213" s="3" t="str">
        <f t="shared" si="195"/>
        <v>2024_9</v>
      </c>
      <c r="N1213" s="5">
        <f t="shared" si="189"/>
        <v>2024</v>
      </c>
      <c r="O1213" s="26">
        <f t="shared" si="196"/>
        <v>2559989.4136859956</v>
      </c>
      <c r="P1213" s="33">
        <f t="shared" si="194"/>
        <v>283.79270996894627</v>
      </c>
      <c r="Q1213" s="26">
        <f t="shared" si="190"/>
        <v>0</v>
      </c>
      <c r="R1213" s="26">
        <f t="shared" si="197"/>
        <v>2560273.2063959646</v>
      </c>
    </row>
    <row r="1214" spans="3:18" x14ac:dyDescent="0.2">
      <c r="C1214">
        <f t="shared" si="191"/>
        <v>1211</v>
      </c>
      <c r="D1214" s="3">
        <f t="shared" si="192"/>
        <v>45536</v>
      </c>
      <c r="F1214" s="5">
        <f>IFERROR(VLOOKUP(D1214,Contrato!$B:$H,7,FALSE),0)</f>
        <v>0</v>
      </c>
      <c r="G1214" s="26">
        <f t="shared" si="188"/>
        <v>0</v>
      </c>
      <c r="L1214" s="3">
        <f t="shared" si="193"/>
        <v>45537</v>
      </c>
      <c r="M1214" s="3" t="str">
        <f t="shared" si="195"/>
        <v>2024_9</v>
      </c>
      <c r="N1214" s="5">
        <f t="shared" si="189"/>
        <v>2024</v>
      </c>
      <c r="O1214" s="26">
        <f t="shared" si="196"/>
        <v>2560273.2063959646</v>
      </c>
      <c r="P1214" s="33">
        <f t="shared" si="194"/>
        <v>283.82417037335301</v>
      </c>
      <c r="Q1214" s="26">
        <f t="shared" si="190"/>
        <v>0</v>
      </c>
      <c r="R1214" s="26">
        <f t="shared" si="197"/>
        <v>2560557.030566338</v>
      </c>
    </row>
    <row r="1215" spans="3:18" x14ac:dyDescent="0.2">
      <c r="C1215">
        <f t="shared" si="191"/>
        <v>1212</v>
      </c>
      <c r="D1215" s="3">
        <f t="shared" si="192"/>
        <v>45537</v>
      </c>
      <c r="F1215" s="5">
        <f>IFERROR(VLOOKUP(D1215,Contrato!$B:$H,7,FALSE),0)</f>
        <v>0</v>
      </c>
      <c r="G1215" s="26">
        <f t="shared" si="188"/>
        <v>0</v>
      </c>
      <c r="L1215" s="3">
        <f t="shared" si="193"/>
        <v>45538</v>
      </c>
      <c r="M1215" s="3" t="str">
        <f t="shared" si="195"/>
        <v>2024_9</v>
      </c>
      <c r="N1215" s="5">
        <f t="shared" si="189"/>
        <v>2024</v>
      </c>
      <c r="O1215" s="26">
        <f t="shared" si="196"/>
        <v>2560557.030566338</v>
      </c>
      <c r="P1215" s="33">
        <f t="shared" si="194"/>
        <v>283.85563426536532</v>
      </c>
      <c r="Q1215" s="26">
        <f t="shared" si="190"/>
        <v>0</v>
      </c>
      <c r="R1215" s="26">
        <f t="shared" si="197"/>
        <v>2560840.8862006036</v>
      </c>
    </row>
    <row r="1216" spans="3:18" x14ac:dyDescent="0.2">
      <c r="C1216">
        <f t="shared" si="191"/>
        <v>1213</v>
      </c>
      <c r="D1216" s="3">
        <f t="shared" si="192"/>
        <v>45538</v>
      </c>
      <c r="F1216" s="5">
        <f>IFERROR(VLOOKUP(D1216,Contrato!$B:$H,7,FALSE),0)</f>
        <v>0</v>
      </c>
      <c r="G1216" s="26">
        <f t="shared" si="188"/>
        <v>0</v>
      </c>
      <c r="L1216" s="3">
        <f t="shared" si="193"/>
        <v>45539</v>
      </c>
      <c r="M1216" s="3" t="str">
        <f t="shared" si="195"/>
        <v>2024_9</v>
      </c>
      <c r="N1216" s="5">
        <f t="shared" si="189"/>
        <v>2024</v>
      </c>
      <c r="O1216" s="26">
        <f t="shared" si="196"/>
        <v>2560840.8862006036</v>
      </c>
      <c r="P1216" s="33">
        <f t="shared" si="194"/>
        <v>283.88710164536991</v>
      </c>
      <c r="Q1216" s="26">
        <f t="shared" si="190"/>
        <v>0</v>
      </c>
      <c r="R1216" s="26">
        <f t="shared" si="197"/>
        <v>2561124.7733022491</v>
      </c>
    </row>
    <row r="1217" spans="3:18" x14ac:dyDescent="0.2">
      <c r="C1217">
        <f t="shared" si="191"/>
        <v>1214</v>
      </c>
      <c r="D1217" s="3">
        <f t="shared" si="192"/>
        <v>45539</v>
      </c>
      <c r="F1217" s="5">
        <f>IFERROR(VLOOKUP(D1217,Contrato!$B:$H,7,FALSE),0)</f>
        <v>0</v>
      </c>
      <c r="G1217" s="26">
        <f t="shared" si="188"/>
        <v>0</v>
      </c>
      <c r="L1217" s="3">
        <f t="shared" si="193"/>
        <v>45540</v>
      </c>
      <c r="M1217" s="3" t="str">
        <f t="shared" si="195"/>
        <v>2024_9</v>
      </c>
      <c r="N1217" s="5">
        <f t="shared" si="189"/>
        <v>2024</v>
      </c>
      <c r="O1217" s="26">
        <f t="shared" si="196"/>
        <v>2561124.7733022491</v>
      </c>
      <c r="P1217" s="33">
        <f t="shared" si="194"/>
        <v>283.91857251375342</v>
      </c>
      <c r="Q1217" s="26">
        <f t="shared" si="190"/>
        <v>0</v>
      </c>
      <c r="R1217" s="26">
        <f t="shared" si="197"/>
        <v>2561408.691874763</v>
      </c>
    </row>
    <row r="1218" spans="3:18" x14ac:dyDescent="0.2">
      <c r="C1218">
        <f t="shared" si="191"/>
        <v>1215</v>
      </c>
      <c r="D1218" s="3">
        <f t="shared" si="192"/>
        <v>45540</v>
      </c>
      <c r="F1218" s="5">
        <f>IFERROR(VLOOKUP(D1218,Contrato!$B:$H,7,FALSE),0)</f>
        <v>0</v>
      </c>
      <c r="G1218" s="26">
        <f t="shared" si="188"/>
        <v>0</v>
      </c>
      <c r="L1218" s="3">
        <f t="shared" si="193"/>
        <v>45541</v>
      </c>
      <c r="M1218" s="3" t="str">
        <f t="shared" si="195"/>
        <v>2024_9</v>
      </c>
      <c r="N1218" s="5">
        <f t="shared" si="189"/>
        <v>2024</v>
      </c>
      <c r="O1218" s="26">
        <f t="shared" si="196"/>
        <v>2561408.691874763</v>
      </c>
      <c r="P1218" s="33">
        <f t="shared" si="194"/>
        <v>283.9500468709025</v>
      </c>
      <c r="Q1218" s="26">
        <f t="shared" si="190"/>
        <v>0</v>
      </c>
      <c r="R1218" s="26">
        <f t="shared" si="197"/>
        <v>2561692.6419216339</v>
      </c>
    </row>
    <row r="1219" spans="3:18" x14ac:dyDescent="0.2">
      <c r="C1219">
        <f t="shared" si="191"/>
        <v>1216</v>
      </c>
      <c r="D1219" s="3">
        <f t="shared" si="192"/>
        <v>45541</v>
      </c>
      <c r="F1219" s="5">
        <f>IFERROR(VLOOKUP(D1219,Contrato!$B:$H,7,FALSE),0)</f>
        <v>0</v>
      </c>
      <c r="G1219" s="26">
        <f t="shared" si="188"/>
        <v>0</v>
      </c>
      <c r="L1219" s="3">
        <f t="shared" si="193"/>
        <v>45542</v>
      </c>
      <c r="M1219" s="3" t="str">
        <f t="shared" si="195"/>
        <v>2024_9</v>
      </c>
      <c r="N1219" s="5">
        <f t="shared" si="189"/>
        <v>2024</v>
      </c>
      <c r="O1219" s="26">
        <f t="shared" si="196"/>
        <v>2561692.6419216339</v>
      </c>
      <c r="P1219" s="33">
        <f t="shared" si="194"/>
        <v>283.98152471720391</v>
      </c>
      <c r="Q1219" s="26">
        <f t="shared" si="190"/>
        <v>0</v>
      </c>
      <c r="R1219" s="26">
        <f t="shared" si="197"/>
        <v>2561976.6234463509</v>
      </c>
    </row>
    <row r="1220" spans="3:18" x14ac:dyDescent="0.2">
      <c r="C1220">
        <f t="shared" si="191"/>
        <v>1217</v>
      </c>
      <c r="D1220" s="3">
        <f t="shared" si="192"/>
        <v>45542</v>
      </c>
      <c r="F1220" s="5">
        <f>IFERROR(VLOOKUP(D1220,Contrato!$B:$H,7,FALSE),0)</f>
        <v>0</v>
      </c>
      <c r="G1220" s="26">
        <f t="shared" si="188"/>
        <v>0</v>
      </c>
      <c r="L1220" s="3">
        <f t="shared" si="193"/>
        <v>45543</v>
      </c>
      <c r="M1220" s="3" t="str">
        <f t="shared" si="195"/>
        <v>2024_9</v>
      </c>
      <c r="N1220" s="5">
        <f t="shared" si="189"/>
        <v>2024</v>
      </c>
      <c r="O1220" s="26">
        <f t="shared" si="196"/>
        <v>2561976.6234463509</v>
      </c>
      <c r="P1220" s="33">
        <f t="shared" si="194"/>
        <v>284.01300605304448</v>
      </c>
      <c r="Q1220" s="26">
        <f t="shared" si="190"/>
        <v>0</v>
      </c>
      <c r="R1220" s="26">
        <f t="shared" si="197"/>
        <v>2562260.6364524039</v>
      </c>
    </row>
    <row r="1221" spans="3:18" x14ac:dyDescent="0.2">
      <c r="C1221">
        <f t="shared" si="191"/>
        <v>1218</v>
      </c>
      <c r="D1221" s="3">
        <f t="shared" si="192"/>
        <v>45543</v>
      </c>
      <c r="F1221" s="5">
        <f>IFERROR(VLOOKUP(D1221,Contrato!$B:$H,7,FALSE),0)</f>
        <v>0</v>
      </c>
      <c r="G1221" s="26">
        <f t="shared" ref="G1221:G1284" si="198">+E1221-F1221</f>
        <v>0</v>
      </c>
      <c r="L1221" s="3">
        <f t="shared" si="193"/>
        <v>45544</v>
      </c>
      <c r="M1221" s="3" t="str">
        <f t="shared" si="195"/>
        <v>2024_9</v>
      </c>
      <c r="N1221" s="5">
        <f t="shared" ref="N1221:N1284" si="199">YEAR(L1221)</f>
        <v>2024</v>
      </c>
      <c r="O1221" s="26">
        <f t="shared" si="196"/>
        <v>2562260.6364524039</v>
      </c>
      <c r="P1221" s="33">
        <f t="shared" si="194"/>
        <v>284.04449087881108</v>
      </c>
      <c r="Q1221" s="26">
        <f t="shared" ref="Q1221:Q1284" si="200">-F1222</f>
        <v>0</v>
      </c>
      <c r="R1221" s="26">
        <f t="shared" si="197"/>
        <v>2562544.6809432828</v>
      </c>
    </row>
    <row r="1222" spans="3:18" x14ac:dyDescent="0.2">
      <c r="C1222">
        <f t="shared" ref="C1222:C1285" si="201">IF(D1222="","",C1221+1)</f>
        <v>1219</v>
      </c>
      <c r="D1222" s="3">
        <f t="shared" ref="D1222:D1285" si="202">IFERROR(IF((D1221+1)&gt;$B$5,"",(D1221+1)),"")</f>
        <v>45544</v>
      </c>
      <c r="F1222" s="5">
        <f>IFERROR(VLOOKUP(D1222,Contrato!$B:$H,7,FALSE),0)</f>
        <v>0</v>
      </c>
      <c r="G1222" s="26">
        <f t="shared" si="198"/>
        <v>0</v>
      </c>
      <c r="L1222" s="3">
        <f t="shared" ref="L1222:L1285" si="203">+D1223</f>
        <v>45545</v>
      </c>
      <c r="M1222" s="3" t="str">
        <f t="shared" si="195"/>
        <v>2024_9</v>
      </c>
      <c r="N1222" s="5">
        <f t="shared" si="199"/>
        <v>2024</v>
      </c>
      <c r="O1222" s="26">
        <f t="shared" si="196"/>
        <v>2562544.6809432828</v>
      </c>
      <c r="P1222" s="33">
        <f t="shared" si="194"/>
        <v>284.07597919489058</v>
      </c>
      <c r="Q1222" s="26">
        <f t="shared" si="200"/>
        <v>-288898.00811250001</v>
      </c>
      <c r="R1222" s="26">
        <f t="shared" si="197"/>
        <v>2273930.7488099779</v>
      </c>
    </row>
    <row r="1223" spans="3:18" x14ac:dyDescent="0.2">
      <c r="C1223">
        <f t="shared" si="201"/>
        <v>1220</v>
      </c>
      <c r="D1223" s="3">
        <f t="shared" si="202"/>
        <v>45545</v>
      </c>
      <c r="F1223" s="5">
        <f>IFERROR(VLOOKUP(D1223,Contrato!$B:$H,7,FALSE),0)</f>
        <v>288898.00811250001</v>
      </c>
      <c r="G1223" s="26">
        <f t="shared" si="198"/>
        <v>-288898.00811250001</v>
      </c>
      <c r="L1223" s="3">
        <f t="shared" si="203"/>
        <v>45546</v>
      </c>
      <c r="M1223" s="3" t="str">
        <f t="shared" si="195"/>
        <v>2024_9</v>
      </c>
      <c r="N1223" s="5">
        <f t="shared" si="199"/>
        <v>2024</v>
      </c>
      <c r="O1223" s="26">
        <f t="shared" si="196"/>
        <v>2273930.7488099779</v>
      </c>
      <c r="P1223" s="33">
        <f t="shared" ref="P1223:P1286" si="204">+O1223*$I$4</f>
        <v>252.08110863135522</v>
      </c>
      <c r="Q1223" s="26">
        <f t="shared" si="200"/>
        <v>0</v>
      </c>
      <c r="R1223" s="26">
        <f t="shared" si="197"/>
        <v>2274182.8299186095</v>
      </c>
    </row>
    <row r="1224" spans="3:18" x14ac:dyDescent="0.2">
      <c r="C1224">
        <f t="shared" si="201"/>
        <v>1221</v>
      </c>
      <c r="D1224" s="3">
        <f t="shared" si="202"/>
        <v>45546</v>
      </c>
      <c r="F1224" s="5">
        <f>IFERROR(VLOOKUP(D1224,Contrato!$B:$H,7,FALSE),0)</f>
        <v>0</v>
      </c>
      <c r="G1224" s="26">
        <f t="shared" si="198"/>
        <v>0</v>
      </c>
      <c r="L1224" s="3">
        <f t="shared" si="203"/>
        <v>45547</v>
      </c>
      <c r="M1224" s="3" t="str">
        <f t="shared" si="195"/>
        <v>2024_9</v>
      </c>
      <c r="N1224" s="5">
        <f t="shared" si="199"/>
        <v>2024</v>
      </c>
      <c r="O1224" s="26">
        <f t="shared" si="196"/>
        <v>2274182.8299186095</v>
      </c>
      <c r="P1224" s="33">
        <f t="shared" si="204"/>
        <v>252.10905358322421</v>
      </c>
      <c r="Q1224" s="26">
        <f t="shared" si="200"/>
        <v>0</v>
      </c>
      <c r="R1224" s="26">
        <f t="shared" si="197"/>
        <v>2274434.9389721928</v>
      </c>
    </row>
    <row r="1225" spans="3:18" x14ac:dyDescent="0.2">
      <c r="C1225">
        <f t="shared" si="201"/>
        <v>1222</v>
      </c>
      <c r="D1225" s="3">
        <f t="shared" si="202"/>
        <v>45547</v>
      </c>
      <c r="F1225" s="5">
        <f>IFERROR(VLOOKUP(D1225,Contrato!$B:$H,7,FALSE),0)</f>
        <v>0</v>
      </c>
      <c r="G1225" s="26">
        <f t="shared" si="198"/>
        <v>0</v>
      </c>
      <c r="L1225" s="3">
        <f t="shared" si="203"/>
        <v>45548</v>
      </c>
      <c r="M1225" s="3" t="str">
        <f t="shared" ref="M1225:M1288" si="205">YEAR(L1225)&amp;"_"&amp;MONTH(L1225)</f>
        <v>2024_9</v>
      </c>
      <c r="N1225" s="5">
        <f t="shared" si="199"/>
        <v>2024</v>
      </c>
      <c r="O1225" s="26">
        <f t="shared" si="196"/>
        <v>2274434.9389721928</v>
      </c>
      <c r="P1225" s="33">
        <f t="shared" si="204"/>
        <v>252.13700163298628</v>
      </c>
      <c r="Q1225" s="26">
        <f t="shared" si="200"/>
        <v>0</v>
      </c>
      <c r="R1225" s="26">
        <f t="shared" si="197"/>
        <v>2274687.075973826</v>
      </c>
    </row>
    <row r="1226" spans="3:18" x14ac:dyDescent="0.2">
      <c r="C1226">
        <f t="shared" si="201"/>
        <v>1223</v>
      </c>
      <c r="D1226" s="3">
        <f t="shared" si="202"/>
        <v>45548</v>
      </c>
      <c r="F1226" s="5">
        <f>IFERROR(VLOOKUP(D1226,Contrato!$B:$H,7,FALSE),0)</f>
        <v>0</v>
      </c>
      <c r="G1226" s="26">
        <f t="shared" si="198"/>
        <v>0</v>
      </c>
      <c r="L1226" s="3">
        <f t="shared" si="203"/>
        <v>45549</v>
      </c>
      <c r="M1226" s="3" t="str">
        <f t="shared" si="205"/>
        <v>2024_9</v>
      </c>
      <c r="N1226" s="5">
        <f t="shared" si="199"/>
        <v>2024</v>
      </c>
      <c r="O1226" s="26">
        <f t="shared" si="196"/>
        <v>2274687.075973826</v>
      </c>
      <c r="P1226" s="33">
        <f t="shared" si="204"/>
        <v>252.16495278098495</v>
      </c>
      <c r="Q1226" s="26">
        <f t="shared" si="200"/>
        <v>0</v>
      </c>
      <c r="R1226" s="26">
        <f t="shared" si="197"/>
        <v>2274939.240926607</v>
      </c>
    </row>
    <row r="1227" spans="3:18" x14ac:dyDescent="0.2">
      <c r="C1227">
        <f t="shared" si="201"/>
        <v>1224</v>
      </c>
      <c r="D1227" s="3">
        <f t="shared" si="202"/>
        <v>45549</v>
      </c>
      <c r="F1227" s="5">
        <f>IFERROR(VLOOKUP(D1227,Contrato!$B:$H,7,FALSE),0)</f>
        <v>0</v>
      </c>
      <c r="G1227" s="26">
        <f t="shared" si="198"/>
        <v>0</v>
      </c>
      <c r="L1227" s="3">
        <f t="shared" si="203"/>
        <v>45550</v>
      </c>
      <c r="M1227" s="3" t="str">
        <f t="shared" si="205"/>
        <v>2024_9</v>
      </c>
      <c r="N1227" s="5">
        <f t="shared" si="199"/>
        <v>2024</v>
      </c>
      <c r="O1227" s="26">
        <f t="shared" si="196"/>
        <v>2274939.240926607</v>
      </c>
      <c r="P1227" s="33">
        <f t="shared" si="204"/>
        <v>252.19290702756359</v>
      </c>
      <c r="Q1227" s="26">
        <f t="shared" si="200"/>
        <v>0</v>
      </c>
      <c r="R1227" s="26">
        <f t="shared" si="197"/>
        <v>2275191.4338336345</v>
      </c>
    </row>
    <row r="1228" spans="3:18" x14ac:dyDescent="0.2">
      <c r="C1228">
        <f t="shared" si="201"/>
        <v>1225</v>
      </c>
      <c r="D1228" s="3">
        <f t="shared" si="202"/>
        <v>45550</v>
      </c>
      <c r="F1228" s="5">
        <f>IFERROR(VLOOKUP(D1228,Contrato!$B:$H,7,FALSE),0)</f>
        <v>0</v>
      </c>
      <c r="G1228" s="26">
        <f t="shared" si="198"/>
        <v>0</v>
      </c>
      <c r="L1228" s="3">
        <f t="shared" si="203"/>
        <v>45551</v>
      </c>
      <c r="M1228" s="3" t="str">
        <f t="shared" si="205"/>
        <v>2024_9</v>
      </c>
      <c r="N1228" s="5">
        <f t="shared" si="199"/>
        <v>2024</v>
      </c>
      <c r="O1228" s="26">
        <f t="shared" si="196"/>
        <v>2275191.4338336345</v>
      </c>
      <c r="P1228" s="33">
        <f t="shared" si="204"/>
        <v>252.22086437306575</v>
      </c>
      <c r="Q1228" s="26">
        <f t="shared" si="200"/>
        <v>0</v>
      </c>
      <c r="R1228" s="26">
        <f t="shared" si="197"/>
        <v>2275443.6546980077</v>
      </c>
    </row>
    <row r="1229" spans="3:18" x14ac:dyDescent="0.2">
      <c r="C1229">
        <f t="shared" si="201"/>
        <v>1226</v>
      </c>
      <c r="D1229" s="3">
        <f t="shared" si="202"/>
        <v>45551</v>
      </c>
      <c r="F1229" s="5">
        <f>IFERROR(VLOOKUP(D1229,Contrato!$B:$H,7,FALSE),0)</f>
        <v>0</v>
      </c>
      <c r="G1229" s="26">
        <f t="shared" si="198"/>
        <v>0</v>
      </c>
      <c r="L1229" s="3">
        <f t="shared" si="203"/>
        <v>45552</v>
      </c>
      <c r="M1229" s="3" t="str">
        <f t="shared" si="205"/>
        <v>2024_9</v>
      </c>
      <c r="N1229" s="5">
        <f t="shared" si="199"/>
        <v>2024</v>
      </c>
      <c r="O1229" s="26">
        <f t="shared" si="196"/>
        <v>2275443.6546980077</v>
      </c>
      <c r="P1229" s="33">
        <f t="shared" si="204"/>
        <v>252.24882481783499</v>
      </c>
      <c r="Q1229" s="26">
        <f t="shared" si="200"/>
        <v>0</v>
      </c>
      <c r="R1229" s="26">
        <f t="shared" si="197"/>
        <v>2275695.9035228258</v>
      </c>
    </row>
    <row r="1230" spans="3:18" x14ac:dyDescent="0.2">
      <c r="C1230">
        <f t="shared" si="201"/>
        <v>1227</v>
      </c>
      <c r="D1230" s="3">
        <f t="shared" si="202"/>
        <v>45552</v>
      </c>
      <c r="F1230" s="5">
        <f>IFERROR(VLOOKUP(D1230,Contrato!$B:$H,7,FALSE),0)</f>
        <v>0</v>
      </c>
      <c r="G1230" s="26">
        <f t="shared" si="198"/>
        <v>0</v>
      </c>
      <c r="L1230" s="3">
        <f t="shared" si="203"/>
        <v>45553</v>
      </c>
      <c r="M1230" s="3" t="str">
        <f t="shared" si="205"/>
        <v>2024_9</v>
      </c>
      <c r="N1230" s="5">
        <f t="shared" si="199"/>
        <v>2024</v>
      </c>
      <c r="O1230" s="26">
        <f t="shared" si="196"/>
        <v>2275695.9035228258</v>
      </c>
      <c r="P1230" s="33">
        <f t="shared" si="204"/>
        <v>252.27678836221486</v>
      </c>
      <c r="Q1230" s="26">
        <f t="shared" si="200"/>
        <v>0</v>
      </c>
      <c r="R1230" s="26">
        <f t="shared" si="197"/>
        <v>2275948.1803111881</v>
      </c>
    </row>
    <row r="1231" spans="3:18" x14ac:dyDescent="0.2">
      <c r="C1231">
        <f t="shared" si="201"/>
        <v>1228</v>
      </c>
      <c r="D1231" s="3">
        <f t="shared" si="202"/>
        <v>45553</v>
      </c>
      <c r="F1231" s="5">
        <f>IFERROR(VLOOKUP(D1231,Contrato!$B:$H,7,FALSE),0)</f>
        <v>0</v>
      </c>
      <c r="G1231" s="26">
        <f t="shared" si="198"/>
        <v>0</v>
      </c>
      <c r="L1231" s="3">
        <f t="shared" si="203"/>
        <v>45554</v>
      </c>
      <c r="M1231" s="3" t="str">
        <f t="shared" si="205"/>
        <v>2024_9</v>
      </c>
      <c r="N1231" s="5">
        <f t="shared" si="199"/>
        <v>2024</v>
      </c>
      <c r="O1231" s="26">
        <f t="shared" si="196"/>
        <v>2275948.1803111881</v>
      </c>
      <c r="P1231" s="33">
        <f t="shared" si="204"/>
        <v>252.30475500654893</v>
      </c>
      <c r="Q1231" s="26">
        <f t="shared" si="200"/>
        <v>0</v>
      </c>
      <c r="R1231" s="26">
        <f t="shared" si="197"/>
        <v>2276200.4850661946</v>
      </c>
    </row>
    <row r="1232" spans="3:18" x14ac:dyDescent="0.2">
      <c r="C1232">
        <f t="shared" si="201"/>
        <v>1229</v>
      </c>
      <c r="D1232" s="3">
        <f t="shared" si="202"/>
        <v>45554</v>
      </c>
      <c r="F1232" s="5">
        <f>IFERROR(VLOOKUP(D1232,Contrato!$B:$H,7,FALSE),0)</f>
        <v>0</v>
      </c>
      <c r="G1232" s="26">
        <f t="shared" si="198"/>
        <v>0</v>
      </c>
      <c r="L1232" s="3">
        <f t="shared" si="203"/>
        <v>45555</v>
      </c>
      <c r="M1232" s="3" t="str">
        <f t="shared" si="205"/>
        <v>2024_9</v>
      </c>
      <c r="N1232" s="5">
        <f t="shared" si="199"/>
        <v>2024</v>
      </c>
      <c r="O1232" s="26">
        <f t="shared" si="196"/>
        <v>2276200.4850661946</v>
      </c>
      <c r="P1232" s="33">
        <f t="shared" si="204"/>
        <v>252.3327247511809</v>
      </c>
      <c r="Q1232" s="26">
        <f t="shared" si="200"/>
        <v>0</v>
      </c>
      <c r="R1232" s="26">
        <f t="shared" si="197"/>
        <v>2276452.8177909455</v>
      </c>
    </row>
    <row r="1233" spans="3:18" x14ac:dyDescent="0.2">
      <c r="C1233">
        <f t="shared" si="201"/>
        <v>1230</v>
      </c>
      <c r="D1233" s="3">
        <f t="shared" si="202"/>
        <v>45555</v>
      </c>
      <c r="F1233" s="5">
        <f>IFERROR(VLOOKUP(D1233,Contrato!$B:$H,7,FALSE),0)</f>
        <v>0</v>
      </c>
      <c r="G1233" s="26">
        <f t="shared" si="198"/>
        <v>0</v>
      </c>
      <c r="L1233" s="3">
        <f t="shared" si="203"/>
        <v>45556</v>
      </c>
      <c r="M1233" s="3" t="str">
        <f t="shared" si="205"/>
        <v>2024_9</v>
      </c>
      <c r="N1233" s="5">
        <f t="shared" si="199"/>
        <v>2024</v>
      </c>
      <c r="O1233" s="26">
        <f t="shared" si="196"/>
        <v>2276452.8177909455</v>
      </c>
      <c r="P1233" s="33">
        <f t="shared" si="204"/>
        <v>252.36069759645446</v>
      </c>
      <c r="Q1233" s="26">
        <f t="shared" si="200"/>
        <v>0</v>
      </c>
      <c r="R1233" s="26">
        <f t="shared" si="197"/>
        <v>2276705.1784885419</v>
      </c>
    </row>
    <row r="1234" spans="3:18" x14ac:dyDescent="0.2">
      <c r="C1234">
        <f t="shared" si="201"/>
        <v>1231</v>
      </c>
      <c r="D1234" s="3">
        <f t="shared" si="202"/>
        <v>45556</v>
      </c>
      <c r="F1234" s="5">
        <f>IFERROR(VLOOKUP(D1234,Contrato!$B:$H,7,FALSE),0)</f>
        <v>0</v>
      </c>
      <c r="G1234" s="26">
        <f t="shared" si="198"/>
        <v>0</v>
      </c>
      <c r="L1234" s="3">
        <f t="shared" si="203"/>
        <v>45557</v>
      </c>
      <c r="M1234" s="3" t="str">
        <f t="shared" si="205"/>
        <v>2024_9</v>
      </c>
      <c r="N1234" s="5">
        <f t="shared" si="199"/>
        <v>2024</v>
      </c>
      <c r="O1234" s="26">
        <f t="shared" ref="O1234:O1297" si="206">+R1233</f>
        <v>2276705.1784885419</v>
      </c>
      <c r="P1234" s="33">
        <f t="shared" si="204"/>
        <v>252.38867354271329</v>
      </c>
      <c r="Q1234" s="26">
        <f t="shared" si="200"/>
        <v>0</v>
      </c>
      <c r="R1234" s="26">
        <f t="shared" ref="R1234:R1297" si="207">+O1234+P1234+Q1234</f>
        <v>2276957.5671620844</v>
      </c>
    </row>
    <row r="1235" spans="3:18" x14ac:dyDescent="0.2">
      <c r="C1235">
        <f t="shared" si="201"/>
        <v>1232</v>
      </c>
      <c r="D1235" s="3">
        <f t="shared" si="202"/>
        <v>45557</v>
      </c>
      <c r="F1235" s="5">
        <f>IFERROR(VLOOKUP(D1235,Contrato!$B:$H,7,FALSE),0)</f>
        <v>0</v>
      </c>
      <c r="G1235" s="26">
        <f t="shared" si="198"/>
        <v>0</v>
      </c>
      <c r="L1235" s="3">
        <f t="shared" si="203"/>
        <v>45558</v>
      </c>
      <c r="M1235" s="3" t="str">
        <f t="shared" si="205"/>
        <v>2024_9</v>
      </c>
      <c r="N1235" s="5">
        <f t="shared" si="199"/>
        <v>2024</v>
      </c>
      <c r="O1235" s="26">
        <f t="shared" si="206"/>
        <v>2276957.5671620844</v>
      </c>
      <c r="P1235" s="33">
        <f t="shared" si="204"/>
        <v>252.41665259030123</v>
      </c>
      <c r="Q1235" s="26">
        <f t="shared" si="200"/>
        <v>0</v>
      </c>
      <c r="R1235" s="26">
        <f t="shared" si="207"/>
        <v>2277209.9838146749</v>
      </c>
    </row>
    <row r="1236" spans="3:18" x14ac:dyDescent="0.2">
      <c r="C1236">
        <f t="shared" si="201"/>
        <v>1233</v>
      </c>
      <c r="D1236" s="3">
        <f t="shared" si="202"/>
        <v>45558</v>
      </c>
      <c r="F1236" s="5">
        <f>IFERROR(VLOOKUP(D1236,Contrato!$B:$H,7,FALSE),0)</f>
        <v>0</v>
      </c>
      <c r="G1236" s="26">
        <f t="shared" si="198"/>
        <v>0</v>
      </c>
      <c r="L1236" s="3">
        <f t="shared" si="203"/>
        <v>45559</v>
      </c>
      <c r="M1236" s="3" t="str">
        <f t="shared" si="205"/>
        <v>2024_9</v>
      </c>
      <c r="N1236" s="5">
        <f t="shared" si="199"/>
        <v>2024</v>
      </c>
      <c r="O1236" s="26">
        <f t="shared" si="206"/>
        <v>2277209.9838146749</v>
      </c>
      <c r="P1236" s="33">
        <f t="shared" si="204"/>
        <v>252.44463473956208</v>
      </c>
      <c r="Q1236" s="26">
        <f t="shared" si="200"/>
        <v>0</v>
      </c>
      <c r="R1236" s="26">
        <f t="shared" si="207"/>
        <v>2277462.4284494147</v>
      </c>
    </row>
    <row r="1237" spans="3:18" x14ac:dyDescent="0.2">
      <c r="C1237">
        <f t="shared" si="201"/>
        <v>1234</v>
      </c>
      <c r="D1237" s="3">
        <f t="shared" si="202"/>
        <v>45559</v>
      </c>
      <c r="F1237" s="5">
        <f>IFERROR(VLOOKUP(D1237,Contrato!$B:$H,7,FALSE),0)</f>
        <v>0</v>
      </c>
      <c r="G1237" s="26">
        <f t="shared" si="198"/>
        <v>0</v>
      </c>
      <c r="L1237" s="3">
        <f t="shared" si="203"/>
        <v>45560</v>
      </c>
      <c r="M1237" s="3" t="str">
        <f t="shared" si="205"/>
        <v>2024_9</v>
      </c>
      <c r="N1237" s="5">
        <f t="shared" si="199"/>
        <v>2024</v>
      </c>
      <c r="O1237" s="26">
        <f t="shared" si="206"/>
        <v>2277462.4284494147</v>
      </c>
      <c r="P1237" s="33">
        <f t="shared" si="204"/>
        <v>252.47261999083963</v>
      </c>
      <c r="Q1237" s="26">
        <f t="shared" si="200"/>
        <v>0</v>
      </c>
      <c r="R1237" s="26">
        <f t="shared" si="207"/>
        <v>2277714.9010694055</v>
      </c>
    </row>
    <row r="1238" spans="3:18" x14ac:dyDescent="0.2">
      <c r="C1238">
        <f t="shared" si="201"/>
        <v>1235</v>
      </c>
      <c r="D1238" s="3">
        <f t="shared" si="202"/>
        <v>45560</v>
      </c>
      <c r="F1238" s="5">
        <f>IFERROR(VLOOKUP(D1238,Contrato!$B:$H,7,FALSE),0)</f>
        <v>0</v>
      </c>
      <c r="G1238" s="26">
        <f t="shared" si="198"/>
        <v>0</v>
      </c>
      <c r="L1238" s="3">
        <f t="shared" si="203"/>
        <v>45561</v>
      </c>
      <c r="M1238" s="3" t="str">
        <f t="shared" si="205"/>
        <v>2024_9</v>
      </c>
      <c r="N1238" s="5">
        <f t="shared" si="199"/>
        <v>2024</v>
      </c>
      <c r="O1238" s="26">
        <f t="shared" si="206"/>
        <v>2277714.9010694055</v>
      </c>
      <c r="P1238" s="33">
        <f t="shared" si="204"/>
        <v>252.5006083444778</v>
      </c>
      <c r="Q1238" s="26">
        <f t="shared" si="200"/>
        <v>0</v>
      </c>
      <c r="R1238" s="26">
        <f t="shared" si="207"/>
        <v>2277967.4016777501</v>
      </c>
    </row>
    <row r="1239" spans="3:18" x14ac:dyDescent="0.2">
      <c r="C1239">
        <f t="shared" si="201"/>
        <v>1236</v>
      </c>
      <c r="D1239" s="3">
        <f t="shared" si="202"/>
        <v>45561</v>
      </c>
      <c r="F1239" s="5">
        <f>IFERROR(VLOOKUP(D1239,Contrato!$B:$H,7,FALSE),0)</f>
        <v>0</v>
      </c>
      <c r="G1239" s="26">
        <f t="shared" si="198"/>
        <v>0</v>
      </c>
      <c r="L1239" s="3">
        <f t="shared" si="203"/>
        <v>45562</v>
      </c>
      <c r="M1239" s="3" t="str">
        <f t="shared" si="205"/>
        <v>2024_9</v>
      </c>
      <c r="N1239" s="5">
        <f t="shared" si="199"/>
        <v>2024</v>
      </c>
      <c r="O1239" s="26">
        <f t="shared" si="206"/>
        <v>2277967.4016777501</v>
      </c>
      <c r="P1239" s="33">
        <f t="shared" si="204"/>
        <v>252.52859980082047</v>
      </c>
      <c r="Q1239" s="26">
        <f t="shared" si="200"/>
        <v>0</v>
      </c>
      <c r="R1239" s="26">
        <f t="shared" si="207"/>
        <v>2278219.9302775511</v>
      </c>
    </row>
    <row r="1240" spans="3:18" x14ac:dyDescent="0.2">
      <c r="C1240">
        <f t="shared" si="201"/>
        <v>1237</v>
      </c>
      <c r="D1240" s="3">
        <f t="shared" si="202"/>
        <v>45562</v>
      </c>
      <c r="F1240" s="5">
        <f>IFERROR(VLOOKUP(D1240,Contrato!$B:$H,7,FALSE),0)</f>
        <v>0</v>
      </c>
      <c r="G1240" s="26">
        <f t="shared" si="198"/>
        <v>0</v>
      </c>
      <c r="L1240" s="3">
        <f t="shared" si="203"/>
        <v>45563</v>
      </c>
      <c r="M1240" s="3" t="str">
        <f t="shared" si="205"/>
        <v>2024_9</v>
      </c>
      <c r="N1240" s="5">
        <f t="shared" si="199"/>
        <v>2024</v>
      </c>
      <c r="O1240" s="26">
        <f t="shared" si="206"/>
        <v>2278219.9302775511</v>
      </c>
      <c r="P1240" s="33">
        <f t="shared" si="204"/>
        <v>252.55659436021162</v>
      </c>
      <c r="Q1240" s="26">
        <f t="shared" si="200"/>
        <v>0</v>
      </c>
      <c r="R1240" s="26">
        <f t="shared" si="207"/>
        <v>2278472.4868719112</v>
      </c>
    </row>
    <row r="1241" spans="3:18" x14ac:dyDescent="0.2">
      <c r="C1241">
        <f t="shared" si="201"/>
        <v>1238</v>
      </c>
      <c r="D1241" s="3">
        <f t="shared" si="202"/>
        <v>45563</v>
      </c>
      <c r="F1241" s="5">
        <f>IFERROR(VLOOKUP(D1241,Contrato!$B:$H,7,FALSE),0)</f>
        <v>0</v>
      </c>
      <c r="G1241" s="26">
        <f t="shared" si="198"/>
        <v>0</v>
      </c>
      <c r="L1241" s="3">
        <f t="shared" si="203"/>
        <v>45564</v>
      </c>
      <c r="M1241" s="3" t="str">
        <f t="shared" si="205"/>
        <v>2024_9</v>
      </c>
      <c r="N1241" s="5">
        <f t="shared" si="199"/>
        <v>2024</v>
      </c>
      <c r="O1241" s="26">
        <f t="shared" si="206"/>
        <v>2278472.4868719112</v>
      </c>
      <c r="P1241" s="33">
        <f t="shared" si="204"/>
        <v>252.58459202299525</v>
      </c>
      <c r="Q1241" s="26">
        <f t="shared" si="200"/>
        <v>0</v>
      </c>
      <c r="R1241" s="26">
        <f t="shared" si="207"/>
        <v>2278725.0714639341</v>
      </c>
    </row>
    <row r="1242" spans="3:18" x14ac:dyDescent="0.2">
      <c r="C1242">
        <f t="shared" si="201"/>
        <v>1239</v>
      </c>
      <c r="D1242" s="3">
        <f t="shared" si="202"/>
        <v>45564</v>
      </c>
      <c r="F1242" s="5">
        <f>IFERROR(VLOOKUP(D1242,Contrato!$B:$H,7,FALSE),0)</f>
        <v>0</v>
      </c>
      <c r="G1242" s="26">
        <f t="shared" si="198"/>
        <v>0</v>
      </c>
      <c r="L1242" s="3">
        <f t="shared" si="203"/>
        <v>45565</v>
      </c>
      <c r="M1242" s="3" t="str">
        <f t="shared" si="205"/>
        <v>2024_9</v>
      </c>
      <c r="N1242" s="5">
        <f t="shared" si="199"/>
        <v>2024</v>
      </c>
      <c r="O1242" s="26">
        <f t="shared" si="206"/>
        <v>2278725.0714639341</v>
      </c>
      <c r="P1242" s="33">
        <f t="shared" si="204"/>
        <v>252.61259278951536</v>
      </c>
      <c r="Q1242" s="26">
        <f t="shared" si="200"/>
        <v>0</v>
      </c>
      <c r="R1242" s="26">
        <f t="shared" si="207"/>
        <v>2278977.6840567235</v>
      </c>
    </row>
    <row r="1243" spans="3:18" x14ac:dyDescent="0.2">
      <c r="C1243">
        <f t="shared" si="201"/>
        <v>1240</v>
      </c>
      <c r="D1243" s="3">
        <f t="shared" si="202"/>
        <v>45565</v>
      </c>
      <c r="F1243" s="5">
        <f>IFERROR(VLOOKUP(D1243,Contrato!$B:$H,7,FALSE),0)</f>
        <v>0</v>
      </c>
      <c r="G1243" s="26">
        <f t="shared" si="198"/>
        <v>0</v>
      </c>
      <c r="L1243" s="3">
        <f t="shared" si="203"/>
        <v>45566</v>
      </c>
      <c r="M1243" s="3" t="str">
        <f t="shared" si="205"/>
        <v>2024_10</v>
      </c>
      <c r="N1243" s="5">
        <f t="shared" si="199"/>
        <v>2024</v>
      </c>
      <c r="O1243" s="26">
        <f t="shared" si="206"/>
        <v>2278977.6840567235</v>
      </c>
      <c r="P1243" s="33">
        <f t="shared" si="204"/>
        <v>252.64059666011605</v>
      </c>
      <c r="Q1243" s="26">
        <f t="shared" si="200"/>
        <v>0</v>
      </c>
      <c r="R1243" s="26">
        <f t="shared" si="207"/>
        <v>2279230.3246533838</v>
      </c>
    </row>
    <row r="1244" spans="3:18" x14ac:dyDescent="0.2">
      <c r="C1244">
        <f t="shared" si="201"/>
        <v>1241</v>
      </c>
      <c r="D1244" s="3">
        <f t="shared" si="202"/>
        <v>45566</v>
      </c>
      <c r="F1244" s="5">
        <f>IFERROR(VLOOKUP(D1244,Contrato!$B:$H,7,FALSE),0)</f>
        <v>0</v>
      </c>
      <c r="G1244" s="26">
        <f t="shared" si="198"/>
        <v>0</v>
      </c>
      <c r="L1244" s="3">
        <f t="shared" si="203"/>
        <v>45567</v>
      </c>
      <c r="M1244" s="3" t="str">
        <f t="shared" si="205"/>
        <v>2024_10</v>
      </c>
      <c r="N1244" s="5">
        <f t="shared" si="199"/>
        <v>2024</v>
      </c>
      <c r="O1244" s="26">
        <f t="shared" si="206"/>
        <v>2279230.3246533838</v>
      </c>
      <c r="P1244" s="33">
        <f t="shared" si="204"/>
        <v>252.66860363514144</v>
      </c>
      <c r="Q1244" s="26">
        <f t="shared" si="200"/>
        <v>0</v>
      </c>
      <c r="R1244" s="26">
        <f t="shared" si="207"/>
        <v>2279482.9932570187</v>
      </c>
    </row>
    <row r="1245" spans="3:18" x14ac:dyDescent="0.2">
      <c r="C1245">
        <f t="shared" si="201"/>
        <v>1242</v>
      </c>
      <c r="D1245" s="3">
        <f t="shared" si="202"/>
        <v>45567</v>
      </c>
      <c r="F1245" s="5">
        <f>IFERROR(VLOOKUP(D1245,Contrato!$B:$H,7,FALSE),0)</f>
        <v>0</v>
      </c>
      <c r="G1245" s="26">
        <f t="shared" si="198"/>
        <v>0</v>
      </c>
      <c r="L1245" s="3">
        <f t="shared" si="203"/>
        <v>45568</v>
      </c>
      <c r="M1245" s="3" t="str">
        <f t="shared" si="205"/>
        <v>2024_10</v>
      </c>
      <c r="N1245" s="5">
        <f t="shared" si="199"/>
        <v>2024</v>
      </c>
      <c r="O1245" s="26">
        <f t="shared" si="206"/>
        <v>2279482.9932570187</v>
      </c>
      <c r="P1245" s="33">
        <f t="shared" si="204"/>
        <v>252.69661371493564</v>
      </c>
      <c r="Q1245" s="26">
        <f t="shared" si="200"/>
        <v>0</v>
      </c>
      <c r="R1245" s="26">
        <f t="shared" si="207"/>
        <v>2279735.6898707338</v>
      </c>
    </row>
    <row r="1246" spans="3:18" x14ac:dyDescent="0.2">
      <c r="C1246">
        <f t="shared" si="201"/>
        <v>1243</v>
      </c>
      <c r="D1246" s="3">
        <f t="shared" si="202"/>
        <v>45568</v>
      </c>
      <c r="F1246" s="5">
        <f>IFERROR(VLOOKUP(D1246,Contrato!$B:$H,7,FALSE),0)</f>
        <v>0</v>
      </c>
      <c r="G1246" s="26">
        <f t="shared" si="198"/>
        <v>0</v>
      </c>
      <c r="L1246" s="3">
        <f t="shared" si="203"/>
        <v>45569</v>
      </c>
      <c r="M1246" s="3" t="str">
        <f t="shared" si="205"/>
        <v>2024_10</v>
      </c>
      <c r="N1246" s="5">
        <f t="shared" si="199"/>
        <v>2024</v>
      </c>
      <c r="O1246" s="26">
        <f t="shared" si="206"/>
        <v>2279735.6898707338</v>
      </c>
      <c r="P1246" s="33">
        <f t="shared" si="204"/>
        <v>252.72462689984286</v>
      </c>
      <c r="Q1246" s="26">
        <f t="shared" si="200"/>
        <v>0</v>
      </c>
      <c r="R1246" s="26">
        <f t="shared" si="207"/>
        <v>2279988.4144976335</v>
      </c>
    </row>
    <row r="1247" spans="3:18" x14ac:dyDescent="0.2">
      <c r="C1247">
        <f t="shared" si="201"/>
        <v>1244</v>
      </c>
      <c r="D1247" s="3">
        <f t="shared" si="202"/>
        <v>45569</v>
      </c>
      <c r="F1247" s="5">
        <f>IFERROR(VLOOKUP(D1247,Contrato!$B:$H,7,FALSE),0)</f>
        <v>0</v>
      </c>
      <c r="G1247" s="26">
        <f t="shared" si="198"/>
        <v>0</v>
      </c>
      <c r="L1247" s="3">
        <f t="shared" si="203"/>
        <v>45570</v>
      </c>
      <c r="M1247" s="3" t="str">
        <f t="shared" si="205"/>
        <v>2024_10</v>
      </c>
      <c r="N1247" s="5">
        <f t="shared" si="199"/>
        <v>2024</v>
      </c>
      <c r="O1247" s="26">
        <f t="shared" si="206"/>
        <v>2279988.4144976335</v>
      </c>
      <c r="P1247" s="33">
        <f t="shared" si="204"/>
        <v>252.75264319020732</v>
      </c>
      <c r="Q1247" s="26">
        <f t="shared" si="200"/>
        <v>0</v>
      </c>
      <c r="R1247" s="26">
        <f t="shared" si="207"/>
        <v>2280241.1671408238</v>
      </c>
    </row>
    <row r="1248" spans="3:18" x14ac:dyDescent="0.2">
      <c r="C1248">
        <f t="shared" si="201"/>
        <v>1245</v>
      </c>
      <c r="D1248" s="3">
        <f t="shared" si="202"/>
        <v>45570</v>
      </c>
      <c r="F1248" s="5">
        <f>IFERROR(VLOOKUP(D1248,Contrato!$B:$H,7,FALSE),0)</f>
        <v>0</v>
      </c>
      <c r="G1248" s="26">
        <f t="shared" si="198"/>
        <v>0</v>
      </c>
      <c r="L1248" s="3">
        <f t="shared" si="203"/>
        <v>45571</v>
      </c>
      <c r="M1248" s="3" t="str">
        <f t="shared" si="205"/>
        <v>2024_10</v>
      </c>
      <c r="N1248" s="5">
        <f t="shared" si="199"/>
        <v>2024</v>
      </c>
      <c r="O1248" s="26">
        <f t="shared" si="206"/>
        <v>2280241.1671408238</v>
      </c>
      <c r="P1248" s="33">
        <f t="shared" si="204"/>
        <v>252.78066258637332</v>
      </c>
      <c r="Q1248" s="26">
        <f t="shared" si="200"/>
        <v>0</v>
      </c>
      <c r="R1248" s="26">
        <f t="shared" si="207"/>
        <v>2280493.9478034102</v>
      </c>
    </row>
    <row r="1249" spans="3:18" x14ac:dyDescent="0.2">
      <c r="C1249">
        <f t="shared" si="201"/>
        <v>1246</v>
      </c>
      <c r="D1249" s="3">
        <f t="shared" si="202"/>
        <v>45571</v>
      </c>
      <c r="F1249" s="5">
        <f>IFERROR(VLOOKUP(D1249,Contrato!$B:$H,7,FALSE),0)</f>
        <v>0</v>
      </c>
      <c r="G1249" s="26">
        <f t="shared" si="198"/>
        <v>0</v>
      </c>
      <c r="L1249" s="3">
        <f t="shared" si="203"/>
        <v>45572</v>
      </c>
      <c r="M1249" s="3" t="str">
        <f t="shared" si="205"/>
        <v>2024_10</v>
      </c>
      <c r="N1249" s="5">
        <f t="shared" si="199"/>
        <v>2024</v>
      </c>
      <c r="O1249" s="26">
        <f t="shared" si="206"/>
        <v>2280493.9478034102</v>
      </c>
      <c r="P1249" s="33">
        <f t="shared" si="204"/>
        <v>252.80868508868508</v>
      </c>
      <c r="Q1249" s="26">
        <f t="shared" si="200"/>
        <v>0</v>
      </c>
      <c r="R1249" s="26">
        <f t="shared" si="207"/>
        <v>2280746.7564884988</v>
      </c>
    </row>
    <row r="1250" spans="3:18" x14ac:dyDescent="0.2">
      <c r="C1250">
        <f t="shared" si="201"/>
        <v>1247</v>
      </c>
      <c r="D1250" s="3">
        <f t="shared" si="202"/>
        <v>45572</v>
      </c>
      <c r="F1250" s="5">
        <f>IFERROR(VLOOKUP(D1250,Contrato!$B:$H,7,FALSE),0)</f>
        <v>0</v>
      </c>
      <c r="G1250" s="26">
        <f t="shared" si="198"/>
        <v>0</v>
      </c>
      <c r="L1250" s="3">
        <f t="shared" si="203"/>
        <v>45573</v>
      </c>
      <c r="M1250" s="3" t="str">
        <f t="shared" si="205"/>
        <v>2024_10</v>
      </c>
      <c r="N1250" s="5">
        <f t="shared" si="199"/>
        <v>2024</v>
      </c>
      <c r="O1250" s="26">
        <f t="shared" si="206"/>
        <v>2280746.7564884988</v>
      </c>
      <c r="P1250" s="33">
        <f t="shared" si="204"/>
        <v>252.83671069748698</v>
      </c>
      <c r="Q1250" s="26">
        <f t="shared" si="200"/>
        <v>0</v>
      </c>
      <c r="R1250" s="26">
        <f t="shared" si="207"/>
        <v>2280999.5931991963</v>
      </c>
    </row>
    <row r="1251" spans="3:18" x14ac:dyDescent="0.2">
      <c r="C1251">
        <f t="shared" si="201"/>
        <v>1248</v>
      </c>
      <c r="D1251" s="3">
        <f t="shared" si="202"/>
        <v>45573</v>
      </c>
      <c r="F1251" s="5">
        <f>IFERROR(VLOOKUP(D1251,Contrato!$B:$H,7,FALSE),0)</f>
        <v>0</v>
      </c>
      <c r="G1251" s="26">
        <f t="shared" si="198"/>
        <v>0</v>
      </c>
      <c r="L1251" s="3">
        <f t="shared" si="203"/>
        <v>45574</v>
      </c>
      <c r="M1251" s="3" t="str">
        <f t="shared" si="205"/>
        <v>2024_10</v>
      </c>
      <c r="N1251" s="5">
        <f t="shared" si="199"/>
        <v>2024</v>
      </c>
      <c r="O1251" s="26">
        <f t="shared" si="206"/>
        <v>2280999.5931991963</v>
      </c>
      <c r="P1251" s="33">
        <f t="shared" si="204"/>
        <v>252.86473941312343</v>
      </c>
      <c r="Q1251" s="26">
        <f t="shared" si="200"/>
        <v>0</v>
      </c>
      <c r="R1251" s="26">
        <f t="shared" si="207"/>
        <v>2281252.4579386092</v>
      </c>
    </row>
    <row r="1252" spans="3:18" x14ac:dyDescent="0.2">
      <c r="C1252">
        <f t="shared" si="201"/>
        <v>1249</v>
      </c>
      <c r="D1252" s="3">
        <f t="shared" si="202"/>
        <v>45574</v>
      </c>
      <c r="F1252" s="5">
        <f>IFERROR(VLOOKUP(D1252,Contrato!$B:$H,7,FALSE),0)</f>
        <v>0</v>
      </c>
      <c r="G1252" s="26">
        <f t="shared" si="198"/>
        <v>0</v>
      </c>
      <c r="L1252" s="3">
        <f t="shared" si="203"/>
        <v>45575</v>
      </c>
      <c r="M1252" s="3" t="str">
        <f t="shared" si="205"/>
        <v>2024_10</v>
      </c>
      <c r="N1252" s="5">
        <f t="shared" si="199"/>
        <v>2024</v>
      </c>
      <c r="O1252" s="26">
        <f t="shared" si="206"/>
        <v>2281252.4579386092</v>
      </c>
      <c r="P1252" s="33">
        <f t="shared" si="204"/>
        <v>252.89277123593877</v>
      </c>
      <c r="Q1252" s="26">
        <f t="shared" si="200"/>
        <v>-288826.88220249995</v>
      </c>
      <c r="R1252" s="26">
        <f t="shared" si="207"/>
        <v>1992678.4685073453</v>
      </c>
    </row>
    <row r="1253" spans="3:18" x14ac:dyDescent="0.2">
      <c r="C1253">
        <f t="shared" si="201"/>
        <v>1250</v>
      </c>
      <c r="D1253" s="3">
        <f t="shared" si="202"/>
        <v>45575</v>
      </c>
      <c r="F1253" s="5">
        <f>IFERROR(VLOOKUP(D1253,Contrato!$B:$H,7,FALSE),0)</f>
        <v>288826.88220249995</v>
      </c>
      <c r="G1253" s="26">
        <f t="shared" si="198"/>
        <v>-288826.88220249995</v>
      </c>
      <c r="L1253" s="3">
        <f t="shared" si="203"/>
        <v>45576</v>
      </c>
      <c r="M1253" s="3" t="str">
        <f t="shared" si="205"/>
        <v>2024_10</v>
      </c>
      <c r="N1253" s="5">
        <f t="shared" si="199"/>
        <v>2024</v>
      </c>
      <c r="O1253" s="26">
        <f t="shared" si="206"/>
        <v>1992678.4685073453</v>
      </c>
      <c r="P1253" s="33">
        <f t="shared" si="204"/>
        <v>220.90232859995464</v>
      </c>
      <c r="Q1253" s="26">
        <f t="shared" si="200"/>
        <v>0</v>
      </c>
      <c r="R1253" s="26">
        <f t="shared" si="207"/>
        <v>1992899.3708359452</v>
      </c>
    </row>
    <row r="1254" spans="3:18" x14ac:dyDescent="0.2">
      <c r="C1254">
        <f t="shared" si="201"/>
        <v>1251</v>
      </c>
      <c r="D1254" s="3">
        <f t="shared" si="202"/>
        <v>45576</v>
      </c>
      <c r="F1254" s="5">
        <f>IFERROR(VLOOKUP(D1254,Contrato!$B:$H,7,FALSE),0)</f>
        <v>0</v>
      </c>
      <c r="G1254" s="26">
        <f t="shared" si="198"/>
        <v>0</v>
      </c>
      <c r="L1254" s="3">
        <f t="shared" si="203"/>
        <v>45577</v>
      </c>
      <c r="M1254" s="3" t="str">
        <f t="shared" si="205"/>
        <v>2024_10</v>
      </c>
      <c r="N1254" s="5">
        <f t="shared" si="199"/>
        <v>2024</v>
      </c>
      <c r="O1254" s="26">
        <f t="shared" si="206"/>
        <v>1992899.3708359452</v>
      </c>
      <c r="P1254" s="33">
        <f t="shared" si="204"/>
        <v>220.92681716624975</v>
      </c>
      <c r="Q1254" s="26">
        <f t="shared" si="200"/>
        <v>0</v>
      </c>
      <c r="R1254" s="26">
        <f t="shared" si="207"/>
        <v>1993120.2976531114</v>
      </c>
    </row>
    <row r="1255" spans="3:18" x14ac:dyDescent="0.2">
      <c r="C1255">
        <f t="shared" si="201"/>
        <v>1252</v>
      </c>
      <c r="D1255" s="3">
        <f t="shared" si="202"/>
        <v>45577</v>
      </c>
      <c r="F1255" s="5">
        <f>IFERROR(VLOOKUP(D1255,Contrato!$B:$H,7,FALSE),0)</f>
        <v>0</v>
      </c>
      <c r="G1255" s="26">
        <f t="shared" si="198"/>
        <v>0</v>
      </c>
      <c r="L1255" s="3">
        <f t="shared" si="203"/>
        <v>45578</v>
      </c>
      <c r="M1255" s="3" t="str">
        <f t="shared" si="205"/>
        <v>2024_10</v>
      </c>
      <c r="N1255" s="5">
        <f t="shared" si="199"/>
        <v>2024</v>
      </c>
      <c r="O1255" s="26">
        <f t="shared" si="206"/>
        <v>1993120.2976531114</v>
      </c>
      <c r="P1255" s="33">
        <f t="shared" si="204"/>
        <v>220.9513084472735</v>
      </c>
      <c r="Q1255" s="26">
        <f t="shared" si="200"/>
        <v>0</v>
      </c>
      <c r="R1255" s="26">
        <f t="shared" si="207"/>
        <v>1993341.2489615586</v>
      </c>
    </row>
    <row r="1256" spans="3:18" x14ac:dyDescent="0.2">
      <c r="C1256">
        <f t="shared" si="201"/>
        <v>1253</v>
      </c>
      <c r="D1256" s="3">
        <f t="shared" si="202"/>
        <v>45578</v>
      </c>
      <c r="F1256" s="5">
        <f>IFERROR(VLOOKUP(D1256,Contrato!$B:$H,7,FALSE),0)</f>
        <v>0</v>
      </c>
      <c r="G1256" s="26">
        <f t="shared" si="198"/>
        <v>0</v>
      </c>
      <c r="L1256" s="3">
        <f t="shared" si="203"/>
        <v>45579</v>
      </c>
      <c r="M1256" s="3" t="str">
        <f t="shared" si="205"/>
        <v>2024_10</v>
      </c>
      <c r="N1256" s="5">
        <f t="shared" si="199"/>
        <v>2024</v>
      </c>
      <c r="O1256" s="26">
        <f t="shared" si="206"/>
        <v>1993341.2489615586</v>
      </c>
      <c r="P1256" s="33">
        <f t="shared" si="204"/>
        <v>220.97580244332684</v>
      </c>
      <c r="Q1256" s="26">
        <f t="shared" si="200"/>
        <v>0</v>
      </c>
      <c r="R1256" s="26">
        <f t="shared" si="207"/>
        <v>1993562.2247640018</v>
      </c>
    </row>
    <row r="1257" spans="3:18" x14ac:dyDescent="0.2">
      <c r="C1257">
        <f t="shared" si="201"/>
        <v>1254</v>
      </c>
      <c r="D1257" s="3">
        <f t="shared" si="202"/>
        <v>45579</v>
      </c>
      <c r="F1257" s="5">
        <f>IFERROR(VLOOKUP(D1257,Contrato!$B:$H,7,FALSE),0)</f>
        <v>0</v>
      </c>
      <c r="G1257" s="26">
        <f t="shared" si="198"/>
        <v>0</v>
      </c>
      <c r="L1257" s="3">
        <f t="shared" si="203"/>
        <v>45580</v>
      </c>
      <c r="M1257" s="3" t="str">
        <f t="shared" si="205"/>
        <v>2024_10</v>
      </c>
      <c r="N1257" s="5">
        <f t="shared" si="199"/>
        <v>2024</v>
      </c>
      <c r="O1257" s="26">
        <f t="shared" si="206"/>
        <v>1993562.2247640018</v>
      </c>
      <c r="P1257" s="33">
        <f t="shared" si="204"/>
        <v>221.00029915471075</v>
      </c>
      <c r="Q1257" s="26">
        <f t="shared" si="200"/>
        <v>0</v>
      </c>
      <c r="R1257" s="26">
        <f t="shared" si="207"/>
        <v>1993783.2250631566</v>
      </c>
    </row>
    <row r="1258" spans="3:18" x14ac:dyDescent="0.2">
      <c r="C1258">
        <f t="shared" si="201"/>
        <v>1255</v>
      </c>
      <c r="D1258" s="3">
        <f t="shared" si="202"/>
        <v>45580</v>
      </c>
      <c r="F1258" s="5">
        <f>IFERROR(VLOOKUP(D1258,Contrato!$B:$H,7,FALSE),0)</f>
        <v>0</v>
      </c>
      <c r="G1258" s="26">
        <f t="shared" si="198"/>
        <v>0</v>
      </c>
      <c r="L1258" s="3">
        <f t="shared" si="203"/>
        <v>45581</v>
      </c>
      <c r="M1258" s="3" t="str">
        <f t="shared" si="205"/>
        <v>2024_10</v>
      </c>
      <c r="N1258" s="5">
        <f t="shared" si="199"/>
        <v>2024</v>
      </c>
      <c r="O1258" s="26">
        <f t="shared" si="206"/>
        <v>1993783.2250631566</v>
      </c>
      <c r="P1258" s="33">
        <f t="shared" si="204"/>
        <v>221.02479858172626</v>
      </c>
      <c r="Q1258" s="26">
        <f t="shared" si="200"/>
        <v>0</v>
      </c>
      <c r="R1258" s="26">
        <f t="shared" si="207"/>
        <v>1994004.2498617384</v>
      </c>
    </row>
    <row r="1259" spans="3:18" x14ac:dyDescent="0.2">
      <c r="C1259">
        <f t="shared" si="201"/>
        <v>1256</v>
      </c>
      <c r="D1259" s="3">
        <f t="shared" si="202"/>
        <v>45581</v>
      </c>
      <c r="F1259" s="5">
        <f>IFERROR(VLOOKUP(D1259,Contrato!$B:$H,7,FALSE),0)</f>
        <v>0</v>
      </c>
      <c r="G1259" s="26">
        <f t="shared" si="198"/>
        <v>0</v>
      </c>
      <c r="L1259" s="3">
        <f t="shared" si="203"/>
        <v>45582</v>
      </c>
      <c r="M1259" s="3" t="str">
        <f t="shared" si="205"/>
        <v>2024_10</v>
      </c>
      <c r="N1259" s="5">
        <f t="shared" si="199"/>
        <v>2024</v>
      </c>
      <c r="O1259" s="26">
        <f t="shared" si="206"/>
        <v>1994004.2498617384</v>
      </c>
      <c r="P1259" s="33">
        <f t="shared" si="204"/>
        <v>221.0493007246744</v>
      </c>
      <c r="Q1259" s="26">
        <f t="shared" si="200"/>
        <v>0</v>
      </c>
      <c r="R1259" s="26">
        <f t="shared" si="207"/>
        <v>1994225.2991624631</v>
      </c>
    </row>
    <row r="1260" spans="3:18" x14ac:dyDescent="0.2">
      <c r="C1260">
        <f t="shared" si="201"/>
        <v>1257</v>
      </c>
      <c r="D1260" s="3">
        <f t="shared" si="202"/>
        <v>45582</v>
      </c>
      <c r="F1260" s="5">
        <f>IFERROR(VLOOKUP(D1260,Contrato!$B:$H,7,FALSE),0)</f>
        <v>0</v>
      </c>
      <c r="G1260" s="26">
        <f t="shared" si="198"/>
        <v>0</v>
      </c>
      <c r="L1260" s="3">
        <f t="shared" si="203"/>
        <v>45583</v>
      </c>
      <c r="M1260" s="3" t="str">
        <f t="shared" si="205"/>
        <v>2024_10</v>
      </c>
      <c r="N1260" s="5">
        <f t="shared" si="199"/>
        <v>2024</v>
      </c>
      <c r="O1260" s="26">
        <f t="shared" si="206"/>
        <v>1994225.2991624631</v>
      </c>
      <c r="P1260" s="33">
        <f t="shared" si="204"/>
        <v>221.07380558385626</v>
      </c>
      <c r="Q1260" s="26">
        <f t="shared" si="200"/>
        <v>0</v>
      </c>
      <c r="R1260" s="26">
        <f t="shared" si="207"/>
        <v>1994446.3729680469</v>
      </c>
    </row>
    <row r="1261" spans="3:18" x14ac:dyDescent="0.2">
      <c r="C1261">
        <f t="shared" si="201"/>
        <v>1258</v>
      </c>
      <c r="D1261" s="3">
        <f t="shared" si="202"/>
        <v>45583</v>
      </c>
      <c r="F1261" s="5">
        <f>IFERROR(VLOOKUP(D1261,Contrato!$B:$H,7,FALSE),0)</f>
        <v>0</v>
      </c>
      <c r="G1261" s="26">
        <f t="shared" si="198"/>
        <v>0</v>
      </c>
      <c r="L1261" s="3">
        <f t="shared" si="203"/>
        <v>45584</v>
      </c>
      <c r="M1261" s="3" t="str">
        <f t="shared" si="205"/>
        <v>2024_10</v>
      </c>
      <c r="N1261" s="5">
        <f t="shared" si="199"/>
        <v>2024</v>
      </c>
      <c r="O1261" s="26">
        <f t="shared" si="206"/>
        <v>1994446.3729680469</v>
      </c>
      <c r="P1261" s="33">
        <f t="shared" si="204"/>
        <v>221.09831315957294</v>
      </c>
      <c r="Q1261" s="26">
        <f t="shared" si="200"/>
        <v>0</v>
      </c>
      <c r="R1261" s="26">
        <f t="shared" si="207"/>
        <v>1994667.4712812065</v>
      </c>
    </row>
    <row r="1262" spans="3:18" x14ac:dyDescent="0.2">
      <c r="C1262">
        <f t="shared" si="201"/>
        <v>1259</v>
      </c>
      <c r="D1262" s="3">
        <f t="shared" si="202"/>
        <v>45584</v>
      </c>
      <c r="F1262" s="5">
        <f>IFERROR(VLOOKUP(D1262,Contrato!$B:$H,7,FALSE),0)</f>
        <v>0</v>
      </c>
      <c r="G1262" s="26">
        <f t="shared" si="198"/>
        <v>0</v>
      </c>
      <c r="L1262" s="3">
        <f t="shared" si="203"/>
        <v>45585</v>
      </c>
      <c r="M1262" s="3" t="str">
        <f t="shared" si="205"/>
        <v>2024_10</v>
      </c>
      <c r="N1262" s="5">
        <f t="shared" si="199"/>
        <v>2024</v>
      </c>
      <c r="O1262" s="26">
        <f t="shared" si="206"/>
        <v>1994667.4712812065</v>
      </c>
      <c r="P1262" s="33">
        <f t="shared" si="204"/>
        <v>221.12282345212557</v>
      </c>
      <c r="Q1262" s="26">
        <f t="shared" si="200"/>
        <v>0</v>
      </c>
      <c r="R1262" s="26">
        <f t="shared" si="207"/>
        <v>1994888.5941046586</v>
      </c>
    </row>
    <row r="1263" spans="3:18" x14ac:dyDescent="0.2">
      <c r="C1263">
        <f t="shared" si="201"/>
        <v>1260</v>
      </c>
      <c r="D1263" s="3">
        <f t="shared" si="202"/>
        <v>45585</v>
      </c>
      <c r="F1263" s="5">
        <f>IFERROR(VLOOKUP(D1263,Contrato!$B:$H,7,FALSE),0)</f>
        <v>0</v>
      </c>
      <c r="G1263" s="26">
        <f t="shared" si="198"/>
        <v>0</v>
      </c>
      <c r="L1263" s="3">
        <f t="shared" si="203"/>
        <v>45586</v>
      </c>
      <c r="M1263" s="3" t="str">
        <f t="shared" si="205"/>
        <v>2024_10</v>
      </c>
      <c r="N1263" s="5">
        <f t="shared" si="199"/>
        <v>2024</v>
      </c>
      <c r="O1263" s="26">
        <f t="shared" si="206"/>
        <v>1994888.5941046586</v>
      </c>
      <c r="P1263" s="33">
        <f t="shared" si="204"/>
        <v>221.14733646181537</v>
      </c>
      <c r="Q1263" s="26">
        <f t="shared" si="200"/>
        <v>0</v>
      </c>
      <c r="R1263" s="26">
        <f t="shared" si="207"/>
        <v>1995109.7414411204</v>
      </c>
    </row>
    <row r="1264" spans="3:18" x14ac:dyDescent="0.2">
      <c r="C1264">
        <f t="shared" si="201"/>
        <v>1261</v>
      </c>
      <c r="D1264" s="3">
        <f t="shared" si="202"/>
        <v>45586</v>
      </c>
      <c r="F1264" s="5">
        <f>IFERROR(VLOOKUP(D1264,Contrato!$B:$H,7,FALSE),0)</f>
        <v>0</v>
      </c>
      <c r="G1264" s="26">
        <f t="shared" si="198"/>
        <v>0</v>
      </c>
      <c r="L1264" s="3">
        <f t="shared" si="203"/>
        <v>45587</v>
      </c>
      <c r="M1264" s="3" t="str">
        <f t="shared" si="205"/>
        <v>2024_10</v>
      </c>
      <c r="N1264" s="5">
        <f t="shared" si="199"/>
        <v>2024</v>
      </c>
      <c r="O1264" s="26">
        <f t="shared" si="206"/>
        <v>1995109.7414411204</v>
      </c>
      <c r="P1264" s="33">
        <f t="shared" si="204"/>
        <v>221.17185218894352</v>
      </c>
      <c r="Q1264" s="26">
        <f t="shared" si="200"/>
        <v>0</v>
      </c>
      <c r="R1264" s="26">
        <f t="shared" si="207"/>
        <v>1995330.9132933093</v>
      </c>
    </row>
    <row r="1265" spans="3:18" x14ac:dyDescent="0.2">
      <c r="C1265">
        <f t="shared" si="201"/>
        <v>1262</v>
      </c>
      <c r="D1265" s="3">
        <f t="shared" si="202"/>
        <v>45587</v>
      </c>
      <c r="F1265" s="5">
        <f>IFERROR(VLOOKUP(D1265,Contrato!$B:$H,7,FALSE),0)</f>
        <v>0</v>
      </c>
      <c r="G1265" s="26">
        <f t="shared" si="198"/>
        <v>0</v>
      </c>
      <c r="L1265" s="3">
        <f t="shared" si="203"/>
        <v>45588</v>
      </c>
      <c r="M1265" s="3" t="str">
        <f t="shared" si="205"/>
        <v>2024_10</v>
      </c>
      <c r="N1265" s="5">
        <f t="shared" si="199"/>
        <v>2024</v>
      </c>
      <c r="O1265" s="26">
        <f t="shared" si="206"/>
        <v>1995330.9132933093</v>
      </c>
      <c r="P1265" s="33">
        <f t="shared" si="204"/>
        <v>221.19637063381131</v>
      </c>
      <c r="Q1265" s="26">
        <f t="shared" si="200"/>
        <v>0</v>
      </c>
      <c r="R1265" s="26">
        <f t="shared" si="207"/>
        <v>1995552.1096639431</v>
      </c>
    </row>
    <row r="1266" spans="3:18" x14ac:dyDescent="0.2">
      <c r="C1266">
        <f t="shared" si="201"/>
        <v>1263</v>
      </c>
      <c r="D1266" s="3">
        <f t="shared" si="202"/>
        <v>45588</v>
      </c>
      <c r="F1266" s="5">
        <f>IFERROR(VLOOKUP(D1266,Contrato!$B:$H,7,FALSE),0)</f>
        <v>0</v>
      </c>
      <c r="G1266" s="26">
        <f t="shared" si="198"/>
        <v>0</v>
      </c>
      <c r="L1266" s="3">
        <f t="shared" si="203"/>
        <v>45589</v>
      </c>
      <c r="M1266" s="3" t="str">
        <f t="shared" si="205"/>
        <v>2024_10</v>
      </c>
      <c r="N1266" s="5">
        <f t="shared" si="199"/>
        <v>2024</v>
      </c>
      <c r="O1266" s="26">
        <f t="shared" si="206"/>
        <v>1995552.1096639431</v>
      </c>
      <c r="P1266" s="33">
        <f t="shared" si="204"/>
        <v>221.22089179671997</v>
      </c>
      <c r="Q1266" s="26">
        <f t="shared" si="200"/>
        <v>0</v>
      </c>
      <c r="R1266" s="26">
        <f t="shared" si="207"/>
        <v>1995773.3305557398</v>
      </c>
    </row>
    <row r="1267" spans="3:18" x14ac:dyDescent="0.2">
      <c r="C1267">
        <f t="shared" si="201"/>
        <v>1264</v>
      </c>
      <c r="D1267" s="3">
        <f t="shared" si="202"/>
        <v>45589</v>
      </c>
      <c r="F1267" s="5">
        <f>IFERROR(VLOOKUP(D1267,Contrato!$B:$H,7,FALSE),0)</f>
        <v>0</v>
      </c>
      <c r="G1267" s="26">
        <f t="shared" si="198"/>
        <v>0</v>
      </c>
      <c r="L1267" s="3">
        <f t="shared" si="203"/>
        <v>45590</v>
      </c>
      <c r="M1267" s="3" t="str">
        <f t="shared" si="205"/>
        <v>2024_10</v>
      </c>
      <c r="N1267" s="5">
        <f t="shared" si="199"/>
        <v>2024</v>
      </c>
      <c r="O1267" s="26">
        <f t="shared" si="206"/>
        <v>1995773.3305557398</v>
      </c>
      <c r="P1267" s="33">
        <f t="shared" si="204"/>
        <v>221.24541567797084</v>
      </c>
      <c r="Q1267" s="26">
        <f t="shared" si="200"/>
        <v>0</v>
      </c>
      <c r="R1267" s="26">
        <f t="shared" si="207"/>
        <v>1995994.5759714178</v>
      </c>
    </row>
    <row r="1268" spans="3:18" x14ac:dyDescent="0.2">
      <c r="C1268">
        <f t="shared" si="201"/>
        <v>1265</v>
      </c>
      <c r="D1268" s="3">
        <f t="shared" si="202"/>
        <v>45590</v>
      </c>
      <c r="F1268" s="5">
        <f>IFERROR(VLOOKUP(D1268,Contrato!$B:$H,7,FALSE),0)</f>
        <v>0</v>
      </c>
      <c r="G1268" s="26">
        <f t="shared" si="198"/>
        <v>0</v>
      </c>
      <c r="L1268" s="3">
        <f t="shared" si="203"/>
        <v>45591</v>
      </c>
      <c r="M1268" s="3" t="str">
        <f t="shared" si="205"/>
        <v>2024_10</v>
      </c>
      <c r="N1268" s="5">
        <f t="shared" si="199"/>
        <v>2024</v>
      </c>
      <c r="O1268" s="26">
        <f t="shared" si="206"/>
        <v>1995994.5759714178</v>
      </c>
      <c r="P1268" s="33">
        <f t="shared" si="204"/>
        <v>221.26994227786528</v>
      </c>
      <c r="Q1268" s="26">
        <f t="shared" si="200"/>
        <v>0</v>
      </c>
      <c r="R1268" s="26">
        <f t="shared" si="207"/>
        <v>1996215.8459136956</v>
      </c>
    </row>
    <row r="1269" spans="3:18" x14ac:dyDescent="0.2">
      <c r="C1269">
        <f t="shared" si="201"/>
        <v>1266</v>
      </c>
      <c r="D1269" s="3">
        <f t="shared" si="202"/>
        <v>45591</v>
      </c>
      <c r="F1269" s="5">
        <f>IFERROR(VLOOKUP(D1269,Contrato!$B:$H,7,FALSE),0)</f>
        <v>0</v>
      </c>
      <c r="G1269" s="26">
        <f t="shared" si="198"/>
        <v>0</v>
      </c>
      <c r="L1269" s="3">
        <f t="shared" si="203"/>
        <v>45592</v>
      </c>
      <c r="M1269" s="3" t="str">
        <f t="shared" si="205"/>
        <v>2024_10</v>
      </c>
      <c r="N1269" s="5">
        <f t="shared" si="199"/>
        <v>2024</v>
      </c>
      <c r="O1269" s="26">
        <f t="shared" si="206"/>
        <v>1996215.8459136956</v>
      </c>
      <c r="P1269" s="33">
        <f t="shared" si="204"/>
        <v>221.29447159670465</v>
      </c>
      <c r="Q1269" s="26">
        <f t="shared" si="200"/>
        <v>0</v>
      </c>
      <c r="R1269" s="26">
        <f t="shared" si="207"/>
        <v>1996437.1403852922</v>
      </c>
    </row>
    <row r="1270" spans="3:18" x14ac:dyDescent="0.2">
      <c r="C1270">
        <f t="shared" si="201"/>
        <v>1267</v>
      </c>
      <c r="D1270" s="3">
        <f t="shared" si="202"/>
        <v>45592</v>
      </c>
      <c r="F1270" s="5">
        <f>IFERROR(VLOOKUP(D1270,Contrato!$B:$H,7,FALSE),0)</f>
        <v>0</v>
      </c>
      <c r="G1270" s="26">
        <f t="shared" si="198"/>
        <v>0</v>
      </c>
      <c r="L1270" s="3">
        <f t="shared" si="203"/>
        <v>45593</v>
      </c>
      <c r="M1270" s="3" t="str">
        <f t="shared" si="205"/>
        <v>2024_10</v>
      </c>
      <c r="N1270" s="5">
        <f t="shared" si="199"/>
        <v>2024</v>
      </c>
      <c r="O1270" s="26">
        <f t="shared" si="206"/>
        <v>1996437.1403852922</v>
      </c>
      <c r="P1270" s="33">
        <f t="shared" si="204"/>
        <v>221.31900363479033</v>
      </c>
      <c r="Q1270" s="26">
        <f t="shared" si="200"/>
        <v>0</v>
      </c>
      <c r="R1270" s="26">
        <f t="shared" si="207"/>
        <v>1996658.4593889271</v>
      </c>
    </row>
    <row r="1271" spans="3:18" x14ac:dyDescent="0.2">
      <c r="C1271">
        <f t="shared" si="201"/>
        <v>1268</v>
      </c>
      <c r="D1271" s="3">
        <f t="shared" si="202"/>
        <v>45593</v>
      </c>
      <c r="F1271" s="5">
        <f>IFERROR(VLOOKUP(D1271,Contrato!$B:$H,7,FALSE),0)</f>
        <v>0</v>
      </c>
      <c r="G1271" s="26">
        <f t="shared" si="198"/>
        <v>0</v>
      </c>
      <c r="L1271" s="3">
        <f t="shared" si="203"/>
        <v>45594</v>
      </c>
      <c r="M1271" s="3" t="str">
        <f t="shared" si="205"/>
        <v>2024_10</v>
      </c>
      <c r="N1271" s="5">
        <f t="shared" si="199"/>
        <v>2024</v>
      </c>
      <c r="O1271" s="26">
        <f t="shared" si="206"/>
        <v>1996658.4593889271</v>
      </c>
      <c r="P1271" s="33">
        <f t="shared" si="204"/>
        <v>221.34353839242388</v>
      </c>
      <c r="Q1271" s="26">
        <f t="shared" si="200"/>
        <v>0</v>
      </c>
      <c r="R1271" s="26">
        <f t="shared" si="207"/>
        <v>1996879.8029273194</v>
      </c>
    </row>
    <row r="1272" spans="3:18" x14ac:dyDescent="0.2">
      <c r="C1272">
        <f t="shared" si="201"/>
        <v>1269</v>
      </c>
      <c r="D1272" s="3">
        <f t="shared" si="202"/>
        <v>45594</v>
      </c>
      <c r="F1272" s="5">
        <f>IFERROR(VLOOKUP(D1272,Contrato!$B:$H,7,FALSE),0)</f>
        <v>0</v>
      </c>
      <c r="G1272" s="26">
        <f t="shared" si="198"/>
        <v>0</v>
      </c>
      <c r="L1272" s="3">
        <f t="shared" si="203"/>
        <v>45595</v>
      </c>
      <c r="M1272" s="3" t="str">
        <f t="shared" si="205"/>
        <v>2024_10</v>
      </c>
      <c r="N1272" s="5">
        <f t="shared" si="199"/>
        <v>2024</v>
      </c>
      <c r="O1272" s="26">
        <f t="shared" si="206"/>
        <v>1996879.8029273194</v>
      </c>
      <c r="P1272" s="33">
        <f t="shared" si="204"/>
        <v>221.36807586990665</v>
      </c>
      <c r="Q1272" s="26">
        <f t="shared" si="200"/>
        <v>0</v>
      </c>
      <c r="R1272" s="26">
        <f t="shared" si="207"/>
        <v>1997101.1710031894</v>
      </c>
    </row>
    <row r="1273" spans="3:18" x14ac:dyDescent="0.2">
      <c r="C1273">
        <f t="shared" si="201"/>
        <v>1270</v>
      </c>
      <c r="D1273" s="3">
        <f t="shared" si="202"/>
        <v>45595</v>
      </c>
      <c r="F1273" s="5">
        <f>IFERROR(VLOOKUP(D1273,Contrato!$B:$H,7,FALSE),0)</f>
        <v>0</v>
      </c>
      <c r="G1273" s="26">
        <f t="shared" si="198"/>
        <v>0</v>
      </c>
      <c r="L1273" s="3">
        <f t="shared" si="203"/>
        <v>45596</v>
      </c>
      <c r="M1273" s="3" t="str">
        <f t="shared" si="205"/>
        <v>2024_10</v>
      </c>
      <c r="N1273" s="5">
        <f t="shared" si="199"/>
        <v>2024</v>
      </c>
      <c r="O1273" s="26">
        <f t="shared" si="206"/>
        <v>1997101.1710031894</v>
      </c>
      <c r="P1273" s="33">
        <f t="shared" si="204"/>
        <v>221.39261606754025</v>
      </c>
      <c r="Q1273" s="26">
        <f t="shared" si="200"/>
        <v>0</v>
      </c>
      <c r="R1273" s="26">
        <f t="shared" si="207"/>
        <v>1997322.563619257</v>
      </c>
    </row>
    <row r="1274" spans="3:18" x14ac:dyDescent="0.2">
      <c r="C1274">
        <f t="shared" si="201"/>
        <v>1271</v>
      </c>
      <c r="D1274" s="3">
        <f t="shared" si="202"/>
        <v>45596</v>
      </c>
      <c r="F1274" s="5">
        <f>IFERROR(VLOOKUP(D1274,Contrato!$B:$H,7,FALSE),0)</f>
        <v>0</v>
      </c>
      <c r="G1274" s="26">
        <f t="shared" si="198"/>
        <v>0</v>
      </c>
      <c r="L1274" s="3">
        <f t="shared" si="203"/>
        <v>45597</v>
      </c>
      <c r="M1274" s="3" t="str">
        <f t="shared" si="205"/>
        <v>2024_11</v>
      </c>
      <c r="N1274" s="5">
        <f t="shared" si="199"/>
        <v>2024</v>
      </c>
      <c r="O1274" s="26">
        <f t="shared" si="206"/>
        <v>1997322.563619257</v>
      </c>
      <c r="P1274" s="33">
        <f t="shared" si="204"/>
        <v>221.41715898562617</v>
      </c>
      <c r="Q1274" s="26">
        <f t="shared" si="200"/>
        <v>0</v>
      </c>
      <c r="R1274" s="26">
        <f t="shared" si="207"/>
        <v>1997543.9807782425</v>
      </c>
    </row>
    <row r="1275" spans="3:18" x14ac:dyDescent="0.2">
      <c r="C1275">
        <f t="shared" si="201"/>
        <v>1272</v>
      </c>
      <c r="D1275" s="3">
        <f t="shared" si="202"/>
        <v>45597</v>
      </c>
      <c r="F1275" s="5">
        <f>IFERROR(VLOOKUP(D1275,Contrato!$B:$H,7,FALSE),0)</f>
        <v>0</v>
      </c>
      <c r="G1275" s="26">
        <f t="shared" si="198"/>
        <v>0</v>
      </c>
      <c r="L1275" s="3">
        <f t="shared" si="203"/>
        <v>45598</v>
      </c>
      <c r="M1275" s="3" t="str">
        <f t="shared" si="205"/>
        <v>2024_11</v>
      </c>
      <c r="N1275" s="5">
        <f t="shared" si="199"/>
        <v>2024</v>
      </c>
      <c r="O1275" s="26">
        <f t="shared" si="206"/>
        <v>1997543.9807782425</v>
      </c>
      <c r="P1275" s="33">
        <f t="shared" si="204"/>
        <v>221.44170462446598</v>
      </c>
      <c r="Q1275" s="26">
        <f t="shared" si="200"/>
        <v>0</v>
      </c>
      <c r="R1275" s="26">
        <f t="shared" si="207"/>
        <v>1997765.422482867</v>
      </c>
    </row>
    <row r="1276" spans="3:18" x14ac:dyDescent="0.2">
      <c r="C1276">
        <f t="shared" si="201"/>
        <v>1273</v>
      </c>
      <c r="D1276" s="3">
        <f t="shared" si="202"/>
        <v>45598</v>
      </c>
      <c r="F1276" s="5">
        <f>IFERROR(VLOOKUP(D1276,Contrato!$B:$H,7,FALSE),0)</f>
        <v>0</v>
      </c>
      <c r="G1276" s="26">
        <f t="shared" si="198"/>
        <v>0</v>
      </c>
      <c r="L1276" s="3">
        <f t="shared" si="203"/>
        <v>45599</v>
      </c>
      <c r="M1276" s="3" t="str">
        <f t="shared" si="205"/>
        <v>2024_11</v>
      </c>
      <c r="N1276" s="5">
        <f t="shared" si="199"/>
        <v>2024</v>
      </c>
      <c r="O1276" s="26">
        <f t="shared" si="206"/>
        <v>1997765.422482867</v>
      </c>
      <c r="P1276" s="33">
        <f t="shared" si="204"/>
        <v>221.46625298436138</v>
      </c>
      <c r="Q1276" s="26">
        <f t="shared" si="200"/>
        <v>0</v>
      </c>
      <c r="R1276" s="26">
        <f t="shared" si="207"/>
        <v>1997986.8887358513</v>
      </c>
    </row>
    <row r="1277" spans="3:18" x14ac:dyDescent="0.2">
      <c r="C1277">
        <f t="shared" si="201"/>
        <v>1274</v>
      </c>
      <c r="D1277" s="3">
        <f t="shared" si="202"/>
        <v>45599</v>
      </c>
      <c r="F1277" s="5">
        <f>IFERROR(VLOOKUP(D1277,Contrato!$B:$H,7,FALSE),0)</f>
        <v>0</v>
      </c>
      <c r="G1277" s="26">
        <f t="shared" si="198"/>
        <v>0</v>
      </c>
      <c r="L1277" s="3">
        <f t="shared" si="203"/>
        <v>45600</v>
      </c>
      <c r="M1277" s="3" t="str">
        <f t="shared" si="205"/>
        <v>2024_11</v>
      </c>
      <c r="N1277" s="5">
        <f t="shared" si="199"/>
        <v>2024</v>
      </c>
      <c r="O1277" s="26">
        <f t="shared" si="206"/>
        <v>1997986.8887358513</v>
      </c>
      <c r="P1277" s="33">
        <f t="shared" si="204"/>
        <v>221.49080406561393</v>
      </c>
      <c r="Q1277" s="26">
        <f t="shared" si="200"/>
        <v>0</v>
      </c>
      <c r="R1277" s="26">
        <f t="shared" si="207"/>
        <v>1998208.379539917</v>
      </c>
    </row>
    <row r="1278" spans="3:18" x14ac:dyDescent="0.2">
      <c r="C1278">
        <f t="shared" si="201"/>
        <v>1275</v>
      </c>
      <c r="D1278" s="3">
        <f t="shared" si="202"/>
        <v>45600</v>
      </c>
      <c r="F1278" s="5">
        <f>IFERROR(VLOOKUP(D1278,Contrato!$B:$H,7,FALSE),0)</f>
        <v>0</v>
      </c>
      <c r="G1278" s="26">
        <f t="shared" si="198"/>
        <v>0</v>
      </c>
      <c r="L1278" s="3">
        <f t="shared" si="203"/>
        <v>45601</v>
      </c>
      <c r="M1278" s="3" t="str">
        <f t="shared" si="205"/>
        <v>2024_11</v>
      </c>
      <c r="N1278" s="5">
        <f t="shared" si="199"/>
        <v>2024</v>
      </c>
      <c r="O1278" s="26">
        <f t="shared" si="206"/>
        <v>1998208.379539917</v>
      </c>
      <c r="P1278" s="33">
        <f t="shared" si="204"/>
        <v>221.51535786852537</v>
      </c>
      <c r="Q1278" s="26">
        <f t="shared" si="200"/>
        <v>0</v>
      </c>
      <c r="R1278" s="26">
        <f t="shared" si="207"/>
        <v>1998429.8948977855</v>
      </c>
    </row>
    <row r="1279" spans="3:18" x14ac:dyDescent="0.2">
      <c r="C1279">
        <f t="shared" si="201"/>
        <v>1276</v>
      </c>
      <c r="D1279" s="3">
        <f t="shared" si="202"/>
        <v>45601</v>
      </c>
      <c r="F1279" s="5">
        <f>IFERROR(VLOOKUP(D1279,Contrato!$B:$H,7,FALSE),0)</f>
        <v>0</v>
      </c>
      <c r="G1279" s="26">
        <f t="shared" si="198"/>
        <v>0</v>
      </c>
      <c r="L1279" s="3">
        <f t="shared" si="203"/>
        <v>45602</v>
      </c>
      <c r="M1279" s="3" t="str">
        <f t="shared" si="205"/>
        <v>2024_11</v>
      </c>
      <c r="N1279" s="5">
        <f t="shared" si="199"/>
        <v>2024</v>
      </c>
      <c r="O1279" s="26">
        <f t="shared" si="206"/>
        <v>1998429.8948977855</v>
      </c>
      <c r="P1279" s="33">
        <f t="shared" si="204"/>
        <v>221.53991439339737</v>
      </c>
      <c r="Q1279" s="26">
        <f t="shared" si="200"/>
        <v>0</v>
      </c>
      <c r="R1279" s="26">
        <f t="shared" si="207"/>
        <v>1998651.4348121788</v>
      </c>
    </row>
    <row r="1280" spans="3:18" x14ac:dyDescent="0.2">
      <c r="C1280">
        <f t="shared" si="201"/>
        <v>1277</v>
      </c>
      <c r="D1280" s="3">
        <f t="shared" si="202"/>
        <v>45602</v>
      </c>
      <c r="F1280" s="5">
        <f>IFERROR(VLOOKUP(D1280,Contrato!$B:$H,7,FALSE),0)</f>
        <v>0</v>
      </c>
      <c r="G1280" s="26">
        <f t="shared" si="198"/>
        <v>0</v>
      </c>
      <c r="L1280" s="3">
        <f t="shared" si="203"/>
        <v>45603</v>
      </c>
      <c r="M1280" s="3" t="str">
        <f t="shared" si="205"/>
        <v>2024_11</v>
      </c>
      <c r="N1280" s="5">
        <f t="shared" si="199"/>
        <v>2024</v>
      </c>
      <c r="O1280" s="26">
        <f t="shared" si="206"/>
        <v>1998651.4348121788</v>
      </c>
      <c r="P1280" s="33">
        <f t="shared" si="204"/>
        <v>221.5644736405317</v>
      </c>
      <c r="Q1280" s="26">
        <f t="shared" si="200"/>
        <v>0</v>
      </c>
      <c r="R1280" s="26">
        <f t="shared" si="207"/>
        <v>1998872.9992858195</v>
      </c>
    </row>
    <row r="1281" spans="3:18" x14ac:dyDescent="0.2">
      <c r="C1281">
        <f t="shared" si="201"/>
        <v>1278</v>
      </c>
      <c r="D1281" s="3">
        <f t="shared" si="202"/>
        <v>45603</v>
      </c>
      <c r="F1281" s="5">
        <f>IFERROR(VLOOKUP(D1281,Contrato!$B:$H,7,FALSE),0)</f>
        <v>0</v>
      </c>
      <c r="G1281" s="26">
        <f t="shared" si="198"/>
        <v>0</v>
      </c>
      <c r="L1281" s="3">
        <f t="shared" si="203"/>
        <v>45604</v>
      </c>
      <c r="M1281" s="3" t="str">
        <f t="shared" si="205"/>
        <v>2024_11</v>
      </c>
      <c r="N1281" s="5">
        <f t="shared" si="199"/>
        <v>2024</v>
      </c>
      <c r="O1281" s="26">
        <f t="shared" si="206"/>
        <v>1998872.9992858195</v>
      </c>
      <c r="P1281" s="33">
        <f t="shared" si="204"/>
        <v>221.58903561023016</v>
      </c>
      <c r="Q1281" s="26">
        <f t="shared" si="200"/>
        <v>0</v>
      </c>
      <c r="R1281" s="26">
        <f t="shared" si="207"/>
        <v>1999094.5883214297</v>
      </c>
    </row>
    <row r="1282" spans="3:18" x14ac:dyDescent="0.2">
      <c r="C1282">
        <f t="shared" si="201"/>
        <v>1279</v>
      </c>
      <c r="D1282" s="3">
        <f t="shared" si="202"/>
        <v>45604</v>
      </c>
      <c r="F1282" s="5">
        <f>IFERROR(VLOOKUP(D1282,Contrato!$B:$H,7,FALSE),0)</f>
        <v>0</v>
      </c>
      <c r="G1282" s="26">
        <f t="shared" si="198"/>
        <v>0</v>
      </c>
      <c r="L1282" s="3">
        <f t="shared" si="203"/>
        <v>45605</v>
      </c>
      <c r="M1282" s="3" t="str">
        <f t="shared" si="205"/>
        <v>2024_11</v>
      </c>
      <c r="N1282" s="5">
        <f t="shared" si="199"/>
        <v>2024</v>
      </c>
      <c r="O1282" s="26">
        <f t="shared" si="206"/>
        <v>1999094.5883214297</v>
      </c>
      <c r="P1282" s="33">
        <f t="shared" si="204"/>
        <v>221.61360030279451</v>
      </c>
      <c r="Q1282" s="26">
        <f t="shared" si="200"/>
        <v>0</v>
      </c>
      <c r="R1282" s="26">
        <f t="shared" si="207"/>
        <v>1999316.2019217324</v>
      </c>
    </row>
    <row r="1283" spans="3:18" x14ac:dyDescent="0.2">
      <c r="C1283">
        <f t="shared" si="201"/>
        <v>1280</v>
      </c>
      <c r="D1283" s="3">
        <f t="shared" si="202"/>
        <v>45605</v>
      </c>
      <c r="F1283" s="5">
        <f>IFERROR(VLOOKUP(D1283,Contrato!$B:$H,7,FALSE),0)</f>
        <v>0</v>
      </c>
      <c r="G1283" s="26">
        <f t="shared" si="198"/>
        <v>0</v>
      </c>
      <c r="L1283" s="3">
        <f t="shared" si="203"/>
        <v>45606</v>
      </c>
      <c r="M1283" s="3" t="str">
        <f t="shared" si="205"/>
        <v>2024_11</v>
      </c>
      <c r="N1283" s="5">
        <f t="shared" si="199"/>
        <v>2024</v>
      </c>
      <c r="O1283" s="26">
        <f t="shared" si="206"/>
        <v>1999316.2019217324</v>
      </c>
      <c r="P1283" s="33">
        <f t="shared" si="204"/>
        <v>221.63816771852663</v>
      </c>
      <c r="Q1283" s="26">
        <f t="shared" si="200"/>
        <v>0</v>
      </c>
      <c r="R1283" s="26">
        <f t="shared" si="207"/>
        <v>1999537.8400894508</v>
      </c>
    </row>
    <row r="1284" spans="3:18" x14ac:dyDescent="0.2">
      <c r="C1284">
        <f t="shared" si="201"/>
        <v>1281</v>
      </c>
      <c r="D1284" s="3">
        <f t="shared" si="202"/>
        <v>45606</v>
      </c>
      <c r="F1284" s="5">
        <f>IFERROR(VLOOKUP(D1284,Contrato!$B:$H,7,FALSE),0)</f>
        <v>0</v>
      </c>
      <c r="G1284" s="26">
        <f t="shared" si="198"/>
        <v>0</v>
      </c>
      <c r="L1284" s="3">
        <f t="shared" si="203"/>
        <v>45607</v>
      </c>
      <c r="M1284" s="3" t="str">
        <f t="shared" si="205"/>
        <v>2024_11</v>
      </c>
      <c r="N1284" s="5">
        <f t="shared" si="199"/>
        <v>2024</v>
      </c>
      <c r="O1284" s="26">
        <f t="shared" si="206"/>
        <v>1999537.8400894508</v>
      </c>
      <c r="P1284" s="33">
        <f t="shared" si="204"/>
        <v>221.66273785772844</v>
      </c>
      <c r="Q1284" s="26">
        <f t="shared" si="200"/>
        <v>-288755.69136000006</v>
      </c>
      <c r="R1284" s="26">
        <f t="shared" si="207"/>
        <v>1711003.8114673086</v>
      </c>
    </row>
    <row r="1285" spans="3:18" x14ac:dyDescent="0.2">
      <c r="C1285">
        <f t="shared" si="201"/>
        <v>1282</v>
      </c>
      <c r="D1285" s="3">
        <f t="shared" si="202"/>
        <v>45607</v>
      </c>
      <c r="F1285" s="5">
        <f>IFERROR(VLOOKUP(D1285,Contrato!$B:$H,7,FALSE),0)</f>
        <v>288755.69136000006</v>
      </c>
      <c r="G1285" s="26">
        <f t="shared" ref="G1285:G1348" si="208">+E1285-F1285</f>
        <v>-288755.69136000006</v>
      </c>
      <c r="L1285" s="3">
        <f t="shared" si="203"/>
        <v>45608</v>
      </c>
      <c r="M1285" s="3" t="str">
        <f t="shared" si="205"/>
        <v>2024_11</v>
      </c>
      <c r="N1285" s="5">
        <f t="shared" ref="N1285:N1348" si="209">YEAR(L1285)</f>
        <v>2024</v>
      </c>
      <c r="O1285" s="26">
        <f t="shared" si="206"/>
        <v>1711003.8114673086</v>
      </c>
      <c r="P1285" s="33">
        <f t="shared" si="204"/>
        <v>189.67672515659191</v>
      </c>
      <c r="Q1285" s="26">
        <f t="shared" ref="Q1285:Q1348" si="210">-F1286</f>
        <v>0</v>
      </c>
      <c r="R1285" s="26">
        <f t="shared" si="207"/>
        <v>1711193.4881924652</v>
      </c>
    </row>
    <row r="1286" spans="3:18" x14ac:dyDescent="0.2">
      <c r="C1286">
        <f t="shared" ref="C1286:C1349" si="211">IF(D1286="","",C1285+1)</f>
        <v>1283</v>
      </c>
      <c r="D1286" s="3">
        <f t="shared" ref="D1286:D1349" si="212">IFERROR(IF((D1285+1)&gt;$B$5,"",(D1285+1)),"")</f>
        <v>45608</v>
      </c>
      <c r="F1286" s="5">
        <f>IFERROR(VLOOKUP(D1286,Contrato!$B:$H,7,FALSE),0)</f>
        <v>0</v>
      </c>
      <c r="G1286" s="26">
        <f t="shared" si="208"/>
        <v>0</v>
      </c>
      <c r="L1286" s="3">
        <f t="shared" ref="L1286:L1349" si="213">+D1287</f>
        <v>45609</v>
      </c>
      <c r="M1286" s="3" t="str">
        <f t="shared" si="205"/>
        <v>2024_11</v>
      </c>
      <c r="N1286" s="5">
        <f t="shared" si="209"/>
        <v>2024</v>
      </c>
      <c r="O1286" s="26">
        <f t="shared" si="206"/>
        <v>1711193.4881924652</v>
      </c>
      <c r="P1286" s="33">
        <f t="shared" si="204"/>
        <v>189.6977521466109</v>
      </c>
      <c r="Q1286" s="26">
        <f t="shared" si="210"/>
        <v>0</v>
      </c>
      <c r="R1286" s="26">
        <f t="shared" si="207"/>
        <v>1711383.1859446117</v>
      </c>
    </row>
    <row r="1287" spans="3:18" x14ac:dyDescent="0.2">
      <c r="C1287">
        <f t="shared" si="211"/>
        <v>1284</v>
      </c>
      <c r="D1287" s="3">
        <f t="shared" si="212"/>
        <v>45609</v>
      </c>
      <c r="F1287" s="5">
        <f>IFERROR(VLOOKUP(D1287,Contrato!$B:$H,7,FALSE),0)</f>
        <v>0</v>
      </c>
      <c r="G1287" s="26">
        <f t="shared" si="208"/>
        <v>0</v>
      </c>
      <c r="L1287" s="3">
        <f t="shared" si="213"/>
        <v>45610</v>
      </c>
      <c r="M1287" s="3" t="str">
        <f t="shared" si="205"/>
        <v>2024_11</v>
      </c>
      <c r="N1287" s="5">
        <f t="shared" si="209"/>
        <v>2024</v>
      </c>
      <c r="O1287" s="26">
        <f t="shared" si="206"/>
        <v>1711383.1859446117</v>
      </c>
      <c r="P1287" s="33">
        <f t="shared" ref="P1287:P1350" si="214">+O1287*$I$4</f>
        <v>189.71878146761858</v>
      </c>
      <c r="Q1287" s="26">
        <f t="shared" si="210"/>
        <v>0</v>
      </c>
      <c r="R1287" s="26">
        <f t="shared" si="207"/>
        <v>1711572.9047260792</v>
      </c>
    </row>
    <row r="1288" spans="3:18" x14ac:dyDescent="0.2">
      <c r="C1288">
        <f t="shared" si="211"/>
        <v>1285</v>
      </c>
      <c r="D1288" s="3">
        <f t="shared" si="212"/>
        <v>45610</v>
      </c>
      <c r="F1288" s="5">
        <f>IFERROR(VLOOKUP(D1288,Contrato!$B:$H,7,FALSE),0)</f>
        <v>0</v>
      </c>
      <c r="G1288" s="26">
        <f t="shared" si="208"/>
        <v>0</v>
      </c>
      <c r="L1288" s="3">
        <f t="shared" si="213"/>
        <v>45611</v>
      </c>
      <c r="M1288" s="3" t="str">
        <f t="shared" si="205"/>
        <v>2024_11</v>
      </c>
      <c r="N1288" s="5">
        <f t="shared" si="209"/>
        <v>2024</v>
      </c>
      <c r="O1288" s="26">
        <f t="shared" si="206"/>
        <v>1711572.9047260792</v>
      </c>
      <c r="P1288" s="33">
        <f t="shared" si="214"/>
        <v>189.73981311987339</v>
      </c>
      <c r="Q1288" s="26">
        <f t="shared" si="210"/>
        <v>0</v>
      </c>
      <c r="R1288" s="26">
        <f t="shared" si="207"/>
        <v>1711762.6445391991</v>
      </c>
    </row>
    <row r="1289" spans="3:18" x14ac:dyDescent="0.2">
      <c r="C1289">
        <f t="shared" si="211"/>
        <v>1286</v>
      </c>
      <c r="D1289" s="3">
        <f t="shared" si="212"/>
        <v>45611</v>
      </c>
      <c r="F1289" s="5">
        <f>IFERROR(VLOOKUP(D1289,Contrato!$B:$H,7,FALSE),0)</f>
        <v>0</v>
      </c>
      <c r="G1289" s="26">
        <f t="shared" si="208"/>
        <v>0</v>
      </c>
      <c r="L1289" s="3">
        <f t="shared" si="213"/>
        <v>45612</v>
      </c>
      <c r="M1289" s="3" t="str">
        <f t="shared" ref="M1289:M1352" si="215">YEAR(L1289)&amp;"_"&amp;MONTH(L1289)</f>
        <v>2024_11</v>
      </c>
      <c r="N1289" s="5">
        <f t="shared" si="209"/>
        <v>2024</v>
      </c>
      <c r="O1289" s="26">
        <f t="shared" si="206"/>
        <v>1711762.6445391991</v>
      </c>
      <c r="P1289" s="33">
        <f t="shared" si="214"/>
        <v>189.76084710363381</v>
      </c>
      <c r="Q1289" s="26">
        <f t="shared" si="210"/>
        <v>0</v>
      </c>
      <c r="R1289" s="26">
        <f t="shared" si="207"/>
        <v>1711952.4053863026</v>
      </c>
    </row>
    <row r="1290" spans="3:18" x14ac:dyDescent="0.2">
      <c r="C1290">
        <f t="shared" si="211"/>
        <v>1287</v>
      </c>
      <c r="D1290" s="3">
        <f t="shared" si="212"/>
        <v>45612</v>
      </c>
      <c r="F1290" s="5">
        <f>IFERROR(VLOOKUP(D1290,Contrato!$B:$H,7,FALSE),0)</f>
        <v>0</v>
      </c>
      <c r="G1290" s="26">
        <f t="shared" si="208"/>
        <v>0</v>
      </c>
      <c r="L1290" s="3">
        <f t="shared" si="213"/>
        <v>45613</v>
      </c>
      <c r="M1290" s="3" t="str">
        <f t="shared" si="215"/>
        <v>2024_11</v>
      </c>
      <c r="N1290" s="5">
        <f t="shared" si="209"/>
        <v>2024</v>
      </c>
      <c r="O1290" s="26">
        <f t="shared" si="206"/>
        <v>1711952.4053863026</v>
      </c>
      <c r="P1290" s="33">
        <f t="shared" si="214"/>
        <v>189.78188341915825</v>
      </c>
      <c r="Q1290" s="26">
        <f t="shared" si="210"/>
        <v>0</v>
      </c>
      <c r="R1290" s="26">
        <f t="shared" si="207"/>
        <v>1712142.1872697219</v>
      </c>
    </row>
    <row r="1291" spans="3:18" x14ac:dyDescent="0.2">
      <c r="C1291">
        <f t="shared" si="211"/>
        <v>1288</v>
      </c>
      <c r="D1291" s="3">
        <f t="shared" si="212"/>
        <v>45613</v>
      </c>
      <c r="F1291" s="5">
        <f>IFERROR(VLOOKUP(D1291,Contrato!$B:$H,7,FALSE),0)</f>
        <v>0</v>
      </c>
      <c r="G1291" s="26">
        <f t="shared" si="208"/>
        <v>0</v>
      </c>
      <c r="L1291" s="3">
        <f t="shared" si="213"/>
        <v>45614</v>
      </c>
      <c r="M1291" s="3" t="str">
        <f t="shared" si="215"/>
        <v>2024_11</v>
      </c>
      <c r="N1291" s="5">
        <f t="shared" si="209"/>
        <v>2024</v>
      </c>
      <c r="O1291" s="26">
        <f t="shared" si="206"/>
        <v>1712142.1872697219</v>
      </c>
      <c r="P1291" s="33">
        <f t="shared" si="214"/>
        <v>189.80292206670524</v>
      </c>
      <c r="Q1291" s="26">
        <f t="shared" si="210"/>
        <v>0</v>
      </c>
      <c r="R1291" s="26">
        <f t="shared" si="207"/>
        <v>1712331.9901917886</v>
      </c>
    </row>
    <row r="1292" spans="3:18" x14ac:dyDescent="0.2">
      <c r="C1292">
        <f t="shared" si="211"/>
        <v>1289</v>
      </c>
      <c r="D1292" s="3">
        <f t="shared" si="212"/>
        <v>45614</v>
      </c>
      <c r="F1292" s="5">
        <f>IFERROR(VLOOKUP(D1292,Contrato!$B:$H,7,FALSE),0)</f>
        <v>0</v>
      </c>
      <c r="G1292" s="26">
        <f t="shared" si="208"/>
        <v>0</v>
      </c>
      <c r="L1292" s="3">
        <f t="shared" si="213"/>
        <v>45615</v>
      </c>
      <c r="M1292" s="3" t="str">
        <f t="shared" si="215"/>
        <v>2024_11</v>
      </c>
      <c r="N1292" s="5">
        <f t="shared" si="209"/>
        <v>2024</v>
      </c>
      <c r="O1292" s="26">
        <f t="shared" si="206"/>
        <v>1712331.9901917886</v>
      </c>
      <c r="P1292" s="33">
        <f t="shared" si="214"/>
        <v>189.82396304653327</v>
      </c>
      <c r="Q1292" s="26">
        <f t="shared" si="210"/>
        <v>0</v>
      </c>
      <c r="R1292" s="26">
        <f t="shared" si="207"/>
        <v>1712521.8141548352</v>
      </c>
    </row>
    <row r="1293" spans="3:18" x14ac:dyDescent="0.2">
      <c r="C1293">
        <f t="shared" si="211"/>
        <v>1290</v>
      </c>
      <c r="D1293" s="3">
        <f t="shared" si="212"/>
        <v>45615</v>
      </c>
      <c r="F1293" s="5">
        <f>IFERROR(VLOOKUP(D1293,Contrato!$B:$H,7,FALSE),0)</f>
        <v>0</v>
      </c>
      <c r="G1293" s="26">
        <f t="shared" si="208"/>
        <v>0</v>
      </c>
      <c r="L1293" s="3">
        <f t="shared" si="213"/>
        <v>45616</v>
      </c>
      <c r="M1293" s="3" t="str">
        <f t="shared" si="215"/>
        <v>2024_11</v>
      </c>
      <c r="N1293" s="5">
        <f t="shared" si="209"/>
        <v>2024</v>
      </c>
      <c r="O1293" s="26">
        <f t="shared" si="206"/>
        <v>1712521.8141548352</v>
      </c>
      <c r="P1293" s="33">
        <f t="shared" si="214"/>
        <v>189.84500635890089</v>
      </c>
      <c r="Q1293" s="26">
        <f t="shared" si="210"/>
        <v>0</v>
      </c>
      <c r="R1293" s="26">
        <f t="shared" si="207"/>
        <v>1712711.659161194</v>
      </c>
    </row>
    <row r="1294" spans="3:18" x14ac:dyDescent="0.2">
      <c r="C1294">
        <f t="shared" si="211"/>
        <v>1291</v>
      </c>
      <c r="D1294" s="3">
        <f t="shared" si="212"/>
        <v>45616</v>
      </c>
      <c r="F1294" s="5">
        <f>IFERROR(VLOOKUP(D1294,Contrato!$B:$H,7,FALSE),0)</f>
        <v>0</v>
      </c>
      <c r="G1294" s="26">
        <f t="shared" si="208"/>
        <v>0</v>
      </c>
      <c r="L1294" s="3">
        <f t="shared" si="213"/>
        <v>45617</v>
      </c>
      <c r="M1294" s="3" t="str">
        <f t="shared" si="215"/>
        <v>2024_11</v>
      </c>
      <c r="N1294" s="5">
        <f t="shared" si="209"/>
        <v>2024</v>
      </c>
      <c r="O1294" s="26">
        <f t="shared" si="206"/>
        <v>1712711.659161194</v>
      </c>
      <c r="P1294" s="33">
        <f t="shared" si="214"/>
        <v>189.86605200406669</v>
      </c>
      <c r="Q1294" s="26">
        <f t="shared" si="210"/>
        <v>0</v>
      </c>
      <c r="R1294" s="26">
        <f t="shared" si="207"/>
        <v>1712901.525213198</v>
      </c>
    </row>
    <row r="1295" spans="3:18" x14ac:dyDescent="0.2">
      <c r="C1295">
        <f t="shared" si="211"/>
        <v>1292</v>
      </c>
      <c r="D1295" s="3">
        <f t="shared" si="212"/>
        <v>45617</v>
      </c>
      <c r="F1295" s="5">
        <f>IFERROR(VLOOKUP(D1295,Contrato!$B:$H,7,FALSE),0)</f>
        <v>0</v>
      </c>
      <c r="G1295" s="26">
        <f t="shared" si="208"/>
        <v>0</v>
      </c>
      <c r="L1295" s="3">
        <f t="shared" si="213"/>
        <v>45618</v>
      </c>
      <c r="M1295" s="3" t="str">
        <f t="shared" si="215"/>
        <v>2024_11</v>
      </c>
      <c r="N1295" s="5">
        <f t="shared" si="209"/>
        <v>2024</v>
      </c>
      <c r="O1295" s="26">
        <f t="shared" si="206"/>
        <v>1712901.525213198</v>
      </c>
      <c r="P1295" s="33">
        <f t="shared" si="214"/>
        <v>189.8870999822893</v>
      </c>
      <c r="Q1295" s="26">
        <f t="shared" si="210"/>
        <v>0</v>
      </c>
      <c r="R1295" s="26">
        <f t="shared" si="207"/>
        <v>1713091.4123131803</v>
      </c>
    </row>
    <row r="1296" spans="3:18" x14ac:dyDescent="0.2">
      <c r="C1296">
        <f t="shared" si="211"/>
        <v>1293</v>
      </c>
      <c r="D1296" s="3">
        <f t="shared" si="212"/>
        <v>45618</v>
      </c>
      <c r="F1296" s="5">
        <f>IFERROR(VLOOKUP(D1296,Contrato!$B:$H,7,FALSE),0)</f>
        <v>0</v>
      </c>
      <c r="G1296" s="26">
        <f t="shared" si="208"/>
        <v>0</v>
      </c>
      <c r="L1296" s="3">
        <f t="shared" si="213"/>
        <v>45619</v>
      </c>
      <c r="M1296" s="3" t="str">
        <f t="shared" si="215"/>
        <v>2024_11</v>
      </c>
      <c r="N1296" s="5">
        <f t="shared" si="209"/>
        <v>2024</v>
      </c>
      <c r="O1296" s="26">
        <f t="shared" si="206"/>
        <v>1713091.4123131803</v>
      </c>
      <c r="P1296" s="33">
        <f t="shared" si="214"/>
        <v>189.9081502938273</v>
      </c>
      <c r="Q1296" s="26">
        <f t="shared" si="210"/>
        <v>0</v>
      </c>
      <c r="R1296" s="26">
        <f t="shared" si="207"/>
        <v>1713281.3204634741</v>
      </c>
    </row>
    <row r="1297" spans="3:18" x14ac:dyDescent="0.2">
      <c r="C1297">
        <f t="shared" si="211"/>
        <v>1294</v>
      </c>
      <c r="D1297" s="3">
        <f t="shared" si="212"/>
        <v>45619</v>
      </c>
      <c r="F1297" s="5">
        <f>IFERROR(VLOOKUP(D1297,Contrato!$B:$H,7,FALSE),0)</f>
        <v>0</v>
      </c>
      <c r="G1297" s="26">
        <f t="shared" si="208"/>
        <v>0</v>
      </c>
      <c r="L1297" s="3">
        <f t="shared" si="213"/>
        <v>45620</v>
      </c>
      <c r="M1297" s="3" t="str">
        <f t="shared" si="215"/>
        <v>2024_11</v>
      </c>
      <c r="N1297" s="5">
        <f t="shared" si="209"/>
        <v>2024</v>
      </c>
      <c r="O1297" s="26">
        <f t="shared" si="206"/>
        <v>1713281.3204634741</v>
      </c>
      <c r="P1297" s="33">
        <f t="shared" si="214"/>
        <v>189.9292029389394</v>
      </c>
      <c r="Q1297" s="26">
        <f t="shared" si="210"/>
        <v>0</v>
      </c>
      <c r="R1297" s="26">
        <f t="shared" si="207"/>
        <v>1713471.2496664131</v>
      </c>
    </row>
    <row r="1298" spans="3:18" x14ac:dyDescent="0.2">
      <c r="C1298">
        <f t="shared" si="211"/>
        <v>1295</v>
      </c>
      <c r="D1298" s="3">
        <f t="shared" si="212"/>
        <v>45620</v>
      </c>
      <c r="F1298" s="5">
        <f>IFERROR(VLOOKUP(D1298,Contrato!$B:$H,7,FALSE),0)</f>
        <v>0</v>
      </c>
      <c r="G1298" s="26">
        <f t="shared" si="208"/>
        <v>0</v>
      </c>
      <c r="L1298" s="3">
        <f t="shared" si="213"/>
        <v>45621</v>
      </c>
      <c r="M1298" s="3" t="str">
        <f t="shared" si="215"/>
        <v>2024_11</v>
      </c>
      <c r="N1298" s="5">
        <f t="shared" si="209"/>
        <v>2024</v>
      </c>
      <c r="O1298" s="26">
        <f t="shared" ref="O1298:O1361" si="216">+R1297</f>
        <v>1713471.2496664131</v>
      </c>
      <c r="P1298" s="33">
        <f t="shared" si="214"/>
        <v>189.9502579178843</v>
      </c>
      <c r="Q1298" s="26">
        <f t="shared" si="210"/>
        <v>0</v>
      </c>
      <c r="R1298" s="26">
        <f t="shared" ref="R1298:R1361" si="217">+O1298+P1298+Q1298</f>
        <v>1713661.1999243309</v>
      </c>
    </row>
    <row r="1299" spans="3:18" x14ac:dyDescent="0.2">
      <c r="C1299">
        <f t="shared" si="211"/>
        <v>1296</v>
      </c>
      <c r="D1299" s="3">
        <f t="shared" si="212"/>
        <v>45621</v>
      </c>
      <c r="F1299" s="5">
        <f>IFERROR(VLOOKUP(D1299,Contrato!$B:$H,7,FALSE),0)</f>
        <v>0</v>
      </c>
      <c r="G1299" s="26">
        <f t="shared" si="208"/>
        <v>0</v>
      </c>
      <c r="L1299" s="3">
        <f t="shared" si="213"/>
        <v>45622</v>
      </c>
      <c r="M1299" s="3" t="str">
        <f t="shared" si="215"/>
        <v>2024_11</v>
      </c>
      <c r="N1299" s="5">
        <f t="shared" si="209"/>
        <v>2024</v>
      </c>
      <c r="O1299" s="26">
        <f t="shared" si="216"/>
        <v>1713661.1999243309</v>
      </c>
      <c r="P1299" s="33">
        <f t="shared" si="214"/>
        <v>189.97131523092068</v>
      </c>
      <c r="Q1299" s="26">
        <f t="shared" si="210"/>
        <v>0</v>
      </c>
      <c r="R1299" s="26">
        <f t="shared" si="217"/>
        <v>1713851.1712395619</v>
      </c>
    </row>
    <row r="1300" spans="3:18" x14ac:dyDescent="0.2">
      <c r="C1300">
        <f t="shared" si="211"/>
        <v>1297</v>
      </c>
      <c r="D1300" s="3">
        <f t="shared" si="212"/>
        <v>45622</v>
      </c>
      <c r="F1300" s="5">
        <f>IFERROR(VLOOKUP(D1300,Contrato!$B:$H,7,FALSE),0)</f>
        <v>0</v>
      </c>
      <c r="G1300" s="26">
        <f t="shared" si="208"/>
        <v>0</v>
      </c>
      <c r="L1300" s="3">
        <f t="shared" si="213"/>
        <v>45623</v>
      </c>
      <c r="M1300" s="3" t="str">
        <f t="shared" si="215"/>
        <v>2024_11</v>
      </c>
      <c r="N1300" s="5">
        <f t="shared" si="209"/>
        <v>2024</v>
      </c>
      <c r="O1300" s="26">
        <f t="shared" si="216"/>
        <v>1713851.1712395619</v>
      </c>
      <c r="P1300" s="33">
        <f t="shared" si="214"/>
        <v>189.99237487830732</v>
      </c>
      <c r="Q1300" s="26">
        <f t="shared" si="210"/>
        <v>0</v>
      </c>
      <c r="R1300" s="26">
        <f t="shared" si="217"/>
        <v>1714041.1636144402</v>
      </c>
    </row>
    <row r="1301" spans="3:18" x14ac:dyDescent="0.2">
      <c r="C1301">
        <f t="shared" si="211"/>
        <v>1298</v>
      </c>
      <c r="D1301" s="3">
        <f t="shared" si="212"/>
        <v>45623</v>
      </c>
      <c r="F1301" s="5">
        <f>IFERROR(VLOOKUP(D1301,Contrato!$B:$H,7,FALSE),0)</f>
        <v>0</v>
      </c>
      <c r="G1301" s="26">
        <f t="shared" si="208"/>
        <v>0</v>
      </c>
      <c r="L1301" s="3">
        <f t="shared" si="213"/>
        <v>45624</v>
      </c>
      <c r="M1301" s="3" t="str">
        <f t="shared" si="215"/>
        <v>2024_11</v>
      </c>
      <c r="N1301" s="5">
        <f t="shared" si="209"/>
        <v>2024</v>
      </c>
      <c r="O1301" s="26">
        <f t="shared" si="216"/>
        <v>1714041.1636144402</v>
      </c>
      <c r="P1301" s="33">
        <f t="shared" si="214"/>
        <v>190.01343686030299</v>
      </c>
      <c r="Q1301" s="26">
        <f t="shared" si="210"/>
        <v>0</v>
      </c>
      <c r="R1301" s="26">
        <f t="shared" si="217"/>
        <v>1714231.1770513006</v>
      </c>
    </row>
    <row r="1302" spans="3:18" x14ac:dyDescent="0.2">
      <c r="C1302">
        <f t="shared" si="211"/>
        <v>1299</v>
      </c>
      <c r="D1302" s="3">
        <f t="shared" si="212"/>
        <v>45624</v>
      </c>
      <c r="F1302" s="5">
        <f>IFERROR(VLOOKUP(D1302,Contrato!$B:$H,7,FALSE),0)</f>
        <v>0</v>
      </c>
      <c r="G1302" s="26">
        <f t="shared" si="208"/>
        <v>0</v>
      </c>
      <c r="L1302" s="3">
        <f t="shared" si="213"/>
        <v>45625</v>
      </c>
      <c r="M1302" s="3" t="str">
        <f t="shared" si="215"/>
        <v>2024_11</v>
      </c>
      <c r="N1302" s="5">
        <f t="shared" si="209"/>
        <v>2024</v>
      </c>
      <c r="O1302" s="26">
        <f t="shared" si="216"/>
        <v>1714231.1770513006</v>
      </c>
      <c r="P1302" s="33">
        <f t="shared" si="214"/>
        <v>190.0345011771665</v>
      </c>
      <c r="Q1302" s="26">
        <f t="shared" si="210"/>
        <v>0</v>
      </c>
      <c r="R1302" s="26">
        <f t="shared" si="217"/>
        <v>1714421.2115524779</v>
      </c>
    </row>
    <row r="1303" spans="3:18" x14ac:dyDescent="0.2">
      <c r="C1303">
        <f t="shared" si="211"/>
        <v>1300</v>
      </c>
      <c r="D1303" s="3">
        <f t="shared" si="212"/>
        <v>45625</v>
      </c>
      <c r="F1303" s="5">
        <f>IFERROR(VLOOKUP(D1303,Contrato!$B:$H,7,FALSE),0)</f>
        <v>0</v>
      </c>
      <c r="G1303" s="26">
        <f t="shared" si="208"/>
        <v>0</v>
      </c>
      <c r="L1303" s="3">
        <f t="shared" si="213"/>
        <v>45626</v>
      </c>
      <c r="M1303" s="3" t="str">
        <f t="shared" si="215"/>
        <v>2024_11</v>
      </c>
      <c r="N1303" s="5">
        <f t="shared" si="209"/>
        <v>2024</v>
      </c>
      <c r="O1303" s="26">
        <f t="shared" si="216"/>
        <v>1714421.2115524779</v>
      </c>
      <c r="P1303" s="33">
        <f t="shared" si="214"/>
        <v>190.0555678291567</v>
      </c>
      <c r="Q1303" s="26">
        <f t="shared" si="210"/>
        <v>0</v>
      </c>
      <c r="R1303" s="26">
        <f t="shared" si="217"/>
        <v>1714611.2671203071</v>
      </c>
    </row>
    <row r="1304" spans="3:18" x14ac:dyDescent="0.2">
      <c r="C1304">
        <f t="shared" si="211"/>
        <v>1301</v>
      </c>
      <c r="D1304" s="3">
        <f t="shared" si="212"/>
        <v>45626</v>
      </c>
      <c r="F1304" s="5">
        <f>IFERROR(VLOOKUP(D1304,Contrato!$B:$H,7,FALSE),0)</f>
        <v>0</v>
      </c>
      <c r="G1304" s="26">
        <f t="shared" si="208"/>
        <v>0</v>
      </c>
      <c r="L1304" s="3">
        <f t="shared" si="213"/>
        <v>45627</v>
      </c>
      <c r="M1304" s="3" t="str">
        <f t="shared" si="215"/>
        <v>2024_12</v>
      </c>
      <c r="N1304" s="5">
        <f t="shared" si="209"/>
        <v>2024</v>
      </c>
      <c r="O1304" s="26">
        <f t="shared" si="216"/>
        <v>1714611.2671203071</v>
      </c>
      <c r="P1304" s="33">
        <f t="shared" si="214"/>
        <v>190.07663681653241</v>
      </c>
      <c r="Q1304" s="26">
        <f t="shared" si="210"/>
        <v>0</v>
      </c>
      <c r="R1304" s="26">
        <f t="shared" si="217"/>
        <v>1714801.3437571237</v>
      </c>
    </row>
    <row r="1305" spans="3:18" x14ac:dyDescent="0.2">
      <c r="C1305">
        <f t="shared" si="211"/>
        <v>1302</v>
      </c>
      <c r="D1305" s="3">
        <f t="shared" si="212"/>
        <v>45627</v>
      </c>
      <c r="F1305" s="5">
        <f>IFERROR(VLOOKUP(D1305,Contrato!$B:$H,7,FALSE),0)</f>
        <v>0</v>
      </c>
      <c r="G1305" s="26">
        <f t="shared" si="208"/>
        <v>0</v>
      </c>
      <c r="L1305" s="3">
        <f t="shared" si="213"/>
        <v>45628</v>
      </c>
      <c r="M1305" s="3" t="str">
        <f t="shared" si="215"/>
        <v>2024_12</v>
      </c>
      <c r="N1305" s="5">
        <f t="shared" si="209"/>
        <v>2024</v>
      </c>
      <c r="O1305" s="26">
        <f t="shared" si="216"/>
        <v>1714801.3437571237</v>
      </c>
      <c r="P1305" s="33">
        <f t="shared" si="214"/>
        <v>190.09770813955257</v>
      </c>
      <c r="Q1305" s="26">
        <f t="shared" si="210"/>
        <v>0</v>
      </c>
      <c r="R1305" s="26">
        <f t="shared" si="217"/>
        <v>1714991.4414652633</v>
      </c>
    </row>
    <row r="1306" spans="3:18" x14ac:dyDescent="0.2">
      <c r="C1306">
        <f t="shared" si="211"/>
        <v>1303</v>
      </c>
      <c r="D1306" s="3">
        <f t="shared" si="212"/>
        <v>45628</v>
      </c>
      <c r="F1306" s="5">
        <f>IFERROR(VLOOKUP(D1306,Contrato!$B:$H,7,FALSE),0)</f>
        <v>0</v>
      </c>
      <c r="G1306" s="26">
        <f t="shared" si="208"/>
        <v>0</v>
      </c>
      <c r="L1306" s="3">
        <f t="shared" si="213"/>
        <v>45629</v>
      </c>
      <c r="M1306" s="3" t="str">
        <f t="shared" si="215"/>
        <v>2024_12</v>
      </c>
      <c r="N1306" s="5">
        <f t="shared" si="209"/>
        <v>2024</v>
      </c>
      <c r="O1306" s="26">
        <f t="shared" si="216"/>
        <v>1714991.4414652633</v>
      </c>
      <c r="P1306" s="33">
        <f t="shared" si="214"/>
        <v>190.11878179847608</v>
      </c>
      <c r="Q1306" s="26">
        <f t="shared" si="210"/>
        <v>0</v>
      </c>
      <c r="R1306" s="26">
        <f t="shared" si="217"/>
        <v>1715181.5602470618</v>
      </c>
    </row>
    <row r="1307" spans="3:18" x14ac:dyDescent="0.2">
      <c r="C1307">
        <f t="shared" si="211"/>
        <v>1304</v>
      </c>
      <c r="D1307" s="3">
        <f t="shared" si="212"/>
        <v>45629</v>
      </c>
      <c r="F1307" s="5">
        <f>IFERROR(VLOOKUP(D1307,Contrato!$B:$H,7,FALSE),0)</f>
        <v>0</v>
      </c>
      <c r="G1307" s="26">
        <f t="shared" si="208"/>
        <v>0</v>
      </c>
      <c r="L1307" s="3">
        <f t="shared" si="213"/>
        <v>45630</v>
      </c>
      <c r="M1307" s="3" t="str">
        <f t="shared" si="215"/>
        <v>2024_12</v>
      </c>
      <c r="N1307" s="5">
        <f t="shared" si="209"/>
        <v>2024</v>
      </c>
      <c r="O1307" s="26">
        <f t="shared" si="216"/>
        <v>1715181.5602470618</v>
      </c>
      <c r="P1307" s="33">
        <f t="shared" si="214"/>
        <v>190.1398577935619</v>
      </c>
      <c r="Q1307" s="26">
        <f t="shared" si="210"/>
        <v>0</v>
      </c>
      <c r="R1307" s="26">
        <f t="shared" si="217"/>
        <v>1715371.7001048552</v>
      </c>
    </row>
    <row r="1308" spans="3:18" x14ac:dyDescent="0.2">
      <c r="C1308">
        <f t="shared" si="211"/>
        <v>1305</v>
      </c>
      <c r="D1308" s="3">
        <f t="shared" si="212"/>
        <v>45630</v>
      </c>
      <c r="F1308" s="5">
        <f>IFERROR(VLOOKUP(D1308,Contrato!$B:$H,7,FALSE),0)</f>
        <v>0</v>
      </c>
      <c r="G1308" s="26">
        <f t="shared" si="208"/>
        <v>0</v>
      </c>
      <c r="L1308" s="3">
        <f t="shared" si="213"/>
        <v>45631</v>
      </c>
      <c r="M1308" s="3" t="str">
        <f t="shared" si="215"/>
        <v>2024_12</v>
      </c>
      <c r="N1308" s="5">
        <f t="shared" si="209"/>
        <v>2024</v>
      </c>
      <c r="O1308" s="26">
        <f t="shared" si="216"/>
        <v>1715371.7001048552</v>
      </c>
      <c r="P1308" s="33">
        <f t="shared" si="214"/>
        <v>190.16093612506899</v>
      </c>
      <c r="Q1308" s="26">
        <f t="shared" si="210"/>
        <v>0</v>
      </c>
      <c r="R1308" s="26">
        <f t="shared" si="217"/>
        <v>1715561.8610409803</v>
      </c>
    </row>
    <row r="1309" spans="3:18" x14ac:dyDescent="0.2">
      <c r="C1309">
        <f t="shared" si="211"/>
        <v>1306</v>
      </c>
      <c r="D1309" s="3">
        <f t="shared" si="212"/>
        <v>45631</v>
      </c>
      <c r="F1309" s="5">
        <f>IFERROR(VLOOKUP(D1309,Contrato!$B:$H,7,FALSE),0)</f>
        <v>0</v>
      </c>
      <c r="G1309" s="26">
        <f t="shared" si="208"/>
        <v>0</v>
      </c>
      <c r="L1309" s="3">
        <f t="shared" si="213"/>
        <v>45632</v>
      </c>
      <c r="M1309" s="3" t="str">
        <f t="shared" si="215"/>
        <v>2024_12</v>
      </c>
      <c r="N1309" s="5">
        <f t="shared" si="209"/>
        <v>2024</v>
      </c>
      <c r="O1309" s="26">
        <f t="shared" si="216"/>
        <v>1715561.8610409803</v>
      </c>
      <c r="P1309" s="33">
        <f t="shared" si="214"/>
        <v>190.18201679325639</v>
      </c>
      <c r="Q1309" s="26">
        <f t="shared" si="210"/>
        <v>0</v>
      </c>
      <c r="R1309" s="26">
        <f t="shared" si="217"/>
        <v>1715752.0430577735</v>
      </c>
    </row>
    <row r="1310" spans="3:18" x14ac:dyDescent="0.2">
      <c r="C1310">
        <f t="shared" si="211"/>
        <v>1307</v>
      </c>
      <c r="D1310" s="3">
        <f t="shared" si="212"/>
        <v>45632</v>
      </c>
      <c r="F1310" s="5">
        <f>IFERROR(VLOOKUP(D1310,Contrato!$B:$H,7,FALSE),0)</f>
        <v>0</v>
      </c>
      <c r="G1310" s="26">
        <f t="shared" si="208"/>
        <v>0</v>
      </c>
      <c r="L1310" s="3">
        <f t="shared" si="213"/>
        <v>45633</v>
      </c>
      <c r="M1310" s="3" t="str">
        <f t="shared" si="215"/>
        <v>2024_12</v>
      </c>
      <c r="N1310" s="5">
        <f t="shared" si="209"/>
        <v>2024</v>
      </c>
      <c r="O1310" s="26">
        <f t="shared" si="216"/>
        <v>1715752.0430577735</v>
      </c>
      <c r="P1310" s="33">
        <f t="shared" si="214"/>
        <v>190.20309979838311</v>
      </c>
      <c r="Q1310" s="26">
        <f t="shared" si="210"/>
        <v>0</v>
      </c>
      <c r="R1310" s="26">
        <f t="shared" si="217"/>
        <v>1715942.2461575719</v>
      </c>
    </row>
    <row r="1311" spans="3:18" x14ac:dyDescent="0.2">
      <c r="C1311">
        <f t="shared" si="211"/>
        <v>1308</v>
      </c>
      <c r="D1311" s="3">
        <f t="shared" si="212"/>
        <v>45633</v>
      </c>
      <c r="F1311" s="5">
        <f>IFERROR(VLOOKUP(D1311,Contrato!$B:$H,7,FALSE),0)</f>
        <v>0</v>
      </c>
      <c r="G1311" s="26">
        <f t="shared" si="208"/>
        <v>0</v>
      </c>
      <c r="L1311" s="3">
        <f t="shared" si="213"/>
        <v>45634</v>
      </c>
      <c r="M1311" s="3" t="str">
        <f t="shared" si="215"/>
        <v>2024_12</v>
      </c>
      <c r="N1311" s="5">
        <f t="shared" si="209"/>
        <v>2024</v>
      </c>
      <c r="O1311" s="26">
        <f t="shared" si="216"/>
        <v>1715942.2461575719</v>
      </c>
      <c r="P1311" s="33">
        <f t="shared" si="214"/>
        <v>190.22418514070824</v>
      </c>
      <c r="Q1311" s="26">
        <f t="shared" si="210"/>
        <v>0</v>
      </c>
      <c r="R1311" s="26">
        <f t="shared" si="217"/>
        <v>1716132.4703427127</v>
      </c>
    </row>
    <row r="1312" spans="3:18" x14ac:dyDescent="0.2">
      <c r="C1312">
        <f t="shared" si="211"/>
        <v>1309</v>
      </c>
      <c r="D1312" s="3">
        <f t="shared" si="212"/>
        <v>45634</v>
      </c>
      <c r="F1312" s="5">
        <f>IFERROR(VLOOKUP(D1312,Contrato!$B:$H,7,FALSE),0)</f>
        <v>0</v>
      </c>
      <c r="G1312" s="26">
        <f t="shared" si="208"/>
        <v>0</v>
      </c>
      <c r="L1312" s="3">
        <f t="shared" si="213"/>
        <v>45635</v>
      </c>
      <c r="M1312" s="3" t="str">
        <f t="shared" si="215"/>
        <v>2024_12</v>
      </c>
      <c r="N1312" s="5">
        <f t="shared" si="209"/>
        <v>2024</v>
      </c>
      <c r="O1312" s="26">
        <f t="shared" si="216"/>
        <v>1716132.4703427127</v>
      </c>
      <c r="P1312" s="33">
        <f t="shared" si="214"/>
        <v>190.24527282049087</v>
      </c>
      <c r="Q1312" s="26">
        <f t="shared" si="210"/>
        <v>0</v>
      </c>
      <c r="R1312" s="26">
        <f t="shared" si="217"/>
        <v>1716322.7156155333</v>
      </c>
    </row>
    <row r="1313" spans="3:18" x14ac:dyDescent="0.2">
      <c r="C1313">
        <f t="shared" si="211"/>
        <v>1310</v>
      </c>
      <c r="D1313" s="3">
        <f t="shared" si="212"/>
        <v>45635</v>
      </c>
      <c r="F1313" s="5">
        <f>IFERROR(VLOOKUP(D1313,Contrato!$B:$H,7,FALSE),0)</f>
        <v>0</v>
      </c>
      <c r="G1313" s="26">
        <f t="shared" si="208"/>
        <v>0</v>
      </c>
      <c r="L1313" s="3">
        <f t="shared" si="213"/>
        <v>45636</v>
      </c>
      <c r="M1313" s="3" t="str">
        <f t="shared" si="215"/>
        <v>2024_12</v>
      </c>
      <c r="N1313" s="5">
        <f t="shared" si="209"/>
        <v>2024</v>
      </c>
      <c r="O1313" s="26">
        <f t="shared" si="216"/>
        <v>1716322.7156155333</v>
      </c>
      <c r="P1313" s="33">
        <f t="shared" si="214"/>
        <v>190.26636283799013</v>
      </c>
      <c r="Q1313" s="26">
        <f t="shared" si="210"/>
        <v>-288684.4511375</v>
      </c>
      <c r="R1313" s="26">
        <f t="shared" si="217"/>
        <v>1427828.5308408714</v>
      </c>
    </row>
    <row r="1314" spans="3:18" x14ac:dyDescent="0.2">
      <c r="C1314">
        <f t="shared" si="211"/>
        <v>1311</v>
      </c>
      <c r="D1314" s="3">
        <f t="shared" si="212"/>
        <v>45636</v>
      </c>
      <c r="F1314" s="5">
        <f>IFERROR(VLOOKUP(D1314,Contrato!$B:$H,7,FALSE),0)</f>
        <v>288684.4511375</v>
      </c>
      <c r="G1314" s="26">
        <f t="shared" si="208"/>
        <v>-288684.4511375</v>
      </c>
      <c r="L1314" s="3">
        <f t="shared" si="213"/>
        <v>45637</v>
      </c>
      <c r="M1314" s="3" t="str">
        <f t="shared" si="215"/>
        <v>2024_12</v>
      </c>
      <c r="N1314" s="5">
        <f t="shared" si="209"/>
        <v>2024</v>
      </c>
      <c r="O1314" s="26">
        <f t="shared" si="216"/>
        <v>1427828.5308408714</v>
      </c>
      <c r="P1314" s="33">
        <f t="shared" si="214"/>
        <v>158.28476710568623</v>
      </c>
      <c r="Q1314" s="26">
        <f t="shared" si="210"/>
        <v>0</v>
      </c>
      <c r="R1314" s="26">
        <f t="shared" si="217"/>
        <v>1427986.8156079771</v>
      </c>
    </row>
    <row r="1315" spans="3:18" x14ac:dyDescent="0.2">
      <c r="C1315">
        <f t="shared" si="211"/>
        <v>1312</v>
      </c>
      <c r="D1315" s="3">
        <f t="shared" si="212"/>
        <v>45637</v>
      </c>
      <c r="F1315" s="5">
        <f>IFERROR(VLOOKUP(D1315,Contrato!$B:$H,7,FALSE),0)</f>
        <v>0</v>
      </c>
      <c r="G1315" s="26">
        <f t="shared" si="208"/>
        <v>0</v>
      </c>
      <c r="L1315" s="3">
        <f t="shared" si="213"/>
        <v>45638</v>
      </c>
      <c r="M1315" s="3" t="str">
        <f t="shared" si="215"/>
        <v>2024_12</v>
      </c>
      <c r="N1315" s="5">
        <f t="shared" si="209"/>
        <v>2024</v>
      </c>
      <c r="O1315" s="26">
        <f t="shared" si="216"/>
        <v>1427986.8156079771</v>
      </c>
      <c r="P1315" s="33">
        <f t="shared" si="214"/>
        <v>158.30231407785868</v>
      </c>
      <c r="Q1315" s="26">
        <f t="shared" si="210"/>
        <v>0</v>
      </c>
      <c r="R1315" s="26">
        <f t="shared" si="217"/>
        <v>1428145.1179220551</v>
      </c>
    </row>
    <row r="1316" spans="3:18" x14ac:dyDescent="0.2">
      <c r="C1316">
        <f t="shared" si="211"/>
        <v>1313</v>
      </c>
      <c r="D1316" s="3">
        <f t="shared" si="212"/>
        <v>45638</v>
      </c>
      <c r="F1316" s="5">
        <f>IFERROR(VLOOKUP(D1316,Contrato!$B:$H,7,FALSE),0)</f>
        <v>0</v>
      </c>
      <c r="G1316" s="26">
        <f t="shared" si="208"/>
        <v>0</v>
      </c>
      <c r="L1316" s="3">
        <f t="shared" si="213"/>
        <v>45639</v>
      </c>
      <c r="M1316" s="3" t="str">
        <f t="shared" si="215"/>
        <v>2024_12</v>
      </c>
      <c r="N1316" s="5">
        <f t="shared" si="209"/>
        <v>2024</v>
      </c>
      <c r="O1316" s="26">
        <f t="shared" si="216"/>
        <v>1428145.1179220551</v>
      </c>
      <c r="P1316" s="33">
        <f t="shared" si="214"/>
        <v>158.31986299523558</v>
      </c>
      <c r="Q1316" s="26">
        <f t="shared" si="210"/>
        <v>0</v>
      </c>
      <c r="R1316" s="26">
        <f t="shared" si="217"/>
        <v>1428303.4377850504</v>
      </c>
    </row>
    <row r="1317" spans="3:18" x14ac:dyDescent="0.2">
      <c r="C1317">
        <f t="shared" si="211"/>
        <v>1314</v>
      </c>
      <c r="D1317" s="3">
        <f t="shared" si="212"/>
        <v>45639</v>
      </c>
      <c r="F1317" s="5">
        <f>IFERROR(VLOOKUP(D1317,Contrato!$B:$H,7,FALSE),0)</f>
        <v>0</v>
      </c>
      <c r="G1317" s="26">
        <f t="shared" si="208"/>
        <v>0</v>
      </c>
      <c r="L1317" s="3">
        <f t="shared" si="213"/>
        <v>45640</v>
      </c>
      <c r="M1317" s="3" t="str">
        <f t="shared" si="215"/>
        <v>2024_12</v>
      </c>
      <c r="N1317" s="5">
        <f t="shared" si="209"/>
        <v>2024</v>
      </c>
      <c r="O1317" s="26">
        <f t="shared" si="216"/>
        <v>1428303.4377850504</v>
      </c>
      <c r="P1317" s="33">
        <f t="shared" si="214"/>
        <v>158.33741385803259</v>
      </c>
      <c r="Q1317" s="26">
        <f t="shared" si="210"/>
        <v>0</v>
      </c>
      <c r="R1317" s="26">
        <f t="shared" si="217"/>
        <v>1428461.7751989083</v>
      </c>
    </row>
    <row r="1318" spans="3:18" x14ac:dyDescent="0.2">
      <c r="C1318">
        <f t="shared" si="211"/>
        <v>1315</v>
      </c>
      <c r="D1318" s="3">
        <f t="shared" si="212"/>
        <v>45640</v>
      </c>
      <c r="F1318" s="5">
        <f>IFERROR(VLOOKUP(D1318,Contrato!$B:$H,7,FALSE),0)</f>
        <v>0</v>
      </c>
      <c r="G1318" s="26">
        <f t="shared" si="208"/>
        <v>0</v>
      </c>
      <c r="L1318" s="3">
        <f t="shared" si="213"/>
        <v>45641</v>
      </c>
      <c r="M1318" s="3" t="str">
        <f t="shared" si="215"/>
        <v>2024_12</v>
      </c>
      <c r="N1318" s="5">
        <f t="shared" si="209"/>
        <v>2024</v>
      </c>
      <c r="O1318" s="26">
        <f t="shared" si="216"/>
        <v>1428461.7751989083</v>
      </c>
      <c r="P1318" s="33">
        <f t="shared" si="214"/>
        <v>158.35496666646529</v>
      </c>
      <c r="Q1318" s="26">
        <f t="shared" si="210"/>
        <v>0</v>
      </c>
      <c r="R1318" s="26">
        <f t="shared" si="217"/>
        <v>1428620.1301655748</v>
      </c>
    </row>
    <row r="1319" spans="3:18" x14ac:dyDescent="0.2">
      <c r="C1319">
        <f t="shared" si="211"/>
        <v>1316</v>
      </c>
      <c r="D1319" s="3">
        <f t="shared" si="212"/>
        <v>45641</v>
      </c>
      <c r="F1319" s="5">
        <f>IFERROR(VLOOKUP(D1319,Contrato!$B:$H,7,FALSE),0)</f>
        <v>0</v>
      </c>
      <c r="G1319" s="26">
        <f t="shared" si="208"/>
        <v>0</v>
      </c>
      <c r="L1319" s="3">
        <f t="shared" si="213"/>
        <v>45642</v>
      </c>
      <c r="M1319" s="3" t="str">
        <f t="shared" si="215"/>
        <v>2024_12</v>
      </c>
      <c r="N1319" s="5">
        <f t="shared" si="209"/>
        <v>2024</v>
      </c>
      <c r="O1319" s="26">
        <f t="shared" si="216"/>
        <v>1428620.1301655748</v>
      </c>
      <c r="P1319" s="33">
        <f t="shared" si="214"/>
        <v>158.37252142074948</v>
      </c>
      <c r="Q1319" s="26">
        <f t="shared" si="210"/>
        <v>0</v>
      </c>
      <c r="R1319" s="26">
        <f t="shared" si="217"/>
        <v>1428778.5026869955</v>
      </c>
    </row>
    <row r="1320" spans="3:18" x14ac:dyDescent="0.2">
      <c r="C1320">
        <f t="shared" si="211"/>
        <v>1317</v>
      </c>
      <c r="D1320" s="3">
        <f t="shared" si="212"/>
        <v>45642</v>
      </c>
      <c r="F1320" s="5">
        <f>IFERROR(VLOOKUP(D1320,Contrato!$B:$H,7,FALSE),0)</f>
        <v>0</v>
      </c>
      <c r="G1320" s="26">
        <f t="shared" si="208"/>
        <v>0</v>
      </c>
      <c r="L1320" s="3">
        <f t="shared" si="213"/>
        <v>45643</v>
      </c>
      <c r="M1320" s="3" t="str">
        <f t="shared" si="215"/>
        <v>2024_12</v>
      </c>
      <c r="N1320" s="5">
        <f t="shared" si="209"/>
        <v>2024</v>
      </c>
      <c r="O1320" s="26">
        <f t="shared" si="216"/>
        <v>1428778.5026869955</v>
      </c>
      <c r="P1320" s="33">
        <f t="shared" si="214"/>
        <v>158.39007812110077</v>
      </c>
      <c r="Q1320" s="26">
        <f t="shared" si="210"/>
        <v>0</v>
      </c>
      <c r="R1320" s="26">
        <f t="shared" si="217"/>
        <v>1428936.8927651166</v>
      </c>
    </row>
    <row r="1321" spans="3:18" x14ac:dyDescent="0.2">
      <c r="C1321">
        <f t="shared" si="211"/>
        <v>1318</v>
      </c>
      <c r="D1321" s="3">
        <f t="shared" si="212"/>
        <v>45643</v>
      </c>
      <c r="F1321" s="5">
        <f>IFERROR(VLOOKUP(D1321,Contrato!$B:$H,7,FALSE),0)</f>
        <v>0</v>
      </c>
      <c r="G1321" s="26">
        <f t="shared" si="208"/>
        <v>0</v>
      </c>
      <c r="L1321" s="3">
        <f t="shared" si="213"/>
        <v>45644</v>
      </c>
      <c r="M1321" s="3" t="str">
        <f t="shared" si="215"/>
        <v>2024_12</v>
      </c>
      <c r="N1321" s="5">
        <f t="shared" si="209"/>
        <v>2024</v>
      </c>
      <c r="O1321" s="26">
        <f t="shared" si="216"/>
        <v>1428936.8927651166</v>
      </c>
      <c r="P1321" s="33">
        <f t="shared" si="214"/>
        <v>158.40763676773497</v>
      </c>
      <c r="Q1321" s="26">
        <f t="shared" si="210"/>
        <v>0</v>
      </c>
      <c r="R1321" s="26">
        <f t="shared" si="217"/>
        <v>1429095.3004018844</v>
      </c>
    </row>
    <row r="1322" spans="3:18" x14ac:dyDescent="0.2">
      <c r="C1322">
        <f t="shared" si="211"/>
        <v>1319</v>
      </c>
      <c r="D1322" s="3">
        <f t="shared" si="212"/>
        <v>45644</v>
      </c>
      <c r="F1322" s="5">
        <f>IFERROR(VLOOKUP(D1322,Contrato!$B:$H,7,FALSE),0)</f>
        <v>0</v>
      </c>
      <c r="G1322" s="26">
        <f t="shared" si="208"/>
        <v>0</v>
      </c>
      <c r="L1322" s="3">
        <f t="shared" si="213"/>
        <v>45645</v>
      </c>
      <c r="M1322" s="3" t="str">
        <f t="shared" si="215"/>
        <v>2024_12</v>
      </c>
      <c r="N1322" s="5">
        <f t="shared" si="209"/>
        <v>2024</v>
      </c>
      <c r="O1322" s="26">
        <f t="shared" si="216"/>
        <v>1429095.3004018844</v>
      </c>
      <c r="P1322" s="33">
        <f t="shared" si="214"/>
        <v>158.4251973608678</v>
      </c>
      <c r="Q1322" s="26">
        <f t="shared" si="210"/>
        <v>0</v>
      </c>
      <c r="R1322" s="26">
        <f t="shared" si="217"/>
        <v>1429253.7255992452</v>
      </c>
    </row>
    <row r="1323" spans="3:18" x14ac:dyDescent="0.2">
      <c r="C1323">
        <f t="shared" si="211"/>
        <v>1320</v>
      </c>
      <c r="D1323" s="3">
        <f t="shared" si="212"/>
        <v>45645</v>
      </c>
      <c r="F1323" s="5">
        <f>IFERROR(VLOOKUP(D1323,Contrato!$B:$H,7,FALSE),0)</f>
        <v>0</v>
      </c>
      <c r="G1323" s="26">
        <f t="shared" si="208"/>
        <v>0</v>
      </c>
      <c r="L1323" s="3">
        <f t="shared" si="213"/>
        <v>45646</v>
      </c>
      <c r="M1323" s="3" t="str">
        <f t="shared" si="215"/>
        <v>2024_12</v>
      </c>
      <c r="N1323" s="5">
        <f t="shared" si="209"/>
        <v>2024</v>
      </c>
      <c r="O1323" s="26">
        <f t="shared" si="216"/>
        <v>1429253.7255992452</v>
      </c>
      <c r="P1323" s="33">
        <f t="shared" si="214"/>
        <v>158.44275990071503</v>
      </c>
      <c r="Q1323" s="26">
        <f t="shared" si="210"/>
        <v>0</v>
      </c>
      <c r="R1323" s="26">
        <f t="shared" si="217"/>
        <v>1429412.168359146</v>
      </c>
    </row>
    <row r="1324" spans="3:18" x14ac:dyDescent="0.2">
      <c r="C1324">
        <f t="shared" si="211"/>
        <v>1321</v>
      </c>
      <c r="D1324" s="3">
        <f t="shared" si="212"/>
        <v>45646</v>
      </c>
      <c r="F1324" s="5">
        <f>IFERROR(VLOOKUP(D1324,Contrato!$B:$H,7,FALSE),0)</f>
        <v>0</v>
      </c>
      <c r="G1324" s="26">
        <f t="shared" si="208"/>
        <v>0</v>
      </c>
      <c r="L1324" s="3">
        <f t="shared" si="213"/>
        <v>45647</v>
      </c>
      <c r="M1324" s="3" t="str">
        <f t="shared" si="215"/>
        <v>2024_12</v>
      </c>
      <c r="N1324" s="5">
        <f t="shared" si="209"/>
        <v>2024</v>
      </c>
      <c r="O1324" s="26">
        <f t="shared" si="216"/>
        <v>1429412.168359146</v>
      </c>
      <c r="P1324" s="33">
        <f t="shared" si="214"/>
        <v>158.46032438749253</v>
      </c>
      <c r="Q1324" s="26">
        <f t="shared" si="210"/>
        <v>0</v>
      </c>
      <c r="R1324" s="26">
        <f t="shared" si="217"/>
        <v>1429570.6286835335</v>
      </c>
    </row>
    <row r="1325" spans="3:18" x14ac:dyDescent="0.2">
      <c r="C1325">
        <f t="shared" si="211"/>
        <v>1322</v>
      </c>
      <c r="D1325" s="3">
        <f t="shared" si="212"/>
        <v>45647</v>
      </c>
      <c r="F1325" s="5">
        <f>IFERROR(VLOOKUP(D1325,Contrato!$B:$H,7,FALSE),0)</f>
        <v>0</v>
      </c>
      <c r="G1325" s="26">
        <f t="shared" si="208"/>
        <v>0</v>
      </c>
      <c r="L1325" s="3">
        <f t="shared" si="213"/>
        <v>45648</v>
      </c>
      <c r="M1325" s="3" t="str">
        <f t="shared" si="215"/>
        <v>2024_12</v>
      </c>
      <c r="N1325" s="5">
        <f t="shared" si="209"/>
        <v>2024</v>
      </c>
      <c r="O1325" s="26">
        <f t="shared" si="216"/>
        <v>1429570.6286835335</v>
      </c>
      <c r="P1325" s="33">
        <f t="shared" si="214"/>
        <v>158.47789082141608</v>
      </c>
      <c r="Q1325" s="26">
        <f t="shared" si="210"/>
        <v>0</v>
      </c>
      <c r="R1325" s="26">
        <f t="shared" si="217"/>
        <v>1429729.1065743549</v>
      </c>
    </row>
    <row r="1326" spans="3:18" x14ac:dyDescent="0.2">
      <c r="C1326">
        <f t="shared" si="211"/>
        <v>1323</v>
      </c>
      <c r="D1326" s="3">
        <f t="shared" si="212"/>
        <v>45648</v>
      </c>
      <c r="F1326" s="5">
        <f>IFERROR(VLOOKUP(D1326,Contrato!$B:$H,7,FALSE),0)</f>
        <v>0</v>
      </c>
      <c r="G1326" s="26">
        <f t="shared" si="208"/>
        <v>0</v>
      </c>
      <c r="L1326" s="3">
        <f t="shared" si="213"/>
        <v>45649</v>
      </c>
      <c r="M1326" s="3" t="str">
        <f t="shared" si="215"/>
        <v>2024_12</v>
      </c>
      <c r="N1326" s="5">
        <f t="shared" si="209"/>
        <v>2024</v>
      </c>
      <c r="O1326" s="26">
        <f t="shared" si="216"/>
        <v>1429729.1065743549</v>
      </c>
      <c r="P1326" s="33">
        <f t="shared" si="214"/>
        <v>158.49545920270154</v>
      </c>
      <c r="Q1326" s="26">
        <f t="shared" si="210"/>
        <v>0</v>
      </c>
      <c r="R1326" s="26">
        <f t="shared" si="217"/>
        <v>1429887.6020335576</v>
      </c>
    </row>
    <row r="1327" spans="3:18" x14ac:dyDescent="0.2">
      <c r="C1327">
        <f t="shared" si="211"/>
        <v>1324</v>
      </c>
      <c r="D1327" s="3">
        <f t="shared" si="212"/>
        <v>45649</v>
      </c>
      <c r="F1327" s="5">
        <f>IFERROR(VLOOKUP(D1327,Contrato!$B:$H,7,FALSE),0)</f>
        <v>0</v>
      </c>
      <c r="G1327" s="26">
        <f t="shared" si="208"/>
        <v>0</v>
      </c>
      <c r="L1327" s="3">
        <f t="shared" si="213"/>
        <v>45650</v>
      </c>
      <c r="M1327" s="3" t="str">
        <f t="shared" si="215"/>
        <v>2024_12</v>
      </c>
      <c r="N1327" s="5">
        <f t="shared" si="209"/>
        <v>2024</v>
      </c>
      <c r="O1327" s="26">
        <f t="shared" si="216"/>
        <v>1429887.6020335576</v>
      </c>
      <c r="P1327" s="33">
        <f t="shared" si="214"/>
        <v>158.5130295315648</v>
      </c>
      <c r="Q1327" s="26">
        <f t="shared" si="210"/>
        <v>0</v>
      </c>
      <c r="R1327" s="26">
        <f t="shared" si="217"/>
        <v>1430046.1150630892</v>
      </c>
    </row>
    <row r="1328" spans="3:18" x14ac:dyDescent="0.2">
      <c r="C1328">
        <f t="shared" si="211"/>
        <v>1325</v>
      </c>
      <c r="D1328" s="3">
        <f t="shared" si="212"/>
        <v>45650</v>
      </c>
      <c r="F1328" s="5">
        <f>IFERROR(VLOOKUP(D1328,Contrato!$B:$H,7,FALSE),0)</f>
        <v>0</v>
      </c>
      <c r="G1328" s="26">
        <f t="shared" si="208"/>
        <v>0</v>
      </c>
      <c r="L1328" s="3">
        <f t="shared" si="213"/>
        <v>45651</v>
      </c>
      <c r="M1328" s="3" t="str">
        <f t="shared" si="215"/>
        <v>2024_12</v>
      </c>
      <c r="N1328" s="5">
        <f t="shared" si="209"/>
        <v>2024</v>
      </c>
      <c r="O1328" s="26">
        <f t="shared" si="216"/>
        <v>1430046.1150630892</v>
      </c>
      <c r="P1328" s="33">
        <f t="shared" si="214"/>
        <v>158.53060180822175</v>
      </c>
      <c r="Q1328" s="26">
        <f t="shared" si="210"/>
        <v>0</v>
      </c>
      <c r="R1328" s="26">
        <f t="shared" si="217"/>
        <v>1430204.6456648975</v>
      </c>
    </row>
    <row r="1329" spans="3:18" x14ac:dyDescent="0.2">
      <c r="C1329">
        <f t="shared" si="211"/>
        <v>1326</v>
      </c>
      <c r="D1329" s="3">
        <f t="shared" si="212"/>
        <v>45651</v>
      </c>
      <c r="F1329" s="5">
        <f>IFERROR(VLOOKUP(D1329,Contrato!$B:$H,7,FALSE),0)</f>
        <v>0</v>
      </c>
      <c r="G1329" s="26">
        <f t="shared" si="208"/>
        <v>0</v>
      </c>
      <c r="L1329" s="3">
        <f t="shared" si="213"/>
        <v>45652</v>
      </c>
      <c r="M1329" s="3" t="str">
        <f t="shared" si="215"/>
        <v>2024_12</v>
      </c>
      <c r="N1329" s="5">
        <f t="shared" si="209"/>
        <v>2024</v>
      </c>
      <c r="O1329" s="26">
        <f t="shared" si="216"/>
        <v>1430204.6456648975</v>
      </c>
      <c r="P1329" s="33">
        <f t="shared" si="214"/>
        <v>158.54817603288834</v>
      </c>
      <c r="Q1329" s="26">
        <f t="shared" si="210"/>
        <v>0</v>
      </c>
      <c r="R1329" s="26">
        <f t="shared" si="217"/>
        <v>1430363.1938409305</v>
      </c>
    </row>
    <row r="1330" spans="3:18" x14ac:dyDescent="0.2">
      <c r="C1330">
        <f t="shared" si="211"/>
        <v>1327</v>
      </c>
      <c r="D1330" s="3">
        <f t="shared" si="212"/>
        <v>45652</v>
      </c>
      <c r="F1330" s="5">
        <f>IFERROR(VLOOKUP(D1330,Contrato!$B:$H,7,FALSE),0)</f>
        <v>0</v>
      </c>
      <c r="G1330" s="26">
        <f t="shared" si="208"/>
        <v>0</v>
      </c>
      <c r="L1330" s="3">
        <f t="shared" si="213"/>
        <v>45653</v>
      </c>
      <c r="M1330" s="3" t="str">
        <f t="shared" si="215"/>
        <v>2024_12</v>
      </c>
      <c r="N1330" s="5">
        <f t="shared" si="209"/>
        <v>2024</v>
      </c>
      <c r="O1330" s="26">
        <f t="shared" si="216"/>
        <v>1430363.1938409305</v>
      </c>
      <c r="P1330" s="33">
        <f t="shared" si="214"/>
        <v>158.56575220578048</v>
      </c>
      <c r="Q1330" s="26">
        <f t="shared" si="210"/>
        <v>0</v>
      </c>
      <c r="R1330" s="26">
        <f t="shared" si="217"/>
        <v>1430521.7595931361</v>
      </c>
    </row>
    <row r="1331" spans="3:18" x14ac:dyDescent="0.2">
      <c r="C1331">
        <f t="shared" si="211"/>
        <v>1328</v>
      </c>
      <c r="D1331" s="3">
        <f t="shared" si="212"/>
        <v>45653</v>
      </c>
      <c r="F1331" s="5">
        <f>IFERROR(VLOOKUP(D1331,Contrato!$B:$H,7,FALSE),0)</f>
        <v>0</v>
      </c>
      <c r="G1331" s="26">
        <f t="shared" si="208"/>
        <v>0</v>
      </c>
      <c r="L1331" s="3">
        <f t="shared" si="213"/>
        <v>45654</v>
      </c>
      <c r="M1331" s="3" t="str">
        <f t="shared" si="215"/>
        <v>2024_12</v>
      </c>
      <c r="N1331" s="5">
        <f t="shared" si="209"/>
        <v>2024</v>
      </c>
      <c r="O1331" s="26">
        <f t="shared" si="216"/>
        <v>1430521.7595931361</v>
      </c>
      <c r="P1331" s="33">
        <f t="shared" si="214"/>
        <v>158.58333032711417</v>
      </c>
      <c r="Q1331" s="26">
        <f t="shared" si="210"/>
        <v>0</v>
      </c>
      <c r="R1331" s="26">
        <f t="shared" si="217"/>
        <v>1430680.3429234633</v>
      </c>
    </row>
    <row r="1332" spans="3:18" x14ac:dyDescent="0.2">
      <c r="C1332">
        <f t="shared" si="211"/>
        <v>1329</v>
      </c>
      <c r="D1332" s="3">
        <f t="shared" si="212"/>
        <v>45654</v>
      </c>
      <c r="F1332" s="5">
        <f>IFERROR(VLOOKUP(D1332,Contrato!$B:$H,7,FALSE),0)</f>
        <v>0</v>
      </c>
      <c r="G1332" s="26">
        <f t="shared" si="208"/>
        <v>0</v>
      </c>
      <c r="L1332" s="3">
        <f t="shared" si="213"/>
        <v>45655</v>
      </c>
      <c r="M1332" s="3" t="str">
        <f t="shared" si="215"/>
        <v>2024_12</v>
      </c>
      <c r="N1332" s="5">
        <f t="shared" si="209"/>
        <v>2024</v>
      </c>
      <c r="O1332" s="26">
        <f t="shared" si="216"/>
        <v>1430680.3429234633</v>
      </c>
      <c r="P1332" s="33">
        <f t="shared" si="214"/>
        <v>158.60091039710539</v>
      </c>
      <c r="Q1332" s="26">
        <f t="shared" si="210"/>
        <v>0</v>
      </c>
      <c r="R1332" s="26">
        <f t="shared" si="217"/>
        <v>1430838.9438338603</v>
      </c>
    </row>
    <row r="1333" spans="3:18" x14ac:dyDescent="0.2">
      <c r="C1333">
        <f t="shared" si="211"/>
        <v>1330</v>
      </c>
      <c r="D1333" s="3">
        <f t="shared" si="212"/>
        <v>45655</v>
      </c>
      <c r="F1333" s="5">
        <f>IFERROR(VLOOKUP(D1333,Contrato!$B:$H,7,FALSE),0)</f>
        <v>0</v>
      </c>
      <c r="G1333" s="26">
        <f t="shared" si="208"/>
        <v>0</v>
      </c>
      <c r="L1333" s="3">
        <f t="shared" si="213"/>
        <v>45656</v>
      </c>
      <c r="M1333" s="3" t="str">
        <f t="shared" si="215"/>
        <v>2024_12</v>
      </c>
      <c r="N1333" s="5">
        <f t="shared" si="209"/>
        <v>2024</v>
      </c>
      <c r="O1333" s="26">
        <f t="shared" si="216"/>
        <v>1430838.9438338603</v>
      </c>
      <c r="P1333" s="33">
        <f t="shared" si="214"/>
        <v>158.61849241597019</v>
      </c>
      <c r="Q1333" s="26">
        <f t="shared" si="210"/>
        <v>0</v>
      </c>
      <c r="R1333" s="26">
        <f t="shared" si="217"/>
        <v>1430997.5623262762</v>
      </c>
    </row>
    <row r="1334" spans="3:18" x14ac:dyDescent="0.2">
      <c r="C1334">
        <f t="shared" si="211"/>
        <v>1331</v>
      </c>
      <c r="D1334" s="3">
        <f t="shared" si="212"/>
        <v>45656</v>
      </c>
      <c r="F1334" s="5">
        <f>IFERROR(VLOOKUP(D1334,Contrato!$B:$H,7,FALSE),0)</f>
        <v>0</v>
      </c>
      <c r="G1334" s="26">
        <f t="shared" si="208"/>
        <v>0</v>
      </c>
      <c r="L1334" s="3">
        <f t="shared" si="213"/>
        <v>45657</v>
      </c>
      <c r="M1334" s="3" t="str">
        <f t="shared" si="215"/>
        <v>2024_12</v>
      </c>
      <c r="N1334" s="5">
        <f t="shared" si="209"/>
        <v>2024</v>
      </c>
      <c r="O1334" s="26">
        <f t="shared" si="216"/>
        <v>1430997.5623262762</v>
      </c>
      <c r="P1334" s="33">
        <f t="shared" si="214"/>
        <v>158.6360763839246</v>
      </c>
      <c r="Q1334" s="26">
        <f t="shared" si="210"/>
        <v>0</v>
      </c>
      <c r="R1334" s="26">
        <f t="shared" si="217"/>
        <v>1431156.1984026602</v>
      </c>
    </row>
    <row r="1335" spans="3:18" x14ac:dyDescent="0.2">
      <c r="C1335">
        <f t="shared" si="211"/>
        <v>1332</v>
      </c>
      <c r="D1335" s="3">
        <f t="shared" si="212"/>
        <v>45657</v>
      </c>
      <c r="F1335" s="5">
        <f>IFERROR(VLOOKUP(D1335,Contrato!$B:$H,7,FALSE),0)</f>
        <v>0</v>
      </c>
      <c r="G1335" s="26">
        <f t="shared" si="208"/>
        <v>0</v>
      </c>
      <c r="L1335" s="3">
        <f t="shared" si="213"/>
        <v>45658</v>
      </c>
      <c r="M1335" s="3" t="str">
        <f t="shared" si="215"/>
        <v>2025_1</v>
      </c>
      <c r="N1335" s="5">
        <f t="shared" si="209"/>
        <v>2025</v>
      </c>
      <c r="O1335" s="26">
        <f t="shared" si="216"/>
        <v>1431156.1984026602</v>
      </c>
      <c r="P1335" s="33">
        <f t="shared" si="214"/>
        <v>158.65366230118474</v>
      </c>
      <c r="Q1335" s="26">
        <f t="shared" si="210"/>
        <v>0</v>
      </c>
      <c r="R1335" s="26">
        <f t="shared" si="217"/>
        <v>1431314.8520649613</v>
      </c>
    </row>
    <row r="1336" spans="3:18" x14ac:dyDescent="0.2">
      <c r="C1336">
        <f t="shared" si="211"/>
        <v>1333</v>
      </c>
      <c r="D1336" s="3">
        <f t="shared" si="212"/>
        <v>45658</v>
      </c>
      <c r="F1336" s="5">
        <f>IFERROR(VLOOKUP(D1336,Contrato!$B:$H,7,FALSE),0)</f>
        <v>0</v>
      </c>
      <c r="G1336" s="26">
        <f t="shared" si="208"/>
        <v>0</v>
      </c>
      <c r="L1336" s="3">
        <f t="shared" si="213"/>
        <v>45659</v>
      </c>
      <c r="M1336" s="3" t="str">
        <f t="shared" si="215"/>
        <v>2025_1</v>
      </c>
      <c r="N1336" s="5">
        <f t="shared" si="209"/>
        <v>2025</v>
      </c>
      <c r="O1336" s="26">
        <f t="shared" si="216"/>
        <v>1431314.8520649613</v>
      </c>
      <c r="P1336" s="33">
        <f t="shared" si="214"/>
        <v>158.6712501679666</v>
      </c>
      <c r="Q1336" s="26">
        <f t="shared" si="210"/>
        <v>0</v>
      </c>
      <c r="R1336" s="26">
        <f t="shared" si="217"/>
        <v>1431473.5233151293</v>
      </c>
    </row>
    <row r="1337" spans="3:18" x14ac:dyDescent="0.2">
      <c r="C1337">
        <f t="shared" si="211"/>
        <v>1334</v>
      </c>
      <c r="D1337" s="3">
        <f t="shared" si="212"/>
        <v>45659</v>
      </c>
      <c r="F1337" s="5">
        <f>IFERROR(VLOOKUP(D1337,Contrato!$B:$H,7,FALSE),0)</f>
        <v>0</v>
      </c>
      <c r="G1337" s="26">
        <f t="shared" si="208"/>
        <v>0</v>
      </c>
      <c r="L1337" s="3">
        <f t="shared" si="213"/>
        <v>45660</v>
      </c>
      <c r="M1337" s="3" t="str">
        <f t="shared" si="215"/>
        <v>2025_1</v>
      </c>
      <c r="N1337" s="5">
        <f t="shared" si="209"/>
        <v>2025</v>
      </c>
      <c r="O1337" s="26">
        <f t="shared" si="216"/>
        <v>1431473.5233151293</v>
      </c>
      <c r="P1337" s="33">
        <f t="shared" si="214"/>
        <v>158.68883998448641</v>
      </c>
      <c r="Q1337" s="26">
        <f t="shared" si="210"/>
        <v>0</v>
      </c>
      <c r="R1337" s="26">
        <f t="shared" si="217"/>
        <v>1431632.2121551139</v>
      </c>
    </row>
    <row r="1338" spans="3:18" x14ac:dyDescent="0.2">
      <c r="C1338">
        <f t="shared" si="211"/>
        <v>1335</v>
      </c>
      <c r="D1338" s="3">
        <f t="shared" si="212"/>
        <v>45660</v>
      </c>
      <c r="F1338" s="5">
        <f>IFERROR(VLOOKUP(D1338,Contrato!$B:$H,7,FALSE),0)</f>
        <v>0</v>
      </c>
      <c r="G1338" s="26">
        <f t="shared" si="208"/>
        <v>0</v>
      </c>
      <c r="L1338" s="3">
        <f t="shared" si="213"/>
        <v>45661</v>
      </c>
      <c r="M1338" s="3" t="str">
        <f t="shared" si="215"/>
        <v>2025_1</v>
      </c>
      <c r="N1338" s="5">
        <f t="shared" si="209"/>
        <v>2025</v>
      </c>
      <c r="O1338" s="26">
        <f t="shared" si="216"/>
        <v>1431632.2121551139</v>
      </c>
      <c r="P1338" s="33">
        <f t="shared" si="214"/>
        <v>158.70643175096023</v>
      </c>
      <c r="Q1338" s="26">
        <f t="shared" si="210"/>
        <v>0</v>
      </c>
      <c r="R1338" s="26">
        <f t="shared" si="217"/>
        <v>1431790.9185868648</v>
      </c>
    </row>
    <row r="1339" spans="3:18" x14ac:dyDescent="0.2">
      <c r="C1339">
        <f t="shared" si="211"/>
        <v>1336</v>
      </c>
      <c r="D1339" s="3">
        <f t="shared" si="212"/>
        <v>45661</v>
      </c>
      <c r="F1339" s="5">
        <f>IFERROR(VLOOKUP(D1339,Contrato!$B:$H,7,FALSE),0)</f>
        <v>0</v>
      </c>
      <c r="G1339" s="26">
        <f t="shared" si="208"/>
        <v>0</v>
      </c>
      <c r="L1339" s="3">
        <f t="shared" si="213"/>
        <v>45662</v>
      </c>
      <c r="M1339" s="3" t="str">
        <f t="shared" si="215"/>
        <v>2025_1</v>
      </c>
      <c r="N1339" s="5">
        <f t="shared" si="209"/>
        <v>2025</v>
      </c>
      <c r="O1339" s="26">
        <f t="shared" si="216"/>
        <v>1431790.9185868648</v>
      </c>
      <c r="P1339" s="33">
        <f t="shared" si="214"/>
        <v>158.72402546760426</v>
      </c>
      <c r="Q1339" s="26">
        <f t="shared" si="210"/>
        <v>0</v>
      </c>
      <c r="R1339" s="26">
        <f t="shared" si="217"/>
        <v>1431949.6426123325</v>
      </c>
    </row>
    <row r="1340" spans="3:18" x14ac:dyDescent="0.2">
      <c r="C1340">
        <f t="shared" si="211"/>
        <v>1337</v>
      </c>
      <c r="D1340" s="3">
        <f t="shared" si="212"/>
        <v>45662</v>
      </c>
      <c r="F1340" s="5">
        <f>IFERROR(VLOOKUP(D1340,Contrato!$B:$H,7,FALSE),0)</f>
        <v>0</v>
      </c>
      <c r="G1340" s="26">
        <f t="shared" si="208"/>
        <v>0</v>
      </c>
      <c r="L1340" s="3">
        <f t="shared" si="213"/>
        <v>45663</v>
      </c>
      <c r="M1340" s="3" t="str">
        <f t="shared" si="215"/>
        <v>2025_1</v>
      </c>
      <c r="N1340" s="5">
        <f t="shared" si="209"/>
        <v>2025</v>
      </c>
      <c r="O1340" s="26">
        <f t="shared" si="216"/>
        <v>1431949.6426123325</v>
      </c>
      <c r="P1340" s="33">
        <f t="shared" si="214"/>
        <v>158.7416211346347</v>
      </c>
      <c r="Q1340" s="26">
        <f t="shared" si="210"/>
        <v>0</v>
      </c>
      <c r="R1340" s="26">
        <f t="shared" si="217"/>
        <v>1432108.384233467</v>
      </c>
    </row>
    <row r="1341" spans="3:18" x14ac:dyDescent="0.2">
      <c r="C1341">
        <f t="shared" si="211"/>
        <v>1338</v>
      </c>
      <c r="D1341" s="3">
        <f t="shared" si="212"/>
        <v>45663</v>
      </c>
      <c r="F1341" s="5">
        <f>IFERROR(VLOOKUP(D1341,Contrato!$B:$H,7,FALSE),0)</f>
        <v>0</v>
      </c>
      <c r="G1341" s="26">
        <f t="shared" si="208"/>
        <v>0</v>
      </c>
      <c r="L1341" s="3">
        <f t="shared" si="213"/>
        <v>45664</v>
      </c>
      <c r="M1341" s="3" t="str">
        <f t="shared" si="215"/>
        <v>2025_1</v>
      </c>
      <c r="N1341" s="5">
        <f t="shared" si="209"/>
        <v>2025</v>
      </c>
      <c r="O1341" s="26">
        <f t="shared" si="216"/>
        <v>1432108.384233467</v>
      </c>
      <c r="P1341" s="33">
        <f t="shared" si="214"/>
        <v>158.75921875226771</v>
      </c>
      <c r="Q1341" s="26">
        <f t="shared" si="210"/>
        <v>0</v>
      </c>
      <c r="R1341" s="26">
        <f t="shared" si="217"/>
        <v>1432267.1434522192</v>
      </c>
    </row>
    <row r="1342" spans="3:18" x14ac:dyDescent="0.2">
      <c r="C1342">
        <f t="shared" si="211"/>
        <v>1339</v>
      </c>
      <c r="D1342" s="3">
        <f t="shared" si="212"/>
        <v>45664</v>
      </c>
      <c r="F1342" s="5">
        <f>IFERROR(VLOOKUP(D1342,Contrato!$B:$H,7,FALSE),0)</f>
        <v>0</v>
      </c>
      <c r="G1342" s="26">
        <f t="shared" si="208"/>
        <v>0</v>
      </c>
      <c r="L1342" s="3">
        <f t="shared" si="213"/>
        <v>45665</v>
      </c>
      <c r="M1342" s="3" t="str">
        <f t="shared" si="215"/>
        <v>2025_1</v>
      </c>
      <c r="N1342" s="5">
        <f t="shared" si="209"/>
        <v>2025</v>
      </c>
      <c r="O1342" s="26">
        <f t="shared" si="216"/>
        <v>1432267.1434522192</v>
      </c>
      <c r="P1342" s="33">
        <f t="shared" si="214"/>
        <v>158.7768183207196</v>
      </c>
      <c r="Q1342" s="26">
        <f t="shared" si="210"/>
        <v>0</v>
      </c>
      <c r="R1342" s="26">
        <f t="shared" si="217"/>
        <v>1432425.9202705398</v>
      </c>
    </row>
    <row r="1343" spans="3:18" x14ac:dyDescent="0.2">
      <c r="C1343">
        <f t="shared" si="211"/>
        <v>1340</v>
      </c>
      <c r="D1343" s="3">
        <f t="shared" si="212"/>
        <v>45665</v>
      </c>
      <c r="F1343" s="5">
        <f>IFERROR(VLOOKUP(D1343,Contrato!$B:$H,7,FALSE),0)</f>
        <v>0</v>
      </c>
      <c r="G1343" s="26">
        <f t="shared" si="208"/>
        <v>0</v>
      </c>
      <c r="L1343" s="3">
        <f t="shared" si="213"/>
        <v>45666</v>
      </c>
      <c r="M1343" s="3" t="str">
        <f t="shared" si="215"/>
        <v>2025_1</v>
      </c>
      <c r="N1343" s="5">
        <f t="shared" si="209"/>
        <v>2025</v>
      </c>
      <c r="O1343" s="26">
        <f t="shared" si="216"/>
        <v>1432425.9202705398</v>
      </c>
      <c r="P1343" s="33">
        <f t="shared" si="214"/>
        <v>158.79441984020656</v>
      </c>
      <c r="Q1343" s="26">
        <f t="shared" si="210"/>
        <v>0</v>
      </c>
      <c r="R1343" s="26">
        <f t="shared" si="217"/>
        <v>1432584.71469038</v>
      </c>
    </row>
    <row r="1344" spans="3:18" x14ac:dyDescent="0.2">
      <c r="C1344">
        <f t="shared" si="211"/>
        <v>1341</v>
      </c>
      <c r="D1344" s="3">
        <f t="shared" si="212"/>
        <v>45666</v>
      </c>
      <c r="F1344" s="5">
        <f>IFERROR(VLOOKUP(D1344,Contrato!$B:$H,7,FALSE),0)</f>
        <v>0</v>
      </c>
      <c r="G1344" s="26">
        <f t="shared" si="208"/>
        <v>0</v>
      </c>
      <c r="L1344" s="3">
        <f t="shared" si="213"/>
        <v>45667</v>
      </c>
      <c r="M1344" s="3" t="str">
        <f t="shared" si="215"/>
        <v>2025_1</v>
      </c>
      <c r="N1344" s="5">
        <f t="shared" si="209"/>
        <v>2025</v>
      </c>
      <c r="O1344" s="26">
        <f t="shared" si="216"/>
        <v>1432584.71469038</v>
      </c>
      <c r="P1344" s="33">
        <f t="shared" si="214"/>
        <v>158.81202331094497</v>
      </c>
      <c r="Q1344" s="26">
        <f t="shared" si="210"/>
        <v>-288613.05536999996</v>
      </c>
      <c r="R1344" s="26">
        <f t="shared" si="217"/>
        <v>1144130.471343691</v>
      </c>
    </row>
    <row r="1345" spans="3:18" x14ac:dyDescent="0.2">
      <c r="C1345">
        <f t="shared" si="211"/>
        <v>1342</v>
      </c>
      <c r="D1345" s="3">
        <f t="shared" si="212"/>
        <v>45667</v>
      </c>
      <c r="F1345" s="5">
        <f>IFERROR(VLOOKUP(D1345,Contrato!$B:$H,7,FALSE),0)</f>
        <v>288613.05536999996</v>
      </c>
      <c r="G1345" s="26">
        <f t="shared" si="208"/>
        <v>-288613.05536999996</v>
      </c>
      <c r="L1345" s="3">
        <f t="shared" si="213"/>
        <v>45668</v>
      </c>
      <c r="M1345" s="3" t="str">
        <f t="shared" si="215"/>
        <v>2025_1</v>
      </c>
      <c r="N1345" s="5">
        <f t="shared" si="209"/>
        <v>2025</v>
      </c>
      <c r="O1345" s="26">
        <f t="shared" si="216"/>
        <v>1144130.471343691</v>
      </c>
      <c r="P1345" s="33">
        <f t="shared" si="214"/>
        <v>126.83485536495292</v>
      </c>
      <c r="Q1345" s="26">
        <f t="shared" si="210"/>
        <v>0</v>
      </c>
      <c r="R1345" s="26">
        <f t="shared" si="217"/>
        <v>1144257.3061990559</v>
      </c>
    </row>
    <row r="1346" spans="3:18" x14ac:dyDescent="0.2">
      <c r="C1346">
        <f t="shared" si="211"/>
        <v>1343</v>
      </c>
      <c r="D1346" s="3">
        <f t="shared" si="212"/>
        <v>45668</v>
      </c>
      <c r="F1346" s="5">
        <f>IFERROR(VLOOKUP(D1346,Contrato!$B:$H,7,FALSE),0)</f>
        <v>0</v>
      </c>
      <c r="G1346" s="26">
        <f t="shared" si="208"/>
        <v>0</v>
      </c>
      <c r="L1346" s="3">
        <f t="shared" si="213"/>
        <v>45669</v>
      </c>
      <c r="M1346" s="3" t="str">
        <f t="shared" si="215"/>
        <v>2025_1</v>
      </c>
      <c r="N1346" s="5">
        <f t="shared" si="209"/>
        <v>2025</v>
      </c>
      <c r="O1346" s="26">
        <f t="shared" si="216"/>
        <v>1144257.3061990559</v>
      </c>
      <c r="P1346" s="33">
        <f t="shared" si="214"/>
        <v>126.84891589470749</v>
      </c>
      <c r="Q1346" s="26">
        <f t="shared" si="210"/>
        <v>0</v>
      </c>
      <c r="R1346" s="26">
        <f t="shared" si="217"/>
        <v>1144384.1551149506</v>
      </c>
    </row>
    <row r="1347" spans="3:18" x14ac:dyDescent="0.2">
      <c r="C1347">
        <f t="shared" si="211"/>
        <v>1344</v>
      </c>
      <c r="D1347" s="3">
        <f t="shared" si="212"/>
        <v>45669</v>
      </c>
      <c r="F1347" s="5">
        <f>IFERROR(VLOOKUP(D1347,Contrato!$B:$H,7,FALSE),0)</f>
        <v>0</v>
      </c>
      <c r="G1347" s="26">
        <f t="shared" si="208"/>
        <v>0</v>
      </c>
      <c r="L1347" s="3">
        <f t="shared" si="213"/>
        <v>45670</v>
      </c>
      <c r="M1347" s="3" t="str">
        <f t="shared" si="215"/>
        <v>2025_1</v>
      </c>
      <c r="N1347" s="5">
        <f t="shared" si="209"/>
        <v>2025</v>
      </c>
      <c r="O1347" s="26">
        <f t="shared" si="216"/>
        <v>1144384.1551149506</v>
      </c>
      <c r="P1347" s="33">
        <f t="shared" si="214"/>
        <v>126.86297798317001</v>
      </c>
      <c r="Q1347" s="26">
        <f t="shared" si="210"/>
        <v>0</v>
      </c>
      <c r="R1347" s="26">
        <f t="shared" si="217"/>
        <v>1144511.0180929338</v>
      </c>
    </row>
    <row r="1348" spans="3:18" x14ac:dyDescent="0.2">
      <c r="C1348">
        <f t="shared" si="211"/>
        <v>1345</v>
      </c>
      <c r="D1348" s="3">
        <f t="shared" si="212"/>
        <v>45670</v>
      </c>
      <c r="F1348" s="5">
        <f>IFERROR(VLOOKUP(D1348,Contrato!$B:$H,7,FALSE),0)</f>
        <v>0</v>
      </c>
      <c r="G1348" s="26">
        <f t="shared" si="208"/>
        <v>0</v>
      </c>
      <c r="L1348" s="3">
        <f t="shared" si="213"/>
        <v>45671</v>
      </c>
      <c r="M1348" s="3" t="str">
        <f t="shared" si="215"/>
        <v>2025_1</v>
      </c>
      <c r="N1348" s="5">
        <f t="shared" si="209"/>
        <v>2025</v>
      </c>
      <c r="O1348" s="26">
        <f t="shared" si="216"/>
        <v>1144511.0180929338</v>
      </c>
      <c r="P1348" s="33">
        <f t="shared" si="214"/>
        <v>126.87704163051329</v>
      </c>
      <c r="Q1348" s="26">
        <f t="shared" si="210"/>
        <v>0</v>
      </c>
      <c r="R1348" s="26">
        <f t="shared" si="217"/>
        <v>1144637.8951345643</v>
      </c>
    </row>
    <row r="1349" spans="3:18" x14ac:dyDescent="0.2">
      <c r="C1349">
        <f t="shared" si="211"/>
        <v>1346</v>
      </c>
      <c r="D1349" s="3">
        <f t="shared" si="212"/>
        <v>45671</v>
      </c>
      <c r="F1349" s="5">
        <f>IFERROR(VLOOKUP(D1349,Contrato!$B:$H,7,FALSE),0)</f>
        <v>0</v>
      </c>
      <c r="G1349" s="26">
        <f t="shared" ref="G1349:G1412" si="218">+E1349-F1349</f>
        <v>0</v>
      </c>
      <c r="L1349" s="3">
        <f t="shared" si="213"/>
        <v>45672</v>
      </c>
      <c r="M1349" s="3" t="str">
        <f t="shared" si="215"/>
        <v>2025_1</v>
      </c>
      <c r="N1349" s="5">
        <f t="shared" ref="N1349:N1412" si="219">YEAR(L1349)</f>
        <v>2025</v>
      </c>
      <c r="O1349" s="26">
        <f t="shared" si="216"/>
        <v>1144637.8951345643</v>
      </c>
      <c r="P1349" s="33">
        <f t="shared" si="214"/>
        <v>126.8911068369101</v>
      </c>
      <c r="Q1349" s="26">
        <f t="shared" ref="Q1349:Q1412" si="220">-F1350</f>
        <v>0</v>
      </c>
      <c r="R1349" s="26">
        <f t="shared" si="217"/>
        <v>1144764.7862414012</v>
      </c>
    </row>
    <row r="1350" spans="3:18" x14ac:dyDescent="0.2">
      <c r="C1350">
        <f t="shared" ref="C1350:C1413" si="221">IF(D1350="","",C1349+1)</f>
        <v>1347</v>
      </c>
      <c r="D1350" s="3">
        <f t="shared" ref="D1350:D1413" si="222">IFERROR(IF((D1349+1)&gt;$B$5,"",(D1349+1)),"")</f>
        <v>45672</v>
      </c>
      <c r="F1350" s="5">
        <f>IFERROR(VLOOKUP(D1350,Contrato!$B:$H,7,FALSE),0)</f>
        <v>0</v>
      </c>
      <c r="G1350" s="26">
        <f t="shared" si="218"/>
        <v>0</v>
      </c>
      <c r="L1350" s="3">
        <f t="shared" ref="L1350:L1413" si="223">+D1351</f>
        <v>45673</v>
      </c>
      <c r="M1350" s="3" t="str">
        <f t="shared" si="215"/>
        <v>2025_1</v>
      </c>
      <c r="N1350" s="5">
        <f t="shared" si="219"/>
        <v>2025</v>
      </c>
      <c r="O1350" s="26">
        <f t="shared" si="216"/>
        <v>1144764.7862414012</v>
      </c>
      <c r="P1350" s="33">
        <f t="shared" si="214"/>
        <v>126.90517360253331</v>
      </c>
      <c r="Q1350" s="26">
        <f t="shared" si="220"/>
        <v>0</v>
      </c>
      <c r="R1350" s="26">
        <f t="shared" si="217"/>
        <v>1144891.6914150037</v>
      </c>
    </row>
    <row r="1351" spans="3:18" x14ac:dyDescent="0.2">
      <c r="C1351">
        <f t="shared" si="221"/>
        <v>1348</v>
      </c>
      <c r="D1351" s="3">
        <f t="shared" si="222"/>
        <v>45673</v>
      </c>
      <c r="F1351" s="5">
        <f>IFERROR(VLOOKUP(D1351,Contrato!$B:$H,7,FALSE),0)</f>
        <v>0</v>
      </c>
      <c r="G1351" s="26">
        <f t="shared" si="218"/>
        <v>0</v>
      </c>
      <c r="L1351" s="3">
        <f t="shared" si="223"/>
        <v>45674</v>
      </c>
      <c r="M1351" s="3" t="str">
        <f t="shared" si="215"/>
        <v>2025_1</v>
      </c>
      <c r="N1351" s="5">
        <f t="shared" si="219"/>
        <v>2025</v>
      </c>
      <c r="O1351" s="26">
        <f t="shared" si="216"/>
        <v>1144891.6914150037</v>
      </c>
      <c r="P1351" s="33">
        <f t="shared" ref="P1351:P1414" si="224">+O1351*$I$4</f>
        <v>126.91924192755575</v>
      </c>
      <c r="Q1351" s="26">
        <f t="shared" si="220"/>
        <v>0</v>
      </c>
      <c r="R1351" s="26">
        <f t="shared" si="217"/>
        <v>1145018.6106569313</v>
      </c>
    </row>
    <row r="1352" spans="3:18" x14ac:dyDescent="0.2">
      <c r="C1352">
        <f t="shared" si="221"/>
        <v>1349</v>
      </c>
      <c r="D1352" s="3">
        <f t="shared" si="222"/>
        <v>45674</v>
      </c>
      <c r="F1352" s="5">
        <f>IFERROR(VLOOKUP(D1352,Contrato!$B:$H,7,FALSE),0)</f>
        <v>0</v>
      </c>
      <c r="G1352" s="26">
        <f t="shared" si="218"/>
        <v>0</v>
      </c>
      <c r="L1352" s="3">
        <f t="shared" si="223"/>
        <v>45675</v>
      </c>
      <c r="M1352" s="3" t="str">
        <f t="shared" si="215"/>
        <v>2025_1</v>
      </c>
      <c r="N1352" s="5">
        <f t="shared" si="219"/>
        <v>2025</v>
      </c>
      <c r="O1352" s="26">
        <f t="shared" si="216"/>
        <v>1145018.6106569313</v>
      </c>
      <c r="P1352" s="33">
        <f t="shared" si="224"/>
        <v>126.93331181215029</v>
      </c>
      <c r="Q1352" s="26">
        <f t="shared" si="220"/>
        <v>0</v>
      </c>
      <c r="R1352" s="26">
        <f t="shared" si="217"/>
        <v>1145145.5439687434</v>
      </c>
    </row>
    <row r="1353" spans="3:18" x14ac:dyDescent="0.2">
      <c r="C1353">
        <f t="shared" si="221"/>
        <v>1350</v>
      </c>
      <c r="D1353" s="3">
        <f t="shared" si="222"/>
        <v>45675</v>
      </c>
      <c r="F1353" s="5">
        <f>IFERROR(VLOOKUP(D1353,Contrato!$B:$H,7,FALSE),0)</f>
        <v>0</v>
      </c>
      <c r="G1353" s="26">
        <f t="shared" si="218"/>
        <v>0</v>
      </c>
      <c r="L1353" s="3">
        <f t="shared" si="223"/>
        <v>45676</v>
      </c>
      <c r="M1353" s="3" t="str">
        <f t="shared" ref="M1353:M1416" si="225">YEAR(L1353)&amp;"_"&amp;MONTH(L1353)</f>
        <v>2025_1</v>
      </c>
      <c r="N1353" s="5">
        <f t="shared" si="219"/>
        <v>2025</v>
      </c>
      <c r="O1353" s="26">
        <f t="shared" si="216"/>
        <v>1145145.5439687434</v>
      </c>
      <c r="P1353" s="33">
        <f t="shared" si="224"/>
        <v>126.94738325648983</v>
      </c>
      <c r="Q1353" s="26">
        <f t="shared" si="220"/>
        <v>0</v>
      </c>
      <c r="R1353" s="26">
        <f t="shared" si="217"/>
        <v>1145272.4913519998</v>
      </c>
    </row>
    <row r="1354" spans="3:18" x14ac:dyDescent="0.2">
      <c r="C1354">
        <f t="shared" si="221"/>
        <v>1351</v>
      </c>
      <c r="D1354" s="3">
        <f t="shared" si="222"/>
        <v>45676</v>
      </c>
      <c r="F1354" s="5">
        <f>IFERROR(VLOOKUP(D1354,Contrato!$B:$H,7,FALSE),0)</f>
        <v>0</v>
      </c>
      <c r="G1354" s="26">
        <f t="shared" si="218"/>
        <v>0</v>
      </c>
      <c r="L1354" s="3">
        <f t="shared" si="223"/>
        <v>45677</v>
      </c>
      <c r="M1354" s="3" t="str">
        <f t="shared" si="225"/>
        <v>2025_1</v>
      </c>
      <c r="N1354" s="5">
        <f t="shared" si="219"/>
        <v>2025</v>
      </c>
      <c r="O1354" s="26">
        <f t="shared" si="216"/>
        <v>1145272.4913519998</v>
      </c>
      <c r="P1354" s="33">
        <f t="shared" si="224"/>
        <v>126.96145626074727</v>
      </c>
      <c r="Q1354" s="26">
        <f t="shared" si="220"/>
        <v>0</v>
      </c>
      <c r="R1354" s="26">
        <f t="shared" si="217"/>
        <v>1145399.4528082605</v>
      </c>
    </row>
    <row r="1355" spans="3:18" x14ac:dyDescent="0.2">
      <c r="C1355">
        <f t="shared" si="221"/>
        <v>1352</v>
      </c>
      <c r="D1355" s="3">
        <f t="shared" si="222"/>
        <v>45677</v>
      </c>
      <c r="F1355" s="5">
        <f>IFERROR(VLOOKUP(D1355,Contrato!$B:$H,7,FALSE),0)</f>
        <v>0</v>
      </c>
      <c r="G1355" s="26">
        <f t="shared" si="218"/>
        <v>0</v>
      </c>
      <c r="L1355" s="3">
        <f t="shared" si="223"/>
        <v>45678</v>
      </c>
      <c r="M1355" s="3" t="str">
        <f t="shared" si="225"/>
        <v>2025_1</v>
      </c>
      <c r="N1355" s="5">
        <f t="shared" si="219"/>
        <v>2025</v>
      </c>
      <c r="O1355" s="26">
        <f t="shared" si="216"/>
        <v>1145399.4528082605</v>
      </c>
      <c r="P1355" s="33">
        <f t="shared" si="224"/>
        <v>126.97553082509555</v>
      </c>
      <c r="Q1355" s="26">
        <f t="shared" si="220"/>
        <v>0</v>
      </c>
      <c r="R1355" s="26">
        <f t="shared" si="217"/>
        <v>1145526.4283390855</v>
      </c>
    </row>
    <row r="1356" spans="3:18" x14ac:dyDescent="0.2">
      <c r="C1356">
        <f t="shared" si="221"/>
        <v>1353</v>
      </c>
      <c r="D1356" s="3">
        <f t="shared" si="222"/>
        <v>45678</v>
      </c>
      <c r="F1356" s="5">
        <f>IFERROR(VLOOKUP(D1356,Contrato!$B:$H,7,FALSE),0)</f>
        <v>0</v>
      </c>
      <c r="G1356" s="26">
        <f t="shared" si="218"/>
        <v>0</v>
      </c>
      <c r="L1356" s="3">
        <f t="shared" si="223"/>
        <v>45679</v>
      </c>
      <c r="M1356" s="3" t="str">
        <f t="shared" si="225"/>
        <v>2025_1</v>
      </c>
      <c r="N1356" s="5">
        <f t="shared" si="219"/>
        <v>2025</v>
      </c>
      <c r="O1356" s="26">
        <f t="shared" si="216"/>
        <v>1145526.4283390855</v>
      </c>
      <c r="P1356" s="33">
        <f t="shared" si="224"/>
        <v>126.98960694970761</v>
      </c>
      <c r="Q1356" s="26">
        <f t="shared" si="220"/>
        <v>0</v>
      </c>
      <c r="R1356" s="26">
        <f t="shared" si="217"/>
        <v>1145653.4179460353</v>
      </c>
    </row>
    <row r="1357" spans="3:18" x14ac:dyDescent="0.2">
      <c r="C1357">
        <f t="shared" si="221"/>
        <v>1354</v>
      </c>
      <c r="D1357" s="3">
        <f t="shared" si="222"/>
        <v>45679</v>
      </c>
      <c r="F1357" s="5">
        <f>IFERROR(VLOOKUP(D1357,Contrato!$B:$H,7,FALSE),0)</f>
        <v>0</v>
      </c>
      <c r="G1357" s="26">
        <f t="shared" si="218"/>
        <v>0</v>
      </c>
      <c r="L1357" s="3">
        <f t="shared" si="223"/>
        <v>45680</v>
      </c>
      <c r="M1357" s="3" t="str">
        <f t="shared" si="225"/>
        <v>2025_1</v>
      </c>
      <c r="N1357" s="5">
        <f t="shared" si="219"/>
        <v>2025</v>
      </c>
      <c r="O1357" s="26">
        <f t="shared" si="216"/>
        <v>1145653.4179460353</v>
      </c>
      <c r="P1357" s="33">
        <f t="shared" si="224"/>
        <v>127.00368463475641</v>
      </c>
      <c r="Q1357" s="26">
        <f t="shared" si="220"/>
        <v>0</v>
      </c>
      <c r="R1357" s="26">
        <f t="shared" si="217"/>
        <v>1145780.4216306701</v>
      </c>
    </row>
    <row r="1358" spans="3:18" x14ac:dyDescent="0.2">
      <c r="C1358">
        <f t="shared" si="221"/>
        <v>1355</v>
      </c>
      <c r="D1358" s="3">
        <f t="shared" si="222"/>
        <v>45680</v>
      </c>
      <c r="F1358" s="5">
        <f>IFERROR(VLOOKUP(D1358,Contrato!$B:$H,7,FALSE),0)</f>
        <v>0</v>
      </c>
      <c r="G1358" s="26">
        <f t="shared" si="218"/>
        <v>0</v>
      </c>
      <c r="L1358" s="3">
        <f t="shared" si="223"/>
        <v>45681</v>
      </c>
      <c r="M1358" s="3" t="str">
        <f t="shared" si="225"/>
        <v>2025_1</v>
      </c>
      <c r="N1358" s="5">
        <f t="shared" si="219"/>
        <v>2025</v>
      </c>
      <c r="O1358" s="26">
        <f t="shared" si="216"/>
        <v>1145780.4216306701</v>
      </c>
      <c r="P1358" s="33">
        <f t="shared" si="224"/>
        <v>127.01776388041495</v>
      </c>
      <c r="Q1358" s="26">
        <f t="shared" si="220"/>
        <v>0</v>
      </c>
      <c r="R1358" s="26">
        <f t="shared" si="217"/>
        <v>1145907.4393945504</v>
      </c>
    </row>
    <row r="1359" spans="3:18" x14ac:dyDescent="0.2">
      <c r="C1359">
        <f t="shared" si="221"/>
        <v>1356</v>
      </c>
      <c r="D1359" s="3">
        <f t="shared" si="222"/>
        <v>45681</v>
      </c>
      <c r="F1359" s="5">
        <f>IFERROR(VLOOKUP(D1359,Contrato!$B:$H,7,FALSE),0)</f>
        <v>0</v>
      </c>
      <c r="G1359" s="26">
        <f t="shared" si="218"/>
        <v>0</v>
      </c>
      <c r="L1359" s="3">
        <f t="shared" si="223"/>
        <v>45682</v>
      </c>
      <c r="M1359" s="3" t="str">
        <f t="shared" si="225"/>
        <v>2025_1</v>
      </c>
      <c r="N1359" s="5">
        <f t="shared" si="219"/>
        <v>2025</v>
      </c>
      <c r="O1359" s="26">
        <f t="shared" si="216"/>
        <v>1145907.4393945504</v>
      </c>
      <c r="P1359" s="33">
        <f t="shared" si="224"/>
        <v>127.03184468685622</v>
      </c>
      <c r="Q1359" s="26">
        <f t="shared" si="220"/>
        <v>0</v>
      </c>
      <c r="R1359" s="26">
        <f t="shared" si="217"/>
        <v>1146034.4712392373</v>
      </c>
    </row>
    <row r="1360" spans="3:18" x14ac:dyDescent="0.2">
      <c r="C1360">
        <f t="shared" si="221"/>
        <v>1357</v>
      </c>
      <c r="D1360" s="3">
        <f t="shared" si="222"/>
        <v>45682</v>
      </c>
      <c r="F1360" s="5">
        <f>IFERROR(VLOOKUP(D1360,Contrato!$B:$H,7,FALSE),0)</f>
        <v>0</v>
      </c>
      <c r="G1360" s="26">
        <f t="shared" si="218"/>
        <v>0</v>
      </c>
      <c r="L1360" s="3">
        <f t="shared" si="223"/>
        <v>45683</v>
      </c>
      <c r="M1360" s="3" t="str">
        <f t="shared" si="225"/>
        <v>2025_1</v>
      </c>
      <c r="N1360" s="5">
        <f t="shared" si="219"/>
        <v>2025</v>
      </c>
      <c r="O1360" s="26">
        <f t="shared" si="216"/>
        <v>1146034.4712392373</v>
      </c>
      <c r="P1360" s="33">
        <f t="shared" si="224"/>
        <v>127.04592705425326</v>
      </c>
      <c r="Q1360" s="26">
        <f t="shared" si="220"/>
        <v>0</v>
      </c>
      <c r="R1360" s="26">
        <f t="shared" si="217"/>
        <v>1146161.5171662916</v>
      </c>
    </row>
    <row r="1361" spans="3:18" x14ac:dyDescent="0.2">
      <c r="C1361">
        <f t="shared" si="221"/>
        <v>1358</v>
      </c>
      <c r="D1361" s="3">
        <f t="shared" si="222"/>
        <v>45683</v>
      </c>
      <c r="F1361" s="5">
        <f>IFERROR(VLOOKUP(D1361,Contrato!$B:$H,7,FALSE),0)</f>
        <v>0</v>
      </c>
      <c r="G1361" s="26">
        <f t="shared" si="218"/>
        <v>0</v>
      </c>
      <c r="L1361" s="3">
        <f t="shared" si="223"/>
        <v>45684</v>
      </c>
      <c r="M1361" s="3" t="str">
        <f t="shared" si="225"/>
        <v>2025_1</v>
      </c>
      <c r="N1361" s="5">
        <f t="shared" si="219"/>
        <v>2025</v>
      </c>
      <c r="O1361" s="26">
        <f t="shared" si="216"/>
        <v>1146161.5171662916</v>
      </c>
      <c r="P1361" s="33">
        <f t="shared" si="224"/>
        <v>127.06001098277909</v>
      </c>
      <c r="Q1361" s="26">
        <f t="shared" si="220"/>
        <v>0</v>
      </c>
      <c r="R1361" s="26">
        <f t="shared" si="217"/>
        <v>1146288.5771772743</v>
      </c>
    </row>
    <row r="1362" spans="3:18" x14ac:dyDescent="0.2">
      <c r="C1362">
        <f t="shared" si="221"/>
        <v>1359</v>
      </c>
      <c r="D1362" s="3">
        <f t="shared" si="222"/>
        <v>45684</v>
      </c>
      <c r="F1362" s="5">
        <f>IFERROR(VLOOKUP(D1362,Contrato!$B:$H,7,FALSE),0)</f>
        <v>0</v>
      </c>
      <c r="G1362" s="26">
        <f t="shared" si="218"/>
        <v>0</v>
      </c>
      <c r="L1362" s="3">
        <f t="shared" si="223"/>
        <v>45685</v>
      </c>
      <c r="M1362" s="3" t="str">
        <f t="shared" si="225"/>
        <v>2025_1</v>
      </c>
      <c r="N1362" s="5">
        <f t="shared" si="219"/>
        <v>2025</v>
      </c>
      <c r="O1362" s="26">
        <f t="shared" ref="O1362:O1425" si="226">+R1361</f>
        <v>1146288.5771772743</v>
      </c>
      <c r="P1362" s="33">
        <f t="shared" si="224"/>
        <v>127.07409647260677</v>
      </c>
      <c r="Q1362" s="26">
        <f t="shared" si="220"/>
        <v>0</v>
      </c>
      <c r="R1362" s="26">
        <f t="shared" ref="R1362:R1425" si="227">+O1362+P1362+Q1362</f>
        <v>1146415.651273747</v>
      </c>
    </row>
    <row r="1363" spans="3:18" x14ac:dyDescent="0.2">
      <c r="C1363">
        <f t="shared" si="221"/>
        <v>1360</v>
      </c>
      <c r="D1363" s="3">
        <f t="shared" si="222"/>
        <v>45685</v>
      </c>
      <c r="F1363" s="5">
        <f>IFERROR(VLOOKUP(D1363,Contrato!$B:$H,7,FALSE),0)</f>
        <v>0</v>
      </c>
      <c r="G1363" s="26">
        <f t="shared" si="218"/>
        <v>0</v>
      </c>
      <c r="L1363" s="3">
        <f t="shared" si="223"/>
        <v>45686</v>
      </c>
      <c r="M1363" s="3" t="str">
        <f t="shared" si="225"/>
        <v>2025_1</v>
      </c>
      <c r="N1363" s="5">
        <f t="shared" si="219"/>
        <v>2025</v>
      </c>
      <c r="O1363" s="26">
        <f t="shared" si="226"/>
        <v>1146415.651273747</v>
      </c>
      <c r="P1363" s="33">
        <f t="shared" si="224"/>
        <v>127.08818352390942</v>
      </c>
      <c r="Q1363" s="26">
        <f t="shared" si="220"/>
        <v>0</v>
      </c>
      <c r="R1363" s="26">
        <f t="shared" si="227"/>
        <v>1146542.7394572708</v>
      </c>
    </row>
    <row r="1364" spans="3:18" x14ac:dyDescent="0.2">
      <c r="C1364">
        <f t="shared" si="221"/>
        <v>1361</v>
      </c>
      <c r="D1364" s="3">
        <f t="shared" si="222"/>
        <v>45686</v>
      </c>
      <c r="F1364" s="5">
        <f>IFERROR(VLOOKUP(D1364,Contrato!$B:$H,7,FALSE),0)</f>
        <v>0</v>
      </c>
      <c r="G1364" s="26">
        <f t="shared" si="218"/>
        <v>0</v>
      </c>
      <c r="L1364" s="3">
        <f t="shared" si="223"/>
        <v>45687</v>
      </c>
      <c r="M1364" s="3" t="str">
        <f t="shared" si="225"/>
        <v>2025_1</v>
      </c>
      <c r="N1364" s="5">
        <f t="shared" si="219"/>
        <v>2025</v>
      </c>
      <c r="O1364" s="26">
        <f t="shared" si="226"/>
        <v>1146542.7394572708</v>
      </c>
      <c r="P1364" s="33">
        <f t="shared" si="224"/>
        <v>127.10227213686011</v>
      </c>
      <c r="Q1364" s="26">
        <f t="shared" si="220"/>
        <v>0</v>
      </c>
      <c r="R1364" s="26">
        <f t="shared" si="227"/>
        <v>1146669.8417294077</v>
      </c>
    </row>
    <row r="1365" spans="3:18" x14ac:dyDescent="0.2">
      <c r="C1365">
        <f t="shared" si="221"/>
        <v>1362</v>
      </c>
      <c r="D1365" s="3">
        <f t="shared" si="222"/>
        <v>45687</v>
      </c>
      <c r="F1365" s="5">
        <f>IFERROR(VLOOKUP(D1365,Contrato!$B:$H,7,FALSE),0)</f>
        <v>0</v>
      </c>
      <c r="G1365" s="26">
        <f t="shared" si="218"/>
        <v>0</v>
      </c>
      <c r="L1365" s="3">
        <f t="shared" si="223"/>
        <v>45688</v>
      </c>
      <c r="M1365" s="3" t="str">
        <f t="shared" si="225"/>
        <v>2025_1</v>
      </c>
      <c r="N1365" s="5">
        <f t="shared" si="219"/>
        <v>2025</v>
      </c>
      <c r="O1365" s="26">
        <f t="shared" si="226"/>
        <v>1146669.8417294077</v>
      </c>
      <c r="P1365" s="33">
        <f t="shared" si="224"/>
        <v>127.11636231163196</v>
      </c>
      <c r="Q1365" s="26">
        <f t="shared" si="220"/>
        <v>0</v>
      </c>
      <c r="R1365" s="26">
        <f t="shared" si="227"/>
        <v>1146796.9580917193</v>
      </c>
    </row>
    <row r="1366" spans="3:18" x14ac:dyDescent="0.2">
      <c r="C1366">
        <f t="shared" si="221"/>
        <v>1363</v>
      </c>
      <c r="D1366" s="3">
        <f t="shared" si="222"/>
        <v>45688</v>
      </c>
      <c r="F1366" s="5">
        <f>IFERROR(VLOOKUP(D1366,Contrato!$B:$H,7,FALSE),0)</f>
        <v>0</v>
      </c>
      <c r="G1366" s="26">
        <f t="shared" si="218"/>
        <v>0</v>
      </c>
      <c r="L1366" s="3">
        <f t="shared" si="223"/>
        <v>45689</v>
      </c>
      <c r="M1366" s="3" t="str">
        <f t="shared" si="225"/>
        <v>2025_2</v>
      </c>
      <c r="N1366" s="5">
        <f t="shared" si="219"/>
        <v>2025</v>
      </c>
      <c r="O1366" s="26">
        <f t="shared" si="226"/>
        <v>1146796.9580917193</v>
      </c>
      <c r="P1366" s="33">
        <f t="shared" si="224"/>
        <v>127.13045404839812</v>
      </c>
      <c r="Q1366" s="26">
        <f t="shared" si="220"/>
        <v>0</v>
      </c>
      <c r="R1366" s="26">
        <f t="shared" si="227"/>
        <v>1146924.0885457678</v>
      </c>
    </row>
    <row r="1367" spans="3:18" x14ac:dyDescent="0.2">
      <c r="C1367">
        <f t="shared" si="221"/>
        <v>1364</v>
      </c>
      <c r="D1367" s="3">
        <f t="shared" si="222"/>
        <v>45689</v>
      </c>
      <c r="F1367" s="5">
        <f>IFERROR(VLOOKUP(D1367,Contrato!$B:$H,7,FALSE),0)</f>
        <v>0</v>
      </c>
      <c r="G1367" s="26">
        <f t="shared" si="218"/>
        <v>0</v>
      </c>
      <c r="L1367" s="3">
        <f t="shared" si="223"/>
        <v>45690</v>
      </c>
      <c r="M1367" s="3" t="str">
        <f t="shared" si="225"/>
        <v>2025_2</v>
      </c>
      <c r="N1367" s="5">
        <f t="shared" si="219"/>
        <v>2025</v>
      </c>
      <c r="O1367" s="26">
        <f t="shared" si="226"/>
        <v>1146924.0885457678</v>
      </c>
      <c r="P1367" s="33">
        <f t="shared" si="224"/>
        <v>127.14454734733175</v>
      </c>
      <c r="Q1367" s="26">
        <f t="shared" si="220"/>
        <v>0</v>
      </c>
      <c r="R1367" s="26">
        <f t="shared" si="227"/>
        <v>1147051.2330931153</v>
      </c>
    </row>
    <row r="1368" spans="3:18" x14ac:dyDescent="0.2">
      <c r="C1368">
        <f t="shared" si="221"/>
        <v>1365</v>
      </c>
      <c r="D1368" s="3">
        <f t="shared" si="222"/>
        <v>45690</v>
      </c>
      <c r="F1368" s="5">
        <f>IFERROR(VLOOKUP(D1368,Contrato!$B:$H,7,FALSE),0)</f>
        <v>0</v>
      </c>
      <c r="G1368" s="26">
        <f t="shared" si="218"/>
        <v>0</v>
      </c>
      <c r="L1368" s="3">
        <f t="shared" si="223"/>
        <v>45691</v>
      </c>
      <c r="M1368" s="3" t="str">
        <f t="shared" si="225"/>
        <v>2025_2</v>
      </c>
      <c r="N1368" s="5">
        <f t="shared" si="219"/>
        <v>2025</v>
      </c>
      <c r="O1368" s="26">
        <f t="shared" si="226"/>
        <v>1147051.2330931153</v>
      </c>
      <c r="P1368" s="33">
        <f t="shared" si="224"/>
        <v>127.15864220860603</v>
      </c>
      <c r="Q1368" s="26">
        <f t="shared" si="220"/>
        <v>0</v>
      </c>
      <c r="R1368" s="26">
        <f t="shared" si="227"/>
        <v>1147178.3917353239</v>
      </c>
    </row>
    <row r="1369" spans="3:18" x14ac:dyDescent="0.2">
      <c r="C1369">
        <f t="shared" si="221"/>
        <v>1366</v>
      </c>
      <c r="D1369" s="3">
        <f t="shared" si="222"/>
        <v>45691</v>
      </c>
      <c r="F1369" s="5">
        <f>IFERROR(VLOOKUP(D1369,Contrato!$B:$H,7,FALSE),0)</f>
        <v>0</v>
      </c>
      <c r="G1369" s="26">
        <f t="shared" si="218"/>
        <v>0</v>
      </c>
      <c r="L1369" s="3">
        <f t="shared" si="223"/>
        <v>45692</v>
      </c>
      <c r="M1369" s="3" t="str">
        <f t="shared" si="225"/>
        <v>2025_2</v>
      </c>
      <c r="N1369" s="5">
        <f t="shared" si="219"/>
        <v>2025</v>
      </c>
      <c r="O1369" s="26">
        <f t="shared" si="226"/>
        <v>1147178.3917353239</v>
      </c>
      <c r="P1369" s="33">
        <f t="shared" si="224"/>
        <v>127.17273863239413</v>
      </c>
      <c r="Q1369" s="26">
        <f t="shared" si="220"/>
        <v>0</v>
      </c>
      <c r="R1369" s="26">
        <f t="shared" si="227"/>
        <v>1147305.5644739564</v>
      </c>
    </row>
    <row r="1370" spans="3:18" x14ac:dyDescent="0.2">
      <c r="C1370">
        <f t="shared" si="221"/>
        <v>1367</v>
      </c>
      <c r="D1370" s="3">
        <f t="shared" si="222"/>
        <v>45692</v>
      </c>
      <c r="F1370" s="5">
        <f>IFERROR(VLOOKUP(D1370,Contrato!$B:$H,7,FALSE),0)</f>
        <v>0</v>
      </c>
      <c r="G1370" s="26">
        <f t="shared" si="218"/>
        <v>0</v>
      </c>
      <c r="L1370" s="3">
        <f t="shared" si="223"/>
        <v>45693</v>
      </c>
      <c r="M1370" s="3" t="str">
        <f t="shared" si="225"/>
        <v>2025_2</v>
      </c>
      <c r="N1370" s="5">
        <f t="shared" si="219"/>
        <v>2025</v>
      </c>
      <c r="O1370" s="26">
        <f t="shared" si="226"/>
        <v>1147305.5644739564</v>
      </c>
      <c r="P1370" s="33">
        <f t="shared" si="224"/>
        <v>127.18683661886926</v>
      </c>
      <c r="Q1370" s="26">
        <f t="shared" si="220"/>
        <v>0</v>
      </c>
      <c r="R1370" s="26">
        <f t="shared" si="227"/>
        <v>1147432.7513105753</v>
      </c>
    </row>
    <row r="1371" spans="3:18" x14ac:dyDescent="0.2">
      <c r="C1371">
        <f t="shared" si="221"/>
        <v>1368</v>
      </c>
      <c r="D1371" s="3">
        <f t="shared" si="222"/>
        <v>45693</v>
      </c>
      <c r="F1371" s="5">
        <f>IFERROR(VLOOKUP(D1371,Contrato!$B:$H,7,FALSE),0)</f>
        <v>0</v>
      </c>
      <c r="G1371" s="26">
        <f t="shared" si="218"/>
        <v>0</v>
      </c>
      <c r="L1371" s="3">
        <f t="shared" si="223"/>
        <v>45694</v>
      </c>
      <c r="M1371" s="3" t="str">
        <f t="shared" si="225"/>
        <v>2025_2</v>
      </c>
      <c r="N1371" s="5">
        <f t="shared" si="219"/>
        <v>2025</v>
      </c>
      <c r="O1371" s="26">
        <f t="shared" si="226"/>
        <v>1147432.7513105753</v>
      </c>
      <c r="P1371" s="33">
        <f t="shared" si="224"/>
        <v>127.20093616820471</v>
      </c>
      <c r="Q1371" s="26">
        <f t="shared" si="220"/>
        <v>0</v>
      </c>
      <c r="R1371" s="26">
        <f t="shared" si="227"/>
        <v>1147559.9522467435</v>
      </c>
    </row>
    <row r="1372" spans="3:18" x14ac:dyDescent="0.2">
      <c r="C1372">
        <f t="shared" si="221"/>
        <v>1369</v>
      </c>
      <c r="D1372" s="3">
        <f t="shared" si="222"/>
        <v>45694</v>
      </c>
      <c r="F1372" s="5">
        <f>IFERROR(VLOOKUP(D1372,Contrato!$B:$H,7,FALSE),0)</f>
        <v>0</v>
      </c>
      <c r="G1372" s="26">
        <f t="shared" si="218"/>
        <v>0</v>
      </c>
      <c r="L1372" s="3">
        <f t="shared" si="223"/>
        <v>45695</v>
      </c>
      <c r="M1372" s="3" t="str">
        <f t="shared" si="225"/>
        <v>2025_2</v>
      </c>
      <c r="N1372" s="5">
        <f t="shared" si="219"/>
        <v>2025</v>
      </c>
      <c r="O1372" s="26">
        <f t="shared" si="226"/>
        <v>1147559.9522467435</v>
      </c>
      <c r="P1372" s="33">
        <f t="shared" si="224"/>
        <v>127.21503728057368</v>
      </c>
      <c r="Q1372" s="26">
        <f t="shared" si="220"/>
        <v>0</v>
      </c>
      <c r="R1372" s="26">
        <f t="shared" si="227"/>
        <v>1147687.1672840239</v>
      </c>
    </row>
    <row r="1373" spans="3:18" x14ac:dyDescent="0.2">
      <c r="C1373">
        <f t="shared" si="221"/>
        <v>1370</v>
      </c>
      <c r="D1373" s="3">
        <f t="shared" si="222"/>
        <v>45695</v>
      </c>
      <c r="F1373" s="5">
        <f>IFERROR(VLOOKUP(D1373,Contrato!$B:$H,7,FALSE),0)</f>
        <v>0</v>
      </c>
      <c r="G1373" s="26">
        <f t="shared" si="218"/>
        <v>0</v>
      </c>
      <c r="L1373" s="3">
        <f t="shared" si="223"/>
        <v>45696</v>
      </c>
      <c r="M1373" s="3" t="str">
        <f t="shared" si="225"/>
        <v>2025_2</v>
      </c>
      <c r="N1373" s="5">
        <f t="shared" si="219"/>
        <v>2025</v>
      </c>
      <c r="O1373" s="26">
        <f t="shared" si="226"/>
        <v>1147687.1672840239</v>
      </c>
      <c r="P1373" s="33">
        <f t="shared" si="224"/>
        <v>127.22913995614945</v>
      </c>
      <c r="Q1373" s="26">
        <f t="shared" si="220"/>
        <v>0</v>
      </c>
      <c r="R1373" s="26">
        <f t="shared" si="227"/>
        <v>1147814.3964239801</v>
      </c>
    </row>
    <row r="1374" spans="3:18" x14ac:dyDescent="0.2">
      <c r="C1374">
        <f t="shared" si="221"/>
        <v>1371</v>
      </c>
      <c r="D1374" s="3">
        <f t="shared" si="222"/>
        <v>45696</v>
      </c>
      <c r="F1374" s="5">
        <f>IFERROR(VLOOKUP(D1374,Contrato!$B:$H,7,FALSE),0)</f>
        <v>0</v>
      </c>
      <c r="G1374" s="26">
        <f t="shared" si="218"/>
        <v>0</v>
      </c>
      <c r="L1374" s="3">
        <f t="shared" si="223"/>
        <v>45697</v>
      </c>
      <c r="M1374" s="3" t="str">
        <f t="shared" si="225"/>
        <v>2025_2</v>
      </c>
      <c r="N1374" s="5">
        <f t="shared" si="219"/>
        <v>2025</v>
      </c>
      <c r="O1374" s="26">
        <f t="shared" si="226"/>
        <v>1147814.3964239801</v>
      </c>
      <c r="P1374" s="33">
        <f t="shared" si="224"/>
        <v>127.24324419510535</v>
      </c>
      <c r="Q1374" s="26">
        <f t="shared" si="220"/>
        <v>0</v>
      </c>
      <c r="R1374" s="26">
        <f t="shared" si="227"/>
        <v>1147941.6396681753</v>
      </c>
    </row>
    <row r="1375" spans="3:18" x14ac:dyDescent="0.2">
      <c r="C1375">
        <f t="shared" si="221"/>
        <v>1372</v>
      </c>
      <c r="D1375" s="3">
        <f t="shared" si="222"/>
        <v>45697</v>
      </c>
      <c r="F1375" s="5">
        <f>IFERROR(VLOOKUP(D1375,Contrato!$B:$H,7,FALSE),0)</f>
        <v>0</v>
      </c>
      <c r="G1375" s="26">
        <f t="shared" si="218"/>
        <v>0</v>
      </c>
      <c r="L1375" s="3">
        <f t="shared" si="223"/>
        <v>45698</v>
      </c>
      <c r="M1375" s="3" t="str">
        <f t="shared" si="225"/>
        <v>2025_2</v>
      </c>
      <c r="N1375" s="5">
        <f t="shared" si="219"/>
        <v>2025</v>
      </c>
      <c r="O1375" s="26">
        <f t="shared" si="226"/>
        <v>1147941.6396681753</v>
      </c>
      <c r="P1375" s="33">
        <f t="shared" si="224"/>
        <v>127.25734999761465</v>
      </c>
      <c r="Q1375" s="26">
        <f t="shared" si="220"/>
        <v>-288541.60062749998</v>
      </c>
      <c r="R1375" s="26">
        <f t="shared" si="227"/>
        <v>859527.2963906728</v>
      </c>
    </row>
    <row r="1376" spans="3:18" x14ac:dyDescent="0.2">
      <c r="C1376">
        <f t="shared" si="221"/>
        <v>1373</v>
      </c>
      <c r="D1376" s="3">
        <f t="shared" si="222"/>
        <v>45698</v>
      </c>
      <c r="F1376" s="5">
        <f>IFERROR(VLOOKUP(D1376,Contrato!$B:$H,7,FALSE),0)</f>
        <v>288541.60062749998</v>
      </c>
      <c r="G1376" s="26">
        <f t="shared" si="218"/>
        <v>-288541.60062749998</v>
      </c>
      <c r="L1376" s="3">
        <f t="shared" si="223"/>
        <v>45699</v>
      </c>
      <c r="M1376" s="3" t="str">
        <f t="shared" si="225"/>
        <v>2025_2</v>
      </c>
      <c r="N1376" s="5">
        <f t="shared" si="219"/>
        <v>2025</v>
      </c>
      <c r="O1376" s="26">
        <f t="shared" si="226"/>
        <v>859527.2963906728</v>
      </c>
      <c r="P1376" s="33">
        <f t="shared" si="224"/>
        <v>95.284605253024097</v>
      </c>
      <c r="Q1376" s="26">
        <f t="shared" si="220"/>
        <v>0</v>
      </c>
      <c r="R1376" s="26">
        <f t="shared" si="227"/>
        <v>859622.58099592582</v>
      </c>
    </row>
    <row r="1377" spans="3:18" x14ac:dyDescent="0.2">
      <c r="C1377">
        <f t="shared" si="221"/>
        <v>1374</v>
      </c>
      <c r="D1377" s="3">
        <f t="shared" si="222"/>
        <v>45699</v>
      </c>
      <c r="F1377" s="5">
        <f>IFERROR(VLOOKUP(D1377,Contrato!$B:$H,7,FALSE),0)</f>
        <v>0</v>
      </c>
      <c r="G1377" s="26">
        <f t="shared" si="218"/>
        <v>0</v>
      </c>
      <c r="L1377" s="3">
        <f t="shared" si="223"/>
        <v>45700</v>
      </c>
      <c r="M1377" s="3" t="str">
        <f t="shared" si="225"/>
        <v>2025_2</v>
      </c>
      <c r="N1377" s="5">
        <f t="shared" si="219"/>
        <v>2025</v>
      </c>
      <c r="O1377" s="26">
        <f t="shared" si="226"/>
        <v>859622.58099592582</v>
      </c>
      <c r="P1377" s="33">
        <f t="shared" si="224"/>
        <v>95.295168217151414</v>
      </c>
      <c r="Q1377" s="26">
        <f t="shared" si="220"/>
        <v>0</v>
      </c>
      <c r="R1377" s="26">
        <f t="shared" si="227"/>
        <v>859717.87616414297</v>
      </c>
    </row>
    <row r="1378" spans="3:18" x14ac:dyDescent="0.2">
      <c r="C1378">
        <f t="shared" si="221"/>
        <v>1375</v>
      </c>
      <c r="D1378" s="3">
        <f t="shared" si="222"/>
        <v>45700</v>
      </c>
      <c r="F1378" s="5">
        <f>IFERROR(VLOOKUP(D1378,Contrato!$B:$H,7,FALSE),0)</f>
        <v>0</v>
      </c>
      <c r="G1378" s="26">
        <f t="shared" si="218"/>
        <v>0</v>
      </c>
      <c r="L1378" s="3">
        <f t="shared" si="223"/>
        <v>45701</v>
      </c>
      <c r="M1378" s="3" t="str">
        <f t="shared" si="225"/>
        <v>2025_2</v>
      </c>
      <c r="N1378" s="5">
        <f t="shared" si="219"/>
        <v>2025</v>
      </c>
      <c r="O1378" s="26">
        <f t="shared" si="226"/>
        <v>859717.87616414297</v>
      </c>
      <c r="P1378" s="33">
        <f t="shared" si="224"/>
        <v>95.305732352257095</v>
      </c>
      <c r="Q1378" s="26">
        <f t="shared" si="220"/>
        <v>0</v>
      </c>
      <c r="R1378" s="26">
        <f t="shared" si="227"/>
        <v>859813.18189649528</v>
      </c>
    </row>
    <row r="1379" spans="3:18" x14ac:dyDescent="0.2">
      <c r="C1379">
        <f t="shared" si="221"/>
        <v>1376</v>
      </c>
      <c r="D1379" s="3">
        <f t="shared" si="222"/>
        <v>45701</v>
      </c>
      <c r="F1379" s="5">
        <f>IFERROR(VLOOKUP(D1379,Contrato!$B:$H,7,FALSE),0)</f>
        <v>0</v>
      </c>
      <c r="G1379" s="26">
        <f t="shared" si="218"/>
        <v>0</v>
      </c>
      <c r="L1379" s="3">
        <f t="shared" si="223"/>
        <v>45702</v>
      </c>
      <c r="M1379" s="3" t="str">
        <f t="shared" si="225"/>
        <v>2025_2</v>
      </c>
      <c r="N1379" s="5">
        <f t="shared" si="219"/>
        <v>2025</v>
      </c>
      <c r="O1379" s="26">
        <f t="shared" si="226"/>
        <v>859813.18189649528</v>
      </c>
      <c r="P1379" s="33">
        <f t="shared" si="224"/>
        <v>95.316297658470958</v>
      </c>
      <c r="Q1379" s="26">
        <f t="shared" si="220"/>
        <v>0</v>
      </c>
      <c r="R1379" s="26">
        <f t="shared" si="227"/>
        <v>859908.49819415377</v>
      </c>
    </row>
    <row r="1380" spans="3:18" x14ac:dyDescent="0.2">
      <c r="C1380">
        <f t="shared" si="221"/>
        <v>1377</v>
      </c>
      <c r="D1380" s="3">
        <f t="shared" si="222"/>
        <v>45702</v>
      </c>
      <c r="F1380" s="5">
        <f>IFERROR(VLOOKUP(D1380,Contrato!$B:$H,7,FALSE),0)</f>
        <v>0</v>
      </c>
      <c r="G1380" s="26">
        <f t="shared" si="218"/>
        <v>0</v>
      </c>
      <c r="L1380" s="3">
        <f t="shared" si="223"/>
        <v>45703</v>
      </c>
      <c r="M1380" s="3" t="str">
        <f t="shared" si="225"/>
        <v>2025_2</v>
      </c>
      <c r="N1380" s="5">
        <f t="shared" si="219"/>
        <v>2025</v>
      </c>
      <c r="O1380" s="26">
        <f t="shared" si="226"/>
        <v>859908.49819415377</v>
      </c>
      <c r="P1380" s="33">
        <f t="shared" si="224"/>
        <v>95.326864135922818</v>
      </c>
      <c r="Q1380" s="26">
        <f t="shared" si="220"/>
        <v>0</v>
      </c>
      <c r="R1380" s="26">
        <f t="shared" si="227"/>
        <v>860003.82505828969</v>
      </c>
    </row>
    <row r="1381" spans="3:18" x14ac:dyDescent="0.2">
      <c r="C1381">
        <f t="shared" si="221"/>
        <v>1378</v>
      </c>
      <c r="D1381" s="3">
        <f t="shared" si="222"/>
        <v>45703</v>
      </c>
      <c r="F1381" s="5">
        <f>IFERROR(VLOOKUP(D1381,Contrato!$B:$H,7,FALSE),0)</f>
        <v>0</v>
      </c>
      <c r="G1381" s="26">
        <f t="shared" si="218"/>
        <v>0</v>
      </c>
      <c r="L1381" s="3">
        <f t="shared" si="223"/>
        <v>45704</v>
      </c>
      <c r="M1381" s="3" t="str">
        <f t="shared" si="225"/>
        <v>2025_2</v>
      </c>
      <c r="N1381" s="5">
        <f t="shared" si="219"/>
        <v>2025</v>
      </c>
      <c r="O1381" s="26">
        <f t="shared" si="226"/>
        <v>860003.82505828969</v>
      </c>
      <c r="P1381" s="33">
        <f t="shared" si="224"/>
        <v>95.33743178474252</v>
      </c>
      <c r="Q1381" s="26">
        <f t="shared" si="220"/>
        <v>0</v>
      </c>
      <c r="R1381" s="26">
        <f t="shared" si="227"/>
        <v>860099.16249007441</v>
      </c>
    </row>
    <row r="1382" spans="3:18" x14ac:dyDescent="0.2">
      <c r="C1382">
        <f t="shared" si="221"/>
        <v>1379</v>
      </c>
      <c r="D1382" s="3">
        <f t="shared" si="222"/>
        <v>45704</v>
      </c>
      <c r="F1382" s="5">
        <f>IFERROR(VLOOKUP(D1382,Contrato!$B:$H,7,FALSE),0)</f>
        <v>0</v>
      </c>
      <c r="G1382" s="26">
        <f t="shared" si="218"/>
        <v>0</v>
      </c>
      <c r="L1382" s="3">
        <f t="shared" si="223"/>
        <v>45705</v>
      </c>
      <c r="M1382" s="3" t="str">
        <f t="shared" si="225"/>
        <v>2025_2</v>
      </c>
      <c r="N1382" s="5">
        <f t="shared" si="219"/>
        <v>2025</v>
      </c>
      <c r="O1382" s="26">
        <f t="shared" si="226"/>
        <v>860099.16249007441</v>
      </c>
      <c r="P1382" s="33">
        <f t="shared" si="224"/>
        <v>95.348000605059909</v>
      </c>
      <c r="Q1382" s="26">
        <f t="shared" si="220"/>
        <v>0</v>
      </c>
      <c r="R1382" s="26">
        <f t="shared" si="227"/>
        <v>860194.51049067941</v>
      </c>
    </row>
    <row r="1383" spans="3:18" x14ac:dyDescent="0.2">
      <c r="C1383">
        <f t="shared" si="221"/>
        <v>1380</v>
      </c>
      <c r="D1383" s="3">
        <f t="shared" si="222"/>
        <v>45705</v>
      </c>
      <c r="F1383" s="5">
        <f>IFERROR(VLOOKUP(D1383,Contrato!$B:$H,7,FALSE),0)</f>
        <v>0</v>
      </c>
      <c r="G1383" s="26">
        <f t="shared" si="218"/>
        <v>0</v>
      </c>
      <c r="L1383" s="3">
        <f t="shared" si="223"/>
        <v>45706</v>
      </c>
      <c r="M1383" s="3" t="str">
        <f t="shared" si="225"/>
        <v>2025_2</v>
      </c>
      <c r="N1383" s="5">
        <f t="shared" si="219"/>
        <v>2025</v>
      </c>
      <c r="O1383" s="26">
        <f t="shared" si="226"/>
        <v>860194.51049067941</v>
      </c>
      <c r="P1383" s="33">
        <f t="shared" si="224"/>
        <v>95.358570597004856</v>
      </c>
      <c r="Q1383" s="26">
        <f t="shared" si="220"/>
        <v>0</v>
      </c>
      <c r="R1383" s="26">
        <f t="shared" si="227"/>
        <v>860289.86906127643</v>
      </c>
    </row>
    <row r="1384" spans="3:18" x14ac:dyDescent="0.2">
      <c r="C1384">
        <f t="shared" si="221"/>
        <v>1381</v>
      </c>
      <c r="D1384" s="3">
        <f t="shared" si="222"/>
        <v>45706</v>
      </c>
      <c r="F1384" s="5">
        <f>IFERROR(VLOOKUP(D1384,Contrato!$B:$H,7,FALSE),0)</f>
        <v>0</v>
      </c>
      <c r="G1384" s="26">
        <f t="shared" si="218"/>
        <v>0</v>
      </c>
      <c r="L1384" s="3">
        <f t="shared" si="223"/>
        <v>45707</v>
      </c>
      <c r="M1384" s="3" t="str">
        <f t="shared" si="225"/>
        <v>2025_2</v>
      </c>
      <c r="N1384" s="5">
        <f t="shared" si="219"/>
        <v>2025</v>
      </c>
      <c r="O1384" s="26">
        <f t="shared" si="226"/>
        <v>860289.86906127643</v>
      </c>
      <c r="P1384" s="33">
        <f t="shared" si="224"/>
        <v>95.369141760707251</v>
      </c>
      <c r="Q1384" s="26">
        <f t="shared" si="220"/>
        <v>0</v>
      </c>
      <c r="R1384" s="26">
        <f t="shared" si="227"/>
        <v>860385.23820303718</v>
      </c>
    </row>
    <row r="1385" spans="3:18" x14ac:dyDescent="0.2">
      <c r="C1385">
        <f t="shared" si="221"/>
        <v>1382</v>
      </c>
      <c r="D1385" s="3">
        <f t="shared" si="222"/>
        <v>45707</v>
      </c>
      <c r="F1385" s="5">
        <f>IFERROR(VLOOKUP(D1385,Contrato!$B:$H,7,FALSE),0)</f>
        <v>0</v>
      </c>
      <c r="G1385" s="26">
        <f t="shared" si="218"/>
        <v>0</v>
      </c>
      <c r="L1385" s="3">
        <f t="shared" si="223"/>
        <v>45708</v>
      </c>
      <c r="M1385" s="3" t="str">
        <f t="shared" si="225"/>
        <v>2025_2</v>
      </c>
      <c r="N1385" s="5">
        <f t="shared" si="219"/>
        <v>2025</v>
      </c>
      <c r="O1385" s="26">
        <f t="shared" si="226"/>
        <v>860385.23820303718</v>
      </c>
      <c r="P1385" s="33">
        <f t="shared" si="224"/>
        <v>95.379714096297008</v>
      </c>
      <c r="Q1385" s="26">
        <f t="shared" si="220"/>
        <v>0</v>
      </c>
      <c r="R1385" s="26">
        <f t="shared" si="227"/>
        <v>860480.6179171335</v>
      </c>
    </row>
    <row r="1386" spans="3:18" x14ac:dyDescent="0.2">
      <c r="C1386">
        <f t="shared" si="221"/>
        <v>1383</v>
      </c>
      <c r="D1386" s="3">
        <f t="shared" si="222"/>
        <v>45708</v>
      </c>
      <c r="F1386" s="5">
        <f>IFERROR(VLOOKUP(D1386,Contrato!$B:$H,7,FALSE),0)</f>
        <v>0</v>
      </c>
      <c r="G1386" s="26">
        <f t="shared" si="218"/>
        <v>0</v>
      </c>
      <c r="L1386" s="3">
        <f t="shared" si="223"/>
        <v>45709</v>
      </c>
      <c r="M1386" s="3" t="str">
        <f t="shared" si="225"/>
        <v>2025_2</v>
      </c>
      <c r="N1386" s="5">
        <f t="shared" si="219"/>
        <v>2025</v>
      </c>
      <c r="O1386" s="26">
        <f t="shared" si="226"/>
        <v>860480.6179171335</v>
      </c>
      <c r="P1386" s="33">
        <f t="shared" si="224"/>
        <v>95.390287603904014</v>
      </c>
      <c r="Q1386" s="26">
        <f t="shared" si="220"/>
        <v>0</v>
      </c>
      <c r="R1386" s="26">
        <f t="shared" si="227"/>
        <v>860576.00820473745</v>
      </c>
    </row>
    <row r="1387" spans="3:18" x14ac:dyDescent="0.2">
      <c r="C1387">
        <f t="shared" si="221"/>
        <v>1384</v>
      </c>
      <c r="D1387" s="3">
        <f t="shared" si="222"/>
        <v>45709</v>
      </c>
      <c r="F1387" s="5">
        <f>IFERROR(VLOOKUP(D1387,Contrato!$B:$H,7,FALSE),0)</f>
        <v>0</v>
      </c>
      <c r="G1387" s="26">
        <f t="shared" si="218"/>
        <v>0</v>
      </c>
      <c r="L1387" s="3">
        <f t="shared" si="223"/>
        <v>45710</v>
      </c>
      <c r="M1387" s="3" t="str">
        <f t="shared" si="225"/>
        <v>2025_2</v>
      </c>
      <c r="N1387" s="5">
        <f t="shared" si="219"/>
        <v>2025</v>
      </c>
      <c r="O1387" s="26">
        <f t="shared" si="226"/>
        <v>860576.00820473745</v>
      </c>
      <c r="P1387" s="33">
        <f t="shared" si="224"/>
        <v>95.400862283658199</v>
      </c>
      <c r="Q1387" s="26">
        <f t="shared" si="220"/>
        <v>0</v>
      </c>
      <c r="R1387" s="26">
        <f t="shared" si="227"/>
        <v>860671.4090670211</v>
      </c>
    </row>
    <row r="1388" spans="3:18" x14ac:dyDescent="0.2">
      <c r="C1388">
        <f t="shared" si="221"/>
        <v>1385</v>
      </c>
      <c r="D1388" s="3">
        <f t="shared" si="222"/>
        <v>45710</v>
      </c>
      <c r="F1388" s="5">
        <f>IFERROR(VLOOKUP(D1388,Contrato!$B:$H,7,FALSE),0)</f>
        <v>0</v>
      </c>
      <c r="G1388" s="26">
        <f t="shared" si="218"/>
        <v>0</v>
      </c>
      <c r="L1388" s="3">
        <f t="shared" si="223"/>
        <v>45711</v>
      </c>
      <c r="M1388" s="3" t="str">
        <f t="shared" si="225"/>
        <v>2025_2</v>
      </c>
      <c r="N1388" s="5">
        <f t="shared" si="219"/>
        <v>2025</v>
      </c>
      <c r="O1388" s="26">
        <f t="shared" si="226"/>
        <v>860671.4090670211</v>
      </c>
      <c r="P1388" s="33">
        <f t="shared" si="224"/>
        <v>95.411438135689508</v>
      </c>
      <c r="Q1388" s="26">
        <f t="shared" si="220"/>
        <v>0</v>
      </c>
      <c r="R1388" s="26">
        <f t="shared" si="227"/>
        <v>860766.82050515676</v>
      </c>
    </row>
    <row r="1389" spans="3:18" x14ac:dyDescent="0.2">
      <c r="C1389">
        <f t="shared" si="221"/>
        <v>1386</v>
      </c>
      <c r="D1389" s="3">
        <f t="shared" si="222"/>
        <v>45711</v>
      </c>
      <c r="F1389" s="5">
        <f>IFERROR(VLOOKUP(D1389,Contrato!$B:$H,7,FALSE),0)</f>
        <v>0</v>
      </c>
      <c r="G1389" s="26">
        <f t="shared" si="218"/>
        <v>0</v>
      </c>
      <c r="L1389" s="3">
        <f t="shared" si="223"/>
        <v>45712</v>
      </c>
      <c r="M1389" s="3" t="str">
        <f t="shared" si="225"/>
        <v>2025_2</v>
      </c>
      <c r="N1389" s="5">
        <f t="shared" si="219"/>
        <v>2025</v>
      </c>
      <c r="O1389" s="26">
        <f t="shared" si="226"/>
        <v>860766.82050515676</v>
      </c>
      <c r="P1389" s="33">
        <f t="shared" si="224"/>
        <v>95.422015160127884</v>
      </c>
      <c r="Q1389" s="26">
        <f t="shared" si="220"/>
        <v>0</v>
      </c>
      <c r="R1389" s="26">
        <f t="shared" si="227"/>
        <v>860862.24252031685</v>
      </c>
    </row>
    <row r="1390" spans="3:18" x14ac:dyDescent="0.2">
      <c r="C1390">
        <f t="shared" si="221"/>
        <v>1387</v>
      </c>
      <c r="D1390" s="3">
        <f t="shared" si="222"/>
        <v>45712</v>
      </c>
      <c r="F1390" s="5">
        <f>IFERROR(VLOOKUP(D1390,Contrato!$B:$H,7,FALSE),0)</f>
        <v>0</v>
      </c>
      <c r="G1390" s="26">
        <f t="shared" si="218"/>
        <v>0</v>
      </c>
      <c r="L1390" s="3">
        <f t="shared" si="223"/>
        <v>45713</v>
      </c>
      <c r="M1390" s="3" t="str">
        <f t="shared" si="225"/>
        <v>2025_2</v>
      </c>
      <c r="N1390" s="5">
        <f t="shared" si="219"/>
        <v>2025</v>
      </c>
      <c r="O1390" s="26">
        <f t="shared" si="226"/>
        <v>860862.24252031685</v>
      </c>
      <c r="P1390" s="33">
        <f t="shared" si="224"/>
        <v>95.432593357103315</v>
      </c>
      <c r="Q1390" s="26">
        <f t="shared" si="220"/>
        <v>0</v>
      </c>
      <c r="R1390" s="26">
        <f t="shared" si="227"/>
        <v>860957.6751136739</v>
      </c>
    </row>
    <row r="1391" spans="3:18" x14ac:dyDescent="0.2">
      <c r="C1391">
        <f t="shared" si="221"/>
        <v>1388</v>
      </c>
      <c r="D1391" s="3">
        <f t="shared" si="222"/>
        <v>45713</v>
      </c>
      <c r="F1391" s="5">
        <f>IFERROR(VLOOKUP(D1391,Contrato!$B:$H,7,FALSE),0)</f>
        <v>0</v>
      </c>
      <c r="G1391" s="26">
        <f t="shared" si="218"/>
        <v>0</v>
      </c>
      <c r="L1391" s="3">
        <f t="shared" si="223"/>
        <v>45714</v>
      </c>
      <c r="M1391" s="3" t="str">
        <f t="shared" si="225"/>
        <v>2025_2</v>
      </c>
      <c r="N1391" s="5">
        <f t="shared" si="219"/>
        <v>2025</v>
      </c>
      <c r="O1391" s="26">
        <f t="shared" si="226"/>
        <v>860957.6751136739</v>
      </c>
      <c r="P1391" s="33">
        <f t="shared" si="224"/>
        <v>95.443172726745772</v>
      </c>
      <c r="Q1391" s="26">
        <f t="shared" si="220"/>
        <v>0</v>
      </c>
      <c r="R1391" s="26">
        <f t="shared" si="227"/>
        <v>861053.11828640068</v>
      </c>
    </row>
    <row r="1392" spans="3:18" x14ac:dyDescent="0.2">
      <c r="C1392">
        <f t="shared" si="221"/>
        <v>1389</v>
      </c>
      <c r="D1392" s="3">
        <f t="shared" si="222"/>
        <v>45714</v>
      </c>
      <c r="F1392" s="5">
        <f>IFERROR(VLOOKUP(D1392,Contrato!$B:$H,7,FALSE),0)</f>
        <v>0</v>
      </c>
      <c r="G1392" s="26">
        <f t="shared" si="218"/>
        <v>0</v>
      </c>
      <c r="L1392" s="3">
        <f t="shared" si="223"/>
        <v>45715</v>
      </c>
      <c r="M1392" s="3" t="str">
        <f t="shared" si="225"/>
        <v>2025_2</v>
      </c>
      <c r="N1392" s="5">
        <f t="shared" si="219"/>
        <v>2025</v>
      </c>
      <c r="O1392" s="26">
        <f t="shared" si="226"/>
        <v>861053.11828640068</v>
      </c>
      <c r="P1392" s="33">
        <f t="shared" si="224"/>
        <v>95.45375326918527</v>
      </c>
      <c r="Q1392" s="26">
        <f t="shared" si="220"/>
        <v>0</v>
      </c>
      <c r="R1392" s="26">
        <f t="shared" si="227"/>
        <v>861148.57203966985</v>
      </c>
    </row>
    <row r="1393" spans="3:18" x14ac:dyDescent="0.2">
      <c r="C1393">
        <f t="shared" si="221"/>
        <v>1390</v>
      </c>
      <c r="D1393" s="3">
        <f t="shared" si="222"/>
        <v>45715</v>
      </c>
      <c r="F1393" s="5">
        <f>IFERROR(VLOOKUP(D1393,Contrato!$B:$H,7,FALSE),0)</f>
        <v>0</v>
      </c>
      <c r="G1393" s="26">
        <f t="shared" si="218"/>
        <v>0</v>
      </c>
      <c r="L1393" s="3">
        <f t="shared" si="223"/>
        <v>45716</v>
      </c>
      <c r="M1393" s="3" t="str">
        <f t="shared" si="225"/>
        <v>2025_2</v>
      </c>
      <c r="N1393" s="5">
        <f t="shared" si="219"/>
        <v>2025</v>
      </c>
      <c r="O1393" s="26">
        <f t="shared" si="226"/>
        <v>861148.57203966985</v>
      </c>
      <c r="P1393" s="33">
        <f t="shared" si="224"/>
        <v>95.464334984551797</v>
      </c>
      <c r="Q1393" s="26">
        <f t="shared" si="220"/>
        <v>0</v>
      </c>
      <c r="R1393" s="26">
        <f t="shared" si="227"/>
        <v>861244.03637465439</v>
      </c>
    </row>
    <row r="1394" spans="3:18" x14ac:dyDescent="0.2">
      <c r="C1394">
        <f t="shared" si="221"/>
        <v>1391</v>
      </c>
      <c r="D1394" s="3">
        <f t="shared" si="222"/>
        <v>45716</v>
      </c>
      <c r="F1394" s="5">
        <f>IFERROR(VLOOKUP(D1394,Contrato!$B:$H,7,FALSE),0)</f>
        <v>0</v>
      </c>
      <c r="G1394" s="26">
        <f t="shared" si="218"/>
        <v>0</v>
      </c>
      <c r="L1394" s="3">
        <f t="shared" si="223"/>
        <v>45717</v>
      </c>
      <c r="M1394" s="3" t="str">
        <f t="shared" si="225"/>
        <v>2025_3</v>
      </c>
      <c r="N1394" s="5">
        <f t="shared" si="219"/>
        <v>2025</v>
      </c>
      <c r="O1394" s="26">
        <f t="shared" si="226"/>
        <v>861244.03637465439</v>
      </c>
      <c r="P1394" s="33">
        <f t="shared" si="224"/>
        <v>95.474917872975411</v>
      </c>
      <c r="Q1394" s="26">
        <f t="shared" si="220"/>
        <v>0</v>
      </c>
      <c r="R1394" s="26">
        <f t="shared" si="227"/>
        <v>861339.51129252731</v>
      </c>
    </row>
    <row r="1395" spans="3:18" x14ac:dyDescent="0.2">
      <c r="C1395">
        <f t="shared" si="221"/>
        <v>1392</v>
      </c>
      <c r="D1395" s="3">
        <f t="shared" si="222"/>
        <v>45717</v>
      </c>
      <c r="F1395" s="5">
        <f>IFERROR(VLOOKUP(D1395,Contrato!$B:$H,7,FALSE),0)</f>
        <v>0</v>
      </c>
      <c r="G1395" s="26">
        <f t="shared" si="218"/>
        <v>0</v>
      </c>
      <c r="L1395" s="3">
        <f t="shared" si="223"/>
        <v>45718</v>
      </c>
      <c r="M1395" s="3" t="str">
        <f t="shared" si="225"/>
        <v>2025_3</v>
      </c>
      <c r="N1395" s="5">
        <f t="shared" si="219"/>
        <v>2025</v>
      </c>
      <c r="O1395" s="26">
        <f t="shared" si="226"/>
        <v>861339.51129252731</v>
      </c>
      <c r="P1395" s="33">
        <f t="shared" si="224"/>
        <v>95.485501934586111</v>
      </c>
      <c r="Q1395" s="26">
        <f t="shared" si="220"/>
        <v>0</v>
      </c>
      <c r="R1395" s="26">
        <f t="shared" si="227"/>
        <v>861434.99679446185</v>
      </c>
    </row>
    <row r="1396" spans="3:18" x14ac:dyDescent="0.2">
      <c r="C1396">
        <f t="shared" si="221"/>
        <v>1393</v>
      </c>
      <c r="D1396" s="3">
        <f t="shared" si="222"/>
        <v>45718</v>
      </c>
      <c r="F1396" s="5">
        <f>IFERROR(VLOOKUP(D1396,Contrato!$B:$H,7,FALSE),0)</f>
        <v>0</v>
      </c>
      <c r="G1396" s="26">
        <f t="shared" si="218"/>
        <v>0</v>
      </c>
      <c r="L1396" s="3">
        <f t="shared" si="223"/>
        <v>45719</v>
      </c>
      <c r="M1396" s="3" t="str">
        <f t="shared" si="225"/>
        <v>2025_3</v>
      </c>
      <c r="N1396" s="5">
        <f t="shared" si="219"/>
        <v>2025</v>
      </c>
      <c r="O1396" s="26">
        <f t="shared" si="226"/>
        <v>861434.99679446185</v>
      </c>
      <c r="P1396" s="33">
        <f t="shared" si="224"/>
        <v>95.496087169513999</v>
      </c>
      <c r="Q1396" s="26">
        <f t="shared" si="220"/>
        <v>0</v>
      </c>
      <c r="R1396" s="26">
        <f t="shared" si="227"/>
        <v>861530.49288163136</v>
      </c>
    </row>
    <row r="1397" spans="3:18" x14ac:dyDescent="0.2">
      <c r="C1397">
        <f t="shared" si="221"/>
        <v>1394</v>
      </c>
      <c r="D1397" s="3">
        <f t="shared" si="222"/>
        <v>45719</v>
      </c>
      <c r="F1397" s="5">
        <f>IFERROR(VLOOKUP(D1397,Contrato!$B:$H,7,FALSE),0)</f>
        <v>0</v>
      </c>
      <c r="G1397" s="26">
        <f t="shared" si="218"/>
        <v>0</v>
      </c>
      <c r="L1397" s="3">
        <f t="shared" si="223"/>
        <v>45720</v>
      </c>
      <c r="M1397" s="3" t="str">
        <f t="shared" si="225"/>
        <v>2025_3</v>
      </c>
      <c r="N1397" s="5">
        <f t="shared" si="219"/>
        <v>2025</v>
      </c>
      <c r="O1397" s="26">
        <f t="shared" si="226"/>
        <v>861530.49288163136</v>
      </c>
      <c r="P1397" s="33">
        <f t="shared" si="224"/>
        <v>95.506673577889117</v>
      </c>
      <c r="Q1397" s="26">
        <f t="shared" si="220"/>
        <v>0</v>
      </c>
      <c r="R1397" s="26">
        <f t="shared" si="227"/>
        <v>861625.9995552093</v>
      </c>
    </row>
    <row r="1398" spans="3:18" x14ac:dyDescent="0.2">
      <c r="C1398">
        <f t="shared" si="221"/>
        <v>1395</v>
      </c>
      <c r="D1398" s="3">
        <f t="shared" si="222"/>
        <v>45720</v>
      </c>
      <c r="F1398" s="5">
        <f>IFERROR(VLOOKUP(D1398,Contrato!$B:$H,7,FALSE),0)</f>
        <v>0</v>
      </c>
      <c r="G1398" s="26">
        <f t="shared" si="218"/>
        <v>0</v>
      </c>
      <c r="L1398" s="3">
        <f t="shared" si="223"/>
        <v>45721</v>
      </c>
      <c r="M1398" s="3" t="str">
        <f t="shared" si="225"/>
        <v>2025_3</v>
      </c>
      <c r="N1398" s="5">
        <f t="shared" si="219"/>
        <v>2025</v>
      </c>
      <c r="O1398" s="26">
        <f t="shared" si="226"/>
        <v>861625.9995552093</v>
      </c>
      <c r="P1398" s="33">
        <f t="shared" si="224"/>
        <v>95.517261159841567</v>
      </c>
      <c r="Q1398" s="26">
        <f t="shared" si="220"/>
        <v>0</v>
      </c>
      <c r="R1398" s="26">
        <f t="shared" si="227"/>
        <v>861721.51681636914</v>
      </c>
    </row>
    <row r="1399" spans="3:18" x14ac:dyDescent="0.2">
      <c r="C1399">
        <f t="shared" si="221"/>
        <v>1396</v>
      </c>
      <c r="D1399" s="3">
        <f t="shared" si="222"/>
        <v>45721</v>
      </c>
      <c r="F1399" s="5">
        <f>IFERROR(VLOOKUP(D1399,Contrato!$B:$H,7,FALSE),0)</f>
        <v>0</v>
      </c>
      <c r="G1399" s="26">
        <f t="shared" si="218"/>
        <v>0</v>
      </c>
      <c r="L1399" s="3">
        <f t="shared" si="223"/>
        <v>45722</v>
      </c>
      <c r="M1399" s="3" t="str">
        <f t="shared" si="225"/>
        <v>2025_3</v>
      </c>
      <c r="N1399" s="5">
        <f t="shared" si="219"/>
        <v>2025</v>
      </c>
      <c r="O1399" s="26">
        <f t="shared" si="226"/>
        <v>861721.51681636914</v>
      </c>
      <c r="P1399" s="33">
        <f t="shared" si="224"/>
        <v>95.527849915501434</v>
      </c>
      <c r="Q1399" s="26">
        <f t="shared" si="220"/>
        <v>0</v>
      </c>
      <c r="R1399" s="26">
        <f t="shared" si="227"/>
        <v>861817.0446662847</v>
      </c>
    </row>
    <row r="1400" spans="3:18" x14ac:dyDescent="0.2">
      <c r="C1400">
        <f t="shared" si="221"/>
        <v>1397</v>
      </c>
      <c r="D1400" s="3">
        <f t="shared" si="222"/>
        <v>45722</v>
      </c>
      <c r="F1400" s="5">
        <f>IFERROR(VLOOKUP(D1400,Contrato!$B:$H,7,FALSE),0)</f>
        <v>0</v>
      </c>
      <c r="G1400" s="26">
        <f t="shared" si="218"/>
        <v>0</v>
      </c>
      <c r="L1400" s="3">
        <f t="shared" si="223"/>
        <v>45723</v>
      </c>
      <c r="M1400" s="3" t="str">
        <f t="shared" si="225"/>
        <v>2025_3</v>
      </c>
      <c r="N1400" s="5">
        <f t="shared" si="219"/>
        <v>2025</v>
      </c>
      <c r="O1400" s="26">
        <f t="shared" si="226"/>
        <v>861817.0446662847</v>
      </c>
      <c r="P1400" s="33">
        <f t="shared" si="224"/>
        <v>95.538439844998834</v>
      </c>
      <c r="Q1400" s="26">
        <f t="shared" si="220"/>
        <v>0</v>
      </c>
      <c r="R1400" s="26">
        <f t="shared" si="227"/>
        <v>861912.58310612966</v>
      </c>
    </row>
    <row r="1401" spans="3:18" x14ac:dyDescent="0.2">
      <c r="C1401">
        <f t="shared" si="221"/>
        <v>1398</v>
      </c>
      <c r="D1401" s="3">
        <f t="shared" si="222"/>
        <v>45723</v>
      </c>
      <c r="F1401" s="5">
        <f>IFERROR(VLOOKUP(D1401,Contrato!$B:$H,7,FALSE),0)</f>
        <v>0</v>
      </c>
      <c r="G1401" s="26">
        <f t="shared" si="218"/>
        <v>0</v>
      </c>
      <c r="L1401" s="3">
        <f t="shared" si="223"/>
        <v>45724</v>
      </c>
      <c r="M1401" s="3" t="str">
        <f t="shared" si="225"/>
        <v>2025_3</v>
      </c>
      <c r="N1401" s="5">
        <f t="shared" si="219"/>
        <v>2025</v>
      </c>
      <c r="O1401" s="26">
        <f t="shared" si="226"/>
        <v>861912.58310612966</v>
      </c>
      <c r="P1401" s="33">
        <f t="shared" si="224"/>
        <v>95.549030948463894</v>
      </c>
      <c r="Q1401" s="26">
        <f t="shared" si="220"/>
        <v>0</v>
      </c>
      <c r="R1401" s="26">
        <f t="shared" si="227"/>
        <v>862008.13213707809</v>
      </c>
    </row>
    <row r="1402" spans="3:18" x14ac:dyDescent="0.2">
      <c r="C1402">
        <f t="shared" si="221"/>
        <v>1399</v>
      </c>
      <c r="D1402" s="3">
        <f t="shared" si="222"/>
        <v>45724</v>
      </c>
      <c r="F1402" s="5">
        <f>IFERROR(VLOOKUP(D1402,Contrato!$B:$H,7,FALSE),0)</f>
        <v>0</v>
      </c>
      <c r="G1402" s="26">
        <f t="shared" si="218"/>
        <v>0</v>
      </c>
      <c r="L1402" s="3">
        <f t="shared" si="223"/>
        <v>45725</v>
      </c>
      <c r="M1402" s="3" t="str">
        <f t="shared" si="225"/>
        <v>2025_3</v>
      </c>
      <c r="N1402" s="5">
        <f t="shared" si="219"/>
        <v>2025</v>
      </c>
      <c r="O1402" s="26">
        <f t="shared" si="226"/>
        <v>862008.13213707809</v>
      </c>
      <c r="P1402" s="33">
        <f t="shared" si="224"/>
        <v>95.559623226026758</v>
      </c>
      <c r="Q1402" s="26">
        <f t="shared" si="220"/>
        <v>0</v>
      </c>
      <c r="R1402" s="26">
        <f t="shared" si="227"/>
        <v>862103.69176030415</v>
      </c>
    </row>
    <row r="1403" spans="3:18" x14ac:dyDescent="0.2">
      <c r="C1403">
        <f t="shared" si="221"/>
        <v>1400</v>
      </c>
      <c r="D1403" s="3">
        <f t="shared" si="222"/>
        <v>45725</v>
      </c>
      <c r="F1403" s="5">
        <f>IFERROR(VLOOKUP(D1403,Contrato!$B:$H,7,FALSE),0)</f>
        <v>0</v>
      </c>
      <c r="G1403" s="26">
        <f t="shared" si="218"/>
        <v>0</v>
      </c>
      <c r="L1403" s="3">
        <f t="shared" si="223"/>
        <v>45726</v>
      </c>
      <c r="M1403" s="3" t="str">
        <f t="shared" si="225"/>
        <v>2025_3</v>
      </c>
      <c r="N1403" s="5">
        <f t="shared" si="219"/>
        <v>2025</v>
      </c>
      <c r="O1403" s="26">
        <f t="shared" si="226"/>
        <v>862103.69176030415</v>
      </c>
      <c r="P1403" s="33">
        <f t="shared" si="224"/>
        <v>95.570216677817598</v>
      </c>
      <c r="Q1403" s="26">
        <f t="shared" si="220"/>
        <v>-288470.04936249997</v>
      </c>
      <c r="R1403" s="26">
        <f t="shared" si="227"/>
        <v>573729.21261448204</v>
      </c>
    </row>
    <row r="1404" spans="3:18" x14ac:dyDescent="0.2">
      <c r="C1404">
        <f t="shared" si="221"/>
        <v>1401</v>
      </c>
      <c r="D1404" s="3">
        <f t="shared" si="222"/>
        <v>45726</v>
      </c>
      <c r="F1404" s="5">
        <f>IFERROR(VLOOKUP(D1404,Contrato!$B:$H,7,FALSE),0)</f>
        <v>288470.04936249997</v>
      </c>
      <c r="G1404" s="26">
        <f t="shared" si="218"/>
        <v>-288470.04936249997</v>
      </c>
      <c r="L1404" s="3">
        <f t="shared" si="223"/>
        <v>45727</v>
      </c>
      <c r="M1404" s="3" t="str">
        <f t="shared" si="225"/>
        <v>2025_3</v>
      </c>
      <c r="N1404" s="5">
        <f t="shared" si="219"/>
        <v>2025</v>
      </c>
      <c r="O1404" s="26">
        <f t="shared" si="226"/>
        <v>573729.21261448204</v>
      </c>
      <c r="P1404" s="33">
        <f t="shared" si="224"/>
        <v>63.601891150704922</v>
      </c>
      <c r="Q1404" s="26">
        <f t="shared" si="220"/>
        <v>0</v>
      </c>
      <c r="R1404" s="26">
        <f t="shared" si="227"/>
        <v>573792.81450563273</v>
      </c>
    </row>
    <row r="1405" spans="3:18" x14ac:dyDescent="0.2">
      <c r="C1405">
        <f t="shared" si="221"/>
        <v>1402</v>
      </c>
      <c r="D1405" s="3">
        <f t="shared" si="222"/>
        <v>45727</v>
      </c>
      <c r="F1405" s="5">
        <f>IFERROR(VLOOKUP(D1405,Contrato!$B:$H,7,FALSE),0)</f>
        <v>0</v>
      </c>
      <c r="G1405" s="26">
        <f t="shared" si="218"/>
        <v>0</v>
      </c>
      <c r="L1405" s="3">
        <f t="shared" si="223"/>
        <v>45728</v>
      </c>
      <c r="M1405" s="3" t="str">
        <f t="shared" si="225"/>
        <v>2025_3</v>
      </c>
      <c r="N1405" s="5">
        <f t="shared" si="219"/>
        <v>2025</v>
      </c>
      <c r="O1405" s="26">
        <f t="shared" si="226"/>
        <v>573792.81450563273</v>
      </c>
      <c r="P1405" s="33">
        <f t="shared" si="224"/>
        <v>63.608941864646276</v>
      </c>
      <c r="Q1405" s="26">
        <f t="shared" si="220"/>
        <v>0</v>
      </c>
      <c r="R1405" s="26">
        <f t="shared" si="227"/>
        <v>573856.42344749742</v>
      </c>
    </row>
    <row r="1406" spans="3:18" x14ac:dyDescent="0.2">
      <c r="C1406">
        <f t="shared" si="221"/>
        <v>1403</v>
      </c>
      <c r="D1406" s="3">
        <f t="shared" si="222"/>
        <v>45728</v>
      </c>
      <c r="F1406" s="5">
        <f>IFERROR(VLOOKUP(D1406,Contrato!$B:$H,7,FALSE),0)</f>
        <v>0</v>
      </c>
      <c r="G1406" s="26">
        <f t="shared" si="218"/>
        <v>0</v>
      </c>
      <c r="L1406" s="3">
        <f t="shared" si="223"/>
        <v>45729</v>
      </c>
      <c r="M1406" s="3" t="str">
        <f t="shared" si="225"/>
        <v>2025_3</v>
      </c>
      <c r="N1406" s="5">
        <f t="shared" si="219"/>
        <v>2025</v>
      </c>
      <c r="O1406" s="26">
        <f t="shared" si="226"/>
        <v>573856.42344749742</v>
      </c>
      <c r="P1406" s="33">
        <f t="shared" si="224"/>
        <v>63.615993360208535</v>
      </c>
      <c r="Q1406" s="26">
        <f t="shared" si="220"/>
        <v>0</v>
      </c>
      <c r="R1406" s="26">
        <f t="shared" si="227"/>
        <v>573920.0394408576</v>
      </c>
    </row>
    <row r="1407" spans="3:18" x14ac:dyDescent="0.2">
      <c r="C1407">
        <f t="shared" si="221"/>
        <v>1404</v>
      </c>
      <c r="D1407" s="3">
        <f t="shared" si="222"/>
        <v>45729</v>
      </c>
      <c r="F1407" s="5">
        <f>IFERROR(VLOOKUP(D1407,Contrato!$B:$H,7,FALSE),0)</f>
        <v>0</v>
      </c>
      <c r="G1407" s="26">
        <f t="shared" si="218"/>
        <v>0</v>
      </c>
      <c r="L1407" s="3">
        <f t="shared" si="223"/>
        <v>45730</v>
      </c>
      <c r="M1407" s="3" t="str">
        <f t="shared" si="225"/>
        <v>2025_3</v>
      </c>
      <c r="N1407" s="5">
        <f t="shared" si="219"/>
        <v>2025</v>
      </c>
      <c r="O1407" s="26">
        <f t="shared" si="226"/>
        <v>573920.0394408576</v>
      </c>
      <c r="P1407" s="33">
        <f t="shared" si="224"/>
        <v>63.623045637478334</v>
      </c>
      <c r="Q1407" s="26">
        <f t="shared" si="220"/>
        <v>0</v>
      </c>
      <c r="R1407" s="26">
        <f t="shared" si="227"/>
        <v>573983.6624864951</v>
      </c>
    </row>
    <row r="1408" spans="3:18" x14ac:dyDescent="0.2">
      <c r="C1408">
        <f t="shared" si="221"/>
        <v>1405</v>
      </c>
      <c r="D1408" s="3">
        <f t="shared" si="222"/>
        <v>45730</v>
      </c>
      <c r="F1408" s="5">
        <f>IFERROR(VLOOKUP(D1408,Contrato!$B:$H,7,FALSE),0)</f>
        <v>0</v>
      </c>
      <c r="G1408" s="26">
        <f t="shared" si="218"/>
        <v>0</v>
      </c>
      <c r="L1408" s="3">
        <f t="shared" si="223"/>
        <v>45731</v>
      </c>
      <c r="M1408" s="3" t="str">
        <f t="shared" si="225"/>
        <v>2025_3</v>
      </c>
      <c r="N1408" s="5">
        <f t="shared" si="219"/>
        <v>2025</v>
      </c>
      <c r="O1408" s="26">
        <f t="shared" si="226"/>
        <v>573983.6624864951</v>
      </c>
      <c r="P1408" s="33">
        <f t="shared" si="224"/>
        <v>63.630098696542333</v>
      </c>
      <c r="Q1408" s="26">
        <f t="shared" si="220"/>
        <v>0</v>
      </c>
      <c r="R1408" s="26">
        <f t="shared" si="227"/>
        <v>574047.29258519167</v>
      </c>
    </row>
    <row r="1409" spans="3:18" x14ac:dyDescent="0.2">
      <c r="C1409">
        <f t="shared" si="221"/>
        <v>1406</v>
      </c>
      <c r="D1409" s="3">
        <f t="shared" si="222"/>
        <v>45731</v>
      </c>
      <c r="F1409" s="5">
        <f>IFERROR(VLOOKUP(D1409,Contrato!$B:$H,7,FALSE),0)</f>
        <v>0</v>
      </c>
      <c r="G1409" s="26">
        <f t="shared" si="218"/>
        <v>0</v>
      </c>
      <c r="L1409" s="3">
        <f t="shared" si="223"/>
        <v>45732</v>
      </c>
      <c r="M1409" s="3" t="str">
        <f t="shared" si="225"/>
        <v>2025_3</v>
      </c>
      <c r="N1409" s="5">
        <f t="shared" si="219"/>
        <v>2025</v>
      </c>
      <c r="O1409" s="26">
        <f t="shared" si="226"/>
        <v>574047.29258519167</v>
      </c>
      <c r="P1409" s="33">
        <f t="shared" si="224"/>
        <v>63.637152537487204</v>
      </c>
      <c r="Q1409" s="26">
        <f t="shared" si="220"/>
        <v>0</v>
      </c>
      <c r="R1409" s="26">
        <f t="shared" si="227"/>
        <v>574110.92973772914</v>
      </c>
    </row>
    <row r="1410" spans="3:18" x14ac:dyDescent="0.2">
      <c r="C1410">
        <f t="shared" si="221"/>
        <v>1407</v>
      </c>
      <c r="D1410" s="3">
        <f t="shared" si="222"/>
        <v>45732</v>
      </c>
      <c r="F1410" s="5">
        <f>IFERROR(VLOOKUP(D1410,Contrato!$B:$H,7,FALSE),0)</f>
        <v>0</v>
      </c>
      <c r="G1410" s="26">
        <f t="shared" si="218"/>
        <v>0</v>
      </c>
      <c r="L1410" s="3">
        <f t="shared" si="223"/>
        <v>45733</v>
      </c>
      <c r="M1410" s="3" t="str">
        <f t="shared" si="225"/>
        <v>2025_3</v>
      </c>
      <c r="N1410" s="5">
        <f t="shared" si="219"/>
        <v>2025</v>
      </c>
      <c r="O1410" s="26">
        <f t="shared" si="226"/>
        <v>574110.92973772914</v>
      </c>
      <c r="P1410" s="33">
        <f t="shared" si="224"/>
        <v>63.64420716039961</v>
      </c>
      <c r="Q1410" s="26">
        <f t="shared" si="220"/>
        <v>0</v>
      </c>
      <c r="R1410" s="26">
        <f t="shared" si="227"/>
        <v>574174.57394488959</v>
      </c>
    </row>
    <row r="1411" spans="3:18" x14ac:dyDescent="0.2">
      <c r="C1411">
        <f t="shared" si="221"/>
        <v>1408</v>
      </c>
      <c r="D1411" s="3">
        <f t="shared" si="222"/>
        <v>45733</v>
      </c>
      <c r="F1411" s="5">
        <f>IFERROR(VLOOKUP(D1411,Contrato!$B:$H,7,FALSE),0)</f>
        <v>0</v>
      </c>
      <c r="G1411" s="26">
        <f t="shared" si="218"/>
        <v>0</v>
      </c>
      <c r="L1411" s="3">
        <f t="shared" si="223"/>
        <v>45734</v>
      </c>
      <c r="M1411" s="3" t="str">
        <f t="shared" si="225"/>
        <v>2025_3</v>
      </c>
      <c r="N1411" s="5">
        <f t="shared" si="219"/>
        <v>2025</v>
      </c>
      <c r="O1411" s="26">
        <f t="shared" si="226"/>
        <v>574174.57394488959</v>
      </c>
      <c r="P1411" s="33">
        <f t="shared" si="224"/>
        <v>63.65126256536626</v>
      </c>
      <c r="Q1411" s="26">
        <f t="shared" si="220"/>
        <v>0</v>
      </c>
      <c r="R1411" s="26">
        <f t="shared" si="227"/>
        <v>574238.22520745499</v>
      </c>
    </row>
    <row r="1412" spans="3:18" x14ac:dyDescent="0.2">
      <c r="C1412">
        <f t="shared" si="221"/>
        <v>1409</v>
      </c>
      <c r="D1412" s="3">
        <f t="shared" si="222"/>
        <v>45734</v>
      </c>
      <c r="F1412" s="5">
        <f>IFERROR(VLOOKUP(D1412,Contrato!$B:$H,7,FALSE),0)</f>
        <v>0</v>
      </c>
      <c r="G1412" s="26">
        <f t="shared" si="218"/>
        <v>0</v>
      </c>
      <c r="L1412" s="3">
        <f t="shared" si="223"/>
        <v>45735</v>
      </c>
      <c r="M1412" s="3" t="str">
        <f t="shared" si="225"/>
        <v>2025_3</v>
      </c>
      <c r="N1412" s="5">
        <f t="shared" si="219"/>
        <v>2025</v>
      </c>
      <c r="O1412" s="26">
        <f t="shared" si="226"/>
        <v>574238.22520745499</v>
      </c>
      <c r="P1412" s="33">
        <f t="shared" si="224"/>
        <v>63.658318752473839</v>
      </c>
      <c r="Q1412" s="26">
        <f t="shared" si="220"/>
        <v>0</v>
      </c>
      <c r="R1412" s="26">
        <f t="shared" si="227"/>
        <v>574301.88352620741</v>
      </c>
    </row>
    <row r="1413" spans="3:18" x14ac:dyDescent="0.2">
      <c r="C1413">
        <f t="shared" si="221"/>
        <v>1410</v>
      </c>
      <c r="D1413" s="3">
        <f t="shared" si="222"/>
        <v>45735</v>
      </c>
      <c r="F1413" s="5">
        <f>IFERROR(VLOOKUP(D1413,Contrato!$B:$H,7,FALSE),0)</f>
        <v>0</v>
      </c>
      <c r="G1413" s="26">
        <f t="shared" ref="G1413:G1467" si="228">+E1413-F1413</f>
        <v>0</v>
      </c>
      <c r="L1413" s="3">
        <f t="shared" si="223"/>
        <v>45736</v>
      </c>
      <c r="M1413" s="3" t="str">
        <f t="shared" si="225"/>
        <v>2025_3</v>
      </c>
      <c r="N1413" s="5">
        <f t="shared" ref="N1413:N1466" si="229">YEAR(L1413)</f>
        <v>2025</v>
      </c>
      <c r="O1413" s="26">
        <f t="shared" si="226"/>
        <v>574301.88352620741</v>
      </c>
      <c r="P1413" s="33">
        <f t="shared" si="224"/>
        <v>63.665375721809035</v>
      </c>
      <c r="Q1413" s="26">
        <f t="shared" ref="Q1413:Q1466" si="230">-F1414</f>
        <v>0</v>
      </c>
      <c r="R1413" s="26">
        <f t="shared" si="227"/>
        <v>574365.54890192917</v>
      </c>
    </row>
    <row r="1414" spans="3:18" x14ac:dyDescent="0.2">
      <c r="C1414">
        <f t="shared" ref="C1414:C1467" si="231">IF(D1414="","",C1413+1)</f>
        <v>1411</v>
      </c>
      <c r="D1414" s="3">
        <f t="shared" ref="D1414:D1467" si="232">IFERROR(IF((D1413+1)&gt;$B$5,"",(D1413+1)),"")</f>
        <v>45736</v>
      </c>
      <c r="F1414" s="5">
        <f>IFERROR(VLOOKUP(D1414,Contrato!$B:$H,7,FALSE),0)</f>
        <v>0</v>
      </c>
      <c r="G1414" s="26">
        <f t="shared" si="228"/>
        <v>0</v>
      </c>
      <c r="L1414" s="3">
        <f t="shared" ref="L1414:L1466" si="233">+D1415</f>
        <v>45737</v>
      </c>
      <c r="M1414" s="3" t="str">
        <f t="shared" si="225"/>
        <v>2025_3</v>
      </c>
      <c r="N1414" s="5">
        <f t="shared" si="229"/>
        <v>2025</v>
      </c>
      <c r="O1414" s="26">
        <f t="shared" si="226"/>
        <v>574365.54890192917</v>
      </c>
      <c r="P1414" s="33">
        <f t="shared" si="224"/>
        <v>63.672433473458582</v>
      </c>
      <c r="Q1414" s="26">
        <f t="shared" si="230"/>
        <v>0</v>
      </c>
      <c r="R1414" s="26">
        <f t="shared" si="227"/>
        <v>574429.22133540257</v>
      </c>
    </row>
    <row r="1415" spans="3:18" x14ac:dyDescent="0.2">
      <c r="C1415">
        <f t="shared" si="231"/>
        <v>1412</v>
      </c>
      <c r="D1415" s="3">
        <f t="shared" si="232"/>
        <v>45737</v>
      </c>
      <c r="F1415" s="5">
        <f>IFERROR(VLOOKUP(D1415,Contrato!$B:$H,7,FALSE),0)</f>
        <v>0</v>
      </c>
      <c r="G1415" s="26">
        <f t="shared" si="228"/>
        <v>0</v>
      </c>
      <c r="L1415" s="3">
        <f t="shared" si="233"/>
        <v>45738</v>
      </c>
      <c r="M1415" s="3" t="str">
        <f t="shared" si="225"/>
        <v>2025_3</v>
      </c>
      <c r="N1415" s="5">
        <f t="shared" si="229"/>
        <v>2025</v>
      </c>
      <c r="O1415" s="26">
        <f t="shared" si="226"/>
        <v>574429.22133540257</v>
      </c>
      <c r="P1415" s="33">
        <f t="shared" ref="P1415:P1466" si="234">+O1415*$I$4</f>
        <v>63.679492007509204</v>
      </c>
      <c r="Q1415" s="26">
        <f t="shared" si="230"/>
        <v>0</v>
      </c>
      <c r="R1415" s="26">
        <f t="shared" si="227"/>
        <v>574492.90082741005</v>
      </c>
    </row>
    <row r="1416" spans="3:18" x14ac:dyDescent="0.2">
      <c r="C1416">
        <f t="shared" si="231"/>
        <v>1413</v>
      </c>
      <c r="D1416" s="3">
        <f t="shared" si="232"/>
        <v>45738</v>
      </c>
      <c r="F1416" s="5">
        <f>IFERROR(VLOOKUP(D1416,Contrato!$B:$H,7,FALSE),0)</f>
        <v>0</v>
      </c>
      <c r="G1416" s="26">
        <f t="shared" si="228"/>
        <v>0</v>
      </c>
      <c r="L1416" s="3">
        <f t="shared" si="233"/>
        <v>45739</v>
      </c>
      <c r="M1416" s="3" t="str">
        <f t="shared" si="225"/>
        <v>2025_3</v>
      </c>
      <c r="N1416" s="5">
        <f t="shared" si="229"/>
        <v>2025</v>
      </c>
      <c r="O1416" s="26">
        <f t="shared" si="226"/>
        <v>574492.90082741005</v>
      </c>
      <c r="P1416" s="33">
        <f t="shared" si="234"/>
        <v>63.686551324047642</v>
      </c>
      <c r="Q1416" s="26">
        <f t="shared" si="230"/>
        <v>0</v>
      </c>
      <c r="R1416" s="26">
        <f t="shared" si="227"/>
        <v>574556.58737873414</v>
      </c>
    </row>
    <row r="1417" spans="3:18" x14ac:dyDescent="0.2">
      <c r="C1417">
        <f t="shared" si="231"/>
        <v>1414</v>
      </c>
      <c r="D1417" s="3">
        <f t="shared" si="232"/>
        <v>45739</v>
      </c>
      <c r="F1417" s="5">
        <f>IFERROR(VLOOKUP(D1417,Contrato!$B:$H,7,FALSE),0)</f>
        <v>0</v>
      </c>
      <c r="G1417" s="26">
        <f t="shared" si="228"/>
        <v>0</v>
      </c>
      <c r="L1417" s="3">
        <f t="shared" si="233"/>
        <v>45740</v>
      </c>
      <c r="M1417" s="3" t="str">
        <f t="shared" ref="M1417:M1466" si="235">YEAR(L1417)&amp;"_"&amp;MONTH(L1417)</f>
        <v>2025_3</v>
      </c>
      <c r="N1417" s="5">
        <f t="shared" si="229"/>
        <v>2025</v>
      </c>
      <c r="O1417" s="26">
        <f t="shared" si="226"/>
        <v>574556.58737873414</v>
      </c>
      <c r="P1417" s="33">
        <f t="shared" si="234"/>
        <v>63.693611423160633</v>
      </c>
      <c r="Q1417" s="26">
        <f t="shared" si="230"/>
        <v>0</v>
      </c>
      <c r="R1417" s="26">
        <f t="shared" si="227"/>
        <v>574620.28099015728</v>
      </c>
    </row>
    <row r="1418" spans="3:18" x14ac:dyDescent="0.2">
      <c r="C1418">
        <f t="shared" si="231"/>
        <v>1415</v>
      </c>
      <c r="D1418" s="3">
        <f t="shared" si="232"/>
        <v>45740</v>
      </c>
      <c r="F1418" s="5">
        <f>IFERROR(VLOOKUP(D1418,Contrato!$B:$H,7,FALSE),0)</f>
        <v>0</v>
      </c>
      <c r="G1418" s="26">
        <f t="shared" si="228"/>
        <v>0</v>
      </c>
      <c r="L1418" s="3">
        <f t="shared" si="233"/>
        <v>45741</v>
      </c>
      <c r="M1418" s="3" t="str">
        <f t="shared" si="235"/>
        <v>2025_3</v>
      </c>
      <c r="N1418" s="5">
        <f t="shared" si="229"/>
        <v>2025</v>
      </c>
      <c r="O1418" s="26">
        <f t="shared" si="226"/>
        <v>574620.28099015728</v>
      </c>
      <c r="P1418" s="33">
        <f t="shared" si="234"/>
        <v>63.700672304934926</v>
      </c>
      <c r="Q1418" s="26">
        <f t="shared" si="230"/>
        <v>0</v>
      </c>
      <c r="R1418" s="26">
        <f t="shared" si="227"/>
        <v>574683.98166246223</v>
      </c>
    </row>
    <row r="1419" spans="3:18" x14ac:dyDescent="0.2">
      <c r="C1419">
        <f t="shared" si="231"/>
        <v>1416</v>
      </c>
      <c r="D1419" s="3">
        <f t="shared" si="232"/>
        <v>45741</v>
      </c>
      <c r="F1419" s="5">
        <f>IFERROR(VLOOKUP(D1419,Contrato!$B:$H,7,FALSE),0)</f>
        <v>0</v>
      </c>
      <c r="G1419" s="26">
        <f t="shared" si="228"/>
        <v>0</v>
      </c>
      <c r="L1419" s="3">
        <f t="shared" si="233"/>
        <v>45742</v>
      </c>
      <c r="M1419" s="3" t="str">
        <f t="shared" si="235"/>
        <v>2025_3</v>
      </c>
      <c r="N1419" s="5">
        <f t="shared" si="229"/>
        <v>2025</v>
      </c>
      <c r="O1419" s="26">
        <f t="shared" si="226"/>
        <v>574683.98166246223</v>
      </c>
      <c r="P1419" s="33">
        <f t="shared" si="234"/>
        <v>63.707733969457294</v>
      </c>
      <c r="Q1419" s="26">
        <f t="shared" si="230"/>
        <v>0</v>
      </c>
      <c r="R1419" s="26">
        <f t="shared" si="227"/>
        <v>574747.68939643167</v>
      </c>
    </row>
    <row r="1420" spans="3:18" x14ac:dyDescent="0.2">
      <c r="C1420">
        <f t="shared" si="231"/>
        <v>1417</v>
      </c>
      <c r="D1420" s="3">
        <f t="shared" si="232"/>
        <v>45742</v>
      </c>
      <c r="F1420" s="5">
        <f>IFERROR(VLOOKUP(D1420,Contrato!$B:$H,7,FALSE),0)</f>
        <v>0</v>
      </c>
      <c r="G1420" s="26">
        <f t="shared" si="228"/>
        <v>0</v>
      </c>
      <c r="L1420" s="3">
        <f t="shared" si="233"/>
        <v>45743</v>
      </c>
      <c r="M1420" s="3" t="str">
        <f t="shared" si="235"/>
        <v>2025_3</v>
      </c>
      <c r="N1420" s="5">
        <f t="shared" si="229"/>
        <v>2025</v>
      </c>
      <c r="O1420" s="26">
        <f t="shared" si="226"/>
        <v>574747.68939643167</v>
      </c>
      <c r="P1420" s="33">
        <f t="shared" si="234"/>
        <v>63.714796416814508</v>
      </c>
      <c r="Q1420" s="26">
        <f t="shared" si="230"/>
        <v>0</v>
      </c>
      <c r="R1420" s="26">
        <f t="shared" si="227"/>
        <v>574811.40419284848</v>
      </c>
    </row>
    <row r="1421" spans="3:18" x14ac:dyDescent="0.2">
      <c r="C1421">
        <f t="shared" si="231"/>
        <v>1418</v>
      </c>
      <c r="D1421" s="3">
        <f t="shared" si="232"/>
        <v>45743</v>
      </c>
      <c r="F1421" s="5">
        <f>IFERROR(VLOOKUP(D1421,Contrato!$B:$H,7,FALSE),0)</f>
        <v>0</v>
      </c>
      <c r="G1421" s="26">
        <f t="shared" si="228"/>
        <v>0</v>
      </c>
      <c r="L1421" s="3">
        <f t="shared" si="233"/>
        <v>45744</v>
      </c>
      <c r="M1421" s="3" t="str">
        <f t="shared" si="235"/>
        <v>2025_3</v>
      </c>
      <c r="N1421" s="5">
        <f t="shared" si="229"/>
        <v>2025</v>
      </c>
      <c r="O1421" s="26">
        <f t="shared" si="226"/>
        <v>574811.40419284848</v>
      </c>
      <c r="P1421" s="33">
        <f t="shared" si="234"/>
        <v>63.721859647093339</v>
      </c>
      <c r="Q1421" s="26">
        <f t="shared" si="230"/>
        <v>0</v>
      </c>
      <c r="R1421" s="26">
        <f t="shared" si="227"/>
        <v>574875.12605249556</v>
      </c>
    </row>
    <row r="1422" spans="3:18" x14ac:dyDescent="0.2">
      <c r="C1422">
        <f t="shared" si="231"/>
        <v>1419</v>
      </c>
      <c r="D1422" s="3">
        <f t="shared" si="232"/>
        <v>45744</v>
      </c>
      <c r="F1422" s="5">
        <f>IFERROR(VLOOKUP(D1422,Contrato!$B:$H,7,FALSE),0)</f>
        <v>0</v>
      </c>
      <c r="G1422" s="26">
        <f t="shared" si="228"/>
        <v>0</v>
      </c>
      <c r="L1422" s="3">
        <f t="shared" si="233"/>
        <v>45745</v>
      </c>
      <c r="M1422" s="3" t="str">
        <f t="shared" si="235"/>
        <v>2025_3</v>
      </c>
      <c r="N1422" s="5">
        <f t="shared" si="229"/>
        <v>2025</v>
      </c>
      <c r="O1422" s="26">
        <f t="shared" si="226"/>
        <v>574875.12605249556</v>
      </c>
      <c r="P1422" s="33">
        <f t="shared" si="234"/>
        <v>63.728923660380595</v>
      </c>
      <c r="Q1422" s="26">
        <f t="shared" si="230"/>
        <v>0</v>
      </c>
      <c r="R1422" s="26">
        <f t="shared" si="227"/>
        <v>574938.85497615591</v>
      </c>
    </row>
    <row r="1423" spans="3:18" x14ac:dyDescent="0.2">
      <c r="C1423">
        <f t="shared" si="231"/>
        <v>1420</v>
      </c>
      <c r="D1423" s="3">
        <f t="shared" si="232"/>
        <v>45745</v>
      </c>
      <c r="F1423" s="5">
        <f>IFERROR(VLOOKUP(D1423,Contrato!$B:$H,7,FALSE),0)</f>
        <v>0</v>
      </c>
      <c r="G1423" s="26">
        <f t="shared" si="228"/>
        <v>0</v>
      </c>
      <c r="L1423" s="3">
        <f t="shared" si="233"/>
        <v>45746</v>
      </c>
      <c r="M1423" s="3" t="str">
        <f t="shared" si="235"/>
        <v>2025_3</v>
      </c>
      <c r="N1423" s="5">
        <f t="shared" si="229"/>
        <v>2025</v>
      </c>
      <c r="O1423" s="26">
        <f t="shared" si="226"/>
        <v>574938.85497615591</v>
      </c>
      <c r="P1423" s="33">
        <f t="shared" si="234"/>
        <v>63.735988456763067</v>
      </c>
      <c r="Q1423" s="26">
        <f t="shared" si="230"/>
        <v>0</v>
      </c>
      <c r="R1423" s="26">
        <f t="shared" si="227"/>
        <v>575002.59096461267</v>
      </c>
    </row>
    <row r="1424" spans="3:18" x14ac:dyDescent="0.2">
      <c r="C1424">
        <f t="shared" si="231"/>
        <v>1421</v>
      </c>
      <c r="D1424" s="3">
        <f t="shared" si="232"/>
        <v>45746</v>
      </c>
      <c r="F1424" s="5">
        <f>IFERROR(VLOOKUP(D1424,Contrato!$B:$H,7,FALSE),0)</f>
        <v>0</v>
      </c>
      <c r="G1424" s="26">
        <f t="shared" si="228"/>
        <v>0</v>
      </c>
      <c r="L1424" s="3">
        <f t="shared" si="233"/>
        <v>45747</v>
      </c>
      <c r="M1424" s="3" t="str">
        <f t="shared" si="235"/>
        <v>2025_3</v>
      </c>
      <c r="N1424" s="5">
        <f t="shared" si="229"/>
        <v>2025</v>
      </c>
      <c r="O1424" s="26">
        <f t="shared" si="226"/>
        <v>575002.59096461267</v>
      </c>
      <c r="P1424" s="33">
        <f t="shared" si="234"/>
        <v>63.743054036327571</v>
      </c>
      <c r="Q1424" s="26">
        <f t="shared" si="230"/>
        <v>0</v>
      </c>
      <c r="R1424" s="26">
        <f t="shared" si="227"/>
        <v>575066.33401864895</v>
      </c>
    </row>
    <row r="1425" spans="3:18" x14ac:dyDescent="0.2">
      <c r="C1425">
        <f t="shared" si="231"/>
        <v>1422</v>
      </c>
      <c r="D1425" s="3">
        <f t="shared" si="232"/>
        <v>45747</v>
      </c>
      <c r="F1425" s="5">
        <f>IFERROR(VLOOKUP(D1425,Contrato!$B:$H,7,FALSE),0)</f>
        <v>0</v>
      </c>
      <c r="G1425" s="26">
        <f t="shared" si="228"/>
        <v>0</v>
      </c>
      <c r="L1425" s="3">
        <f t="shared" si="233"/>
        <v>45748</v>
      </c>
      <c r="M1425" s="3" t="str">
        <f t="shared" si="235"/>
        <v>2025_4</v>
      </c>
      <c r="N1425" s="5">
        <f t="shared" si="229"/>
        <v>2025</v>
      </c>
      <c r="O1425" s="26">
        <f t="shared" si="226"/>
        <v>575066.33401864895</v>
      </c>
      <c r="P1425" s="33">
        <f t="shared" si="234"/>
        <v>63.750120399160927</v>
      </c>
      <c r="Q1425" s="26">
        <f t="shared" si="230"/>
        <v>0</v>
      </c>
      <c r="R1425" s="26">
        <f t="shared" si="227"/>
        <v>575130.08413904812</v>
      </c>
    </row>
    <row r="1426" spans="3:18" x14ac:dyDescent="0.2">
      <c r="C1426">
        <f t="shared" si="231"/>
        <v>1423</v>
      </c>
      <c r="D1426" s="3">
        <f t="shared" si="232"/>
        <v>45748</v>
      </c>
      <c r="F1426" s="5">
        <f>IFERROR(VLOOKUP(D1426,Contrato!$B:$H,7,FALSE),0)</f>
        <v>0</v>
      </c>
      <c r="G1426" s="26">
        <f t="shared" si="228"/>
        <v>0</v>
      </c>
      <c r="L1426" s="3">
        <f t="shared" si="233"/>
        <v>45749</v>
      </c>
      <c r="M1426" s="3" t="str">
        <f t="shared" si="235"/>
        <v>2025_4</v>
      </c>
      <c r="N1426" s="5">
        <f t="shared" si="229"/>
        <v>2025</v>
      </c>
      <c r="O1426" s="26">
        <f t="shared" ref="O1426:O1466" si="236">+R1425</f>
        <v>575130.08413904812</v>
      </c>
      <c r="P1426" s="33">
        <f t="shared" si="234"/>
        <v>63.757187545349971</v>
      </c>
      <c r="Q1426" s="26">
        <f t="shared" si="230"/>
        <v>0</v>
      </c>
      <c r="R1426" s="26">
        <f t="shared" ref="R1426:R1466" si="237">+O1426+P1426+Q1426</f>
        <v>575193.84132659342</v>
      </c>
    </row>
    <row r="1427" spans="3:18" x14ac:dyDescent="0.2">
      <c r="C1427">
        <f t="shared" si="231"/>
        <v>1424</v>
      </c>
      <c r="D1427" s="3">
        <f t="shared" si="232"/>
        <v>45749</v>
      </c>
      <c r="F1427" s="5">
        <f>IFERROR(VLOOKUP(D1427,Contrato!$B:$H,7,FALSE),0)</f>
        <v>0</v>
      </c>
      <c r="G1427" s="26">
        <f t="shared" si="228"/>
        <v>0</v>
      </c>
      <c r="L1427" s="3">
        <f t="shared" si="233"/>
        <v>45750</v>
      </c>
      <c r="M1427" s="3" t="str">
        <f t="shared" si="235"/>
        <v>2025_4</v>
      </c>
      <c r="N1427" s="5">
        <f t="shared" si="229"/>
        <v>2025</v>
      </c>
      <c r="O1427" s="26">
        <f t="shared" si="236"/>
        <v>575193.84132659342</v>
      </c>
      <c r="P1427" s="33">
        <f t="shared" si="234"/>
        <v>63.764255474981539</v>
      </c>
      <c r="Q1427" s="26">
        <f t="shared" si="230"/>
        <v>0</v>
      </c>
      <c r="R1427" s="26">
        <f t="shared" si="237"/>
        <v>575257.60558206844</v>
      </c>
    </row>
    <row r="1428" spans="3:18" x14ac:dyDescent="0.2">
      <c r="C1428">
        <f t="shared" si="231"/>
        <v>1425</v>
      </c>
      <c r="D1428" s="3">
        <f t="shared" si="232"/>
        <v>45750</v>
      </c>
      <c r="F1428" s="5">
        <f>IFERROR(VLOOKUP(D1428,Contrato!$B:$H,7,FALSE),0)</f>
        <v>0</v>
      </c>
      <c r="G1428" s="26">
        <f t="shared" si="228"/>
        <v>0</v>
      </c>
      <c r="L1428" s="3">
        <f t="shared" si="233"/>
        <v>45751</v>
      </c>
      <c r="M1428" s="3" t="str">
        <f t="shared" si="235"/>
        <v>2025_4</v>
      </c>
      <c r="N1428" s="5">
        <f t="shared" si="229"/>
        <v>2025</v>
      </c>
      <c r="O1428" s="26">
        <f t="shared" si="236"/>
        <v>575257.60558206844</v>
      </c>
      <c r="P1428" s="33">
        <f t="shared" si="234"/>
        <v>63.771324188142486</v>
      </c>
      <c r="Q1428" s="26">
        <f t="shared" si="230"/>
        <v>0</v>
      </c>
      <c r="R1428" s="26">
        <f t="shared" si="237"/>
        <v>575321.37690625654</v>
      </c>
    </row>
    <row r="1429" spans="3:18" x14ac:dyDescent="0.2">
      <c r="C1429">
        <f t="shared" si="231"/>
        <v>1426</v>
      </c>
      <c r="D1429" s="3">
        <f t="shared" si="232"/>
        <v>45751</v>
      </c>
      <c r="F1429" s="5">
        <f>IFERROR(VLOOKUP(D1429,Contrato!$B:$H,7,FALSE),0)</f>
        <v>0</v>
      </c>
      <c r="G1429" s="26">
        <f t="shared" si="228"/>
        <v>0</v>
      </c>
      <c r="L1429" s="3">
        <f t="shared" si="233"/>
        <v>45752</v>
      </c>
      <c r="M1429" s="3" t="str">
        <f t="shared" si="235"/>
        <v>2025_4</v>
      </c>
      <c r="N1429" s="5">
        <f t="shared" si="229"/>
        <v>2025</v>
      </c>
      <c r="O1429" s="26">
        <f t="shared" si="236"/>
        <v>575321.37690625654</v>
      </c>
      <c r="P1429" s="33">
        <f t="shared" si="234"/>
        <v>63.778393684919656</v>
      </c>
      <c r="Q1429" s="26">
        <f t="shared" si="230"/>
        <v>0</v>
      </c>
      <c r="R1429" s="26">
        <f t="shared" si="237"/>
        <v>575385.15529994143</v>
      </c>
    </row>
    <row r="1430" spans="3:18" x14ac:dyDescent="0.2">
      <c r="C1430">
        <f t="shared" si="231"/>
        <v>1427</v>
      </c>
      <c r="D1430" s="3">
        <f t="shared" si="232"/>
        <v>45752</v>
      </c>
      <c r="F1430" s="5">
        <f>IFERROR(VLOOKUP(D1430,Contrato!$B:$H,7,FALSE),0)</f>
        <v>0</v>
      </c>
      <c r="G1430" s="26">
        <f t="shared" si="228"/>
        <v>0</v>
      </c>
      <c r="L1430" s="3">
        <f t="shared" si="233"/>
        <v>45753</v>
      </c>
      <c r="M1430" s="3" t="str">
        <f t="shared" si="235"/>
        <v>2025_4</v>
      </c>
      <c r="N1430" s="5">
        <f t="shared" si="229"/>
        <v>2025</v>
      </c>
      <c r="O1430" s="26">
        <f t="shared" si="236"/>
        <v>575385.15529994143</v>
      </c>
      <c r="P1430" s="33">
        <f t="shared" si="234"/>
        <v>63.785463965399934</v>
      </c>
      <c r="Q1430" s="26">
        <f t="shared" si="230"/>
        <v>0</v>
      </c>
      <c r="R1430" s="26">
        <f t="shared" si="237"/>
        <v>575448.94076390681</v>
      </c>
    </row>
    <row r="1431" spans="3:18" x14ac:dyDescent="0.2">
      <c r="C1431">
        <f t="shared" si="231"/>
        <v>1428</v>
      </c>
      <c r="D1431" s="3">
        <f t="shared" si="232"/>
        <v>45753</v>
      </c>
      <c r="F1431" s="5">
        <f>IFERROR(VLOOKUP(D1431,Contrato!$B:$H,7,FALSE),0)</f>
        <v>0</v>
      </c>
      <c r="G1431" s="26">
        <f t="shared" si="228"/>
        <v>0</v>
      </c>
      <c r="L1431" s="3">
        <f t="shared" si="233"/>
        <v>45754</v>
      </c>
      <c r="M1431" s="3" t="str">
        <f t="shared" si="235"/>
        <v>2025_4</v>
      </c>
      <c r="N1431" s="5">
        <f t="shared" si="229"/>
        <v>2025</v>
      </c>
      <c r="O1431" s="26">
        <f t="shared" si="236"/>
        <v>575448.94076390681</v>
      </c>
      <c r="P1431" s="33">
        <f t="shared" si="234"/>
        <v>63.792535029670198</v>
      </c>
      <c r="Q1431" s="26">
        <f t="shared" si="230"/>
        <v>0</v>
      </c>
      <c r="R1431" s="26">
        <f t="shared" si="237"/>
        <v>575512.73329893651</v>
      </c>
    </row>
    <row r="1432" spans="3:18" x14ac:dyDescent="0.2">
      <c r="C1432">
        <f t="shared" si="231"/>
        <v>1429</v>
      </c>
      <c r="D1432" s="3">
        <f t="shared" si="232"/>
        <v>45754</v>
      </c>
      <c r="F1432" s="5">
        <f>IFERROR(VLOOKUP(D1432,Contrato!$B:$H,7,FALSE),0)</f>
        <v>0</v>
      </c>
      <c r="G1432" s="26">
        <f t="shared" si="228"/>
        <v>0</v>
      </c>
      <c r="L1432" s="3">
        <f t="shared" si="233"/>
        <v>45755</v>
      </c>
      <c r="M1432" s="3" t="str">
        <f t="shared" si="235"/>
        <v>2025_4</v>
      </c>
      <c r="N1432" s="5">
        <f t="shared" si="229"/>
        <v>2025</v>
      </c>
      <c r="O1432" s="26">
        <f t="shared" si="236"/>
        <v>575512.73329893651</v>
      </c>
      <c r="P1432" s="33">
        <f t="shared" si="234"/>
        <v>63.799606877817332</v>
      </c>
      <c r="Q1432" s="26">
        <f t="shared" si="230"/>
        <v>0</v>
      </c>
      <c r="R1432" s="26">
        <f t="shared" si="237"/>
        <v>575576.53290581435</v>
      </c>
    </row>
    <row r="1433" spans="3:18" x14ac:dyDescent="0.2">
      <c r="C1433">
        <f t="shared" si="231"/>
        <v>1430</v>
      </c>
      <c r="D1433" s="3">
        <f t="shared" si="232"/>
        <v>45755</v>
      </c>
      <c r="F1433" s="5">
        <f>IFERROR(VLOOKUP(D1433,Contrato!$B:$H,7,FALSE),0)</f>
        <v>0</v>
      </c>
      <c r="G1433" s="26">
        <f t="shared" si="228"/>
        <v>0</v>
      </c>
      <c r="L1433" s="3">
        <f t="shared" si="233"/>
        <v>45756</v>
      </c>
      <c r="M1433" s="3" t="str">
        <f t="shared" si="235"/>
        <v>2025_4</v>
      </c>
      <c r="N1433" s="5">
        <f t="shared" si="229"/>
        <v>2025</v>
      </c>
      <c r="O1433" s="26">
        <f t="shared" si="236"/>
        <v>575576.53290581435</v>
      </c>
      <c r="P1433" s="33">
        <f t="shared" si="234"/>
        <v>63.806679509928237</v>
      </c>
      <c r="Q1433" s="26">
        <f t="shared" si="230"/>
        <v>0</v>
      </c>
      <c r="R1433" s="26">
        <f t="shared" si="237"/>
        <v>575640.33958532428</v>
      </c>
    </row>
    <row r="1434" spans="3:18" x14ac:dyDescent="0.2">
      <c r="C1434">
        <f t="shared" si="231"/>
        <v>1431</v>
      </c>
      <c r="D1434" s="3">
        <f t="shared" si="232"/>
        <v>45756</v>
      </c>
      <c r="F1434" s="5">
        <f>IFERROR(VLOOKUP(D1434,Contrato!$B:$H,7,FALSE),0)</f>
        <v>0</v>
      </c>
      <c r="G1434" s="26">
        <f t="shared" si="228"/>
        <v>0</v>
      </c>
      <c r="L1434" s="3">
        <f t="shared" si="233"/>
        <v>45757</v>
      </c>
      <c r="M1434" s="3" t="str">
        <f t="shared" si="235"/>
        <v>2025_4</v>
      </c>
      <c r="N1434" s="5">
        <f t="shared" si="229"/>
        <v>2025</v>
      </c>
      <c r="O1434" s="26">
        <f t="shared" si="236"/>
        <v>575640.33958532428</v>
      </c>
      <c r="P1434" s="33">
        <f t="shared" si="234"/>
        <v>63.813752926089819</v>
      </c>
      <c r="Q1434" s="26">
        <f t="shared" si="230"/>
        <v>-288398.37328750006</v>
      </c>
      <c r="R1434" s="26">
        <f t="shared" si="237"/>
        <v>287305.7800507503</v>
      </c>
    </row>
    <row r="1435" spans="3:18" x14ac:dyDescent="0.2">
      <c r="C1435">
        <f t="shared" si="231"/>
        <v>1432</v>
      </c>
      <c r="D1435" s="3">
        <f t="shared" si="232"/>
        <v>45757</v>
      </c>
      <c r="F1435" s="5">
        <f>IFERROR(VLOOKUP(D1435,Contrato!$B:$H,7,FALSE),0)</f>
        <v>288398.37328750006</v>
      </c>
      <c r="G1435" s="26">
        <f t="shared" si="228"/>
        <v>-288398.37328750006</v>
      </c>
      <c r="L1435" s="3">
        <f t="shared" si="233"/>
        <v>45758</v>
      </c>
      <c r="M1435" s="3" t="str">
        <f t="shared" si="235"/>
        <v>2025_4</v>
      </c>
      <c r="N1435" s="5">
        <f t="shared" si="229"/>
        <v>2025</v>
      </c>
      <c r="O1435" s="26">
        <f t="shared" si="236"/>
        <v>287305.7800507503</v>
      </c>
      <c r="P1435" s="33">
        <f t="shared" si="234"/>
        <v>31.849852766752665</v>
      </c>
      <c r="Q1435" s="26">
        <f t="shared" si="230"/>
        <v>0</v>
      </c>
      <c r="R1435" s="26">
        <f t="shared" si="237"/>
        <v>287337.62990351702</v>
      </c>
    </row>
    <row r="1436" spans="3:18" x14ac:dyDescent="0.2">
      <c r="C1436">
        <f t="shared" si="231"/>
        <v>1433</v>
      </c>
      <c r="D1436" s="3">
        <f t="shared" si="232"/>
        <v>45758</v>
      </c>
      <c r="F1436" s="5">
        <f>IFERROR(VLOOKUP(D1436,Contrato!$B:$H,7,FALSE),0)</f>
        <v>0</v>
      </c>
      <c r="G1436" s="26">
        <f t="shared" si="228"/>
        <v>0</v>
      </c>
      <c r="L1436" s="3">
        <f t="shared" si="233"/>
        <v>45759</v>
      </c>
      <c r="M1436" s="3" t="str">
        <f t="shared" si="235"/>
        <v>2025_4</v>
      </c>
      <c r="N1436" s="5">
        <f t="shared" si="229"/>
        <v>2025</v>
      </c>
      <c r="O1436" s="26">
        <f t="shared" si="236"/>
        <v>287337.62990351702</v>
      </c>
      <c r="P1436" s="33">
        <f t="shared" si="234"/>
        <v>31.853383545427164</v>
      </c>
      <c r="Q1436" s="26">
        <f t="shared" si="230"/>
        <v>0</v>
      </c>
      <c r="R1436" s="26">
        <f t="shared" si="237"/>
        <v>287369.48328706244</v>
      </c>
    </row>
    <row r="1437" spans="3:18" x14ac:dyDescent="0.2">
      <c r="C1437">
        <f t="shared" si="231"/>
        <v>1434</v>
      </c>
      <c r="D1437" s="3">
        <f t="shared" si="232"/>
        <v>45759</v>
      </c>
      <c r="F1437" s="5">
        <f>IFERROR(VLOOKUP(D1437,Contrato!$B:$H,7,FALSE),0)</f>
        <v>0</v>
      </c>
      <c r="G1437" s="26">
        <f t="shared" si="228"/>
        <v>0</v>
      </c>
      <c r="L1437" s="3">
        <f t="shared" si="233"/>
        <v>45760</v>
      </c>
      <c r="M1437" s="3" t="str">
        <f t="shared" si="235"/>
        <v>2025_4</v>
      </c>
      <c r="N1437" s="5">
        <f t="shared" si="229"/>
        <v>2025</v>
      </c>
      <c r="O1437" s="26">
        <f t="shared" si="236"/>
        <v>287369.48328706244</v>
      </c>
      <c r="P1437" s="33">
        <f t="shared" si="234"/>
        <v>31.856914715513142</v>
      </c>
      <c r="Q1437" s="26">
        <f t="shared" si="230"/>
        <v>0</v>
      </c>
      <c r="R1437" s="26">
        <f t="shared" si="237"/>
        <v>287401.34020177793</v>
      </c>
    </row>
    <row r="1438" spans="3:18" x14ac:dyDescent="0.2">
      <c r="C1438">
        <f t="shared" si="231"/>
        <v>1435</v>
      </c>
      <c r="D1438" s="3">
        <f t="shared" si="232"/>
        <v>45760</v>
      </c>
      <c r="F1438" s="5">
        <f>IFERROR(VLOOKUP(D1438,Contrato!$B:$H,7,FALSE),0)</f>
        <v>0</v>
      </c>
      <c r="G1438" s="26">
        <f t="shared" si="228"/>
        <v>0</v>
      </c>
      <c r="L1438" s="3">
        <f t="shared" si="233"/>
        <v>45761</v>
      </c>
      <c r="M1438" s="3" t="str">
        <f t="shared" si="235"/>
        <v>2025_4</v>
      </c>
      <c r="N1438" s="5">
        <f t="shared" si="229"/>
        <v>2025</v>
      </c>
      <c r="O1438" s="26">
        <f t="shared" si="236"/>
        <v>287401.34020177793</v>
      </c>
      <c r="P1438" s="33">
        <f t="shared" si="234"/>
        <v>31.860446277053995</v>
      </c>
      <c r="Q1438" s="26">
        <f t="shared" si="230"/>
        <v>0</v>
      </c>
      <c r="R1438" s="26">
        <f t="shared" si="237"/>
        <v>287433.200648055</v>
      </c>
    </row>
    <row r="1439" spans="3:18" x14ac:dyDescent="0.2">
      <c r="C1439">
        <f t="shared" si="231"/>
        <v>1436</v>
      </c>
      <c r="D1439" s="3">
        <f t="shared" si="232"/>
        <v>45761</v>
      </c>
      <c r="F1439" s="5">
        <f>IFERROR(VLOOKUP(D1439,Contrato!$B:$H,7,FALSE),0)</f>
        <v>0</v>
      </c>
      <c r="G1439" s="26">
        <f t="shared" si="228"/>
        <v>0</v>
      </c>
      <c r="L1439" s="3">
        <f t="shared" si="233"/>
        <v>45762</v>
      </c>
      <c r="M1439" s="3" t="str">
        <f t="shared" si="235"/>
        <v>2025_4</v>
      </c>
      <c r="N1439" s="5">
        <f t="shared" si="229"/>
        <v>2025</v>
      </c>
      <c r="O1439" s="26">
        <f t="shared" si="236"/>
        <v>287433.200648055</v>
      </c>
      <c r="P1439" s="33">
        <f t="shared" si="234"/>
        <v>31.863978230093117</v>
      </c>
      <c r="Q1439" s="26">
        <f t="shared" si="230"/>
        <v>0</v>
      </c>
      <c r="R1439" s="26">
        <f t="shared" si="237"/>
        <v>287465.06462628511</v>
      </c>
    </row>
    <row r="1440" spans="3:18" x14ac:dyDescent="0.2">
      <c r="C1440">
        <f t="shared" si="231"/>
        <v>1437</v>
      </c>
      <c r="D1440" s="3">
        <f t="shared" si="232"/>
        <v>45762</v>
      </c>
      <c r="F1440" s="5">
        <f>IFERROR(VLOOKUP(D1440,Contrato!$B:$H,7,FALSE),0)</f>
        <v>0</v>
      </c>
      <c r="G1440" s="26">
        <f t="shared" si="228"/>
        <v>0</v>
      </c>
      <c r="L1440" s="3">
        <f t="shared" si="233"/>
        <v>45763</v>
      </c>
      <c r="M1440" s="3" t="str">
        <f t="shared" si="235"/>
        <v>2025_4</v>
      </c>
      <c r="N1440" s="5">
        <f t="shared" si="229"/>
        <v>2025</v>
      </c>
      <c r="O1440" s="26">
        <f t="shared" si="236"/>
        <v>287465.06462628511</v>
      </c>
      <c r="P1440" s="33">
        <f t="shared" si="234"/>
        <v>31.867510574673908</v>
      </c>
      <c r="Q1440" s="26">
        <f t="shared" si="230"/>
        <v>0</v>
      </c>
      <c r="R1440" s="26">
        <f t="shared" si="237"/>
        <v>287496.9321368598</v>
      </c>
    </row>
    <row r="1441" spans="3:18" x14ac:dyDescent="0.2">
      <c r="C1441">
        <f t="shared" si="231"/>
        <v>1438</v>
      </c>
      <c r="D1441" s="3">
        <f t="shared" si="232"/>
        <v>45763</v>
      </c>
      <c r="F1441" s="5">
        <f>IFERROR(VLOOKUP(D1441,Contrato!$B:$H,7,FALSE),0)</f>
        <v>0</v>
      </c>
      <c r="G1441" s="26">
        <f t="shared" si="228"/>
        <v>0</v>
      </c>
      <c r="L1441" s="3">
        <f t="shared" si="233"/>
        <v>45764</v>
      </c>
      <c r="M1441" s="3" t="str">
        <f t="shared" si="235"/>
        <v>2025_4</v>
      </c>
      <c r="N1441" s="5">
        <f t="shared" si="229"/>
        <v>2025</v>
      </c>
      <c r="O1441" s="26">
        <f t="shared" si="236"/>
        <v>287496.9321368598</v>
      </c>
      <c r="P1441" s="33">
        <f t="shared" si="234"/>
        <v>31.87104331083977</v>
      </c>
      <c r="Q1441" s="26">
        <f t="shared" si="230"/>
        <v>0</v>
      </c>
      <c r="R1441" s="26">
        <f t="shared" si="237"/>
        <v>287528.80318017065</v>
      </c>
    </row>
    <row r="1442" spans="3:18" x14ac:dyDescent="0.2">
      <c r="C1442">
        <f t="shared" si="231"/>
        <v>1439</v>
      </c>
      <c r="D1442" s="3">
        <f t="shared" si="232"/>
        <v>45764</v>
      </c>
      <c r="F1442" s="5">
        <f>IFERROR(VLOOKUP(D1442,Contrato!$B:$H,7,FALSE),0)</f>
        <v>0</v>
      </c>
      <c r="G1442" s="26">
        <f t="shared" si="228"/>
        <v>0</v>
      </c>
      <c r="L1442" s="3">
        <f t="shared" si="233"/>
        <v>45765</v>
      </c>
      <c r="M1442" s="3" t="str">
        <f t="shared" si="235"/>
        <v>2025_4</v>
      </c>
      <c r="N1442" s="5">
        <f t="shared" si="229"/>
        <v>2025</v>
      </c>
      <c r="O1442" s="26">
        <f t="shared" si="236"/>
        <v>287528.80318017065</v>
      </c>
      <c r="P1442" s="33">
        <f t="shared" si="234"/>
        <v>31.874576438634115</v>
      </c>
      <c r="Q1442" s="26">
        <f t="shared" si="230"/>
        <v>0</v>
      </c>
      <c r="R1442" s="26">
        <f t="shared" si="237"/>
        <v>287560.67775660928</v>
      </c>
    </row>
    <row r="1443" spans="3:18" x14ac:dyDescent="0.2">
      <c r="C1443">
        <f t="shared" si="231"/>
        <v>1440</v>
      </c>
      <c r="D1443" s="3">
        <f t="shared" si="232"/>
        <v>45765</v>
      </c>
      <c r="F1443" s="5">
        <f>IFERROR(VLOOKUP(D1443,Contrato!$B:$H,7,FALSE),0)</f>
        <v>0</v>
      </c>
      <c r="G1443" s="26">
        <f t="shared" si="228"/>
        <v>0</v>
      </c>
      <c r="L1443" s="3">
        <f t="shared" si="233"/>
        <v>45766</v>
      </c>
      <c r="M1443" s="3" t="str">
        <f t="shared" si="235"/>
        <v>2025_4</v>
      </c>
      <c r="N1443" s="5">
        <f t="shared" si="229"/>
        <v>2025</v>
      </c>
      <c r="O1443" s="26">
        <f t="shared" si="236"/>
        <v>287560.67775660928</v>
      </c>
      <c r="P1443" s="33">
        <f t="shared" si="234"/>
        <v>31.878109958100357</v>
      </c>
      <c r="Q1443" s="26">
        <f t="shared" si="230"/>
        <v>0</v>
      </c>
      <c r="R1443" s="26">
        <f t="shared" si="237"/>
        <v>287592.55586656736</v>
      </c>
    </row>
    <row r="1444" spans="3:18" x14ac:dyDescent="0.2">
      <c r="C1444">
        <f t="shared" si="231"/>
        <v>1441</v>
      </c>
      <c r="D1444" s="3">
        <f t="shared" si="232"/>
        <v>45766</v>
      </c>
      <c r="F1444" s="5">
        <f>IFERROR(VLOOKUP(D1444,Contrato!$B:$H,7,FALSE),0)</f>
        <v>0</v>
      </c>
      <c r="G1444" s="26">
        <f t="shared" si="228"/>
        <v>0</v>
      </c>
      <c r="L1444" s="3">
        <f t="shared" si="233"/>
        <v>45767</v>
      </c>
      <c r="M1444" s="3" t="str">
        <f t="shared" si="235"/>
        <v>2025_4</v>
      </c>
      <c r="N1444" s="5">
        <f t="shared" si="229"/>
        <v>2025</v>
      </c>
      <c r="O1444" s="26">
        <f t="shared" si="236"/>
        <v>287592.55586656736</v>
      </c>
      <c r="P1444" s="33">
        <f t="shared" si="234"/>
        <v>31.881643869281913</v>
      </c>
      <c r="Q1444" s="26">
        <f t="shared" si="230"/>
        <v>0</v>
      </c>
      <c r="R1444" s="26">
        <f t="shared" si="237"/>
        <v>287624.43751043663</v>
      </c>
    </row>
    <row r="1445" spans="3:18" x14ac:dyDescent="0.2">
      <c r="C1445">
        <f t="shared" si="231"/>
        <v>1442</v>
      </c>
      <c r="D1445" s="3">
        <f t="shared" si="232"/>
        <v>45767</v>
      </c>
      <c r="F1445" s="5">
        <f>IFERROR(VLOOKUP(D1445,Contrato!$B:$H,7,FALSE),0)</f>
        <v>0</v>
      </c>
      <c r="G1445" s="26">
        <f t="shared" si="228"/>
        <v>0</v>
      </c>
      <c r="L1445" s="3">
        <f t="shared" si="233"/>
        <v>45768</v>
      </c>
      <c r="M1445" s="3" t="str">
        <f t="shared" si="235"/>
        <v>2025_4</v>
      </c>
      <c r="N1445" s="5">
        <f t="shared" si="229"/>
        <v>2025</v>
      </c>
      <c r="O1445" s="26">
        <f t="shared" si="236"/>
        <v>287624.43751043663</v>
      </c>
      <c r="P1445" s="33">
        <f t="shared" si="234"/>
        <v>31.885178172222215</v>
      </c>
      <c r="Q1445" s="26">
        <f t="shared" si="230"/>
        <v>0</v>
      </c>
      <c r="R1445" s="26">
        <f t="shared" si="237"/>
        <v>287656.32268860884</v>
      </c>
    </row>
    <row r="1446" spans="3:18" x14ac:dyDescent="0.2">
      <c r="C1446">
        <f t="shared" si="231"/>
        <v>1443</v>
      </c>
      <c r="D1446" s="3">
        <f t="shared" si="232"/>
        <v>45768</v>
      </c>
      <c r="F1446" s="5">
        <f>IFERROR(VLOOKUP(D1446,Contrato!$B:$H,7,FALSE),0)</f>
        <v>0</v>
      </c>
      <c r="G1446" s="26">
        <f t="shared" si="228"/>
        <v>0</v>
      </c>
      <c r="L1446" s="3">
        <f t="shared" si="233"/>
        <v>45769</v>
      </c>
      <c r="M1446" s="3" t="str">
        <f t="shared" si="235"/>
        <v>2025_4</v>
      </c>
      <c r="N1446" s="5">
        <f t="shared" si="229"/>
        <v>2025</v>
      </c>
      <c r="O1446" s="26">
        <f t="shared" si="236"/>
        <v>287656.32268860884</v>
      </c>
      <c r="P1446" s="33">
        <f t="shared" si="234"/>
        <v>31.888712866964681</v>
      </c>
      <c r="Q1446" s="26">
        <f t="shared" si="230"/>
        <v>0</v>
      </c>
      <c r="R1446" s="26">
        <f t="shared" si="237"/>
        <v>287688.21140147583</v>
      </c>
    </row>
    <row r="1447" spans="3:18" x14ac:dyDescent="0.2">
      <c r="C1447">
        <f t="shared" si="231"/>
        <v>1444</v>
      </c>
      <c r="D1447" s="3">
        <f t="shared" si="232"/>
        <v>45769</v>
      </c>
      <c r="F1447" s="5">
        <f>IFERROR(VLOOKUP(D1447,Contrato!$B:$H,7,FALSE),0)</f>
        <v>0</v>
      </c>
      <c r="G1447" s="26">
        <f t="shared" si="228"/>
        <v>0</v>
      </c>
      <c r="L1447" s="3">
        <f t="shared" si="233"/>
        <v>45770</v>
      </c>
      <c r="M1447" s="3" t="str">
        <f t="shared" si="235"/>
        <v>2025_4</v>
      </c>
      <c r="N1447" s="5">
        <f t="shared" si="229"/>
        <v>2025</v>
      </c>
      <c r="O1447" s="26">
        <f t="shared" si="236"/>
        <v>287688.21140147583</v>
      </c>
      <c r="P1447" s="33">
        <f t="shared" si="234"/>
        <v>31.892247953552761</v>
      </c>
      <c r="Q1447" s="26">
        <f t="shared" si="230"/>
        <v>0</v>
      </c>
      <c r="R1447" s="26">
        <f t="shared" si="237"/>
        <v>287720.10364942939</v>
      </c>
    </row>
    <row r="1448" spans="3:18" x14ac:dyDescent="0.2">
      <c r="C1448">
        <f t="shared" si="231"/>
        <v>1445</v>
      </c>
      <c r="D1448" s="3">
        <f t="shared" si="232"/>
        <v>45770</v>
      </c>
      <c r="F1448" s="5">
        <f>IFERROR(VLOOKUP(D1448,Contrato!$B:$H,7,FALSE),0)</f>
        <v>0</v>
      </c>
      <c r="G1448" s="26">
        <f t="shared" si="228"/>
        <v>0</v>
      </c>
      <c r="L1448" s="3">
        <f t="shared" si="233"/>
        <v>45771</v>
      </c>
      <c r="M1448" s="3" t="str">
        <f t="shared" si="235"/>
        <v>2025_4</v>
      </c>
      <c r="N1448" s="5">
        <f t="shared" si="229"/>
        <v>2025</v>
      </c>
      <c r="O1448" s="26">
        <f t="shared" si="236"/>
        <v>287720.10364942939</v>
      </c>
      <c r="P1448" s="33">
        <f t="shared" si="234"/>
        <v>31.895783432029884</v>
      </c>
      <c r="Q1448" s="26">
        <f t="shared" si="230"/>
        <v>0</v>
      </c>
      <c r="R1448" s="26">
        <f t="shared" si="237"/>
        <v>287751.9994328614</v>
      </c>
    </row>
    <row r="1449" spans="3:18" x14ac:dyDescent="0.2">
      <c r="C1449">
        <f t="shared" si="231"/>
        <v>1446</v>
      </c>
      <c r="D1449" s="3">
        <f t="shared" si="232"/>
        <v>45771</v>
      </c>
      <c r="F1449" s="5">
        <f>IFERROR(VLOOKUP(D1449,Contrato!$B:$H,7,FALSE),0)</f>
        <v>0</v>
      </c>
      <c r="G1449" s="26">
        <f t="shared" si="228"/>
        <v>0</v>
      </c>
      <c r="L1449" s="3">
        <f t="shared" si="233"/>
        <v>45772</v>
      </c>
      <c r="M1449" s="3" t="str">
        <f t="shared" si="235"/>
        <v>2025_4</v>
      </c>
      <c r="N1449" s="5">
        <f t="shared" si="229"/>
        <v>2025</v>
      </c>
      <c r="O1449" s="26">
        <f t="shared" si="236"/>
        <v>287751.9994328614</v>
      </c>
      <c r="P1449" s="33">
        <f t="shared" si="234"/>
        <v>31.899319302439487</v>
      </c>
      <c r="Q1449" s="26">
        <f t="shared" si="230"/>
        <v>0</v>
      </c>
      <c r="R1449" s="26">
        <f t="shared" si="237"/>
        <v>287783.89875216386</v>
      </c>
    </row>
    <row r="1450" spans="3:18" x14ac:dyDescent="0.2">
      <c r="C1450">
        <f t="shared" si="231"/>
        <v>1447</v>
      </c>
      <c r="D1450" s="3">
        <f t="shared" si="232"/>
        <v>45772</v>
      </c>
      <c r="F1450" s="5">
        <f>IFERROR(VLOOKUP(D1450,Contrato!$B:$H,7,FALSE),0)</f>
        <v>0</v>
      </c>
      <c r="G1450" s="26">
        <f t="shared" si="228"/>
        <v>0</v>
      </c>
      <c r="L1450" s="3">
        <f t="shared" si="233"/>
        <v>45773</v>
      </c>
      <c r="M1450" s="3" t="str">
        <f t="shared" si="235"/>
        <v>2025_4</v>
      </c>
      <c r="N1450" s="5">
        <f t="shared" si="229"/>
        <v>2025</v>
      </c>
      <c r="O1450" s="26">
        <f t="shared" si="236"/>
        <v>287783.89875216386</v>
      </c>
      <c r="P1450" s="33">
        <f t="shared" si="234"/>
        <v>31.902855564825032</v>
      </c>
      <c r="Q1450" s="26">
        <f t="shared" si="230"/>
        <v>0</v>
      </c>
      <c r="R1450" s="26">
        <f t="shared" si="237"/>
        <v>287815.8016077287</v>
      </c>
    </row>
    <row r="1451" spans="3:18" x14ac:dyDescent="0.2">
      <c r="C1451">
        <f t="shared" si="231"/>
        <v>1448</v>
      </c>
      <c r="D1451" s="3">
        <f t="shared" si="232"/>
        <v>45773</v>
      </c>
      <c r="F1451" s="5">
        <f>IFERROR(VLOOKUP(D1451,Contrato!$B:$H,7,FALSE),0)</f>
        <v>0</v>
      </c>
      <c r="G1451" s="26">
        <f t="shared" si="228"/>
        <v>0</v>
      </c>
      <c r="L1451" s="3">
        <f t="shared" si="233"/>
        <v>45774</v>
      </c>
      <c r="M1451" s="3" t="str">
        <f t="shared" si="235"/>
        <v>2025_4</v>
      </c>
      <c r="N1451" s="5">
        <f t="shared" si="229"/>
        <v>2025</v>
      </c>
      <c r="O1451" s="26">
        <f t="shared" si="236"/>
        <v>287815.8016077287</v>
      </c>
      <c r="P1451" s="33">
        <f t="shared" si="234"/>
        <v>31.906392219229964</v>
      </c>
      <c r="Q1451" s="26">
        <f t="shared" si="230"/>
        <v>0</v>
      </c>
      <c r="R1451" s="26">
        <f t="shared" si="237"/>
        <v>287847.70799994795</v>
      </c>
    </row>
    <row r="1452" spans="3:18" x14ac:dyDescent="0.2">
      <c r="C1452">
        <f t="shared" si="231"/>
        <v>1449</v>
      </c>
      <c r="D1452" s="3">
        <f t="shared" si="232"/>
        <v>45774</v>
      </c>
      <c r="F1452" s="5">
        <f>IFERROR(VLOOKUP(D1452,Contrato!$B:$H,7,FALSE),0)</f>
        <v>0</v>
      </c>
      <c r="G1452" s="26">
        <f t="shared" si="228"/>
        <v>0</v>
      </c>
      <c r="L1452" s="3">
        <f t="shared" si="233"/>
        <v>45775</v>
      </c>
      <c r="M1452" s="3" t="str">
        <f t="shared" si="235"/>
        <v>2025_4</v>
      </c>
      <c r="N1452" s="5">
        <f t="shared" si="229"/>
        <v>2025</v>
      </c>
      <c r="O1452" s="26">
        <f t="shared" si="236"/>
        <v>287847.70799994795</v>
      </c>
      <c r="P1452" s="33">
        <f t="shared" si="234"/>
        <v>31.909929265697745</v>
      </c>
      <c r="Q1452" s="26">
        <f t="shared" si="230"/>
        <v>0</v>
      </c>
      <c r="R1452" s="26">
        <f t="shared" si="237"/>
        <v>287879.61792921362</v>
      </c>
    </row>
    <row r="1453" spans="3:18" x14ac:dyDescent="0.2">
      <c r="C1453">
        <f t="shared" si="231"/>
        <v>1450</v>
      </c>
      <c r="D1453" s="3">
        <f t="shared" si="232"/>
        <v>45775</v>
      </c>
      <c r="F1453" s="5">
        <f>IFERROR(VLOOKUP(D1453,Contrato!$B:$H,7,FALSE),0)</f>
        <v>0</v>
      </c>
      <c r="G1453" s="26">
        <f t="shared" si="228"/>
        <v>0</v>
      </c>
      <c r="L1453" s="3">
        <f t="shared" si="233"/>
        <v>45776</v>
      </c>
      <c r="M1453" s="3" t="str">
        <f t="shared" si="235"/>
        <v>2025_4</v>
      </c>
      <c r="N1453" s="5">
        <f t="shared" si="229"/>
        <v>2025</v>
      </c>
      <c r="O1453" s="26">
        <f t="shared" si="236"/>
        <v>287879.61792921362</v>
      </c>
      <c r="P1453" s="33">
        <f t="shared" si="234"/>
        <v>31.91346670427183</v>
      </c>
      <c r="Q1453" s="26">
        <f t="shared" si="230"/>
        <v>0</v>
      </c>
      <c r="R1453" s="26">
        <f t="shared" si="237"/>
        <v>287911.53139591787</v>
      </c>
    </row>
    <row r="1454" spans="3:18" x14ac:dyDescent="0.2">
      <c r="C1454">
        <f t="shared" si="231"/>
        <v>1451</v>
      </c>
      <c r="D1454" s="3">
        <f t="shared" si="232"/>
        <v>45776</v>
      </c>
      <c r="F1454" s="5">
        <f>IFERROR(VLOOKUP(D1454,Contrato!$B:$H,7,FALSE),0)</f>
        <v>0</v>
      </c>
      <c r="G1454" s="26">
        <f t="shared" si="228"/>
        <v>0</v>
      </c>
      <c r="L1454" s="3">
        <f t="shared" si="233"/>
        <v>45777</v>
      </c>
      <c r="M1454" s="3" t="str">
        <f t="shared" si="235"/>
        <v>2025_4</v>
      </c>
      <c r="N1454" s="5">
        <f t="shared" si="229"/>
        <v>2025</v>
      </c>
      <c r="O1454" s="26">
        <f t="shared" si="236"/>
        <v>287911.53139591787</v>
      </c>
      <c r="P1454" s="33">
        <f t="shared" si="234"/>
        <v>31.917004534995691</v>
      </c>
      <c r="Q1454" s="26">
        <f t="shared" si="230"/>
        <v>0</v>
      </c>
      <c r="R1454" s="26">
        <f t="shared" si="237"/>
        <v>287943.44840045285</v>
      </c>
    </row>
    <row r="1455" spans="3:18" x14ac:dyDescent="0.2">
      <c r="C1455">
        <f t="shared" si="231"/>
        <v>1452</v>
      </c>
      <c r="D1455" s="3">
        <f t="shared" si="232"/>
        <v>45777</v>
      </c>
      <c r="F1455" s="5">
        <f>IFERROR(VLOOKUP(D1455,Contrato!$B:$H,7,FALSE),0)</f>
        <v>0</v>
      </c>
      <c r="G1455" s="26">
        <f t="shared" si="228"/>
        <v>0</v>
      </c>
      <c r="L1455" s="3">
        <f t="shared" si="233"/>
        <v>45778</v>
      </c>
      <c r="M1455" s="3" t="str">
        <f t="shared" si="235"/>
        <v>2025_5</v>
      </c>
      <c r="N1455" s="5">
        <f t="shared" si="229"/>
        <v>2025</v>
      </c>
      <c r="O1455" s="26">
        <f t="shared" si="236"/>
        <v>287943.44840045285</v>
      </c>
      <c r="P1455" s="33">
        <f t="shared" si="234"/>
        <v>31.920542757912806</v>
      </c>
      <c r="Q1455" s="26">
        <f t="shared" si="230"/>
        <v>0</v>
      </c>
      <c r="R1455" s="26">
        <f t="shared" si="237"/>
        <v>287975.36894321075</v>
      </c>
    </row>
    <row r="1456" spans="3:18" x14ac:dyDescent="0.2">
      <c r="C1456">
        <f t="shared" si="231"/>
        <v>1453</v>
      </c>
      <c r="D1456" s="3">
        <f t="shared" si="232"/>
        <v>45778</v>
      </c>
      <c r="F1456" s="5">
        <f>IFERROR(VLOOKUP(D1456,Contrato!$B:$H,7,FALSE),0)</f>
        <v>0</v>
      </c>
      <c r="G1456" s="26">
        <f t="shared" si="228"/>
        <v>0</v>
      </c>
      <c r="L1456" s="3">
        <f t="shared" si="233"/>
        <v>45779</v>
      </c>
      <c r="M1456" s="3" t="str">
        <f t="shared" si="235"/>
        <v>2025_5</v>
      </c>
      <c r="N1456" s="5">
        <f t="shared" si="229"/>
        <v>2025</v>
      </c>
      <c r="O1456" s="26">
        <f t="shared" si="236"/>
        <v>287975.36894321075</v>
      </c>
      <c r="P1456" s="33">
        <f t="shared" si="234"/>
        <v>31.924081373066649</v>
      </c>
      <c r="Q1456" s="26">
        <f t="shared" si="230"/>
        <v>0</v>
      </c>
      <c r="R1456" s="26">
        <f t="shared" si="237"/>
        <v>288007.29302458384</v>
      </c>
    </row>
    <row r="1457" spans="3:18" x14ac:dyDescent="0.2">
      <c r="C1457">
        <f t="shared" si="231"/>
        <v>1454</v>
      </c>
      <c r="D1457" s="3">
        <f t="shared" si="232"/>
        <v>45779</v>
      </c>
      <c r="F1457" s="5">
        <f>IFERROR(VLOOKUP(D1457,Contrato!$B:$H,7,FALSE),0)</f>
        <v>0</v>
      </c>
      <c r="G1457" s="26">
        <f t="shared" si="228"/>
        <v>0</v>
      </c>
      <c r="L1457" s="3">
        <f t="shared" si="233"/>
        <v>45780</v>
      </c>
      <c r="M1457" s="3" t="str">
        <f t="shared" si="235"/>
        <v>2025_5</v>
      </c>
      <c r="N1457" s="5">
        <f t="shared" si="229"/>
        <v>2025</v>
      </c>
      <c r="O1457" s="26">
        <f t="shared" si="236"/>
        <v>288007.29302458384</v>
      </c>
      <c r="P1457" s="33">
        <f t="shared" si="234"/>
        <v>31.927620380500702</v>
      </c>
      <c r="Q1457" s="26">
        <f t="shared" si="230"/>
        <v>0</v>
      </c>
      <c r="R1457" s="26">
        <f t="shared" si="237"/>
        <v>288039.22064496431</v>
      </c>
    </row>
    <row r="1458" spans="3:18" x14ac:dyDescent="0.2">
      <c r="C1458">
        <f t="shared" si="231"/>
        <v>1455</v>
      </c>
      <c r="D1458" s="3">
        <f t="shared" si="232"/>
        <v>45780</v>
      </c>
      <c r="F1458" s="5">
        <f>IFERROR(VLOOKUP(D1458,Contrato!$B:$H,7,FALSE),0)</f>
        <v>0</v>
      </c>
      <c r="G1458" s="26">
        <f t="shared" si="228"/>
        <v>0</v>
      </c>
      <c r="L1458" s="3">
        <f t="shared" si="233"/>
        <v>45781</v>
      </c>
      <c r="M1458" s="3" t="str">
        <f t="shared" si="235"/>
        <v>2025_5</v>
      </c>
      <c r="N1458" s="5">
        <f t="shared" si="229"/>
        <v>2025</v>
      </c>
      <c r="O1458" s="26">
        <f t="shared" si="236"/>
        <v>288039.22064496431</v>
      </c>
      <c r="P1458" s="33">
        <f t="shared" si="234"/>
        <v>31.931159780258451</v>
      </c>
      <c r="Q1458" s="26">
        <f t="shared" si="230"/>
        <v>0</v>
      </c>
      <c r="R1458" s="26">
        <f t="shared" si="237"/>
        <v>288071.15180474456</v>
      </c>
    </row>
    <row r="1459" spans="3:18" x14ac:dyDescent="0.2">
      <c r="C1459">
        <f t="shared" si="231"/>
        <v>1456</v>
      </c>
      <c r="D1459" s="3">
        <f t="shared" si="232"/>
        <v>45781</v>
      </c>
      <c r="F1459" s="5">
        <f>IFERROR(VLOOKUP(D1459,Contrato!$B:$H,7,FALSE),0)</f>
        <v>0</v>
      </c>
      <c r="G1459" s="26">
        <f t="shared" si="228"/>
        <v>0</v>
      </c>
      <c r="L1459" s="3">
        <f t="shared" si="233"/>
        <v>45782</v>
      </c>
      <c r="M1459" s="3" t="str">
        <f t="shared" si="235"/>
        <v>2025_5</v>
      </c>
      <c r="N1459" s="5">
        <f t="shared" si="229"/>
        <v>2025</v>
      </c>
      <c r="O1459" s="26">
        <f t="shared" si="236"/>
        <v>288071.15180474456</v>
      </c>
      <c r="P1459" s="33">
        <f t="shared" si="234"/>
        <v>31.934699572383387</v>
      </c>
      <c r="Q1459" s="26">
        <f t="shared" si="230"/>
        <v>0</v>
      </c>
      <c r="R1459" s="26">
        <f t="shared" si="237"/>
        <v>288103.08650431695</v>
      </c>
    </row>
    <row r="1460" spans="3:18" x14ac:dyDescent="0.2">
      <c r="C1460">
        <f t="shared" si="231"/>
        <v>1457</v>
      </c>
      <c r="D1460" s="3">
        <f t="shared" si="232"/>
        <v>45782</v>
      </c>
      <c r="F1460" s="5">
        <f>IFERROR(VLOOKUP(D1460,Contrato!$B:$H,7,FALSE),0)</f>
        <v>0</v>
      </c>
      <c r="G1460" s="26">
        <f t="shared" si="228"/>
        <v>0</v>
      </c>
      <c r="L1460" s="3">
        <f t="shared" si="233"/>
        <v>45783</v>
      </c>
      <c r="M1460" s="3" t="str">
        <f t="shared" si="235"/>
        <v>2025_5</v>
      </c>
      <c r="N1460" s="5">
        <f t="shared" si="229"/>
        <v>2025</v>
      </c>
      <c r="O1460" s="26">
        <f t="shared" si="236"/>
        <v>288103.08650431695</v>
      </c>
      <c r="P1460" s="33">
        <f t="shared" si="234"/>
        <v>31.93823975691901</v>
      </c>
      <c r="Q1460" s="26">
        <f t="shared" si="230"/>
        <v>0</v>
      </c>
      <c r="R1460" s="26">
        <f t="shared" si="237"/>
        <v>288135.02474407386</v>
      </c>
    </row>
    <row r="1461" spans="3:18" x14ac:dyDescent="0.2">
      <c r="C1461">
        <f t="shared" si="231"/>
        <v>1458</v>
      </c>
      <c r="D1461" s="3">
        <f t="shared" si="232"/>
        <v>45783</v>
      </c>
      <c r="F1461" s="5">
        <f>IFERROR(VLOOKUP(D1461,Contrato!$B:$H,7,FALSE),0)</f>
        <v>0</v>
      </c>
      <c r="G1461" s="26">
        <f t="shared" si="228"/>
        <v>0</v>
      </c>
      <c r="L1461" s="3">
        <f t="shared" si="233"/>
        <v>45784</v>
      </c>
      <c r="M1461" s="3" t="str">
        <f t="shared" si="235"/>
        <v>2025_5</v>
      </c>
      <c r="N1461" s="5">
        <f t="shared" si="229"/>
        <v>2025</v>
      </c>
      <c r="O1461" s="26">
        <f t="shared" si="236"/>
        <v>288135.02474407386</v>
      </c>
      <c r="P1461" s="33">
        <f t="shared" si="234"/>
        <v>31.94178033390882</v>
      </c>
      <c r="Q1461" s="26">
        <f t="shared" si="230"/>
        <v>0</v>
      </c>
      <c r="R1461" s="26">
        <f t="shared" si="237"/>
        <v>288166.96652440779</v>
      </c>
    </row>
    <row r="1462" spans="3:18" x14ac:dyDescent="0.2">
      <c r="C1462">
        <f t="shared" si="231"/>
        <v>1459</v>
      </c>
      <c r="D1462" s="3">
        <f t="shared" si="232"/>
        <v>45784</v>
      </c>
      <c r="F1462" s="5">
        <f>IFERROR(VLOOKUP(D1462,Contrato!$B:$H,7,FALSE),0)</f>
        <v>0</v>
      </c>
      <c r="G1462" s="26">
        <f t="shared" si="228"/>
        <v>0</v>
      </c>
      <c r="L1462" s="3">
        <f t="shared" si="233"/>
        <v>45785</v>
      </c>
      <c r="M1462" s="3" t="str">
        <f t="shared" si="235"/>
        <v>2025_5</v>
      </c>
      <c r="N1462" s="5">
        <f t="shared" si="229"/>
        <v>2025</v>
      </c>
      <c r="O1462" s="26">
        <f t="shared" si="236"/>
        <v>288166.96652440779</v>
      </c>
      <c r="P1462" s="33">
        <f t="shared" si="234"/>
        <v>31.945321303396327</v>
      </c>
      <c r="Q1462" s="26">
        <f t="shared" si="230"/>
        <v>0</v>
      </c>
      <c r="R1462" s="26">
        <f t="shared" si="237"/>
        <v>288198.91184571118</v>
      </c>
    </row>
    <row r="1463" spans="3:18" x14ac:dyDescent="0.2">
      <c r="C1463">
        <f t="shared" si="231"/>
        <v>1460</v>
      </c>
      <c r="D1463" s="3">
        <f t="shared" si="232"/>
        <v>45785</v>
      </c>
      <c r="F1463" s="5">
        <f>IFERROR(VLOOKUP(D1463,Contrato!$B:$H,7,FALSE),0)</f>
        <v>0</v>
      </c>
      <c r="G1463" s="26">
        <f t="shared" si="228"/>
        <v>0</v>
      </c>
      <c r="L1463" s="3">
        <f t="shared" si="233"/>
        <v>45786</v>
      </c>
      <c r="M1463" s="3" t="str">
        <f t="shared" si="235"/>
        <v>2025_5</v>
      </c>
      <c r="N1463" s="5">
        <f t="shared" si="229"/>
        <v>2025</v>
      </c>
      <c r="O1463" s="26">
        <f t="shared" si="236"/>
        <v>288198.91184571118</v>
      </c>
      <c r="P1463" s="33">
        <f t="shared" si="234"/>
        <v>31.948862665425033</v>
      </c>
      <c r="Q1463" s="26">
        <f t="shared" si="230"/>
        <v>0</v>
      </c>
      <c r="R1463" s="26">
        <f t="shared" si="237"/>
        <v>288230.86070837663</v>
      </c>
    </row>
    <row r="1464" spans="3:18" x14ac:dyDescent="0.2">
      <c r="C1464">
        <f t="shared" si="231"/>
        <v>1461</v>
      </c>
      <c r="D1464" s="3">
        <f t="shared" si="232"/>
        <v>45786</v>
      </c>
      <c r="F1464" s="5">
        <f>IFERROR(VLOOKUP(D1464,Contrato!$B:$H,7,FALSE),0)</f>
        <v>0</v>
      </c>
      <c r="G1464" s="26">
        <f t="shared" si="228"/>
        <v>0</v>
      </c>
      <c r="L1464" s="3">
        <f t="shared" si="233"/>
        <v>45787</v>
      </c>
      <c r="M1464" s="3" t="str">
        <f t="shared" si="235"/>
        <v>2025_5</v>
      </c>
      <c r="N1464" s="5">
        <f t="shared" si="229"/>
        <v>2025</v>
      </c>
      <c r="O1464" s="26">
        <f t="shared" si="236"/>
        <v>288230.86070837663</v>
      </c>
      <c r="P1464" s="33">
        <f t="shared" si="234"/>
        <v>31.952404420038462</v>
      </c>
      <c r="Q1464" s="26">
        <f t="shared" si="230"/>
        <v>0</v>
      </c>
      <c r="R1464" s="26">
        <f t="shared" si="237"/>
        <v>288262.81311279669</v>
      </c>
    </row>
    <row r="1465" spans="3:18" x14ac:dyDescent="0.2">
      <c r="C1465">
        <f t="shared" si="231"/>
        <v>1462</v>
      </c>
      <c r="D1465" s="3">
        <f t="shared" si="232"/>
        <v>45787</v>
      </c>
      <c r="F1465" s="5">
        <f>IFERROR(VLOOKUP(D1465,Contrato!$B:$H,7,FALSE),0)</f>
        <v>0</v>
      </c>
      <c r="G1465" s="26">
        <f t="shared" si="228"/>
        <v>0</v>
      </c>
      <c r="L1465" s="3">
        <f t="shared" si="233"/>
        <v>45788</v>
      </c>
      <c r="M1465" s="3" t="str">
        <f t="shared" si="235"/>
        <v>2025_5</v>
      </c>
      <c r="N1465" s="5">
        <f t="shared" si="229"/>
        <v>2025</v>
      </c>
      <c r="O1465" s="26">
        <f t="shared" si="236"/>
        <v>288262.81311279669</v>
      </c>
      <c r="P1465" s="33">
        <f t="shared" si="234"/>
        <v>31.955946567280133</v>
      </c>
      <c r="Q1465" s="26">
        <f t="shared" si="230"/>
        <v>0</v>
      </c>
      <c r="R1465" s="26">
        <f t="shared" si="237"/>
        <v>288294.76905936399</v>
      </c>
    </row>
    <row r="1466" spans="3:18" x14ac:dyDescent="0.2">
      <c r="C1466">
        <f t="shared" si="231"/>
        <v>1463</v>
      </c>
      <c r="D1466" s="3">
        <f t="shared" si="232"/>
        <v>45788</v>
      </c>
      <c r="F1466" s="5">
        <f>IFERROR(VLOOKUP(D1466,Contrato!$B:$H,7,FALSE),0)</f>
        <v>0</v>
      </c>
      <c r="G1466" s="26">
        <f t="shared" si="228"/>
        <v>0</v>
      </c>
      <c r="L1466" s="3">
        <f t="shared" si="233"/>
        <v>45789</v>
      </c>
      <c r="M1466" s="3" t="str">
        <f t="shared" si="235"/>
        <v>2025_5</v>
      </c>
      <c r="N1466" s="5">
        <f t="shared" si="229"/>
        <v>2025</v>
      </c>
      <c r="O1466" s="26">
        <f t="shared" si="236"/>
        <v>288294.76905936399</v>
      </c>
      <c r="P1466" s="33">
        <f t="shared" si="234"/>
        <v>31.959489107193566</v>
      </c>
      <c r="Q1466" s="26">
        <f t="shared" si="230"/>
        <v>-288326.72854750004</v>
      </c>
      <c r="R1466" s="26">
        <f t="shared" si="237"/>
        <v>9.7113661468029022E-7</v>
      </c>
    </row>
    <row r="1467" spans="3:18" x14ac:dyDescent="0.2">
      <c r="C1467">
        <f t="shared" si="231"/>
        <v>1464</v>
      </c>
      <c r="D1467" s="6">
        <f t="shared" si="232"/>
        <v>45789</v>
      </c>
      <c r="F1467" s="5">
        <f>IFERROR(VLOOKUP(D1467,Contrato!$B:$H,7,FALSE),0)</f>
        <v>288326.72854750004</v>
      </c>
      <c r="G1467" s="26">
        <f t="shared" si="228"/>
        <v>-288326.72854750004</v>
      </c>
      <c r="L1467" s="3"/>
      <c r="M1467" s="3"/>
      <c r="N1467" s="3"/>
      <c r="O1467" s="26"/>
      <c r="P1467" s="33"/>
      <c r="Q1467" s="26"/>
      <c r="R1467" s="26"/>
    </row>
    <row r="1468" spans="3:18" x14ac:dyDescent="0.2">
      <c r="D1468" s="3"/>
    </row>
    <row r="1469" spans="3:18" x14ac:dyDescent="0.2">
      <c r="D1469" s="3"/>
    </row>
    <row r="1470" spans="3:18" x14ac:dyDescent="0.2">
      <c r="D1470" s="3"/>
    </row>
    <row r="1471" spans="3:18" x14ac:dyDescent="0.2">
      <c r="D1471" s="3"/>
    </row>
    <row r="1472" spans="3:18" x14ac:dyDescent="0.2">
      <c r="D1472" s="3"/>
    </row>
    <row r="1473" spans="4:4" x14ac:dyDescent="0.2">
      <c r="D1473" s="3"/>
    </row>
    <row r="1474" spans="4:4" x14ac:dyDescent="0.2">
      <c r="D1474" s="3"/>
    </row>
    <row r="1475" spans="4:4" x14ac:dyDescent="0.2">
      <c r="D1475" s="3"/>
    </row>
    <row r="1476" spans="4:4" x14ac:dyDescent="0.2">
      <c r="D1476" s="3"/>
    </row>
    <row r="1477" spans="4:4" x14ac:dyDescent="0.2">
      <c r="D1477" s="3"/>
    </row>
    <row r="1478" spans="4:4" x14ac:dyDescent="0.2">
      <c r="D1478" s="3"/>
    </row>
    <row r="1479" spans="4:4" x14ac:dyDescent="0.2">
      <c r="D1479" s="3"/>
    </row>
    <row r="1480" spans="4:4" x14ac:dyDescent="0.2">
      <c r="D1480" s="3"/>
    </row>
    <row r="1481" spans="4:4" x14ac:dyDescent="0.2">
      <c r="D1481" s="3"/>
    </row>
    <row r="1482" spans="4:4" x14ac:dyDescent="0.2">
      <c r="D1482" s="3"/>
    </row>
    <row r="1483" spans="4:4" x14ac:dyDescent="0.2">
      <c r="D1483" s="3"/>
    </row>
    <row r="1484" spans="4:4" x14ac:dyDescent="0.2">
      <c r="D1484" s="3"/>
    </row>
    <row r="1485" spans="4:4" x14ac:dyDescent="0.2">
      <c r="D1485" s="3"/>
    </row>
    <row r="1486" spans="4:4" x14ac:dyDescent="0.2">
      <c r="D1486" s="3"/>
    </row>
    <row r="1487" spans="4:4" x14ac:dyDescent="0.2">
      <c r="D1487" s="3"/>
    </row>
    <row r="1488" spans="4:4" x14ac:dyDescent="0.2">
      <c r="D1488" s="3"/>
    </row>
    <row r="1489" spans="4:4" x14ac:dyDescent="0.2">
      <c r="D1489" s="3"/>
    </row>
    <row r="1490" spans="4:4" x14ac:dyDescent="0.2">
      <c r="D1490" s="3"/>
    </row>
    <row r="1491" spans="4:4" x14ac:dyDescent="0.2">
      <c r="D1491" s="3"/>
    </row>
    <row r="1492" spans="4:4" x14ac:dyDescent="0.2">
      <c r="D1492" s="3"/>
    </row>
    <row r="1493" spans="4:4" x14ac:dyDescent="0.2">
      <c r="D1493" s="3"/>
    </row>
    <row r="1494" spans="4:4" x14ac:dyDescent="0.2">
      <c r="D1494" s="3"/>
    </row>
    <row r="1495" spans="4:4" x14ac:dyDescent="0.2">
      <c r="D1495" s="3"/>
    </row>
    <row r="1496" spans="4:4" x14ac:dyDescent="0.2">
      <c r="D1496" s="3"/>
    </row>
    <row r="1497" spans="4:4" x14ac:dyDescent="0.2">
      <c r="D1497" s="3"/>
    </row>
    <row r="1498" spans="4:4" x14ac:dyDescent="0.2">
      <c r="D1498" s="3"/>
    </row>
    <row r="1499" spans="4:4" x14ac:dyDescent="0.2">
      <c r="D1499" s="3"/>
    </row>
    <row r="1500" spans="4:4" x14ac:dyDescent="0.2">
      <c r="D1500" s="3"/>
    </row>
    <row r="1501" spans="4:4" x14ac:dyDescent="0.2">
      <c r="D1501" s="3"/>
    </row>
    <row r="1502" spans="4:4" x14ac:dyDescent="0.2">
      <c r="D1502" s="3"/>
    </row>
    <row r="1503" spans="4:4" x14ac:dyDescent="0.2">
      <c r="D1503" s="3"/>
    </row>
    <row r="1504" spans="4:4" x14ac:dyDescent="0.2">
      <c r="D1504" s="3"/>
    </row>
    <row r="1505" spans="4:4" x14ac:dyDescent="0.2">
      <c r="D1505" s="3"/>
    </row>
    <row r="1506" spans="4:4" x14ac:dyDescent="0.2">
      <c r="D1506" s="3"/>
    </row>
    <row r="1507" spans="4:4" x14ac:dyDescent="0.2">
      <c r="D1507" s="3"/>
    </row>
    <row r="1508" spans="4:4" x14ac:dyDescent="0.2">
      <c r="D1508" s="3"/>
    </row>
    <row r="1509" spans="4:4" x14ac:dyDescent="0.2">
      <c r="D1509" s="3"/>
    </row>
    <row r="1510" spans="4:4" x14ac:dyDescent="0.2">
      <c r="D1510" s="3"/>
    </row>
    <row r="1511" spans="4:4" x14ac:dyDescent="0.2">
      <c r="D1511" s="3"/>
    </row>
    <row r="1512" spans="4:4" x14ac:dyDescent="0.2">
      <c r="D1512" s="3"/>
    </row>
    <row r="1513" spans="4:4" x14ac:dyDescent="0.2">
      <c r="D1513" s="3"/>
    </row>
    <row r="1514" spans="4:4" x14ac:dyDescent="0.2">
      <c r="D1514" s="3"/>
    </row>
    <row r="1515" spans="4:4" x14ac:dyDescent="0.2">
      <c r="D1515" s="3"/>
    </row>
    <row r="1516" spans="4:4" x14ac:dyDescent="0.2">
      <c r="D1516" s="3"/>
    </row>
    <row r="1517" spans="4:4" x14ac:dyDescent="0.2">
      <c r="D1517" s="3"/>
    </row>
    <row r="1518" spans="4:4" x14ac:dyDescent="0.2">
      <c r="D1518" s="3"/>
    </row>
    <row r="1519" spans="4:4" x14ac:dyDescent="0.2">
      <c r="D1519" s="3"/>
    </row>
    <row r="1520" spans="4:4" x14ac:dyDescent="0.2">
      <c r="D1520" s="3"/>
    </row>
    <row r="1521" spans="4:4" x14ac:dyDescent="0.2">
      <c r="D1521" s="3"/>
    </row>
    <row r="1522" spans="4:4" x14ac:dyDescent="0.2">
      <c r="D1522" s="3"/>
    </row>
    <row r="1523" spans="4:4" x14ac:dyDescent="0.2">
      <c r="D1523" s="3"/>
    </row>
    <row r="1524" spans="4:4" x14ac:dyDescent="0.2">
      <c r="D1524" s="3"/>
    </row>
    <row r="1525" spans="4:4" x14ac:dyDescent="0.2">
      <c r="D1525" s="3"/>
    </row>
    <row r="1526" spans="4:4" x14ac:dyDescent="0.2">
      <c r="D1526" s="3"/>
    </row>
    <row r="1527" spans="4:4" x14ac:dyDescent="0.2">
      <c r="D1527" s="3"/>
    </row>
    <row r="1528" spans="4:4" x14ac:dyDescent="0.2">
      <c r="D1528" s="3"/>
    </row>
    <row r="1529" spans="4:4" x14ac:dyDescent="0.2">
      <c r="D1529" s="3"/>
    </row>
    <row r="1530" spans="4:4" x14ac:dyDescent="0.2">
      <c r="D1530" s="3"/>
    </row>
    <row r="1531" spans="4:4" x14ac:dyDescent="0.2">
      <c r="D1531" s="3"/>
    </row>
    <row r="1532" spans="4:4" x14ac:dyDescent="0.2">
      <c r="D1532" s="3"/>
    </row>
    <row r="1533" spans="4:4" x14ac:dyDescent="0.2">
      <c r="D1533" s="3"/>
    </row>
    <row r="1534" spans="4:4" x14ac:dyDescent="0.2">
      <c r="D1534" s="3"/>
    </row>
    <row r="1535" spans="4:4" x14ac:dyDescent="0.2">
      <c r="D1535" s="3"/>
    </row>
    <row r="1536" spans="4:4" x14ac:dyDescent="0.2">
      <c r="D1536" s="3"/>
    </row>
    <row r="1537" spans="4:4" x14ac:dyDescent="0.2">
      <c r="D1537" s="3"/>
    </row>
    <row r="1538" spans="4:4" x14ac:dyDescent="0.2">
      <c r="D1538" s="3"/>
    </row>
    <row r="1539" spans="4:4" x14ac:dyDescent="0.2">
      <c r="D1539" s="3"/>
    </row>
    <row r="1540" spans="4:4" x14ac:dyDescent="0.2">
      <c r="D1540" s="3"/>
    </row>
    <row r="1541" spans="4:4" x14ac:dyDescent="0.2">
      <c r="D1541" s="3"/>
    </row>
    <row r="1542" spans="4:4" x14ac:dyDescent="0.2">
      <c r="D1542" s="3"/>
    </row>
    <row r="1543" spans="4:4" x14ac:dyDescent="0.2">
      <c r="D1543" s="3"/>
    </row>
    <row r="1544" spans="4:4" x14ac:dyDescent="0.2">
      <c r="D1544" s="3"/>
    </row>
    <row r="1545" spans="4:4" x14ac:dyDescent="0.2">
      <c r="D1545" s="3"/>
    </row>
    <row r="1546" spans="4:4" x14ac:dyDescent="0.2">
      <c r="D1546" s="3"/>
    </row>
    <row r="1547" spans="4:4" x14ac:dyDescent="0.2">
      <c r="D1547" s="3"/>
    </row>
    <row r="1548" spans="4:4" x14ac:dyDescent="0.2">
      <c r="D1548" s="3"/>
    </row>
    <row r="1549" spans="4:4" x14ac:dyDescent="0.2">
      <c r="D1549" s="3"/>
    </row>
    <row r="1550" spans="4:4" x14ac:dyDescent="0.2">
      <c r="D1550" s="3"/>
    </row>
    <row r="1551" spans="4:4" x14ac:dyDescent="0.2">
      <c r="D1551" s="3"/>
    </row>
    <row r="1552" spans="4:4" x14ac:dyDescent="0.2">
      <c r="D1552" s="3"/>
    </row>
    <row r="1553" spans="4:4" x14ac:dyDescent="0.2">
      <c r="D1553" s="3"/>
    </row>
    <row r="1554" spans="4:4" x14ac:dyDescent="0.2">
      <c r="D1554" s="3"/>
    </row>
    <row r="1555" spans="4:4" x14ac:dyDescent="0.2">
      <c r="D1555" s="3"/>
    </row>
    <row r="1556" spans="4:4" x14ac:dyDescent="0.2">
      <c r="D1556" s="3"/>
    </row>
    <row r="1557" spans="4:4" x14ac:dyDescent="0.2">
      <c r="D1557" s="3"/>
    </row>
    <row r="1558" spans="4:4" x14ac:dyDescent="0.2">
      <c r="D1558" s="3"/>
    </row>
    <row r="1559" spans="4:4" x14ac:dyDescent="0.2">
      <c r="D1559" s="3"/>
    </row>
    <row r="1560" spans="4:4" x14ac:dyDescent="0.2">
      <c r="D1560" s="3"/>
    </row>
    <row r="1561" spans="4:4" x14ac:dyDescent="0.2">
      <c r="D1561" s="3"/>
    </row>
    <row r="1562" spans="4:4" x14ac:dyDescent="0.2">
      <c r="D1562" s="3"/>
    </row>
    <row r="1563" spans="4:4" x14ac:dyDescent="0.2">
      <c r="D1563" s="3"/>
    </row>
    <row r="1564" spans="4:4" x14ac:dyDescent="0.2">
      <c r="D1564" s="3"/>
    </row>
    <row r="1565" spans="4:4" x14ac:dyDescent="0.2">
      <c r="D1565" s="3"/>
    </row>
    <row r="1566" spans="4:4" x14ac:dyDescent="0.2">
      <c r="D1566" s="3"/>
    </row>
    <row r="1567" spans="4:4" x14ac:dyDescent="0.2">
      <c r="D1567" s="3"/>
    </row>
    <row r="1568" spans="4:4" x14ac:dyDescent="0.2">
      <c r="D1568" s="3"/>
    </row>
    <row r="1569" spans="4:4" x14ac:dyDescent="0.2">
      <c r="D1569" s="3"/>
    </row>
    <row r="1570" spans="4:4" x14ac:dyDescent="0.2">
      <c r="D1570" s="3"/>
    </row>
    <row r="1571" spans="4:4" x14ac:dyDescent="0.2">
      <c r="D1571" s="3"/>
    </row>
    <row r="1572" spans="4:4" x14ac:dyDescent="0.2">
      <c r="D1572" s="3"/>
    </row>
    <row r="1573" spans="4:4" x14ac:dyDescent="0.2">
      <c r="D1573" s="3"/>
    </row>
    <row r="1574" spans="4:4" x14ac:dyDescent="0.2">
      <c r="D1574" s="3"/>
    </row>
    <row r="1575" spans="4:4" x14ac:dyDescent="0.2">
      <c r="D1575" s="3"/>
    </row>
    <row r="1576" spans="4:4" x14ac:dyDescent="0.2">
      <c r="D1576" s="3"/>
    </row>
    <row r="1577" spans="4:4" x14ac:dyDescent="0.2">
      <c r="D1577" s="3"/>
    </row>
    <row r="1578" spans="4:4" x14ac:dyDescent="0.2">
      <c r="D1578" s="3"/>
    </row>
    <row r="1579" spans="4:4" x14ac:dyDescent="0.2">
      <c r="D1579" s="3"/>
    </row>
    <row r="1580" spans="4:4" x14ac:dyDescent="0.2">
      <c r="D1580" s="3"/>
    </row>
    <row r="1581" spans="4:4" x14ac:dyDescent="0.2">
      <c r="D1581" s="3"/>
    </row>
    <row r="1582" spans="4:4" x14ac:dyDescent="0.2">
      <c r="D1582" s="3"/>
    </row>
    <row r="1583" spans="4:4" x14ac:dyDescent="0.2">
      <c r="D1583" s="3"/>
    </row>
    <row r="1584" spans="4:4" x14ac:dyDescent="0.2">
      <c r="D1584" s="3"/>
    </row>
    <row r="1585" spans="4:4" x14ac:dyDescent="0.2">
      <c r="D1585" s="3"/>
    </row>
    <row r="1586" spans="4:4" x14ac:dyDescent="0.2">
      <c r="D1586" s="3"/>
    </row>
    <row r="1587" spans="4:4" x14ac:dyDescent="0.2">
      <c r="D1587" s="3"/>
    </row>
    <row r="1588" spans="4:4" x14ac:dyDescent="0.2">
      <c r="D1588" s="3"/>
    </row>
    <row r="1589" spans="4:4" x14ac:dyDescent="0.2">
      <c r="D1589" s="3"/>
    </row>
    <row r="1590" spans="4:4" x14ac:dyDescent="0.2">
      <c r="D1590" s="3"/>
    </row>
    <row r="1591" spans="4:4" x14ac:dyDescent="0.2">
      <c r="D1591" s="3"/>
    </row>
    <row r="1592" spans="4:4" x14ac:dyDescent="0.2">
      <c r="D1592" s="3"/>
    </row>
    <row r="1593" spans="4:4" x14ac:dyDescent="0.2">
      <c r="D1593" s="3"/>
    </row>
    <row r="1594" spans="4:4" x14ac:dyDescent="0.2">
      <c r="D1594" s="3"/>
    </row>
    <row r="1595" spans="4:4" x14ac:dyDescent="0.2">
      <c r="D1595" s="3"/>
    </row>
    <row r="1596" spans="4:4" x14ac:dyDescent="0.2">
      <c r="D1596" s="3"/>
    </row>
    <row r="1597" spans="4:4" x14ac:dyDescent="0.2">
      <c r="D1597" s="3"/>
    </row>
    <row r="1598" spans="4:4" x14ac:dyDescent="0.2">
      <c r="D1598" s="3"/>
    </row>
    <row r="1599" spans="4:4" x14ac:dyDescent="0.2">
      <c r="D1599" s="3"/>
    </row>
    <row r="1600" spans="4:4" x14ac:dyDescent="0.2">
      <c r="D1600" s="3"/>
    </row>
    <row r="1601" spans="4:4" x14ac:dyDescent="0.2">
      <c r="D1601" s="3"/>
    </row>
    <row r="1602" spans="4:4" x14ac:dyDescent="0.2">
      <c r="D1602" s="3"/>
    </row>
    <row r="1603" spans="4:4" x14ac:dyDescent="0.2">
      <c r="D1603" s="3"/>
    </row>
  </sheetData>
  <phoneticPr fontId="8" type="noConversion"/>
  <dataValidations count="1">
    <dataValidation type="list" allowBlank="1" showInputMessage="1" showErrorMessage="1" sqref="Z9 Z13" xr:uid="{D300C7DE-6D2D-4CD8-A51E-38CE1413803F}">
      <formula1>$U$4:$U$52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7059-28E0-4AC3-BE2B-A82CC5B2D98E}">
  <dimension ref="A1:I61"/>
  <sheetViews>
    <sheetView topLeftCell="A27" zoomScale="175" zoomScaleNormal="175" workbookViewId="0">
      <selection activeCell="B40" sqref="B40"/>
    </sheetView>
  </sheetViews>
  <sheetFormatPr baseColWidth="10" defaultRowHeight="14.25" x14ac:dyDescent="0.2"/>
  <cols>
    <col min="5" max="5" width="17.25" customWidth="1"/>
    <col min="6" max="6" width="10.375" customWidth="1"/>
  </cols>
  <sheetData>
    <row r="1" spans="1:9" s="20" customFormat="1" ht="50.25" customHeight="1" x14ac:dyDescent="0.55000000000000004">
      <c r="A1" s="8"/>
      <c r="B1" s="10" t="s">
        <v>46</v>
      </c>
      <c r="C1" s="8"/>
      <c r="D1" s="9"/>
      <c r="E1" s="9"/>
      <c r="F1" s="9"/>
      <c r="G1" s="9"/>
      <c r="H1" s="9"/>
    </row>
    <row r="2" spans="1:9" s="21" customFormat="1" ht="26.25" x14ac:dyDescent="0.4">
      <c r="A2" s="1" t="s">
        <v>0</v>
      </c>
      <c r="B2" s="2"/>
      <c r="C2" s="2"/>
      <c r="D2" s="2"/>
      <c r="E2" s="2"/>
      <c r="F2" s="2"/>
      <c r="G2" s="2"/>
      <c r="H2" s="19" t="s">
        <v>47</v>
      </c>
    </row>
    <row r="3" spans="1:9" x14ac:dyDescent="0.2">
      <c r="A3" s="14" t="s">
        <v>39</v>
      </c>
      <c r="B3" s="14"/>
      <c r="C3" s="14" t="s">
        <v>41</v>
      </c>
      <c r="D3" s="14"/>
      <c r="E3" s="14" t="s">
        <v>40</v>
      </c>
      <c r="F3" s="14" t="s">
        <v>1</v>
      </c>
      <c r="G3" s="14" t="s">
        <v>2</v>
      </c>
      <c r="H3" s="14" t="s">
        <v>3</v>
      </c>
    </row>
    <row r="4" spans="1:9" x14ac:dyDescent="0.2">
      <c r="A4" s="14" t="s">
        <v>38</v>
      </c>
      <c r="B4" s="14" t="s">
        <v>4</v>
      </c>
      <c r="C4" s="14" t="s">
        <v>5</v>
      </c>
      <c r="D4" s="14"/>
      <c r="E4" s="14"/>
      <c r="F4" s="14"/>
      <c r="G4" s="14"/>
      <c r="H4" s="14"/>
    </row>
    <row r="5" spans="1:9" x14ac:dyDescent="0.2">
      <c r="A5" s="14" t="s">
        <v>37</v>
      </c>
      <c r="B5" s="14"/>
      <c r="C5" s="14" t="s">
        <v>6</v>
      </c>
      <c r="D5" s="14"/>
      <c r="E5" s="14" t="s">
        <v>31</v>
      </c>
      <c r="F5" s="15">
        <v>44326</v>
      </c>
      <c r="G5" s="14" t="s">
        <v>7</v>
      </c>
      <c r="H5" s="14" t="s">
        <v>8</v>
      </c>
    </row>
    <row r="6" spans="1:9" x14ac:dyDescent="0.2">
      <c r="A6" s="14" t="s">
        <v>36</v>
      </c>
      <c r="B6" s="14"/>
      <c r="C6" s="16">
        <v>10108603.25</v>
      </c>
      <c r="D6" s="14"/>
      <c r="E6" s="14" t="s">
        <v>32</v>
      </c>
      <c r="F6" s="14" t="s">
        <v>9</v>
      </c>
      <c r="G6" s="14" t="s">
        <v>10</v>
      </c>
      <c r="H6" s="14" t="s">
        <v>8</v>
      </c>
    </row>
    <row r="7" spans="1:9" x14ac:dyDescent="0.2">
      <c r="A7" s="14" t="s">
        <v>42</v>
      </c>
      <c r="B7" s="14"/>
      <c r="C7" s="17">
        <v>0.05</v>
      </c>
      <c r="D7" s="14"/>
      <c r="E7" s="14" t="s">
        <v>33</v>
      </c>
      <c r="F7" s="14" t="s">
        <v>8</v>
      </c>
      <c r="G7" s="14" t="s">
        <v>11</v>
      </c>
      <c r="H7" s="14" t="s">
        <v>8</v>
      </c>
    </row>
    <row r="8" spans="1:9" x14ac:dyDescent="0.2">
      <c r="A8" s="14" t="s">
        <v>12</v>
      </c>
      <c r="B8" s="14"/>
      <c r="C8" s="14"/>
      <c r="D8" s="14"/>
      <c r="E8" s="14" t="s">
        <v>34</v>
      </c>
      <c r="F8" s="14" t="s">
        <v>8</v>
      </c>
      <c r="G8" s="14" t="s">
        <v>13</v>
      </c>
      <c r="H8" s="14" t="s">
        <v>8</v>
      </c>
    </row>
    <row r="9" spans="1:9" x14ac:dyDescent="0.2">
      <c r="A9" s="14" t="s">
        <v>14</v>
      </c>
      <c r="B9" s="14"/>
      <c r="C9" s="14"/>
      <c r="D9" s="14"/>
      <c r="E9" s="14" t="s">
        <v>35</v>
      </c>
      <c r="F9" s="14"/>
      <c r="G9" s="14"/>
      <c r="H9" s="18">
        <v>0.158</v>
      </c>
    </row>
    <row r="10" spans="1:9" x14ac:dyDescent="0.2">
      <c r="A10" s="11" t="s">
        <v>15</v>
      </c>
      <c r="B10" s="11" t="s">
        <v>16</v>
      </c>
      <c r="C10" s="11" t="s">
        <v>15</v>
      </c>
      <c r="D10" s="11" t="s">
        <v>17</v>
      </c>
      <c r="E10" s="11" t="s">
        <v>18</v>
      </c>
      <c r="F10" s="11" t="s">
        <v>19</v>
      </c>
      <c r="G10" s="11" t="s">
        <v>20</v>
      </c>
      <c r="H10" s="11" t="s">
        <v>18</v>
      </c>
    </row>
    <row r="11" spans="1:9" x14ac:dyDescent="0.2">
      <c r="A11" s="11" t="s">
        <v>21</v>
      </c>
      <c r="B11" s="11" t="s">
        <v>22</v>
      </c>
      <c r="C11" s="11"/>
      <c r="D11" s="11" t="s">
        <v>23</v>
      </c>
      <c r="E11" s="11" t="s">
        <v>24</v>
      </c>
      <c r="F11" s="11" t="s">
        <v>25</v>
      </c>
      <c r="G11" s="12" t="s">
        <v>27</v>
      </c>
      <c r="H11" s="11" t="s">
        <v>26</v>
      </c>
    </row>
    <row r="12" spans="1:9" x14ac:dyDescent="0.2">
      <c r="A12" s="11" t="s">
        <v>15</v>
      </c>
      <c r="B12" s="11" t="s">
        <v>16</v>
      </c>
      <c r="C12" s="11" t="s">
        <v>15</v>
      </c>
      <c r="D12" s="11" t="s">
        <v>17</v>
      </c>
      <c r="E12" s="11" t="s">
        <v>18</v>
      </c>
      <c r="F12" s="11" t="s">
        <v>19</v>
      </c>
      <c r="G12" s="11" t="s">
        <v>20</v>
      </c>
      <c r="H12" s="11" t="s">
        <v>18</v>
      </c>
    </row>
    <row r="13" spans="1:9" x14ac:dyDescent="0.2">
      <c r="A13" s="14">
        <v>1</v>
      </c>
      <c r="B13" s="6">
        <v>44357</v>
      </c>
      <c r="C13" s="14"/>
      <c r="D13" s="16">
        <v>13655.01</v>
      </c>
      <c r="E13" s="36">
        <v>0</v>
      </c>
      <c r="F13" s="16">
        <v>2527.1508125000009</v>
      </c>
      <c r="G13" s="16">
        <v>500</v>
      </c>
      <c r="H13" s="16">
        <f>SUM(D13:G13)</f>
        <v>16682.160812500002</v>
      </c>
      <c r="I13" s="4"/>
    </row>
    <row r="14" spans="1:9" x14ac:dyDescent="0.2">
      <c r="A14" s="14">
        <v>2</v>
      </c>
      <c r="B14" s="15">
        <v>44389</v>
      </c>
      <c r="C14" s="14"/>
      <c r="D14" s="16">
        <v>14095.8</v>
      </c>
      <c r="E14" s="36">
        <v>0</v>
      </c>
      <c r="F14" s="16">
        <v>2527.1508125000009</v>
      </c>
      <c r="G14" s="16">
        <v>500</v>
      </c>
      <c r="H14" s="16">
        <f t="shared" ref="H14:I61" si="0">SUM(D14:G14)</f>
        <v>17122.950812499999</v>
      </c>
    </row>
    <row r="15" spans="1:9" x14ac:dyDescent="0.2">
      <c r="A15" s="14">
        <v>3</v>
      </c>
      <c r="B15" s="15">
        <v>44418</v>
      </c>
      <c r="C15" s="14"/>
      <c r="D15" s="16">
        <v>12773.49</v>
      </c>
      <c r="E15" s="36">
        <v>0</v>
      </c>
      <c r="F15" s="16">
        <v>2527.1508125000009</v>
      </c>
      <c r="G15" s="16">
        <v>500</v>
      </c>
      <c r="H15" s="16">
        <f t="shared" si="0"/>
        <v>15800.640812500002</v>
      </c>
    </row>
    <row r="16" spans="1:9" x14ac:dyDescent="0.2">
      <c r="A16" s="14">
        <v>4</v>
      </c>
      <c r="B16" s="15">
        <v>44449</v>
      </c>
      <c r="C16" s="14"/>
      <c r="D16" s="16">
        <v>13655.01</v>
      </c>
      <c r="E16" s="36">
        <v>0</v>
      </c>
      <c r="F16" s="16">
        <v>2527.1508125000009</v>
      </c>
      <c r="G16" s="16">
        <v>500</v>
      </c>
      <c r="H16" s="16">
        <f t="shared" si="0"/>
        <v>16682.160812500002</v>
      </c>
    </row>
    <row r="17" spans="1:8" x14ac:dyDescent="0.2">
      <c r="A17" s="14">
        <v>5</v>
      </c>
      <c r="B17" s="15">
        <v>44480</v>
      </c>
      <c r="C17" s="14"/>
      <c r="D17" s="16">
        <v>13655.01</v>
      </c>
      <c r="E17" s="36">
        <v>0</v>
      </c>
      <c r="F17" s="16">
        <v>2527.1508125000009</v>
      </c>
      <c r="G17" s="16">
        <v>500</v>
      </c>
      <c r="H17" s="16">
        <f t="shared" si="0"/>
        <v>16682.160812500002</v>
      </c>
    </row>
    <row r="18" spans="1:8" x14ac:dyDescent="0.2">
      <c r="A18" s="14">
        <v>6</v>
      </c>
      <c r="B18" s="15">
        <v>44510</v>
      </c>
      <c r="C18" s="14"/>
      <c r="D18" s="16">
        <v>13214.24</v>
      </c>
      <c r="E18" s="36">
        <v>0</v>
      </c>
      <c r="F18" s="16">
        <v>2527.1508125000009</v>
      </c>
      <c r="G18" s="16">
        <v>500</v>
      </c>
      <c r="H18" s="16">
        <f t="shared" si="0"/>
        <v>16241.390812500002</v>
      </c>
    </row>
    <row r="19" spans="1:8" x14ac:dyDescent="0.2">
      <c r="A19" s="14">
        <v>7</v>
      </c>
      <c r="B19" s="15">
        <v>44540</v>
      </c>
      <c r="C19" s="14"/>
      <c r="D19" s="16">
        <v>13214.24</v>
      </c>
      <c r="E19" s="36">
        <v>0</v>
      </c>
      <c r="F19" s="16">
        <v>2527.1508125000009</v>
      </c>
      <c r="G19" s="16">
        <v>500</v>
      </c>
      <c r="H19" s="16">
        <f t="shared" si="0"/>
        <v>16241.390812500002</v>
      </c>
    </row>
    <row r="20" spans="1:8" x14ac:dyDescent="0.2">
      <c r="A20" s="14">
        <v>8</v>
      </c>
      <c r="B20" s="15">
        <v>44571</v>
      </c>
      <c r="C20" s="14"/>
      <c r="D20" s="16">
        <v>13655.01</v>
      </c>
      <c r="E20" s="36">
        <v>0</v>
      </c>
      <c r="F20" s="16">
        <v>2527.1508125000009</v>
      </c>
      <c r="G20" s="16">
        <v>500</v>
      </c>
      <c r="H20" s="16">
        <f t="shared" si="0"/>
        <v>16682.160812500002</v>
      </c>
    </row>
    <row r="21" spans="1:8" x14ac:dyDescent="0.2">
      <c r="A21" s="14">
        <v>9</v>
      </c>
      <c r="B21" s="15">
        <v>44602</v>
      </c>
      <c r="C21" s="14"/>
      <c r="D21" s="16">
        <v>13655.01</v>
      </c>
      <c r="E21" s="36">
        <v>0</v>
      </c>
      <c r="F21" s="16">
        <v>2527.1508125000009</v>
      </c>
      <c r="G21" s="16">
        <v>500</v>
      </c>
      <c r="H21" s="16">
        <f t="shared" si="0"/>
        <v>16682.160812500002</v>
      </c>
    </row>
    <row r="22" spans="1:8" x14ac:dyDescent="0.2">
      <c r="A22" s="14">
        <v>10</v>
      </c>
      <c r="B22" s="15">
        <v>44630</v>
      </c>
      <c r="C22" s="14"/>
      <c r="D22" s="16">
        <v>12332.75</v>
      </c>
      <c r="E22" s="36">
        <v>0</v>
      </c>
      <c r="F22" s="16">
        <v>2527.1508125000009</v>
      </c>
      <c r="G22" s="16">
        <v>500</v>
      </c>
      <c r="H22" s="16">
        <f t="shared" si="0"/>
        <v>15359.9008125</v>
      </c>
    </row>
    <row r="23" spans="1:8" x14ac:dyDescent="0.2">
      <c r="A23" s="14">
        <v>11</v>
      </c>
      <c r="B23" s="15">
        <v>44662</v>
      </c>
      <c r="C23" s="14"/>
      <c r="D23" s="16">
        <v>14095.8</v>
      </c>
      <c r="E23" s="36">
        <v>0</v>
      </c>
      <c r="F23" s="16">
        <v>2527.1508125000009</v>
      </c>
      <c r="G23" s="16">
        <v>500</v>
      </c>
      <c r="H23" s="16">
        <f t="shared" si="0"/>
        <v>17122.950812499999</v>
      </c>
    </row>
    <row r="24" spans="1:8" x14ac:dyDescent="0.2">
      <c r="A24" s="14">
        <v>12</v>
      </c>
      <c r="B24" s="15">
        <v>44691</v>
      </c>
      <c r="C24" s="14"/>
      <c r="D24" s="16">
        <v>12773.49</v>
      </c>
      <c r="E24" s="36">
        <v>0</v>
      </c>
      <c r="F24" s="16">
        <v>2527.1508125000009</v>
      </c>
      <c r="G24" s="16">
        <v>500</v>
      </c>
      <c r="H24" s="16">
        <f t="shared" si="0"/>
        <v>15800.640812500002</v>
      </c>
    </row>
    <row r="25" spans="1:8" x14ac:dyDescent="0.2">
      <c r="A25" s="14">
        <v>13</v>
      </c>
      <c r="B25" s="15">
        <v>44722</v>
      </c>
      <c r="C25" s="14"/>
      <c r="D25" s="16">
        <v>13655.01</v>
      </c>
      <c r="E25" s="16">
        <v>274099.78000000003</v>
      </c>
      <c r="F25" s="16">
        <v>2527.1508125000009</v>
      </c>
      <c r="G25" s="16">
        <v>500</v>
      </c>
      <c r="H25" s="16">
        <f t="shared" si="0"/>
        <v>290781.94081250002</v>
      </c>
    </row>
    <row r="26" spans="1:8" x14ac:dyDescent="0.2">
      <c r="A26" s="14">
        <v>14</v>
      </c>
      <c r="B26" s="15">
        <v>44753</v>
      </c>
      <c r="C26" s="14"/>
      <c r="D26" s="16">
        <v>13284.75</v>
      </c>
      <c r="E26" s="16">
        <v>274470.03999999998</v>
      </c>
      <c r="F26" s="16">
        <v>2458.6258675000008</v>
      </c>
      <c r="G26" s="16">
        <v>500</v>
      </c>
      <c r="H26" s="16">
        <f t="shared" si="0"/>
        <v>290713.41586750001</v>
      </c>
    </row>
    <row r="27" spans="1:8" x14ac:dyDescent="0.2">
      <c r="A27" s="14">
        <v>15</v>
      </c>
      <c r="B27" s="15">
        <v>44783</v>
      </c>
      <c r="C27" s="14"/>
      <c r="D27" s="16">
        <v>12497.13</v>
      </c>
      <c r="E27" s="16">
        <v>275257.65999999997</v>
      </c>
      <c r="F27" s="16">
        <v>2390.0083575000003</v>
      </c>
      <c r="G27" s="16">
        <v>500</v>
      </c>
      <c r="H27" s="16">
        <f t="shared" si="0"/>
        <v>290644.7983575</v>
      </c>
    </row>
    <row r="28" spans="1:8" x14ac:dyDescent="0.2">
      <c r="A28" s="14">
        <v>16</v>
      </c>
      <c r="B28" s="15">
        <v>44816</v>
      </c>
      <c r="C28" s="14"/>
      <c r="D28" s="16">
        <v>13351.91</v>
      </c>
      <c r="E28" s="16">
        <v>274402.88</v>
      </c>
      <c r="F28" s="16">
        <v>2321.1939425000005</v>
      </c>
      <c r="G28" s="16">
        <v>500</v>
      </c>
      <c r="H28" s="16">
        <f t="shared" si="0"/>
        <v>290575.98394249997</v>
      </c>
    </row>
    <row r="29" spans="1:8" x14ac:dyDescent="0.2">
      <c r="A29" s="14">
        <v>17</v>
      </c>
      <c r="B29" s="15">
        <v>44844</v>
      </c>
      <c r="C29" s="14"/>
      <c r="D29" s="16">
        <v>10992.88</v>
      </c>
      <c r="E29" s="16">
        <v>276761.90999999997</v>
      </c>
      <c r="F29" s="16">
        <v>2252.5932225000001</v>
      </c>
      <c r="G29" s="16">
        <v>500</v>
      </c>
      <c r="H29" s="16">
        <f t="shared" si="0"/>
        <v>290507.38322249998</v>
      </c>
    </row>
    <row r="30" spans="1:8" x14ac:dyDescent="0.2">
      <c r="A30" s="14">
        <v>18</v>
      </c>
      <c r="B30" s="15">
        <v>44875</v>
      </c>
      <c r="C30" s="14"/>
      <c r="D30" s="16">
        <v>11797.63</v>
      </c>
      <c r="E30" s="16">
        <v>275957.15999999997</v>
      </c>
      <c r="F30" s="16">
        <v>2183.4027449999999</v>
      </c>
      <c r="G30" s="16">
        <v>500</v>
      </c>
      <c r="H30" s="16">
        <f t="shared" si="0"/>
        <v>290438.19274500001</v>
      </c>
    </row>
    <row r="31" spans="1:8" x14ac:dyDescent="0.2">
      <c r="A31" s="14">
        <v>19</v>
      </c>
      <c r="B31" s="13">
        <v>44907</v>
      </c>
      <c r="C31" s="14"/>
      <c r="D31" s="16">
        <v>11793.66</v>
      </c>
      <c r="E31" s="16">
        <v>275961.13</v>
      </c>
      <c r="F31" s="16">
        <v>2114.4134549999994</v>
      </c>
      <c r="G31" s="16">
        <v>500</v>
      </c>
      <c r="H31" s="16">
        <f t="shared" si="0"/>
        <v>290369.20345499995</v>
      </c>
    </row>
    <row r="32" spans="1:8" x14ac:dyDescent="0.2">
      <c r="A32" s="14">
        <v>20</v>
      </c>
      <c r="B32" s="13">
        <v>44936</v>
      </c>
      <c r="C32" s="14"/>
      <c r="D32" s="16">
        <v>10338.59</v>
      </c>
      <c r="E32" s="16">
        <v>277416.2</v>
      </c>
      <c r="F32" s="16">
        <v>2045.4231725</v>
      </c>
      <c r="G32" s="16">
        <v>500</v>
      </c>
      <c r="H32" s="16">
        <f t="shared" si="0"/>
        <v>290300.21317250002</v>
      </c>
    </row>
    <row r="33" spans="1:8" x14ac:dyDescent="0.2">
      <c r="A33" s="14">
        <v>21</v>
      </c>
      <c r="B33" s="15">
        <v>44967</v>
      </c>
      <c r="C33" s="14"/>
      <c r="D33" s="16">
        <v>10677.34</v>
      </c>
      <c r="E33" s="16">
        <v>277077.45</v>
      </c>
      <c r="F33" s="16">
        <v>1976.0691224999998</v>
      </c>
      <c r="G33" s="16">
        <v>500</v>
      </c>
      <c r="H33" s="16">
        <f t="shared" si="0"/>
        <v>290230.85912250006</v>
      </c>
    </row>
    <row r="34" spans="1:8" x14ac:dyDescent="0.2">
      <c r="A34" s="14">
        <v>22</v>
      </c>
      <c r="B34" s="15">
        <v>44995</v>
      </c>
      <c r="C34" s="14"/>
      <c r="D34" s="16">
        <v>9305.3799999999992</v>
      </c>
      <c r="E34" s="16">
        <v>278449.40999999997</v>
      </c>
      <c r="F34" s="16">
        <v>1906.7997599999999</v>
      </c>
      <c r="G34" s="16">
        <v>500</v>
      </c>
      <c r="H34" s="16">
        <f t="shared" si="0"/>
        <v>290161.58976</v>
      </c>
    </row>
    <row r="35" spans="1:8" x14ac:dyDescent="0.2">
      <c r="A35" s="14">
        <v>23</v>
      </c>
      <c r="B35" s="15">
        <v>45026</v>
      </c>
      <c r="C35" s="14"/>
      <c r="D35" s="16">
        <v>9926.92</v>
      </c>
      <c r="E35" s="16">
        <v>277827.87</v>
      </c>
      <c r="F35" s="16">
        <v>1837.1874074999998</v>
      </c>
      <c r="G35" s="16">
        <v>500</v>
      </c>
      <c r="H35" s="16">
        <f t="shared" si="0"/>
        <v>290091.97740749997</v>
      </c>
    </row>
    <row r="36" spans="1:8" x14ac:dyDescent="0.2">
      <c r="A36" s="14">
        <v>24</v>
      </c>
      <c r="B36" s="15">
        <v>45056</v>
      </c>
      <c r="C36" s="14"/>
      <c r="D36" s="16">
        <v>9243.2999999999993</v>
      </c>
      <c r="E36" s="16">
        <v>278511.49</v>
      </c>
      <c r="F36" s="16">
        <v>1767.7304399999998</v>
      </c>
      <c r="G36" s="16">
        <v>500</v>
      </c>
      <c r="H36" s="16">
        <f t="shared" si="0"/>
        <v>290022.52043999999</v>
      </c>
    </row>
    <row r="37" spans="1:8" x14ac:dyDescent="0.2">
      <c r="A37" s="14">
        <v>25</v>
      </c>
      <c r="B37" s="15">
        <v>45089</v>
      </c>
      <c r="C37" s="14"/>
      <c r="D37" s="16">
        <v>9767.7800000000007</v>
      </c>
      <c r="E37" s="16">
        <v>277987.01</v>
      </c>
      <c r="F37" s="16">
        <v>1698.1025674999999</v>
      </c>
      <c r="G37" s="16">
        <v>500</v>
      </c>
      <c r="H37" s="16">
        <f t="shared" si="0"/>
        <v>289952.89256750006</v>
      </c>
    </row>
    <row r="38" spans="1:8" x14ac:dyDescent="0.2">
      <c r="A38" s="14">
        <v>26</v>
      </c>
      <c r="B38" s="15">
        <v>45117</v>
      </c>
      <c r="C38" s="14"/>
      <c r="D38" s="16">
        <v>7947.76</v>
      </c>
      <c r="E38" s="16">
        <v>279807.03000000003</v>
      </c>
      <c r="F38" s="16">
        <v>1628.6058149999999</v>
      </c>
      <c r="G38" s="16">
        <v>500</v>
      </c>
      <c r="H38" s="16">
        <f t="shared" si="0"/>
        <v>289883.39581500005</v>
      </c>
    </row>
    <row r="39" spans="1:8" x14ac:dyDescent="0.2">
      <c r="A39" s="14">
        <v>27</v>
      </c>
      <c r="B39" s="15">
        <v>45148</v>
      </c>
      <c r="C39" s="14"/>
      <c r="D39" s="16">
        <v>8421.91</v>
      </c>
      <c r="E39" s="16">
        <v>279332.88</v>
      </c>
      <c r="F39" s="16">
        <v>1558.6540574999999</v>
      </c>
      <c r="G39" s="16">
        <v>500</v>
      </c>
      <c r="H39" s="16">
        <f t="shared" si="0"/>
        <v>289813.44405749999</v>
      </c>
    </row>
    <row r="40" spans="1:8" x14ac:dyDescent="0.2">
      <c r="A40" s="14">
        <v>28</v>
      </c>
      <c r="B40" s="15">
        <v>45180</v>
      </c>
      <c r="C40" s="14"/>
      <c r="D40" s="16">
        <v>8304.26</v>
      </c>
      <c r="E40" s="16">
        <v>279450.53000000003</v>
      </c>
      <c r="F40" s="16">
        <v>1488.8208375000002</v>
      </c>
      <c r="G40" s="16">
        <v>500</v>
      </c>
      <c r="H40" s="16">
        <f t="shared" si="0"/>
        <v>289743.61083750002</v>
      </c>
    </row>
    <row r="41" spans="1:8" x14ac:dyDescent="0.2">
      <c r="A41" s="14">
        <v>29</v>
      </c>
      <c r="B41" s="15">
        <v>45209</v>
      </c>
      <c r="C41" s="14"/>
      <c r="D41" s="16">
        <v>7172.13</v>
      </c>
      <c r="E41" s="16">
        <v>280582.65999999997</v>
      </c>
      <c r="F41" s="16">
        <v>1418.9582050000001</v>
      </c>
      <c r="G41" s="16">
        <v>500</v>
      </c>
      <c r="H41" s="16">
        <f t="shared" si="0"/>
        <v>289673.74820499995</v>
      </c>
    </row>
    <row r="42" spans="1:8" x14ac:dyDescent="0.2">
      <c r="A42" s="14">
        <v>30</v>
      </c>
      <c r="B42" s="15">
        <v>45240</v>
      </c>
      <c r="C42" s="14"/>
      <c r="D42" s="16">
        <v>7288.07</v>
      </c>
      <c r="E42" s="16">
        <v>280466.71999999997</v>
      </c>
      <c r="F42" s="16">
        <v>1348.8125400000001</v>
      </c>
      <c r="G42" s="16">
        <v>500</v>
      </c>
      <c r="H42" s="16">
        <f t="shared" si="0"/>
        <v>289603.60253999999</v>
      </c>
    </row>
    <row r="43" spans="1:8" x14ac:dyDescent="0.2">
      <c r="A43" s="14">
        <v>31</v>
      </c>
      <c r="B43" s="15">
        <v>45271</v>
      </c>
      <c r="C43" s="14"/>
      <c r="D43" s="16">
        <v>6909.21</v>
      </c>
      <c r="E43" s="16">
        <v>280845.58</v>
      </c>
      <c r="F43" s="16">
        <v>1278.69586</v>
      </c>
      <c r="G43" s="16">
        <v>500</v>
      </c>
      <c r="H43" s="16">
        <f t="shared" si="0"/>
        <v>289533.48586000002</v>
      </c>
    </row>
    <row r="44" spans="1:8" x14ac:dyDescent="0.2">
      <c r="A44" s="14">
        <v>32</v>
      </c>
      <c r="B44" s="15">
        <v>45301</v>
      </c>
      <c r="C44" s="14"/>
      <c r="D44" s="16">
        <v>6319.05</v>
      </c>
      <c r="E44" s="16">
        <v>281435.74</v>
      </c>
      <c r="F44" s="16">
        <v>1208.4844650000005</v>
      </c>
      <c r="G44" s="16">
        <v>500</v>
      </c>
      <c r="H44" s="16">
        <f t="shared" si="0"/>
        <v>289463.27446499997</v>
      </c>
    </row>
    <row r="45" spans="1:8" x14ac:dyDescent="0.2">
      <c r="A45" s="14">
        <v>33</v>
      </c>
      <c r="B45" s="15">
        <v>45334</v>
      </c>
      <c r="C45" s="14"/>
      <c r="D45" s="16">
        <v>6546.7</v>
      </c>
      <c r="E45" s="16">
        <v>281208.09000000003</v>
      </c>
      <c r="F45" s="16">
        <v>1138.1255300000003</v>
      </c>
      <c r="G45" s="16">
        <v>500</v>
      </c>
      <c r="H45" s="16">
        <f t="shared" si="0"/>
        <v>289392.91553000006</v>
      </c>
    </row>
    <row r="46" spans="1:8" x14ac:dyDescent="0.2">
      <c r="A46" s="14">
        <v>34</v>
      </c>
      <c r="B46" s="15">
        <v>45362</v>
      </c>
      <c r="C46" s="14"/>
      <c r="D46" s="16">
        <v>5211.09</v>
      </c>
      <c r="E46" s="16">
        <v>282543.7</v>
      </c>
      <c r="F46" s="16">
        <v>1067.8235074999998</v>
      </c>
      <c r="G46" s="16">
        <v>500</v>
      </c>
      <c r="H46" s="16">
        <f t="shared" si="0"/>
        <v>289322.61350750003</v>
      </c>
    </row>
    <row r="47" spans="1:8" x14ac:dyDescent="0.2">
      <c r="A47" s="14">
        <v>35</v>
      </c>
      <c r="B47" s="15">
        <v>45392</v>
      </c>
      <c r="C47" s="14"/>
      <c r="D47" s="16">
        <v>5214.2</v>
      </c>
      <c r="E47" s="16">
        <v>282540.59000000003</v>
      </c>
      <c r="F47" s="16">
        <v>997.18758250000008</v>
      </c>
      <c r="G47" s="16">
        <v>500</v>
      </c>
      <c r="H47" s="16">
        <f t="shared" si="0"/>
        <v>289251.97758250003</v>
      </c>
    </row>
    <row r="48" spans="1:8" x14ac:dyDescent="0.2">
      <c r="A48" s="14">
        <v>36</v>
      </c>
      <c r="B48" s="15">
        <v>45422</v>
      </c>
      <c r="C48" s="14"/>
      <c r="D48" s="16">
        <v>4844.8599999999997</v>
      </c>
      <c r="E48" s="16">
        <v>282909.93</v>
      </c>
      <c r="F48" s="16">
        <v>926.55243500000006</v>
      </c>
      <c r="G48" s="16">
        <v>500</v>
      </c>
      <c r="H48" s="16">
        <f t="shared" si="0"/>
        <v>289181.342435</v>
      </c>
    </row>
    <row r="49" spans="1:9" x14ac:dyDescent="0.2">
      <c r="A49" s="14">
        <v>37</v>
      </c>
      <c r="B49" s="15">
        <v>45453</v>
      </c>
      <c r="C49" s="14"/>
      <c r="D49" s="16">
        <v>4624.3</v>
      </c>
      <c r="E49" s="16">
        <v>283130.49</v>
      </c>
      <c r="F49" s="16">
        <v>855.82495249999999</v>
      </c>
      <c r="G49" s="16">
        <v>500</v>
      </c>
      <c r="H49" s="16">
        <f t="shared" si="0"/>
        <v>289110.61495249998</v>
      </c>
    </row>
    <row r="50" spans="1:9" x14ac:dyDescent="0.2">
      <c r="A50" s="14">
        <v>38</v>
      </c>
      <c r="B50" s="15">
        <v>45483</v>
      </c>
      <c r="C50" s="14"/>
      <c r="D50" s="16">
        <v>4104.91</v>
      </c>
      <c r="E50" s="16">
        <v>283649.88</v>
      </c>
      <c r="F50" s="16">
        <v>785.04232999999999</v>
      </c>
      <c r="G50" s="16">
        <v>500</v>
      </c>
      <c r="H50" s="16">
        <f t="shared" si="0"/>
        <v>289039.83233</v>
      </c>
    </row>
    <row r="51" spans="1:9" x14ac:dyDescent="0.2">
      <c r="A51" s="14">
        <v>39</v>
      </c>
      <c r="B51" s="15">
        <v>45516</v>
      </c>
      <c r="C51" s="14"/>
      <c r="D51" s="16">
        <v>4107.8</v>
      </c>
      <c r="E51" s="16">
        <v>283646.99</v>
      </c>
      <c r="F51" s="16">
        <v>714.12986000000001</v>
      </c>
      <c r="G51" s="16">
        <v>500</v>
      </c>
      <c r="H51" s="16">
        <f t="shared" si="0"/>
        <v>288968.91985999997</v>
      </c>
    </row>
    <row r="52" spans="1:9" x14ac:dyDescent="0.2">
      <c r="A52" s="14">
        <v>40</v>
      </c>
      <c r="B52" s="15">
        <v>45545</v>
      </c>
      <c r="C52" s="14"/>
      <c r="D52" s="16">
        <v>3251.15</v>
      </c>
      <c r="E52" s="16">
        <v>284503.64</v>
      </c>
      <c r="F52" s="16">
        <v>643.21811250000007</v>
      </c>
      <c r="G52" s="16">
        <v>500</v>
      </c>
      <c r="H52" s="16">
        <f t="shared" si="0"/>
        <v>288898.00811250001</v>
      </c>
    </row>
    <row r="53" spans="1:9" x14ac:dyDescent="0.2">
      <c r="A53" s="14">
        <v>41</v>
      </c>
      <c r="B53" s="15">
        <v>45575</v>
      </c>
      <c r="C53" s="14"/>
      <c r="D53" s="16">
        <v>2991.42</v>
      </c>
      <c r="E53" s="16">
        <v>284763.37</v>
      </c>
      <c r="F53" s="16">
        <v>572.09220249999998</v>
      </c>
      <c r="G53" s="16">
        <v>500</v>
      </c>
      <c r="H53" s="16">
        <f t="shared" si="0"/>
        <v>288826.88220249995</v>
      </c>
    </row>
    <row r="54" spans="1:9" x14ac:dyDescent="0.2">
      <c r="A54" s="14">
        <v>42</v>
      </c>
      <c r="B54" s="15">
        <v>45607</v>
      </c>
      <c r="C54" s="14"/>
      <c r="D54" s="16">
        <v>2793.9</v>
      </c>
      <c r="E54" s="16">
        <v>284960.89</v>
      </c>
      <c r="F54" s="16">
        <v>500.90136000000001</v>
      </c>
      <c r="G54" s="16">
        <v>500</v>
      </c>
      <c r="H54" s="16">
        <f t="shared" si="0"/>
        <v>288755.69136000006</v>
      </c>
    </row>
    <row r="55" spans="1:9" x14ac:dyDescent="0.2">
      <c r="A55" s="14">
        <v>43</v>
      </c>
      <c r="B55" s="15">
        <v>45636</v>
      </c>
      <c r="C55" s="14"/>
      <c r="D55" s="16">
        <v>2171.7199999999998</v>
      </c>
      <c r="E55" s="16">
        <v>285583.07</v>
      </c>
      <c r="F55" s="16">
        <v>429.6611375</v>
      </c>
      <c r="G55" s="16">
        <v>500</v>
      </c>
      <c r="H55" s="16">
        <f t="shared" si="0"/>
        <v>288684.4511375</v>
      </c>
    </row>
    <row r="56" spans="1:9" x14ac:dyDescent="0.2">
      <c r="A56" s="14">
        <v>44</v>
      </c>
      <c r="B56" s="15">
        <v>45667</v>
      </c>
      <c r="C56" s="14"/>
      <c r="D56" s="16">
        <v>1935.82</v>
      </c>
      <c r="E56" s="16">
        <v>285818.96999999997</v>
      </c>
      <c r="F56" s="16">
        <v>358.26537000000002</v>
      </c>
      <c r="G56" s="16">
        <v>500</v>
      </c>
      <c r="H56" s="16">
        <f t="shared" si="0"/>
        <v>288613.05536999996</v>
      </c>
    </row>
    <row r="57" spans="1:9" x14ac:dyDescent="0.2">
      <c r="A57" s="14">
        <v>45</v>
      </c>
      <c r="B57" s="15">
        <v>45698</v>
      </c>
      <c r="C57" s="14"/>
      <c r="D57" s="16">
        <v>1549.73</v>
      </c>
      <c r="E57" s="16">
        <v>286205.06</v>
      </c>
      <c r="F57" s="16">
        <v>286.81062750000001</v>
      </c>
      <c r="G57" s="16">
        <v>500</v>
      </c>
      <c r="H57" s="16">
        <f t="shared" si="0"/>
        <v>288541.60062749998</v>
      </c>
    </row>
    <row r="58" spans="1:9" x14ac:dyDescent="0.2">
      <c r="A58" s="14">
        <v>46</v>
      </c>
      <c r="B58" s="15">
        <v>45726</v>
      </c>
      <c r="C58" s="14"/>
      <c r="D58" s="16">
        <v>1050.49</v>
      </c>
      <c r="E58" s="16">
        <v>286704.3</v>
      </c>
      <c r="F58" s="16">
        <v>215.25936249999998</v>
      </c>
      <c r="G58" s="16">
        <v>500</v>
      </c>
      <c r="H58" s="16">
        <f t="shared" si="0"/>
        <v>288470.04936249997</v>
      </c>
    </row>
    <row r="59" spans="1:9" x14ac:dyDescent="0.2">
      <c r="A59" s="14">
        <v>47</v>
      </c>
      <c r="B59" s="15">
        <v>45757</v>
      </c>
      <c r="C59" s="14"/>
      <c r="D59" s="16">
        <v>775.83</v>
      </c>
      <c r="E59" s="16">
        <v>286978.96000000002</v>
      </c>
      <c r="F59" s="16">
        <v>143.58328750000001</v>
      </c>
      <c r="G59" s="16">
        <v>500</v>
      </c>
      <c r="H59" s="16">
        <f t="shared" si="0"/>
        <v>288398.37328750006</v>
      </c>
    </row>
    <row r="60" spans="1:9" x14ac:dyDescent="0.2">
      <c r="A60" s="14">
        <v>48</v>
      </c>
      <c r="B60" s="15">
        <v>45789</v>
      </c>
      <c r="C60" s="14"/>
      <c r="D60" s="16">
        <v>400.7</v>
      </c>
      <c r="E60" s="16">
        <v>287354.19</v>
      </c>
      <c r="F60" s="16">
        <v>71.838547500000004</v>
      </c>
      <c r="G60" s="16">
        <v>500</v>
      </c>
      <c r="H60" s="16">
        <f t="shared" si="0"/>
        <v>288326.72854750004</v>
      </c>
    </row>
    <row r="61" spans="1:9" ht="15" x14ac:dyDescent="0.25">
      <c r="I61" s="29">
        <f>SUM(H13:H60)</f>
        <v>10621389.258607501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</vt:lpstr>
      <vt:lpstr>Contrato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2025-09-09T16:27:22Z</dcterms:created>
  <dcterms:modified xsi:type="dcterms:W3CDTF">2025-09-09T17:39:28Z</dcterms:modified>
</cp:coreProperties>
</file>